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pine.Khachatryan\Desktop\"/>
    </mc:Choice>
  </mc:AlternateContent>
  <xr:revisionPtr revIDLastSave="0" documentId="13_ncr:1_{5B08A685-4A89-46C9-A5F2-6B9DBA40D6AA}" xr6:coauthVersionLast="47" xr6:coauthVersionMax="47" xr10:uidLastSave="{00000000-0000-0000-0000-000000000000}"/>
  <bookViews>
    <workbookView xWindow="-120" yWindow="-120" windowWidth="29040" windowHeight="15840" firstSheet="7" activeTab="13" xr2:uid="{00000000-000D-0000-FFFF-FFFF00000000}"/>
  </bookViews>
  <sheets>
    <sheet name="Лист6" sheetId="89" state="hidden" r:id="rId1"/>
    <sheet name="Лист5" sheetId="88" state="hidden" r:id="rId2"/>
    <sheet name="texekanq" sheetId="99" state="hidden" r:id="rId3"/>
    <sheet name="Лист1" sheetId="85" state="hidden" r:id="rId4"/>
    <sheet name="Лист9" sheetId="113" state="hidden" r:id="rId5"/>
    <sheet name="tex" sheetId="111" state="hidden" r:id="rId6"/>
    <sheet name="tit.t" sheetId="84" state="hidden" r:id="rId7"/>
    <sheet name="Հավելված 1" sheetId="2" r:id="rId8"/>
    <sheet name="Հավելված 2" sheetId="3" r:id="rId9"/>
    <sheet name="Հավելված 3" sheetId="4" r:id="rId10"/>
    <sheet name="Лист10" sheetId="125" state="hidden" r:id="rId11"/>
    <sheet name="Հավելված 4" sheetId="72" r:id="rId12"/>
    <sheet name="Հավելված 5" sheetId="137" r:id="rId13"/>
    <sheet name="Հավելված 6" sheetId="71" r:id="rId14"/>
    <sheet name="subv aparat" sheetId="109" state="hidden" r:id="rId15"/>
    <sheet name="aparat" sheetId="29" state="hidden" r:id="rId16"/>
    <sheet name="zags" sheetId="21" state="hidden" r:id="rId17"/>
    <sheet name="1.5.1" sheetId="61" state="hidden" r:id="rId18"/>
    <sheet name="sybv 1,6,1" sheetId="114" state="hidden" r:id="rId19"/>
    <sheet name="1.6.1" sheetId="59" state="hidden" r:id="rId20"/>
    <sheet name="arandzin aih" sheetId="20" state="hidden" r:id="rId21"/>
    <sheet name="anasnabyz" sheetId="25" state="hidden" r:id="rId22"/>
    <sheet name="subv gux" sheetId="110" state="hidden" r:id="rId23"/>
    <sheet name=" gux" sheetId="106" state="hidden" r:id="rId24"/>
    <sheet name="subv chanap" sheetId="104" state="hidden" r:id="rId25"/>
    <sheet name="arandzin chanaparh" sheetId="18" state="hidden" r:id="rId26"/>
    <sheet name="tnt.harab." sheetId="35" state="hidden" r:id="rId27"/>
    <sheet name="arandzin axbahan." sheetId="39" state="hidden" r:id="rId28"/>
    <sheet name="kext.grer" sheetId="67" state="hidden" r:id="rId29"/>
    <sheet name="subven sher  էքսպեռեմ " sheetId="135" state="hidden" r:id="rId30"/>
    <sheet name="subven sher" sheetId="112" state="hidden" r:id="rId31"/>
    <sheet name="Shner" sheetId="65" state="hidden" r:id="rId32"/>
    <sheet name="subv rhamat" sheetId="105" state="hidden" r:id="rId33"/>
    <sheet name="rhamat" sheetId="60" state="hidden" r:id="rId34"/>
    <sheet name="subv bnak" sheetId="107" state="hidden" r:id="rId35"/>
    <sheet name="Лист15" sheetId="136" state="hidden" r:id="rId36"/>
    <sheet name="Лист16" sheetId="131" state="hidden" r:id="rId37"/>
    <sheet name="bnak.chin" sheetId="75" state="hidden" r:id="rId38"/>
    <sheet name="poxoc.lus պ" sheetId="77" state="hidden" r:id="rId39"/>
    <sheet name="subv pox iusav" sheetId="108" state="hidden" r:id="rId40"/>
    <sheet name="poxoc.lusav." sheetId="42" state="hidden" r:id="rId41"/>
    <sheet name="suzi" sheetId="117" state="hidden" r:id="rId42"/>
    <sheet name="komynal" sheetId="119" state="hidden" r:id="rId43"/>
    <sheet name="qts" sheetId="54" state="hidden" r:id="rId44"/>
    <sheet name="qts partq" sheetId="52" state="hidden" r:id="rId45"/>
    <sheet name="Sheet3" sheetId="62" state="hidden" r:id="rId46"/>
    <sheet name="arandzin aroxg" sheetId="11" state="hidden" r:id="rId47"/>
    <sheet name="sybven 8,1,1" sheetId="115" state="hidden" r:id="rId48"/>
    <sheet name="arandzin sport" sheetId="16" state="hidden" r:id="rId49"/>
    <sheet name="kino" sheetId="64" state="hidden" r:id="rId50"/>
    <sheet name="gradaran" sheetId="55" state="hidden" r:id="rId51"/>
    <sheet name="subv msh ken" sheetId="132" state="hidden" r:id="rId52"/>
    <sheet name="mch kentron" sheetId="100" state="hidden" r:id="rId53"/>
    <sheet name="Лист14" sheetId="129" state="hidden" r:id="rId54"/>
    <sheet name="  mshakujti tun" sheetId="48" state="hidden" r:id="rId55"/>
    <sheet name="ajl mchak" sheetId="58" state="hidden" r:id="rId56"/>
    <sheet name="subv mank" sheetId="116" state="hidden" r:id="rId57"/>
    <sheet name="mankap" sheetId="27" state="hidden" r:id="rId58"/>
    <sheet name="mankap partq" sheetId="57" state="hidden" r:id="rId59"/>
    <sheet name="barz.krt" sheetId="73" state="hidden" r:id="rId60"/>
    <sheet name="arandzin dproc" sheetId="13" state="hidden" r:id="rId61"/>
    <sheet name="artadproc" sheetId="49" state="hidden" r:id="rId62"/>
    <sheet name="sub art dp" sheetId="127" state="hidden" r:id="rId63"/>
    <sheet name="sporti dproc" sheetId="50" state="hidden" r:id="rId64"/>
    <sheet name="Лист17" sheetId="133" state="hidden" r:id="rId65"/>
    <sheet name="Лист11" sheetId="126" state="hidden" r:id="rId66"/>
    <sheet name="sort droc sub" sheetId="53" state="hidden" r:id="rId67"/>
    <sheet name="Лист13" sheetId="128" state="hidden" r:id="rId68"/>
    <sheet name="arvesti dproc" sheetId="24" state="hidden" r:id="rId69"/>
    <sheet name="soc haraz.korcrac" sheetId="36" state="hidden" r:id="rId70"/>
    <sheet name="10-4-1" sheetId="102" state="hidden" r:id="rId71"/>
    <sheet name="arandzin soc" sheetId="12" state="hidden" r:id="rId72"/>
    <sheet name="10.5.1" sheetId="74" state="hidden" r:id="rId73"/>
    <sheet name="bjudj. chnax.caxs" sheetId="22" state="hidden" r:id="rId74"/>
    <sheet name="caxser eramsjak" sheetId="31" state="hidden" r:id="rId75"/>
    <sheet name="ekamut eramsjak" sheetId="30" state="hidden" r:id="rId76"/>
    <sheet name="4" sheetId="81" state="hidden" r:id="rId77"/>
    <sheet name="3" sheetId="80" state="hidden" r:id="rId78"/>
    <sheet name="2" sheetId="79" state="hidden" r:id="rId79"/>
    <sheet name="1" sheetId="78" state="hidden" r:id="rId80"/>
    <sheet name="Лист2" sheetId="83" state="hidden" r:id="rId81"/>
    <sheet name="Лист3" sheetId="86" state="hidden" r:id="rId82"/>
    <sheet name="Лист4" sheetId="87" state="hidden" r:id="rId83"/>
    <sheet name="blagod" sheetId="90" state="hidden" r:id="rId84"/>
    <sheet name="katnar" sheetId="91" state="hidden" r:id="rId85"/>
    <sheet name="lernov" sheetId="92" state="hidden" r:id="rId86"/>
    <sheet name="medov" sheetId="93" state="hidden" r:id="rId87"/>
    <sheet name="sarat" sheetId="94" state="hidden" r:id="rId88"/>
    <sheet name="novos" sheetId="95" state="hidden" r:id="rId89"/>
    <sheet name="mexvh" sheetId="96" state="hidden" r:id="rId90"/>
    <sheet name="dachtad" sheetId="97" state="hidden" r:id="rId91"/>
    <sheet name="Лист7" sheetId="98" state="hidden" r:id="rId92"/>
    <sheet name="Лист8" sheetId="101" state="hidden" r:id="rId93"/>
    <sheet name="սառչապետ" sheetId="120" state="hidden" r:id="rId94"/>
    <sheet name="մեծավ" sheetId="121" state="hidden" r:id="rId95"/>
    <sheet name="arv dp" sheetId="122" state="hidden" r:id="rId96"/>
    <sheet name="մեծ առվ դպ" sheetId="123" state="hidden" r:id="rId97"/>
    <sheet name="Лист12" sheetId="124" state="hidden" r:id="rId98"/>
    <sheet name="marz dp" sheetId="130" state="hidden" r:id="rId99"/>
  </sheets>
  <definedNames>
    <definedName name="_xlnm.Print_Area" localSheetId="7">'Հավելված 1'!$A$1:$G$184</definedName>
    <definedName name="_xlnm.Print_Titles" localSheetId="7">'Հավելված 1'!$6:$9</definedName>
    <definedName name="_xlnm.Print_Titles" localSheetId="8">'Հավելված 2'!$7:$9</definedName>
    <definedName name="_xlnm.Print_Titles" localSheetId="9">'Հավելված 3'!$8:$10</definedName>
  </definedNames>
  <calcPr calcId="191029"/>
  <fileRecoveryPr autoRecover="0"/>
</workbook>
</file>

<file path=xl/calcChain.xml><?xml version="1.0" encoding="utf-8"?>
<calcChain xmlns="http://schemas.openxmlformats.org/spreadsheetml/2006/main">
  <c r="D58" i="137" l="1"/>
  <c r="E55" i="137"/>
  <c r="F59" i="137" s="1"/>
  <c r="D54" i="137"/>
  <c r="D52" i="137"/>
  <c r="E39" i="137"/>
  <c r="E7" i="137"/>
  <c r="D55" i="137" l="1"/>
  <c r="F56" i="137"/>
  <c r="D59" i="137"/>
  <c r="J861" i="71"/>
  <c r="H861" i="71" s="1"/>
  <c r="D56" i="137" l="1"/>
  <c r="F50" i="137"/>
  <c r="F105" i="27"/>
  <c r="H99" i="3"/>
  <c r="D50" i="137" l="1"/>
  <c r="D39" i="137" s="1"/>
  <c r="D9" i="137" s="1"/>
  <c r="F9" i="137" s="1"/>
  <c r="F7" i="137" s="1"/>
  <c r="D7" i="137" s="1"/>
  <c r="F39" i="137"/>
  <c r="E56" i="4"/>
  <c r="I33" i="106"/>
  <c r="E33" i="106"/>
  <c r="F66" i="106"/>
  <c r="F33" i="106" s="1"/>
  <c r="J33" i="106" s="1"/>
  <c r="I365" i="71" l="1"/>
  <c r="J66" i="106"/>
  <c r="H365" i="71" l="1"/>
  <c r="E136" i="135"/>
  <c r="F136" i="135" s="1"/>
  <c r="J136" i="135" s="1"/>
  <c r="F146" i="135"/>
  <c r="J146" i="135" s="1"/>
  <c r="F145" i="135"/>
  <c r="J145" i="135" s="1"/>
  <c r="F144" i="135"/>
  <c r="J144" i="135" s="1"/>
  <c r="F142" i="135"/>
  <c r="J142" i="135" s="1"/>
  <c r="F141" i="135"/>
  <c r="J141" i="135" s="1"/>
  <c r="I139" i="135"/>
  <c r="H139" i="135"/>
  <c r="G139" i="135"/>
  <c r="E139" i="135"/>
  <c r="F139" i="135" s="1"/>
  <c r="J139" i="135" s="1"/>
  <c r="I136" i="135"/>
  <c r="I160" i="135" s="1"/>
  <c r="H136" i="135"/>
  <c r="G136" i="135"/>
  <c r="G160" i="135" s="1"/>
  <c r="D136" i="135"/>
  <c r="J122" i="135"/>
  <c r="J80" i="135"/>
  <c r="I80" i="135"/>
  <c r="F80" i="135"/>
  <c r="F79" i="135"/>
  <c r="J79" i="135" s="1"/>
  <c r="F69" i="135"/>
  <c r="F68" i="135" s="1"/>
  <c r="I68" i="135"/>
  <c r="I45" i="135" s="1"/>
  <c r="H68" i="135"/>
  <c r="H34" i="135" s="1"/>
  <c r="G68" i="135"/>
  <c r="D68" i="135"/>
  <c r="F65" i="135"/>
  <c r="F48" i="135"/>
  <c r="J48" i="135" s="1"/>
  <c r="F47" i="135"/>
  <c r="F46" i="135"/>
  <c r="H45" i="135"/>
  <c r="G45" i="135"/>
  <c r="D45" i="135"/>
  <c r="I34" i="135"/>
  <c r="G34" i="135"/>
  <c r="E34" i="135"/>
  <c r="D34" i="135"/>
  <c r="D160" i="135" s="1"/>
  <c r="E160" i="135" l="1"/>
  <c r="J535" i="71"/>
  <c r="H160" i="135"/>
  <c r="F45" i="135"/>
  <c r="J45" i="135" s="1"/>
  <c r="F34" i="135"/>
  <c r="J69" i="135"/>
  <c r="J68" i="135" s="1"/>
  <c r="J65" i="135"/>
  <c r="D32" i="60"/>
  <c r="H535" i="71" l="1"/>
  <c r="F160" i="135"/>
  <c r="J160" i="135" s="1"/>
  <c r="J34" i="135"/>
  <c r="J137" i="105"/>
  <c r="I36" i="30" l="1"/>
  <c r="I79" i="30"/>
  <c r="J79" i="30"/>
  <c r="H79" i="30"/>
  <c r="F88" i="30"/>
  <c r="E88" i="30"/>
  <c r="D88" i="30"/>
  <c r="K88" i="30"/>
  <c r="G88" i="30" s="1"/>
  <c r="E142" i="2"/>
  <c r="F128" i="2" l="1"/>
  <c r="E134" i="2"/>
  <c r="F23" i="2" l="1"/>
  <c r="E26" i="2"/>
  <c r="F100" i="65" l="1"/>
  <c r="G33" i="59" l="1"/>
  <c r="D33" i="59"/>
  <c r="F157" i="130" l="1"/>
  <c r="J157" i="130" s="1"/>
  <c r="J151" i="130" s="1"/>
  <c r="F155" i="130"/>
  <c r="F152" i="130" s="1"/>
  <c r="J152" i="130" s="1"/>
  <c r="J154" i="130"/>
  <c r="J153" i="130"/>
  <c r="I152" i="130"/>
  <c r="H152" i="130"/>
  <c r="G152" i="130"/>
  <c r="D152" i="130"/>
  <c r="I151" i="130"/>
  <c r="H151" i="130"/>
  <c r="G151" i="130"/>
  <c r="F151" i="130"/>
  <c r="D151" i="130"/>
  <c r="J138" i="130"/>
  <c r="J137" i="130"/>
  <c r="I135" i="130"/>
  <c r="H135" i="130"/>
  <c r="G135" i="130"/>
  <c r="F135" i="130"/>
  <c r="J135" i="130" s="1"/>
  <c r="J131" i="130" s="1"/>
  <c r="D135" i="130"/>
  <c r="D131" i="130" s="1"/>
  <c r="I131" i="130"/>
  <c r="H131" i="130"/>
  <c r="G131" i="130"/>
  <c r="F131" i="130"/>
  <c r="F105" i="130"/>
  <c r="J105" i="130" s="1"/>
  <c r="F77" i="130"/>
  <c r="J77" i="130" s="1"/>
  <c r="F76" i="130"/>
  <c r="J76" i="130" s="1"/>
  <c r="F75" i="130"/>
  <c r="J75" i="130" s="1"/>
  <c r="J73" i="130"/>
  <c r="J72" i="130"/>
  <c r="J71" i="130"/>
  <c r="F70" i="130"/>
  <c r="J70" i="130" s="1"/>
  <c r="I69" i="130"/>
  <c r="H69" i="130"/>
  <c r="G69" i="130"/>
  <c r="E69" i="130"/>
  <c r="D69" i="130"/>
  <c r="F69" i="130" s="1"/>
  <c r="J69" i="130" s="1"/>
  <c r="F68" i="130"/>
  <c r="F66" i="130" s="1"/>
  <c r="J67" i="130"/>
  <c r="F67" i="130"/>
  <c r="I66" i="130"/>
  <c r="H66" i="130"/>
  <c r="G66" i="130"/>
  <c r="D66" i="130"/>
  <c r="F65" i="130"/>
  <c r="F64" i="130" s="1"/>
  <c r="J64" i="130" s="1"/>
  <c r="I64" i="130"/>
  <c r="H64" i="130"/>
  <c r="G64" i="130"/>
  <c r="D64" i="130"/>
  <c r="F63" i="130"/>
  <c r="J63" i="130" s="1"/>
  <c r="J62" i="130"/>
  <c r="J61" i="130"/>
  <c r="J60" i="130"/>
  <c r="J59" i="130"/>
  <c r="J57" i="130"/>
  <c r="J56" i="130"/>
  <c r="I55" i="130"/>
  <c r="H55" i="130"/>
  <c r="G55" i="130"/>
  <c r="D55" i="130"/>
  <c r="F52" i="130"/>
  <c r="J52" i="130" s="1"/>
  <c r="J51" i="130" s="1"/>
  <c r="I51" i="130"/>
  <c r="H51" i="130"/>
  <c r="G51" i="130"/>
  <c r="G42" i="130" s="1"/>
  <c r="F51" i="130"/>
  <c r="D51" i="130"/>
  <c r="F49" i="130"/>
  <c r="F48" i="130"/>
  <c r="F47" i="130"/>
  <c r="J47" i="130" s="1"/>
  <c r="F46" i="130"/>
  <c r="J46" i="130" s="1"/>
  <c r="F45" i="130"/>
  <c r="F43" i="130" s="1"/>
  <c r="I43" i="130"/>
  <c r="I42" i="130" s="1"/>
  <c r="H43" i="130"/>
  <c r="H42" i="130" s="1"/>
  <c r="G43" i="130"/>
  <c r="D43" i="130"/>
  <c r="D42" i="130"/>
  <c r="F41" i="130"/>
  <c r="F34" i="130" s="1"/>
  <c r="F33" i="130" s="1"/>
  <c r="J36" i="130"/>
  <c r="F35" i="130"/>
  <c r="J35" i="130" s="1"/>
  <c r="I34" i="130"/>
  <c r="H34" i="130"/>
  <c r="G34" i="130"/>
  <c r="D34" i="130"/>
  <c r="D33" i="130" s="1"/>
  <c r="I33" i="130"/>
  <c r="I32" i="130" s="1"/>
  <c r="I175" i="130" s="1"/>
  <c r="H33" i="130"/>
  <c r="H32" i="130" s="1"/>
  <c r="H175" i="130" s="1"/>
  <c r="G33" i="130"/>
  <c r="E32" i="130"/>
  <c r="E175" i="130" s="1"/>
  <c r="D32" i="130"/>
  <c r="D175" i="130" s="1"/>
  <c r="J66" i="130" l="1"/>
  <c r="G32" i="130"/>
  <c r="G175" i="130" s="1"/>
  <c r="J41" i="130"/>
  <c r="J34" i="130" s="1"/>
  <c r="J33" i="130" s="1"/>
  <c r="J68" i="130"/>
  <c r="J45" i="130"/>
  <c r="J43" i="130" s="1"/>
  <c r="J65" i="130"/>
  <c r="J155" i="130"/>
  <c r="F32" i="130"/>
  <c r="F55" i="130"/>
  <c r="J55" i="130" s="1"/>
  <c r="F175" i="130" l="1"/>
  <c r="J175" i="130" s="1"/>
  <c r="J32" i="130"/>
  <c r="F42" i="130"/>
  <c r="J42" i="130" s="1"/>
  <c r="I151" i="133" l="1"/>
  <c r="H151" i="133"/>
  <c r="G151" i="133"/>
  <c r="F157" i="133"/>
  <c r="J157" i="133" s="1"/>
  <c r="J151" i="133" s="1"/>
  <c r="D151" i="133"/>
  <c r="F155" i="133"/>
  <c r="J155" i="133" s="1"/>
  <c r="J154" i="133"/>
  <c r="J153" i="133"/>
  <c r="I152" i="133"/>
  <c r="H152" i="133"/>
  <c r="G152" i="133"/>
  <c r="D152" i="133"/>
  <c r="J138" i="133"/>
  <c r="J137" i="133"/>
  <c r="I135" i="133"/>
  <c r="H135" i="133"/>
  <c r="G135" i="133"/>
  <c r="F135" i="133"/>
  <c r="J135" i="133" s="1"/>
  <c r="J131" i="133" s="1"/>
  <c r="D135" i="133"/>
  <c r="D131" i="133" s="1"/>
  <c r="I131" i="133"/>
  <c r="H131" i="133"/>
  <c r="G131" i="133"/>
  <c r="F131" i="133"/>
  <c r="F105" i="133"/>
  <c r="J105" i="133" s="1"/>
  <c r="F77" i="133"/>
  <c r="J77" i="133" s="1"/>
  <c r="F76" i="133"/>
  <c r="J76" i="133" s="1"/>
  <c r="F75" i="133"/>
  <c r="J75" i="133" s="1"/>
  <c r="J73" i="133"/>
  <c r="J72" i="133"/>
  <c r="J71" i="133"/>
  <c r="F70" i="133"/>
  <c r="J70" i="133" s="1"/>
  <c r="I69" i="133"/>
  <c r="H69" i="133"/>
  <c r="G69" i="133"/>
  <c r="E69" i="133"/>
  <c r="D69" i="133"/>
  <c r="F69" i="133" s="1"/>
  <c r="J69" i="133" s="1"/>
  <c r="F68" i="133"/>
  <c r="F66" i="133" s="1"/>
  <c r="J67" i="133"/>
  <c r="F67" i="133"/>
  <c r="I66" i="133"/>
  <c r="H66" i="133"/>
  <c r="G66" i="133"/>
  <c r="D66" i="133"/>
  <c r="F65" i="133"/>
  <c r="F64" i="133" s="1"/>
  <c r="J64" i="133" s="1"/>
  <c r="I64" i="133"/>
  <c r="H64" i="133"/>
  <c r="G64" i="133"/>
  <c r="D64" i="133"/>
  <c r="F63" i="133"/>
  <c r="J63" i="133" s="1"/>
  <c r="J62" i="133"/>
  <c r="J61" i="133"/>
  <c r="J60" i="133"/>
  <c r="J59" i="133"/>
  <c r="J57" i="133"/>
  <c r="J56" i="133"/>
  <c r="I55" i="133"/>
  <c r="H55" i="133"/>
  <c r="G55" i="133"/>
  <c r="D55" i="133"/>
  <c r="F52" i="133"/>
  <c r="J52" i="133" s="1"/>
  <c r="J51" i="133" s="1"/>
  <c r="I51" i="133"/>
  <c r="H51" i="133"/>
  <c r="G51" i="133"/>
  <c r="D51" i="133"/>
  <c r="F49" i="133"/>
  <c r="F48" i="133"/>
  <c r="F47" i="133"/>
  <c r="J47" i="133" s="1"/>
  <c r="F46" i="133"/>
  <c r="J46" i="133" s="1"/>
  <c r="F45" i="133"/>
  <c r="I43" i="133"/>
  <c r="I42" i="133" s="1"/>
  <c r="H43" i="133"/>
  <c r="H42" i="133" s="1"/>
  <c r="G43" i="133"/>
  <c r="D43" i="133"/>
  <c r="F41" i="133"/>
  <c r="J36" i="133"/>
  <c r="F35" i="133"/>
  <c r="J35" i="133" s="1"/>
  <c r="I34" i="133"/>
  <c r="H34" i="133"/>
  <c r="G34" i="133"/>
  <c r="D34" i="133"/>
  <c r="D33" i="133" s="1"/>
  <c r="I33" i="133"/>
  <c r="H33" i="133"/>
  <c r="G33" i="133"/>
  <c r="E32" i="133"/>
  <c r="E175" i="133" s="1"/>
  <c r="F151" i="133" l="1"/>
  <c r="F34" i="133"/>
  <c r="F33" i="133" s="1"/>
  <c r="H32" i="133"/>
  <c r="H175" i="133" s="1"/>
  <c r="F51" i="133"/>
  <c r="F43" i="133"/>
  <c r="D42" i="133"/>
  <c r="D32" i="133" s="1"/>
  <c r="F32" i="133" s="1"/>
  <c r="G42" i="133"/>
  <c r="I32" i="133"/>
  <c r="I175" i="133" s="1"/>
  <c r="G32" i="133"/>
  <c r="G175" i="133" s="1"/>
  <c r="F55" i="133"/>
  <c r="J55" i="133" s="1"/>
  <c r="F152" i="133"/>
  <c r="J68" i="133"/>
  <c r="J66" i="133" s="1"/>
  <c r="J45" i="133"/>
  <c r="J43" i="133" s="1"/>
  <c r="J65" i="133"/>
  <c r="J41" i="133"/>
  <c r="J34" i="133" s="1"/>
  <c r="J33" i="133" s="1"/>
  <c r="D175" i="133" l="1"/>
  <c r="J32" i="133"/>
  <c r="F42" i="133"/>
  <c r="J42" i="133" s="1"/>
  <c r="F175" i="133"/>
  <c r="J175" i="133" s="1"/>
  <c r="J152" i="133"/>
  <c r="F29" i="30" l="1"/>
  <c r="K29" i="30"/>
  <c r="F154" i="67"/>
  <c r="J519" i="71" s="1"/>
  <c r="G152" i="100"/>
  <c r="N220" i="31" s="1"/>
  <c r="I92" i="55" l="1"/>
  <c r="H92" i="55"/>
  <c r="G92" i="55"/>
  <c r="D92" i="55"/>
  <c r="F105" i="55"/>
  <c r="J105" i="55" l="1"/>
  <c r="I746" i="71"/>
  <c r="F92" i="55"/>
  <c r="J777" i="71"/>
  <c r="J158" i="132"/>
  <c r="J157" i="132"/>
  <c r="F155" i="132"/>
  <c r="J155" i="132" s="1"/>
  <c r="F154" i="132"/>
  <c r="J153" i="132"/>
  <c r="I152" i="132"/>
  <c r="I151" i="132" s="1"/>
  <c r="H152" i="132"/>
  <c r="H151" i="132" s="1"/>
  <c r="G152" i="132"/>
  <c r="G151" i="132" s="1"/>
  <c r="E152" i="132"/>
  <c r="E151" i="132" s="1"/>
  <c r="D152" i="132"/>
  <c r="D151" i="132" s="1"/>
  <c r="J138" i="132"/>
  <c r="F138" i="132"/>
  <c r="F78" i="132" s="1"/>
  <c r="J137" i="132"/>
  <c r="I135" i="132"/>
  <c r="I131" i="132" s="1"/>
  <c r="H135" i="132"/>
  <c r="H131" i="132" s="1"/>
  <c r="G135" i="132"/>
  <c r="G131" i="132" s="1"/>
  <c r="F135" i="132"/>
  <c r="J135" i="132" s="1"/>
  <c r="J131" i="132" s="1"/>
  <c r="D135" i="132"/>
  <c r="D131" i="132"/>
  <c r="F105" i="132"/>
  <c r="F99" i="132" s="1"/>
  <c r="F92" i="132" s="1"/>
  <c r="F32" i="132" s="1"/>
  <c r="I99" i="132"/>
  <c r="H99" i="132"/>
  <c r="G99" i="132"/>
  <c r="E99" i="132"/>
  <c r="D99" i="132"/>
  <c r="I92" i="132"/>
  <c r="H92" i="132"/>
  <c r="H32" i="132" s="1"/>
  <c r="G92" i="132"/>
  <c r="G32" i="132" s="1"/>
  <c r="E92" i="132"/>
  <c r="D92" i="132"/>
  <c r="D32" i="132" s="1"/>
  <c r="J78" i="132"/>
  <c r="I78" i="132"/>
  <c r="F77" i="132"/>
  <c r="J77" i="132" s="1"/>
  <c r="J76" i="132"/>
  <c r="F76" i="132"/>
  <c r="F75" i="132"/>
  <c r="J75" i="132" s="1"/>
  <c r="F74" i="132"/>
  <c r="F73" i="132"/>
  <c r="J73" i="132" s="1"/>
  <c r="J72" i="132"/>
  <c r="F72" i="132"/>
  <c r="F71" i="132"/>
  <c r="J71" i="132" s="1"/>
  <c r="F70" i="132"/>
  <c r="J70" i="132" s="1"/>
  <c r="I69" i="132"/>
  <c r="H69" i="132"/>
  <c r="G69" i="132"/>
  <c r="D69" i="132"/>
  <c r="J68" i="132"/>
  <c r="F68" i="132"/>
  <c r="F67" i="132"/>
  <c r="J67" i="132" s="1"/>
  <c r="J66" i="132" s="1"/>
  <c r="I66" i="132"/>
  <c r="H66" i="132"/>
  <c r="G66" i="132"/>
  <c r="F66" i="132"/>
  <c r="D66" i="132"/>
  <c r="F65" i="132"/>
  <c r="J65" i="132" s="1"/>
  <c r="I64" i="132"/>
  <c r="H64" i="132"/>
  <c r="G64" i="132"/>
  <c r="D64" i="132"/>
  <c r="F63" i="132"/>
  <c r="J63" i="132" s="1"/>
  <c r="J62" i="132"/>
  <c r="J61" i="132"/>
  <c r="J60" i="132"/>
  <c r="J59" i="132"/>
  <c r="J57" i="132"/>
  <c r="J56" i="132"/>
  <c r="I55" i="132"/>
  <c r="H55" i="132"/>
  <c r="G55" i="132"/>
  <c r="D55" i="132"/>
  <c r="D42" i="132" s="1"/>
  <c r="J52" i="132"/>
  <c r="J51" i="132"/>
  <c r="I51" i="132"/>
  <c r="I42" i="132" s="1"/>
  <c r="H51" i="132"/>
  <c r="H42" i="132" s="1"/>
  <c r="G51" i="132"/>
  <c r="G42" i="132" s="1"/>
  <c r="F51" i="132"/>
  <c r="D51" i="132"/>
  <c r="F49" i="132"/>
  <c r="J49" i="132" s="1"/>
  <c r="F48" i="132"/>
  <c r="F47" i="132"/>
  <c r="J47" i="132" s="1"/>
  <c r="F46" i="132"/>
  <c r="J46" i="132" s="1"/>
  <c r="F45" i="132"/>
  <c r="F43" i="132" s="1"/>
  <c r="I43" i="132"/>
  <c r="H43" i="132"/>
  <c r="G43" i="132"/>
  <c r="D43" i="132"/>
  <c r="J41" i="132"/>
  <c r="F41" i="132"/>
  <c r="J36" i="132"/>
  <c r="F35" i="132"/>
  <c r="J35" i="132" s="1"/>
  <c r="J34" i="132" s="1"/>
  <c r="J33" i="132" s="1"/>
  <c r="I34" i="132"/>
  <c r="H34" i="132"/>
  <c r="H33" i="132" s="1"/>
  <c r="G34" i="132"/>
  <c r="G33" i="132" s="1"/>
  <c r="F34" i="132"/>
  <c r="F33" i="132" s="1"/>
  <c r="D34" i="132"/>
  <c r="D33" i="132" s="1"/>
  <c r="I33" i="132"/>
  <c r="I32" i="132"/>
  <c r="E32" i="132"/>
  <c r="H746" i="71" l="1"/>
  <c r="I726" i="71"/>
  <c r="J154" i="132"/>
  <c r="H175" i="132"/>
  <c r="I175" i="132"/>
  <c r="J32" i="132"/>
  <c r="D175" i="132"/>
  <c r="E175" i="132"/>
  <c r="G175" i="132"/>
  <c r="F152" i="132"/>
  <c r="F55" i="132"/>
  <c r="J55" i="132" s="1"/>
  <c r="F131" i="132"/>
  <c r="F69" i="132"/>
  <c r="J69" i="132" s="1"/>
  <c r="J105" i="132"/>
  <c r="J99" i="132" s="1"/>
  <c r="J92" i="132" s="1"/>
  <c r="F64" i="132"/>
  <c r="J64" i="132" s="1"/>
  <c r="J45" i="132"/>
  <c r="J43" i="132" s="1"/>
  <c r="J152" i="132" l="1"/>
  <c r="F151" i="132"/>
  <c r="F175" i="132" s="1"/>
  <c r="J175" i="132" s="1"/>
  <c r="J151" i="132"/>
  <c r="F42" i="132"/>
  <c r="J42" i="132" s="1"/>
  <c r="H32" i="67" l="1"/>
  <c r="G32" i="67"/>
  <c r="F114" i="67"/>
  <c r="I518" i="71" l="1"/>
  <c r="H518" i="71" s="1"/>
  <c r="F114" i="30"/>
  <c r="E114" i="30"/>
  <c r="D114" i="30"/>
  <c r="F158" i="2" l="1"/>
  <c r="J69" i="30" l="1"/>
  <c r="I69" i="30"/>
  <c r="H69" i="30"/>
  <c r="I16" i="30" l="1"/>
  <c r="H16" i="30"/>
  <c r="J16" i="30"/>
  <c r="D29" i="30"/>
  <c r="P261" i="31" l="1"/>
  <c r="O261" i="31"/>
  <c r="F155" i="114"/>
  <c r="F18" i="30"/>
  <c r="E18" i="30"/>
  <c r="D18" i="30"/>
  <c r="K18" i="30"/>
  <c r="G18" i="30" s="1"/>
  <c r="F26" i="30"/>
  <c r="E26" i="30"/>
  <c r="D26" i="30"/>
  <c r="K26" i="30"/>
  <c r="G26" i="30" s="1"/>
  <c r="F33" i="30"/>
  <c r="E33" i="30"/>
  <c r="D33" i="30"/>
  <c r="K33" i="30"/>
  <c r="G33" i="30" s="1"/>
  <c r="F72" i="30"/>
  <c r="E72" i="30"/>
  <c r="D72" i="30"/>
  <c r="K72" i="30"/>
  <c r="G72" i="30" s="1"/>
  <c r="F87" i="30"/>
  <c r="E87" i="30"/>
  <c r="D87" i="30"/>
  <c r="K87" i="30"/>
  <c r="G87" i="30" s="1"/>
  <c r="F97" i="30"/>
  <c r="E97" i="30"/>
  <c r="D97" i="30"/>
  <c r="K97" i="30"/>
  <c r="G97" i="30" s="1"/>
  <c r="F100" i="30"/>
  <c r="E100" i="30"/>
  <c r="D100" i="30"/>
  <c r="K100" i="30"/>
  <c r="G100" i="30" s="1"/>
  <c r="F112" i="30"/>
  <c r="F111" i="30" s="1"/>
  <c r="E112" i="30"/>
  <c r="E111" i="30" s="1"/>
  <c r="D112" i="30"/>
  <c r="D111" i="30" s="1"/>
  <c r="N111" i="30"/>
  <c r="M111" i="30"/>
  <c r="L111" i="30"/>
  <c r="O112" i="30"/>
  <c r="G112" i="30" s="1"/>
  <c r="G29" i="30"/>
  <c r="E29" i="30"/>
  <c r="D92" i="120" l="1"/>
  <c r="E46" i="2" l="1"/>
  <c r="E178" i="2" l="1"/>
  <c r="E162" i="2"/>
  <c r="E39" i="2"/>
  <c r="E27" i="2"/>
  <c r="E152" i="2"/>
  <c r="E155" i="2"/>
  <c r="E141" i="2" l="1"/>
  <c r="E116" i="2"/>
  <c r="G174" i="2"/>
  <c r="F156" i="59" l="1"/>
  <c r="F156" i="114" l="1"/>
  <c r="J258" i="71" s="1"/>
  <c r="H258" i="71" s="1"/>
  <c r="F155" i="67" l="1"/>
  <c r="J155" i="67" l="1"/>
  <c r="F58" i="30"/>
  <c r="K58" i="30"/>
  <c r="G58" i="30" s="1"/>
  <c r="H519" i="71" l="1"/>
  <c r="J498" i="71"/>
  <c r="J496" i="71" s="1"/>
  <c r="E175" i="128"/>
  <c r="F155" i="128"/>
  <c r="J155" i="128" s="1"/>
  <c r="F154" i="128"/>
  <c r="F152" i="128" s="1"/>
  <c r="J153" i="128"/>
  <c r="I152" i="128"/>
  <c r="H152" i="128"/>
  <c r="G152" i="128"/>
  <c r="D152" i="128"/>
  <c r="I151" i="128"/>
  <c r="H151" i="128"/>
  <c r="G151" i="128"/>
  <c r="D151" i="128"/>
  <c r="J138" i="128"/>
  <c r="J137" i="128"/>
  <c r="I135" i="128"/>
  <c r="H135" i="128"/>
  <c r="G135" i="128"/>
  <c r="F135" i="128"/>
  <c r="F131" i="128" s="1"/>
  <c r="D135" i="128"/>
  <c r="D131" i="128" s="1"/>
  <c r="I131" i="128"/>
  <c r="H131" i="128"/>
  <c r="G131" i="128"/>
  <c r="F105" i="128"/>
  <c r="J105" i="128" s="1"/>
  <c r="J77" i="128"/>
  <c r="F76" i="128"/>
  <c r="F69" i="128" s="1"/>
  <c r="J69" i="128" s="1"/>
  <c r="J75" i="128"/>
  <c r="J73" i="128"/>
  <c r="J72" i="128"/>
  <c r="J71" i="128"/>
  <c r="J70" i="128"/>
  <c r="F70" i="128"/>
  <c r="I69" i="128"/>
  <c r="H69" i="128"/>
  <c r="G69" i="128"/>
  <c r="D69" i="128"/>
  <c r="J68" i="128"/>
  <c r="J67" i="128"/>
  <c r="J66" i="128"/>
  <c r="I66" i="128"/>
  <c r="H66" i="128"/>
  <c r="G66" i="128"/>
  <c r="F66" i="128"/>
  <c r="D66" i="128"/>
  <c r="F65" i="128"/>
  <c r="J65" i="128" s="1"/>
  <c r="I64" i="128"/>
  <c r="H64" i="128"/>
  <c r="G64" i="128"/>
  <c r="F64" i="128"/>
  <c r="J64" i="128" s="1"/>
  <c r="E64" i="128"/>
  <c r="D64" i="128"/>
  <c r="J63" i="128"/>
  <c r="F63" i="128"/>
  <c r="J62" i="128"/>
  <c r="J61" i="128"/>
  <c r="J60" i="128"/>
  <c r="J59" i="128"/>
  <c r="J57" i="128"/>
  <c r="J56" i="128"/>
  <c r="J55" i="128"/>
  <c r="I55" i="128"/>
  <c r="H55" i="128"/>
  <c r="G55" i="128"/>
  <c r="F55" i="128"/>
  <c r="D55" i="128"/>
  <c r="J52" i="128"/>
  <c r="J51" i="128"/>
  <c r="I51" i="128"/>
  <c r="H51" i="128"/>
  <c r="G51" i="128"/>
  <c r="F51" i="128"/>
  <c r="D51" i="128"/>
  <c r="F47" i="128"/>
  <c r="F43" i="128" s="1"/>
  <c r="F42" i="128" s="1"/>
  <c r="J42" i="128" s="1"/>
  <c r="J46" i="128"/>
  <c r="F46" i="128"/>
  <c r="F45" i="128"/>
  <c r="J45" i="128" s="1"/>
  <c r="I43" i="128"/>
  <c r="H43" i="128"/>
  <c r="G43" i="128"/>
  <c r="G42" i="128" s="1"/>
  <c r="D43" i="128"/>
  <c r="D42" i="128" s="1"/>
  <c r="I42" i="128"/>
  <c r="H42" i="128"/>
  <c r="F41" i="128"/>
  <c r="J41" i="128" s="1"/>
  <c r="J36" i="128"/>
  <c r="F35" i="128"/>
  <c r="F34" i="128" s="1"/>
  <c r="F33" i="128" s="1"/>
  <c r="I34" i="128"/>
  <c r="I33" i="128" s="1"/>
  <c r="I32" i="128" s="1"/>
  <c r="I175" i="128" s="1"/>
  <c r="H34" i="128"/>
  <c r="H33" i="128" s="1"/>
  <c r="H32" i="128" s="1"/>
  <c r="H175" i="128" s="1"/>
  <c r="G34" i="128"/>
  <c r="G33" i="128" s="1"/>
  <c r="D34" i="128"/>
  <c r="D33" i="128"/>
  <c r="E32" i="128"/>
  <c r="F32" i="128" l="1"/>
  <c r="F175" i="128" s="1"/>
  <c r="G32" i="128"/>
  <c r="G175" i="128" s="1"/>
  <c r="J152" i="128"/>
  <c r="J151" i="128"/>
  <c r="F151" i="128"/>
  <c r="D32" i="128"/>
  <c r="D175" i="128" s="1"/>
  <c r="J47" i="128"/>
  <c r="J43" i="128" s="1"/>
  <c r="J154" i="128"/>
  <c r="J76" i="128"/>
  <c r="J135" i="128"/>
  <c r="J131" i="128" s="1"/>
  <c r="J35" i="128"/>
  <c r="J34" i="128" s="1"/>
  <c r="J33" i="128" s="1"/>
  <c r="J32" i="128" s="1"/>
  <c r="J175" i="128" s="1"/>
  <c r="F155" i="50" l="1"/>
  <c r="J155" i="50" l="1"/>
  <c r="J942" i="71"/>
  <c r="H942" i="71" s="1"/>
  <c r="E175" i="127"/>
  <c r="F155" i="127"/>
  <c r="J155" i="127" s="1"/>
  <c r="F154" i="127"/>
  <c r="J153" i="127"/>
  <c r="I152" i="127"/>
  <c r="H152" i="127"/>
  <c r="H151" i="127" s="1"/>
  <c r="G152" i="127"/>
  <c r="G151" i="127" s="1"/>
  <c r="D152" i="127"/>
  <c r="D151" i="127" s="1"/>
  <c r="I151" i="127"/>
  <c r="J138" i="127"/>
  <c r="J137" i="127"/>
  <c r="I135" i="127"/>
  <c r="H135" i="127"/>
  <c r="G135" i="127"/>
  <c r="F135" i="127"/>
  <c r="F131" i="127" s="1"/>
  <c r="D135" i="127"/>
  <c r="D131" i="127" s="1"/>
  <c r="I131" i="127"/>
  <c r="H131" i="127"/>
  <c r="G131" i="127"/>
  <c r="F105" i="127"/>
  <c r="J105" i="127" s="1"/>
  <c r="J77" i="127"/>
  <c r="F76" i="127"/>
  <c r="F69" i="127" s="1"/>
  <c r="J69" i="127" s="1"/>
  <c r="J75" i="127"/>
  <c r="J73" i="127"/>
  <c r="J72" i="127"/>
  <c r="J71" i="127"/>
  <c r="J70" i="127"/>
  <c r="F70" i="127"/>
  <c r="I69" i="127"/>
  <c r="H69" i="127"/>
  <c r="G69" i="127"/>
  <c r="D69" i="127"/>
  <c r="J68" i="127"/>
  <c r="J67" i="127"/>
  <c r="J66" i="127"/>
  <c r="I66" i="127"/>
  <c r="H66" i="127"/>
  <c r="G66" i="127"/>
  <c r="F66" i="127"/>
  <c r="D66" i="127"/>
  <c r="F65" i="127"/>
  <c r="J65" i="127" s="1"/>
  <c r="I64" i="127"/>
  <c r="H64" i="127"/>
  <c r="G64" i="127"/>
  <c r="F64" i="127"/>
  <c r="J64" i="127" s="1"/>
  <c r="E64" i="127"/>
  <c r="D64" i="127"/>
  <c r="F63" i="127"/>
  <c r="J63" i="127" s="1"/>
  <c r="J62" i="127"/>
  <c r="J61" i="127"/>
  <c r="J60" i="127"/>
  <c r="J59" i="127"/>
  <c r="J57" i="127"/>
  <c r="J56" i="127"/>
  <c r="J55" i="127"/>
  <c r="I55" i="127"/>
  <c r="H55" i="127"/>
  <c r="G55" i="127"/>
  <c r="F55" i="127"/>
  <c r="D55" i="127"/>
  <c r="J52" i="127"/>
  <c r="J51" i="127"/>
  <c r="I51" i="127"/>
  <c r="H51" i="127"/>
  <c r="G51" i="127"/>
  <c r="F51" i="127"/>
  <c r="D51" i="127"/>
  <c r="F47" i="127"/>
  <c r="F43" i="127" s="1"/>
  <c r="F42" i="127" s="1"/>
  <c r="J42" i="127" s="1"/>
  <c r="J46" i="127"/>
  <c r="F46" i="127"/>
  <c r="F45" i="127"/>
  <c r="J45" i="127" s="1"/>
  <c r="I43" i="127"/>
  <c r="H43" i="127"/>
  <c r="G43" i="127"/>
  <c r="G42" i="127" s="1"/>
  <c r="D43" i="127"/>
  <c r="D42" i="127" s="1"/>
  <c r="I42" i="127"/>
  <c r="H42" i="127"/>
  <c r="F41" i="127"/>
  <c r="J41" i="127" s="1"/>
  <c r="J36" i="127"/>
  <c r="F35" i="127"/>
  <c r="F34" i="127" s="1"/>
  <c r="F33" i="127" s="1"/>
  <c r="I34" i="127"/>
  <c r="I33" i="127" s="1"/>
  <c r="I32" i="127" s="1"/>
  <c r="H34" i="127"/>
  <c r="H33" i="127" s="1"/>
  <c r="H32" i="127" s="1"/>
  <c r="G34" i="127"/>
  <c r="G33" i="127" s="1"/>
  <c r="D34" i="127"/>
  <c r="D33" i="127"/>
  <c r="E32" i="127"/>
  <c r="I175" i="127" l="1"/>
  <c r="H175" i="127"/>
  <c r="F152" i="127"/>
  <c r="J941" i="71"/>
  <c r="J896" i="71" s="1"/>
  <c r="F32" i="127"/>
  <c r="D32" i="127"/>
  <c r="D175" i="127" s="1"/>
  <c r="J152" i="127"/>
  <c r="J151" i="127"/>
  <c r="F151" i="127"/>
  <c r="G32" i="127"/>
  <c r="G175" i="127" s="1"/>
  <c r="J47" i="127"/>
  <c r="J43" i="127" s="1"/>
  <c r="J76" i="127"/>
  <c r="J135" i="127"/>
  <c r="J131" i="127" s="1"/>
  <c r="J154" i="127"/>
  <c r="J35" i="127"/>
  <c r="J34" i="127" s="1"/>
  <c r="J33" i="127" s="1"/>
  <c r="J32" i="127" s="1"/>
  <c r="J175" i="127" l="1"/>
  <c r="F175" i="127"/>
  <c r="E140" i="65"/>
  <c r="I171" i="71"/>
  <c r="H171" i="71" s="1"/>
  <c r="E166" i="4"/>
  <c r="I135" i="29"/>
  <c r="H135" i="29"/>
  <c r="H131" i="29" s="1"/>
  <c r="G135" i="29"/>
  <c r="G131" i="29" s="1"/>
  <c r="E135" i="29"/>
  <c r="E131" i="29" s="1"/>
  <c r="F146" i="29"/>
  <c r="J146" i="29" s="1"/>
  <c r="D166" i="4" l="1"/>
  <c r="J158" i="124"/>
  <c r="J157" i="124"/>
  <c r="F155" i="124"/>
  <c r="J155" i="124" s="1"/>
  <c r="J154" i="124"/>
  <c r="F154" i="124"/>
  <c r="J153" i="124"/>
  <c r="I152" i="124"/>
  <c r="I151" i="124" s="1"/>
  <c r="H152" i="124"/>
  <c r="G152" i="124"/>
  <c r="G151" i="124" s="1"/>
  <c r="E152" i="124"/>
  <c r="E151" i="124" s="1"/>
  <c r="D152" i="124"/>
  <c r="D151" i="124" s="1"/>
  <c r="H151" i="124"/>
  <c r="F138" i="124"/>
  <c r="J138" i="124" s="1"/>
  <c r="J78" i="124" s="1"/>
  <c r="J137" i="124"/>
  <c r="I135" i="124"/>
  <c r="I131" i="124" s="1"/>
  <c r="H135" i="124"/>
  <c r="G135" i="124"/>
  <c r="G131" i="124" s="1"/>
  <c r="F135" i="124"/>
  <c r="F131" i="124" s="1"/>
  <c r="D135" i="124"/>
  <c r="H131" i="124"/>
  <c r="D131" i="124"/>
  <c r="J105" i="124"/>
  <c r="J99" i="124" s="1"/>
  <c r="J92" i="124" s="1"/>
  <c r="F105" i="124"/>
  <c r="I99" i="124"/>
  <c r="H99" i="124"/>
  <c r="G99" i="124"/>
  <c r="F99" i="124"/>
  <c r="F92" i="124" s="1"/>
  <c r="E99" i="124"/>
  <c r="D99" i="124"/>
  <c r="D92" i="124" s="1"/>
  <c r="D32" i="124" s="1"/>
  <c r="I92" i="124"/>
  <c r="H92" i="124"/>
  <c r="H32" i="124" s="1"/>
  <c r="G92" i="124"/>
  <c r="G32" i="124" s="1"/>
  <c r="E92" i="124"/>
  <c r="E32" i="124" s="1"/>
  <c r="E175" i="124" s="1"/>
  <c r="I78" i="124"/>
  <c r="F77" i="124"/>
  <c r="J77" i="124" s="1"/>
  <c r="F76" i="124"/>
  <c r="J76" i="124" s="1"/>
  <c r="F75" i="124"/>
  <c r="F74" i="124"/>
  <c r="F73" i="124"/>
  <c r="J73" i="124" s="1"/>
  <c r="F72" i="124"/>
  <c r="J72" i="124" s="1"/>
  <c r="F71" i="124"/>
  <c r="J71" i="124" s="1"/>
  <c r="J70" i="124"/>
  <c r="F70" i="124"/>
  <c r="I69" i="124"/>
  <c r="H69" i="124"/>
  <c r="G69" i="124"/>
  <c r="D69" i="124"/>
  <c r="F68" i="124"/>
  <c r="F66" i="124" s="1"/>
  <c r="F67" i="124"/>
  <c r="J67" i="124" s="1"/>
  <c r="I66" i="124"/>
  <c r="H66" i="124"/>
  <c r="G66" i="124"/>
  <c r="D66" i="124"/>
  <c r="J65" i="124"/>
  <c r="F65" i="124"/>
  <c r="I64" i="124"/>
  <c r="H64" i="124"/>
  <c r="G64" i="124"/>
  <c r="F64" i="124"/>
  <c r="J64" i="124" s="1"/>
  <c r="D64" i="124"/>
  <c r="F63" i="124"/>
  <c r="J63" i="124" s="1"/>
  <c r="J62" i="124"/>
  <c r="J61" i="124"/>
  <c r="J60" i="124"/>
  <c r="J59" i="124"/>
  <c r="J57" i="124"/>
  <c r="J56" i="124"/>
  <c r="I55" i="124"/>
  <c r="H55" i="124"/>
  <c r="G55" i="124"/>
  <c r="D55" i="124"/>
  <c r="J52" i="124"/>
  <c r="J51" i="124" s="1"/>
  <c r="I51" i="124"/>
  <c r="H51" i="124"/>
  <c r="G51" i="124"/>
  <c r="F51" i="124"/>
  <c r="D51" i="124"/>
  <c r="F49" i="124"/>
  <c r="J49" i="124" s="1"/>
  <c r="F48" i="124"/>
  <c r="F47" i="124"/>
  <c r="J47" i="124" s="1"/>
  <c r="F46" i="124"/>
  <c r="J46" i="124" s="1"/>
  <c r="F45" i="124"/>
  <c r="F43" i="124" s="1"/>
  <c r="I43" i="124"/>
  <c r="H43" i="124"/>
  <c r="H42" i="124" s="1"/>
  <c r="G43" i="124"/>
  <c r="G42" i="124" s="1"/>
  <c r="D43" i="124"/>
  <c r="J41" i="124"/>
  <c r="F41" i="124"/>
  <c r="J36" i="124"/>
  <c r="F35" i="124"/>
  <c r="F34" i="124" s="1"/>
  <c r="F33" i="124" s="1"/>
  <c r="I34" i="124"/>
  <c r="I33" i="124" s="1"/>
  <c r="H34" i="124"/>
  <c r="H33" i="124" s="1"/>
  <c r="G34" i="124"/>
  <c r="G33" i="124" s="1"/>
  <c r="D34" i="124"/>
  <c r="D33" i="124" s="1"/>
  <c r="I32" i="124"/>
  <c r="F155" i="123"/>
  <c r="J155" i="123" s="1"/>
  <c r="F154" i="123"/>
  <c r="F152" i="123" s="1"/>
  <c r="J151" i="123" s="1"/>
  <c r="J153" i="123"/>
  <c r="I152" i="123"/>
  <c r="I151" i="123" s="1"/>
  <c r="H152" i="123"/>
  <c r="G152" i="123"/>
  <c r="G151" i="123" s="1"/>
  <c r="D152" i="123"/>
  <c r="D151" i="123" s="1"/>
  <c r="H151" i="123"/>
  <c r="J138" i="123"/>
  <c r="J137" i="123"/>
  <c r="I135" i="123"/>
  <c r="H135" i="123"/>
  <c r="H131" i="123" s="1"/>
  <c r="G135" i="123"/>
  <c r="G131" i="123" s="1"/>
  <c r="F135" i="123"/>
  <c r="J135" i="123" s="1"/>
  <c r="J131" i="123" s="1"/>
  <c r="D135" i="123"/>
  <c r="I131" i="123"/>
  <c r="D131" i="123"/>
  <c r="F105" i="123"/>
  <c r="J105" i="123" s="1"/>
  <c r="J77" i="123"/>
  <c r="J76" i="123"/>
  <c r="F76" i="123"/>
  <c r="J75" i="123"/>
  <c r="J73" i="123"/>
  <c r="J72" i="123"/>
  <c r="J71" i="123"/>
  <c r="F70" i="123"/>
  <c r="J70" i="123" s="1"/>
  <c r="I69" i="123"/>
  <c r="H69" i="123"/>
  <c r="G69" i="123"/>
  <c r="F69" i="123"/>
  <c r="J69" i="123" s="1"/>
  <c r="D69" i="123"/>
  <c r="J68" i="123"/>
  <c r="J66" i="123" s="1"/>
  <c r="J67" i="123"/>
  <c r="I66" i="123"/>
  <c r="H66" i="123"/>
  <c r="G66" i="123"/>
  <c r="F66" i="123"/>
  <c r="D66" i="123"/>
  <c r="F65" i="123"/>
  <c r="J65" i="123" s="1"/>
  <c r="I64" i="123"/>
  <c r="H64" i="123"/>
  <c r="G64" i="123"/>
  <c r="E64" i="123"/>
  <c r="D64" i="123"/>
  <c r="F63" i="123"/>
  <c r="J63" i="123" s="1"/>
  <c r="J62" i="123"/>
  <c r="J61" i="123"/>
  <c r="J60" i="123"/>
  <c r="J59" i="123"/>
  <c r="J57" i="123"/>
  <c r="J56" i="123"/>
  <c r="I55" i="123"/>
  <c r="H55" i="123"/>
  <c r="G55" i="123"/>
  <c r="D55" i="123"/>
  <c r="J52" i="123"/>
  <c r="J51" i="123"/>
  <c r="I51" i="123"/>
  <c r="H51" i="123"/>
  <c r="G51" i="123"/>
  <c r="F51" i="123"/>
  <c r="D51" i="123"/>
  <c r="J47" i="123"/>
  <c r="F47" i="123"/>
  <c r="F46" i="123"/>
  <c r="J46" i="123" s="1"/>
  <c r="J45" i="123"/>
  <c r="F45" i="123"/>
  <c r="I43" i="123"/>
  <c r="H43" i="123"/>
  <c r="G43" i="123"/>
  <c r="G42" i="123" s="1"/>
  <c r="D43" i="123"/>
  <c r="D42" i="123" s="1"/>
  <c r="F41" i="123"/>
  <c r="J41" i="123" s="1"/>
  <c r="J36" i="123"/>
  <c r="F35" i="123"/>
  <c r="J35" i="123" s="1"/>
  <c r="J34" i="123" s="1"/>
  <c r="J33" i="123" s="1"/>
  <c r="I34" i="123"/>
  <c r="I33" i="123" s="1"/>
  <c r="H34" i="123"/>
  <c r="G34" i="123"/>
  <c r="D34" i="123"/>
  <c r="D33" i="123" s="1"/>
  <c r="H33" i="123"/>
  <c r="G33" i="123"/>
  <c r="E32" i="123"/>
  <c r="E175" i="123" s="1"/>
  <c r="F155" i="122"/>
  <c r="J155" i="122" s="1"/>
  <c r="F154" i="122"/>
  <c r="J154" i="122" s="1"/>
  <c r="J153" i="122"/>
  <c r="I152" i="122"/>
  <c r="I151" i="122" s="1"/>
  <c r="H152" i="122"/>
  <c r="G152" i="122"/>
  <c r="D152" i="122"/>
  <c r="D151" i="122" s="1"/>
  <c r="H151" i="122"/>
  <c r="G151" i="122"/>
  <c r="J138" i="122"/>
  <c r="J137" i="122"/>
  <c r="I135" i="122"/>
  <c r="H135" i="122"/>
  <c r="H131" i="122" s="1"/>
  <c r="G135" i="122"/>
  <c r="G131" i="122" s="1"/>
  <c r="F135" i="122"/>
  <c r="J135" i="122" s="1"/>
  <c r="J131" i="122" s="1"/>
  <c r="D135" i="122"/>
  <c r="D131" i="122" s="1"/>
  <c r="I131" i="122"/>
  <c r="F105" i="122"/>
  <c r="J105" i="122" s="1"/>
  <c r="J77" i="122"/>
  <c r="F76" i="122"/>
  <c r="J76" i="122" s="1"/>
  <c r="J75" i="122"/>
  <c r="J73" i="122"/>
  <c r="J72" i="122"/>
  <c r="J71" i="122"/>
  <c r="F70" i="122"/>
  <c r="J70" i="122" s="1"/>
  <c r="I69" i="122"/>
  <c r="H69" i="122"/>
  <c r="G69" i="122"/>
  <c r="D69" i="122"/>
  <c r="J68" i="122"/>
  <c r="J67" i="122"/>
  <c r="J66" i="122" s="1"/>
  <c r="I66" i="122"/>
  <c r="H66" i="122"/>
  <c r="G66" i="122"/>
  <c r="F66" i="122"/>
  <c r="D66" i="122"/>
  <c r="F65" i="122"/>
  <c r="J65" i="122" s="1"/>
  <c r="I64" i="122"/>
  <c r="H64" i="122"/>
  <c r="G64" i="122"/>
  <c r="F64" i="122"/>
  <c r="J64" i="122" s="1"/>
  <c r="E64" i="122"/>
  <c r="D64" i="122"/>
  <c r="F63" i="122"/>
  <c r="F55" i="122" s="1"/>
  <c r="J55" i="122" s="1"/>
  <c r="J62" i="122"/>
  <c r="J61" i="122"/>
  <c r="J60" i="122"/>
  <c r="J59" i="122"/>
  <c r="J57" i="122"/>
  <c r="J56" i="122"/>
  <c r="I55" i="122"/>
  <c r="H55" i="122"/>
  <c r="G55" i="122"/>
  <c r="G42" i="122" s="1"/>
  <c r="D55" i="122"/>
  <c r="J52" i="122"/>
  <c r="J51" i="122" s="1"/>
  <c r="I51" i="122"/>
  <c r="H51" i="122"/>
  <c r="G51" i="122"/>
  <c r="F51" i="122"/>
  <c r="D51" i="122"/>
  <c r="J47" i="122"/>
  <c r="F47" i="122"/>
  <c r="F46" i="122"/>
  <c r="J46" i="122" s="1"/>
  <c r="F45" i="122"/>
  <c r="J45" i="122" s="1"/>
  <c r="J43" i="122" s="1"/>
  <c r="I43" i="122"/>
  <c r="I42" i="122" s="1"/>
  <c r="H43" i="122"/>
  <c r="G43" i="122"/>
  <c r="D43" i="122"/>
  <c r="F41" i="122"/>
  <c r="J41" i="122" s="1"/>
  <c r="J36" i="122"/>
  <c r="F35" i="122"/>
  <c r="J35" i="122" s="1"/>
  <c r="J34" i="122" s="1"/>
  <c r="J33" i="122" s="1"/>
  <c r="I34" i="122"/>
  <c r="I33" i="122" s="1"/>
  <c r="H34" i="122"/>
  <c r="H33" i="122" s="1"/>
  <c r="G34" i="122"/>
  <c r="G33" i="122" s="1"/>
  <c r="F34" i="122"/>
  <c r="F33" i="122" s="1"/>
  <c r="D34" i="122"/>
  <c r="D33" i="122" s="1"/>
  <c r="E32" i="122"/>
  <c r="E175" i="122" s="1"/>
  <c r="J66" i="124" l="1"/>
  <c r="G32" i="123"/>
  <c r="G175" i="123" s="1"/>
  <c r="H42" i="123"/>
  <c r="H32" i="123" s="1"/>
  <c r="H175" i="123" s="1"/>
  <c r="F69" i="122"/>
  <c r="J69" i="122" s="1"/>
  <c r="J45" i="124"/>
  <c r="J43" i="124" s="1"/>
  <c r="F55" i="124"/>
  <c r="J55" i="124" s="1"/>
  <c r="I42" i="123"/>
  <c r="I32" i="123" s="1"/>
  <c r="I175" i="123" s="1"/>
  <c r="J154" i="123"/>
  <c r="I32" i="122"/>
  <c r="I175" i="122" s="1"/>
  <c r="F34" i="123"/>
  <c r="F33" i="123" s="1"/>
  <c r="F131" i="122"/>
  <c r="J68" i="124"/>
  <c r="J43" i="123"/>
  <c r="F64" i="123"/>
  <c r="J64" i="123" s="1"/>
  <c r="D42" i="124"/>
  <c r="F69" i="124"/>
  <c r="J69" i="124" s="1"/>
  <c r="D42" i="122"/>
  <c r="F131" i="123"/>
  <c r="H42" i="122"/>
  <c r="H32" i="122" s="1"/>
  <c r="H175" i="122" s="1"/>
  <c r="F78" i="124"/>
  <c r="H175" i="124"/>
  <c r="G175" i="124"/>
  <c r="D175" i="124"/>
  <c r="F152" i="124"/>
  <c r="I42" i="124"/>
  <c r="F32" i="124"/>
  <c r="I175" i="124"/>
  <c r="J135" i="124"/>
  <c r="J131" i="124" s="1"/>
  <c r="J35" i="124"/>
  <c r="J34" i="124" s="1"/>
  <c r="J33" i="124" s="1"/>
  <c r="J75" i="124"/>
  <c r="D32" i="123"/>
  <c r="D175" i="123" s="1"/>
  <c r="F55" i="123"/>
  <c r="J55" i="123" s="1"/>
  <c r="J152" i="123"/>
  <c r="F43" i="123"/>
  <c r="F151" i="123"/>
  <c r="F152" i="122"/>
  <c r="J151" i="122" s="1"/>
  <c r="G32" i="122"/>
  <c r="G175" i="122" s="1"/>
  <c r="D32" i="122"/>
  <c r="D175" i="122" s="1"/>
  <c r="J63" i="122"/>
  <c r="F43" i="122"/>
  <c r="F42" i="122" s="1"/>
  <c r="J42" i="122" s="1"/>
  <c r="J32" i="122" s="1"/>
  <c r="J175" i="122" s="1"/>
  <c r="F42" i="123" l="1"/>
  <c r="J42" i="123" s="1"/>
  <c r="J32" i="123" s="1"/>
  <c r="J175" i="123" s="1"/>
  <c r="F42" i="124"/>
  <c r="J42" i="124" s="1"/>
  <c r="J152" i="124"/>
  <c r="J151" i="124"/>
  <c r="F151" i="124"/>
  <c r="F175" i="124" s="1"/>
  <c r="J175" i="124" s="1"/>
  <c r="J32" i="124"/>
  <c r="F32" i="123"/>
  <c r="F175" i="123" s="1"/>
  <c r="F151" i="122"/>
  <c r="J152" i="122"/>
  <c r="F32" i="122"/>
  <c r="F175" i="122" l="1"/>
  <c r="F158" i="121" l="1"/>
  <c r="J158" i="121" s="1"/>
  <c r="F157" i="121"/>
  <c r="J157" i="121" s="1"/>
  <c r="F155" i="121"/>
  <c r="J155" i="121" s="1"/>
  <c r="F154" i="121"/>
  <c r="J154" i="121" s="1"/>
  <c r="J153" i="121"/>
  <c r="I152" i="121"/>
  <c r="H152" i="121"/>
  <c r="G152" i="121"/>
  <c r="G151" i="121" s="1"/>
  <c r="F152" i="121"/>
  <c r="J151" i="121" s="1"/>
  <c r="D152" i="121"/>
  <c r="D151" i="121" s="1"/>
  <c r="I151" i="121"/>
  <c r="H151" i="121"/>
  <c r="F138" i="121"/>
  <c r="J138" i="121" s="1"/>
  <c r="J137" i="121"/>
  <c r="I135" i="121"/>
  <c r="I131" i="121" s="1"/>
  <c r="H135" i="121"/>
  <c r="G135" i="121"/>
  <c r="F135" i="121"/>
  <c r="F131" i="121" s="1"/>
  <c r="D135" i="121"/>
  <c r="D131" i="121" s="1"/>
  <c r="H131" i="121"/>
  <c r="G131" i="121"/>
  <c r="F105" i="121"/>
  <c r="F92" i="121" s="1"/>
  <c r="I92" i="121"/>
  <c r="H92" i="121"/>
  <c r="G92" i="121"/>
  <c r="D92" i="121"/>
  <c r="F78" i="121"/>
  <c r="J77" i="121"/>
  <c r="F77" i="121"/>
  <c r="F76" i="121"/>
  <c r="J76" i="121" s="1"/>
  <c r="F75" i="121"/>
  <c r="J75" i="121" s="1"/>
  <c r="F74" i="121"/>
  <c r="F73" i="121"/>
  <c r="J73" i="121" s="1"/>
  <c r="F72" i="121"/>
  <c r="J72" i="121" s="1"/>
  <c r="F71" i="121"/>
  <c r="J71" i="121" s="1"/>
  <c r="F70" i="121"/>
  <c r="J70" i="121" s="1"/>
  <c r="I69" i="121"/>
  <c r="H69" i="121"/>
  <c r="G69" i="121"/>
  <c r="D69" i="121"/>
  <c r="F68" i="121"/>
  <c r="J68" i="121" s="1"/>
  <c r="F67" i="121"/>
  <c r="I66" i="121"/>
  <c r="H66" i="121"/>
  <c r="G66" i="121"/>
  <c r="D66" i="121"/>
  <c r="F65" i="121"/>
  <c r="F64" i="121" s="1"/>
  <c r="J64" i="121" s="1"/>
  <c r="I64" i="121"/>
  <c r="H64" i="121"/>
  <c r="G64" i="121"/>
  <c r="D64" i="121"/>
  <c r="F63" i="121"/>
  <c r="J63" i="121" s="1"/>
  <c r="J62" i="121"/>
  <c r="J61" i="121"/>
  <c r="J60" i="121"/>
  <c r="J59" i="121"/>
  <c r="J57" i="121"/>
  <c r="J56" i="121"/>
  <c r="I55" i="121"/>
  <c r="H55" i="121"/>
  <c r="G55" i="121"/>
  <c r="D55" i="121"/>
  <c r="F52" i="121"/>
  <c r="J52" i="121" s="1"/>
  <c r="J51" i="121" s="1"/>
  <c r="I51" i="121"/>
  <c r="H51" i="121"/>
  <c r="G51" i="121"/>
  <c r="F51" i="121"/>
  <c r="D51" i="121"/>
  <c r="J47" i="121"/>
  <c r="F46" i="121"/>
  <c r="J46" i="121" s="1"/>
  <c r="F45" i="121"/>
  <c r="J45" i="121" s="1"/>
  <c r="I43" i="121"/>
  <c r="H43" i="121"/>
  <c r="G43" i="121"/>
  <c r="D43" i="121"/>
  <c r="F41" i="121"/>
  <c r="J41" i="121" s="1"/>
  <c r="F40" i="121"/>
  <c r="F39" i="121"/>
  <c r="F38" i="121"/>
  <c r="F37" i="121"/>
  <c r="F36" i="121"/>
  <c r="J36" i="121" s="1"/>
  <c r="F35" i="121"/>
  <c r="J35" i="121" s="1"/>
  <c r="I34" i="121"/>
  <c r="I33" i="121" s="1"/>
  <c r="H34" i="121"/>
  <c r="H33" i="121" s="1"/>
  <c r="G34" i="121"/>
  <c r="G33" i="121" s="1"/>
  <c r="D34" i="121"/>
  <c r="D33" i="121" s="1"/>
  <c r="F158" i="120"/>
  <c r="J158" i="120" s="1"/>
  <c r="F157" i="120"/>
  <c r="J157" i="120" s="1"/>
  <c r="F155" i="120"/>
  <c r="J155" i="120" s="1"/>
  <c r="F154" i="120"/>
  <c r="F152" i="120" s="1"/>
  <c r="J152" i="120" s="1"/>
  <c r="J153" i="120"/>
  <c r="I152" i="120"/>
  <c r="H152" i="120"/>
  <c r="G152" i="120"/>
  <c r="G151" i="120" s="1"/>
  <c r="D152" i="120"/>
  <c r="I151" i="120"/>
  <c r="H151" i="120"/>
  <c r="D151" i="120"/>
  <c r="F138" i="120"/>
  <c r="F135" i="120" s="1"/>
  <c r="F131" i="120" s="1"/>
  <c r="J137" i="120"/>
  <c r="I135" i="120"/>
  <c r="I131" i="120" s="1"/>
  <c r="H135" i="120"/>
  <c r="G135" i="120"/>
  <c r="D135" i="120"/>
  <c r="D131" i="120" s="1"/>
  <c r="H131" i="120"/>
  <c r="G131" i="120"/>
  <c r="F105" i="120"/>
  <c r="F92" i="120" s="1"/>
  <c r="I92" i="120"/>
  <c r="H92" i="120"/>
  <c r="G92" i="120"/>
  <c r="F78" i="120"/>
  <c r="F77" i="120"/>
  <c r="J77" i="120" s="1"/>
  <c r="F76" i="120"/>
  <c r="J76" i="120" s="1"/>
  <c r="F75" i="120"/>
  <c r="J75" i="120" s="1"/>
  <c r="F74" i="120"/>
  <c r="F73" i="120"/>
  <c r="J73" i="120" s="1"/>
  <c r="F72" i="120"/>
  <c r="J72" i="120" s="1"/>
  <c r="F71" i="120"/>
  <c r="J71" i="120" s="1"/>
  <c r="F70" i="120"/>
  <c r="J70" i="120" s="1"/>
  <c r="I69" i="120"/>
  <c r="H69" i="120"/>
  <c r="G69" i="120"/>
  <c r="D69" i="120"/>
  <c r="F68" i="120"/>
  <c r="J68" i="120" s="1"/>
  <c r="F67" i="120"/>
  <c r="I66" i="120"/>
  <c r="H66" i="120"/>
  <c r="G66" i="120"/>
  <c r="D66" i="120"/>
  <c r="F65" i="120"/>
  <c r="F64" i="120" s="1"/>
  <c r="J64" i="120" s="1"/>
  <c r="I64" i="120"/>
  <c r="H64" i="120"/>
  <c r="G64" i="120"/>
  <c r="D64" i="120"/>
  <c r="F63" i="120"/>
  <c r="F55" i="120" s="1"/>
  <c r="J55" i="120" s="1"/>
  <c r="J62" i="120"/>
  <c r="J61" i="120"/>
  <c r="J60" i="120"/>
  <c r="J59" i="120"/>
  <c r="J57" i="120"/>
  <c r="J56" i="120"/>
  <c r="I55" i="120"/>
  <c r="H55" i="120"/>
  <c r="G55" i="120"/>
  <c r="D55" i="120"/>
  <c r="F52" i="120"/>
  <c r="J52" i="120" s="1"/>
  <c r="J51" i="120" s="1"/>
  <c r="I51" i="120"/>
  <c r="H51" i="120"/>
  <c r="G51" i="120"/>
  <c r="F51" i="120"/>
  <c r="D51" i="120"/>
  <c r="J47" i="120"/>
  <c r="F46" i="120"/>
  <c r="J46" i="120" s="1"/>
  <c r="J45" i="120"/>
  <c r="J43" i="120" s="1"/>
  <c r="F45" i="120"/>
  <c r="I43" i="120"/>
  <c r="H43" i="120"/>
  <c r="G43" i="120"/>
  <c r="D43" i="120"/>
  <c r="F41" i="120"/>
  <c r="J41" i="120" s="1"/>
  <c r="F40" i="120"/>
  <c r="F39" i="120"/>
  <c r="F38" i="120"/>
  <c r="F37" i="120"/>
  <c r="F36" i="120"/>
  <c r="J36" i="120" s="1"/>
  <c r="F35" i="120"/>
  <c r="J35" i="120" s="1"/>
  <c r="I34" i="120"/>
  <c r="H34" i="120"/>
  <c r="G34" i="120"/>
  <c r="G33" i="120" s="1"/>
  <c r="D34" i="120"/>
  <c r="D33" i="120" s="1"/>
  <c r="I33" i="120"/>
  <c r="H33" i="120"/>
  <c r="J138" i="120" l="1"/>
  <c r="F66" i="120"/>
  <c r="J154" i="120"/>
  <c r="H42" i="120"/>
  <c r="H32" i="120" s="1"/>
  <c r="H175" i="120" s="1"/>
  <c r="I42" i="120"/>
  <c r="D42" i="120"/>
  <c r="D32" i="120" s="1"/>
  <c r="D175" i="120" s="1"/>
  <c r="D42" i="121"/>
  <c r="D32" i="121" s="1"/>
  <c r="D175" i="121" s="1"/>
  <c r="G42" i="120"/>
  <c r="G32" i="120" s="1"/>
  <c r="G175" i="120" s="1"/>
  <c r="J43" i="121"/>
  <c r="G32" i="121"/>
  <c r="G175" i="121" s="1"/>
  <c r="F34" i="121"/>
  <c r="J34" i="121" s="1"/>
  <c r="G42" i="121"/>
  <c r="F66" i="121"/>
  <c r="I42" i="121"/>
  <c r="I32" i="121" s="1"/>
  <c r="I175" i="121" s="1"/>
  <c r="H42" i="121"/>
  <c r="H32" i="121" s="1"/>
  <c r="H175" i="121" s="1"/>
  <c r="J152" i="121"/>
  <c r="F55" i="121"/>
  <c r="J55" i="121" s="1"/>
  <c r="J65" i="121"/>
  <c r="F69" i="121"/>
  <c r="J69" i="121" s="1"/>
  <c r="J105" i="121"/>
  <c r="J92" i="121" s="1"/>
  <c r="J135" i="121"/>
  <c r="J131" i="121" s="1"/>
  <c r="F33" i="121"/>
  <c r="F43" i="121"/>
  <c r="F151" i="121"/>
  <c r="J67" i="121"/>
  <c r="J66" i="121" s="1"/>
  <c r="F34" i="120"/>
  <c r="J34" i="120" s="1"/>
  <c r="I32" i="120"/>
  <c r="I175" i="120" s="1"/>
  <c r="J63" i="120"/>
  <c r="J65" i="120"/>
  <c r="F69" i="120"/>
  <c r="J69" i="120" s="1"/>
  <c r="J105" i="120"/>
  <c r="J92" i="120" s="1"/>
  <c r="F33" i="120"/>
  <c r="F43" i="120"/>
  <c r="F151" i="120"/>
  <c r="J151" i="120"/>
  <c r="J67" i="120"/>
  <c r="J66" i="120" s="1"/>
  <c r="J135" i="120"/>
  <c r="J131" i="120" s="1"/>
  <c r="E32" i="60"/>
  <c r="I100" i="106"/>
  <c r="L97" i="31" s="1"/>
  <c r="H100" i="106"/>
  <c r="H33" i="106" s="1"/>
  <c r="K97" i="31" s="1"/>
  <c r="G100" i="106"/>
  <c r="G33" i="106" s="1"/>
  <c r="J97" i="31" s="1"/>
  <c r="E100" i="106"/>
  <c r="F113" i="106"/>
  <c r="J113" i="106" s="1"/>
  <c r="J100" i="106" s="1"/>
  <c r="M97" i="31" s="1"/>
  <c r="I366" i="71" l="1"/>
  <c r="F100" i="106"/>
  <c r="F42" i="121"/>
  <c r="J42" i="121" s="1"/>
  <c r="J33" i="121"/>
  <c r="F42" i="120"/>
  <c r="J42" i="120" s="1"/>
  <c r="J33" i="120"/>
  <c r="G32" i="60"/>
  <c r="H366" i="71" l="1"/>
  <c r="I363" i="71"/>
  <c r="F32" i="121"/>
  <c r="F175" i="121" s="1"/>
  <c r="F32" i="120"/>
  <c r="F63" i="60"/>
  <c r="J63" i="60" l="1"/>
  <c r="I560" i="71"/>
  <c r="H560" i="71" s="1"/>
  <c r="J32" i="121"/>
  <c r="J175" i="121" s="1"/>
  <c r="F175" i="120"/>
  <c r="J32" i="120"/>
  <c r="J175" i="120" s="1"/>
  <c r="I43" i="39"/>
  <c r="E32" i="54" l="1"/>
  <c r="E32" i="119"/>
  <c r="E32" i="50" l="1"/>
  <c r="E31" i="42"/>
  <c r="D152" i="117" l="1"/>
  <c r="F159" i="119" l="1"/>
  <c r="J159" i="119" s="1"/>
  <c r="F158" i="119"/>
  <c r="J158" i="119" s="1"/>
  <c r="F157" i="119"/>
  <c r="J157" i="119" s="1"/>
  <c r="F156" i="119"/>
  <c r="J156" i="119" s="1"/>
  <c r="F155" i="119"/>
  <c r="J155" i="119" s="1"/>
  <c r="F154" i="119"/>
  <c r="J153" i="119"/>
  <c r="I152" i="119"/>
  <c r="I151" i="119" s="1"/>
  <c r="H152" i="119"/>
  <c r="H151" i="119" s="1"/>
  <c r="G152" i="119"/>
  <c r="G151" i="119" s="1"/>
  <c r="E152" i="119"/>
  <c r="E151" i="119" s="1"/>
  <c r="D152" i="119"/>
  <c r="D151" i="119" s="1"/>
  <c r="F138" i="119"/>
  <c r="J138" i="119" s="1"/>
  <c r="J131" i="119" s="1"/>
  <c r="F137" i="119"/>
  <c r="J137" i="119" s="1"/>
  <c r="I135" i="119"/>
  <c r="H135" i="119"/>
  <c r="G135" i="119"/>
  <c r="G131" i="119" s="1"/>
  <c r="F135" i="119"/>
  <c r="J135" i="119" s="1"/>
  <c r="D135" i="119"/>
  <c r="I131" i="119"/>
  <c r="H131" i="119"/>
  <c r="D131" i="119"/>
  <c r="F114" i="119"/>
  <c r="J114" i="119" s="1"/>
  <c r="F107" i="119"/>
  <c r="J107" i="119" s="1"/>
  <c r="F105" i="119"/>
  <c r="I99" i="119"/>
  <c r="F77" i="119"/>
  <c r="J77" i="119" s="1"/>
  <c r="F76" i="119"/>
  <c r="J76" i="119" s="1"/>
  <c r="J75" i="119"/>
  <c r="F73" i="119"/>
  <c r="J73" i="119" s="1"/>
  <c r="J72" i="119"/>
  <c r="J71" i="119"/>
  <c r="F70" i="119"/>
  <c r="J70" i="119" s="1"/>
  <c r="I69" i="119"/>
  <c r="H69" i="119"/>
  <c r="G69" i="119"/>
  <c r="D69" i="119"/>
  <c r="F68" i="119"/>
  <c r="J68" i="119" s="1"/>
  <c r="F67" i="119"/>
  <c r="J67" i="119" s="1"/>
  <c r="J66" i="119" s="1"/>
  <c r="I66" i="119"/>
  <c r="H66" i="119"/>
  <c r="G66" i="119"/>
  <c r="D66" i="119"/>
  <c r="J65" i="119"/>
  <c r="I64" i="119"/>
  <c r="H64" i="119"/>
  <c r="G64" i="119"/>
  <c r="F64" i="119"/>
  <c r="J64" i="119" s="1"/>
  <c r="D64" i="119"/>
  <c r="F63" i="119"/>
  <c r="J63" i="119" s="1"/>
  <c r="J62" i="119"/>
  <c r="J61" i="119"/>
  <c r="J60" i="119"/>
  <c r="J59" i="119"/>
  <c r="J57" i="119"/>
  <c r="J56" i="119"/>
  <c r="I55" i="119"/>
  <c r="H55" i="119"/>
  <c r="G55" i="119"/>
  <c r="D55" i="119"/>
  <c r="F52" i="119"/>
  <c r="J52" i="119" s="1"/>
  <c r="J51" i="119" s="1"/>
  <c r="I51" i="119"/>
  <c r="H51" i="119"/>
  <c r="G51" i="119"/>
  <c r="D51" i="119"/>
  <c r="F49" i="119"/>
  <c r="J49" i="119" s="1"/>
  <c r="F48" i="119"/>
  <c r="J48" i="119" s="1"/>
  <c r="J47" i="119"/>
  <c r="F46" i="119"/>
  <c r="J46" i="119" s="1"/>
  <c r="J45" i="119"/>
  <c r="I43" i="119"/>
  <c r="H43" i="119"/>
  <c r="G43" i="119"/>
  <c r="D43" i="119"/>
  <c r="D42" i="119" s="1"/>
  <c r="F41" i="119"/>
  <c r="J41" i="119" s="1"/>
  <c r="F36" i="119"/>
  <c r="J36" i="119" s="1"/>
  <c r="F35" i="119"/>
  <c r="J35" i="119" s="1"/>
  <c r="I34" i="119"/>
  <c r="H34" i="119"/>
  <c r="G34" i="119"/>
  <c r="G33" i="119" s="1"/>
  <c r="D34" i="119"/>
  <c r="D33" i="119" s="1"/>
  <c r="I33" i="119"/>
  <c r="H33" i="119"/>
  <c r="F159" i="117"/>
  <c r="J159" i="117" s="1"/>
  <c r="J158" i="117"/>
  <c r="F158" i="117"/>
  <c r="F157" i="117"/>
  <c r="J157" i="117" s="1"/>
  <c r="F156" i="117"/>
  <c r="J156" i="117" s="1"/>
  <c r="F155" i="117"/>
  <c r="J155" i="117" s="1"/>
  <c r="F154" i="117"/>
  <c r="J154" i="117" s="1"/>
  <c r="J153" i="117"/>
  <c r="I152" i="117"/>
  <c r="I151" i="117" s="1"/>
  <c r="H152" i="117"/>
  <c r="H151" i="117" s="1"/>
  <c r="G152" i="117"/>
  <c r="G151" i="117" s="1"/>
  <c r="E152" i="117"/>
  <c r="E151" i="117" s="1"/>
  <c r="D151" i="117"/>
  <c r="F138" i="117"/>
  <c r="J138" i="117" s="1"/>
  <c r="F137" i="117"/>
  <c r="J137" i="117" s="1"/>
  <c r="I135" i="117"/>
  <c r="H135" i="117"/>
  <c r="G135" i="117"/>
  <c r="G131" i="117" s="1"/>
  <c r="D135" i="117"/>
  <c r="I131" i="117"/>
  <c r="H131" i="117"/>
  <c r="D131" i="117"/>
  <c r="J114" i="117"/>
  <c r="F114" i="117"/>
  <c r="F107" i="117"/>
  <c r="J107" i="117" s="1"/>
  <c r="F105" i="117"/>
  <c r="J105" i="117" s="1"/>
  <c r="I99" i="117"/>
  <c r="F77" i="117"/>
  <c r="J77" i="117" s="1"/>
  <c r="F76" i="117"/>
  <c r="J76" i="117" s="1"/>
  <c r="J75" i="117"/>
  <c r="F73" i="117"/>
  <c r="J73" i="117" s="1"/>
  <c r="J72" i="117"/>
  <c r="J71" i="117"/>
  <c r="F70" i="117"/>
  <c r="J70" i="117" s="1"/>
  <c r="I69" i="117"/>
  <c r="H69" i="117"/>
  <c r="G69" i="117"/>
  <c r="D69" i="117"/>
  <c r="F68" i="117"/>
  <c r="J68" i="117" s="1"/>
  <c r="F67" i="117"/>
  <c r="J67" i="117" s="1"/>
  <c r="I66" i="117"/>
  <c r="H66" i="117"/>
  <c r="G66" i="117"/>
  <c r="D66" i="117"/>
  <c r="J65" i="117"/>
  <c r="I64" i="117"/>
  <c r="H64" i="117"/>
  <c r="G64" i="117"/>
  <c r="F64" i="117"/>
  <c r="J64" i="117" s="1"/>
  <c r="D64" i="117"/>
  <c r="F63" i="117"/>
  <c r="J63" i="117" s="1"/>
  <c r="J62" i="117"/>
  <c r="J61" i="117"/>
  <c r="J60" i="117"/>
  <c r="J59" i="117"/>
  <c r="J57" i="117"/>
  <c r="J56" i="117"/>
  <c r="I55" i="117"/>
  <c r="H55" i="117"/>
  <c r="G55" i="117"/>
  <c r="D55" i="117"/>
  <c r="F52" i="117"/>
  <c r="J52" i="117" s="1"/>
  <c r="J51" i="117" s="1"/>
  <c r="I51" i="117"/>
  <c r="H51" i="117"/>
  <c r="G51" i="117"/>
  <c r="F51" i="117"/>
  <c r="D51" i="117"/>
  <c r="F49" i="117"/>
  <c r="J49" i="117" s="1"/>
  <c r="J48" i="117"/>
  <c r="F48" i="117"/>
  <c r="J47" i="117"/>
  <c r="F46" i="117"/>
  <c r="J46" i="117" s="1"/>
  <c r="F45" i="117"/>
  <c r="J45" i="117" s="1"/>
  <c r="I43" i="117"/>
  <c r="H43" i="117"/>
  <c r="G43" i="117"/>
  <c r="D43" i="117"/>
  <c r="F41" i="117"/>
  <c r="J41" i="117" s="1"/>
  <c r="F36" i="117"/>
  <c r="J36" i="117" s="1"/>
  <c r="F35" i="117"/>
  <c r="I34" i="117"/>
  <c r="I33" i="117" s="1"/>
  <c r="H34" i="117"/>
  <c r="H33" i="117" s="1"/>
  <c r="G34" i="117"/>
  <c r="G33" i="117" s="1"/>
  <c r="D34" i="117"/>
  <c r="D33" i="117" s="1"/>
  <c r="E32" i="117"/>
  <c r="F34" i="117" l="1"/>
  <c r="F33" i="117" s="1"/>
  <c r="F51" i="119"/>
  <c r="G42" i="117"/>
  <c r="H42" i="119"/>
  <c r="H32" i="119" s="1"/>
  <c r="H175" i="119" s="1"/>
  <c r="D32" i="119"/>
  <c r="D175" i="119" s="1"/>
  <c r="I42" i="119"/>
  <c r="I32" i="119" s="1"/>
  <c r="I175" i="119" s="1"/>
  <c r="F99" i="119"/>
  <c r="J99" i="119" s="1"/>
  <c r="F152" i="119"/>
  <c r="F69" i="119"/>
  <c r="J69" i="119" s="1"/>
  <c r="F55" i="117"/>
  <c r="J55" i="117" s="1"/>
  <c r="F34" i="119"/>
  <c r="F33" i="119" s="1"/>
  <c r="J131" i="117"/>
  <c r="J34" i="119"/>
  <c r="J33" i="119" s="1"/>
  <c r="J105" i="119"/>
  <c r="G42" i="119"/>
  <c r="G32" i="119" s="1"/>
  <c r="G175" i="119" s="1"/>
  <c r="E175" i="119"/>
  <c r="F152" i="117"/>
  <c r="J152" i="117" s="1"/>
  <c r="J151" i="117" s="1"/>
  <c r="I42" i="117"/>
  <c r="I32" i="117" s="1"/>
  <c r="I175" i="117" s="1"/>
  <c r="H42" i="117"/>
  <c r="H32" i="117" s="1"/>
  <c r="H175" i="117" s="1"/>
  <c r="D42" i="117"/>
  <c r="G32" i="117"/>
  <c r="G175" i="117" s="1"/>
  <c r="D32" i="117"/>
  <c r="D175" i="117" s="1"/>
  <c r="E175" i="117"/>
  <c r="J43" i="119"/>
  <c r="J152" i="119"/>
  <c r="J151" i="119" s="1"/>
  <c r="F151" i="119"/>
  <c r="J154" i="119"/>
  <c r="F55" i="119"/>
  <c r="J55" i="119" s="1"/>
  <c r="F43" i="119"/>
  <c r="F66" i="119"/>
  <c r="F131" i="119"/>
  <c r="J43" i="117"/>
  <c r="J66" i="117"/>
  <c r="J35" i="117"/>
  <c r="J34" i="117" s="1"/>
  <c r="J33" i="117" s="1"/>
  <c r="F43" i="117"/>
  <c r="F151" i="117"/>
  <c r="F69" i="117"/>
  <c r="J69" i="117" s="1"/>
  <c r="F99" i="117"/>
  <c r="J99" i="117" s="1"/>
  <c r="F135" i="117"/>
  <c r="J135" i="117" s="1"/>
  <c r="F66" i="117"/>
  <c r="F131" i="117"/>
  <c r="E152" i="100"/>
  <c r="E151" i="100" s="1"/>
  <c r="F155" i="100"/>
  <c r="J155" i="100" l="1"/>
  <c r="J763" i="71"/>
  <c r="F32" i="119"/>
  <c r="F42" i="117"/>
  <c r="J42" i="117" s="1"/>
  <c r="F32" i="117"/>
  <c r="J32" i="117" s="1"/>
  <c r="J175" i="117" s="1"/>
  <c r="F175" i="119"/>
  <c r="J32" i="119"/>
  <c r="F42" i="119"/>
  <c r="J42" i="119" s="1"/>
  <c r="H763" i="71" l="1"/>
  <c r="J175" i="119"/>
  <c r="F175" i="117"/>
  <c r="F155" i="116" l="1"/>
  <c r="F155" i="27"/>
  <c r="J876" i="71" l="1"/>
  <c r="F155" i="58"/>
  <c r="F73" i="54" l="1"/>
  <c r="L52" i="30" l="1"/>
  <c r="M52" i="30"/>
  <c r="N52" i="30"/>
  <c r="F53" i="30"/>
  <c r="F52" i="30" s="1"/>
  <c r="E53" i="30"/>
  <c r="E52" i="30" s="1"/>
  <c r="D53" i="30"/>
  <c r="D52" i="30" s="1"/>
  <c r="O53" i="30"/>
  <c r="O52" i="30" s="1"/>
  <c r="J111" i="30"/>
  <c r="I14" i="30"/>
  <c r="J14" i="30"/>
  <c r="I111" i="30"/>
  <c r="H111" i="30"/>
  <c r="K114" i="30"/>
  <c r="F109" i="30"/>
  <c r="F108" i="30" s="1"/>
  <c r="E109" i="30"/>
  <c r="E108" i="30" s="1"/>
  <c r="D109" i="30"/>
  <c r="D108" i="30" s="1"/>
  <c r="N108" i="30"/>
  <c r="M108" i="30"/>
  <c r="L108" i="30"/>
  <c r="O109" i="30"/>
  <c r="G109" i="30" s="1"/>
  <c r="G108" i="30" s="1"/>
  <c r="K111" i="30" l="1"/>
  <c r="G114" i="30"/>
  <c r="G111" i="30" s="1"/>
  <c r="O108" i="30"/>
  <c r="G53" i="30"/>
  <c r="G52" i="30" s="1"/>
  <c r="I41" i="42" l="1"/>
  <c r="H41" i="42"/>
  <c r="G41" i="42"/>
  <c r="E41" i="42"/>
  <c r="D41" i="42"/>
  <c r="F62" i="42"/>
  <c r="I69" i="60"/>
  <c r="H69" i="60"/>
  <c r="G69" i="60"/>
  <c r="D69" i="60"/>
  <c r="F41" i="42" l="1"/>
  <c r="J62" i="42"/>
  <c r="J41" i="42" s="1"/>
  <c r="I576" i="71"/>
  <c r="H576" i="71" s="1"/>
  <c r="E181" i="2"/>
  <c r="E171" i="2"/>
  <c r="E167" i="2"/>
  <c r="E161" i="2"/>
  <c r="E158" i="2"/>
  <c r="E153" i="2"/>
  <c r="E147" i="2"/>
  <c r="E146" i="2"/>
  <c r="E143" i="2"/>
  <c r="E140" i="2"/>
  <c r="E137" i="2"/>
  <c r="E123" i="2"/>
  <c r="E118" i="2"/>
  <c r="E114" i="2"/>
  <c r="E113" i="2"/>
  <c r="E98" i="2"/>
  <c r="E91" i="2"/>
  <c r="E83" i="2"/>
  <c r="E77" i="2"/>
  <c r="E52" i="2"/>
  <c r="E51" i="2"/>
  <c r="E47" i="2"/>
  <c r="E42" i="2"/>
  <c r="E41" i="2"/>
  <c r="E38" i="2"/>
  <c r="E35" i="2"/>
  <c r="E34" i="2"/>
  <c r="E31" i="2"/>
  <c r="E30" i="2"/>
  <c r="E25" i="2"/>
  <c r="E22" i="2"/>
  <c r="E19" i="2"/>
  <c r="E18" i="2"/>
  <c r="E17" i="2"/>
  <c r="F174" i="2"/>
  <c r="E174" i="2" s="1"/>
  <c r="F163" i="2"/>
  <c r="E163" i="2" s="1"/>
  <c r="F126" i="2"/>
  <c r="F119" i="2"/>
  <c r="E119" i="2" s="1"/>
  <c r="F110" i="2"/>
  <c r="F85" i="2"/>
  <c r="F79" i="2" s="1"/>
  <c r="F49" i="2"/>
  <c r="E23" i="2"/>
  <c r="F20" i="2"/>
  <c r="F14" i="2"/>
  <c r="E14" i="2" s="1"/>
  <c r="G168" i="2"/>
  <c r="G100" i="2" s="1"/>
  <c r="G95" i="2"/>
  <c r="E95" i="2" s="1"/>
  <c r="G74" i="2"/>
  <c r="E74" i="2" s="1"/>
  <c r="F105" i="50"/>
  <c r="J105" i="50" s="1"/>
  <c r="D138" i="16"/>
  <c r="D138" i="115"/>
  <c r="F105" i="54"/>
  <c r="E20" i="2" l="1"/>
  <c r="F11" i="2"/>
  <c r="E11" i="2" s="1"/>
  <c r="E126" i="2"/>
  <c r="E49" i="2"/>
  <c r="E110" i="2"/>
  <c r="E128" i="2"/>
  <c r="E168" i="2"/>
  <c r="E100" i="2" s="1"/>
  <c r="E79" i="2"/>
  <c r="F62" i="2"/>
  <c r="J105" i="54"/>
  <c r="I612" i="71"/>
  <c r="H612" i="71" s="1"/>
  <c r="G62" i="2"/>
  <c r="G8" i="2" s="1"/>
  <c r="F100" i="2"/>
  <c r="F8" i="2" l="1"/>
  <c r="E62" i="2"/>
  <c r="E8" i="2"/>
  <c r="F158" i="116"/>
  <c r="J158" i="116" s="1"/>
  <c r="F157" i="116"/>
  <c r="J155" i="116"/>
  <c r="F154" i="116"/>
  <c r="J153" i="116"/>
  <c r="I152" i="116"/>
  <c r="I151" i="116" s="1"/>
  <c r="H152" i="116"/>
  <c r="H151" i="116" s="1"/>
  <c r="G152" i="116"/>
  <c r="G151" i="116" s="1"/>
  <c r="E152" i="116"/>
  <c r="E151" i="116" s="1"/>
  <c r="D152" i="116"/>
  <c r="D151" i="116" s="1"/>
  <c r="F138" i="116"/>
  <c r="F135" i="116" s="1"/>
  <c r="J137" i="116"/>
  <c r="I135" i="116"/>
  <c r="I131" i="116" s="1"/>
  <c r="H135" i="116"/>
  <c r="H131" i="116" s="1"/>
  <c r="G135" i="116"/>
  <c r="D135" i="116"/>
  <c r="D131" i="116" s="1"/>
  <c r="G131" i="116"/>
  <c r="H92" i="116"/>
  <c r="J105" i="116"/>
  <c r="J92" i="116" s="1"/>
  <c r="I92" i="116"/>
  <c r="G92" i="116"/>
  <c r="F92" i="116"/>
  <c r="D92" i="116"/>
  <c r="F78" i="116"/>
  <c r="F77" i="116"/>
  <c r="J77" i="116" s="1"/>
  <c r="I76" i="116"/>
  <c r="H76" i="116"/>
  <c r="G76" i="116"/>
  <c r="G69" i="116" s="1"/>
  <c r="D76" i="116"/>
  <c r="F76" i="116" s="1"/>
  <c r="J76" i="116" s="1"/>
  <c r="I75" i="116"/>
  <c r="H75" i="116"/>
  <c r="G75" i="116"/>
  <c r="D75" i="116"/>
  <c r="F75" i="116" s="1"/>
  <c r="J75" i="116" s="1"/>
  <c r="F74" i="116"/>
  <c r="F73" i="116"/>
  <c r="J73" i="116" s="1"/>
  <c r="F72" i="116"/>
  <c r="J72" i="116" s="1"/>
  <c r="F71" i="116"/>
  <c r="J71" i="116" s="1"/>
  <c r="I70" i="116"/>
  <c r="I69" i="116" s="1"/>
  <c r="H70" i="116"/>
  <c r="G70" i="116"/>
  <c r="D70" i="116"/>
  <c r="F68" i="116"/>
  <c r="J68" i="116" s="1"/>
  <c r="F67" i="116"/>
  <c r="J67" i="116" s="1"/>
  <c r="J66" i="116" s="1"/>
  <c r="I66" i="116"/>
  <c r="H66" i="116"/>
  <c r="G66" i="116"/>
  <c r="D66" i="116"/>
  <c r="F65" i="116"/>
  <c r="J65" i="116" s="1"/>
  <c r="I64" i="116"/>
  <c r="H64" i="116"/>
  <c r="G64" i="116"/>
  <c r="D64" i="116"/>
  <c r="I63" i="116"/>
  <c r="H63" i="116"/>
  <c r="G63" i="116"/>
  <c r="G55" i="116" s="1"/>
  <c r="D63" i="116"/>
  <c r="F63" i="116" s="1"/>
  <c r="J62" i="116"/>
  <c r="J61" i="116"/>
  <c r="J60" i="116"/>
  <c r="J59" i="116"/>
  <c r="J57" i="116"/>
  <c r="J56" i="116"/>
  <c r="I55" i="116"/>
  <c r="H55" i="116"/>
  <c r="F52" i="116"/>
  <c r="F51" i="116" s="1"/>
  <c r="I51" i="116"/>
  <c r="H51" i="116"/>
  <c r="G51" i="116"/>
  <c r="D51" i="116"/>
  <c r="J47" i="116"/>
  <c r="I46" i="116"/>
  <c r="H46" i="116"/>
  <c r="G46" i="116"/>
  <c r="F46" i="116"/>
  <c r="J46" i="116" s="1"/>
  <c r="D46" i="116"/>
  <c r="I45" i="116"/>
  <c r="H45" i="116"/>
  <c r="G45" i="116"/>
  <c r="D45" i="116"/>
  <c r="D43" i="116" s="1"/>
  <c r="G43" i="116"/>
  <c r="H41" i="116"/>
  <c r="H34" i="116" s="1"/>
  <c r="H33" i="116" s="1"/>
  <c r="G41" i="116"/>
  <c r="D41" i="116"/>
  <c r="F41" i="116" s="1"/>
  <c r="J41" i="116" s="1"/>
  <c r="F40" i="116"/>
  <c r="F39" i="116"/>
  <c r="F38" i="116"/>
  <c r="F37" i="116"/>
  <c r="F36" i="116"/>
  <c r="J36" i="116" s="1"/>
  <c r="I35" i="116"/>
  <c r="I34" i="116" s="1"/>
  <c r="I33" i="116" s="1"/>
  <c r="H35" i="116"/>
  <c r="G35" i="116"/>
  <c r="D35" i="116"/>
  <c r="F35" i="116" s="1"/>
  <c r="G34" i="116"/>
  <c r="G33" i="116" s="1"/>
  <c r="E32" i="116"/>
  <c r="F144" i="115"/>
  <c r="J144" i="115" s="1"/>
  <c r="F141" i="115"/>
  <c r="F140" i="115"/>
  <c r="J140" i="115" s="1"/>
  <c r="J138" i="115" s="1"/>
  <c r="I138" i="115"/>
  <c r="I135" i="115" s="1"/>
  <c r="H138" i="115"/>
  <c r="H135" i="115" s="1"/>
  <c r="G138" i="115"/>
  <c r="G135" i="115" s="1"/>
  <c r="D135" i="115"/>
  <c r="J121" i="115"/>
  <c r="F121" i="115"/>
  <c r="F114" i="115" s="1"/>
  <c r="J114" i="115" s="1"/>
  <c r="I114" i="115"/>
  <c r="H114" i="115"/>
  <c r="G114" i="115"/>
  <c r="F111" i="115"/>
  <c r="J111" i="115" s="1"/>
  <c r="F99" i="115"/>
  <c r="J99" i="115" s="1"/>
  <c r="F70" i="115"/>
  <c r="J70" i="115" s="1"/>
  <c r="J69" i="115" s="1"/>
  <c r="I69" i="115"/>
  <c r="F67" i="115"/>
  <c r="J67" i="115" s="1"/>
  <c r="F65" i="115"/>
  <c r="F64" i="115" s="1"/>
  <c r="J64" i="115" s="1"/>
  <c r="I64" i="115"/>
  <c r="E64" i="115"/>
  <c r="D64" i="115"/>
  <c r="F52" i="115"/>
  <c r="J52" i="115" s="1"/>
  <c r="J51" i="115" s="1"/>
  <c r="I51" i="115"/>
  <c r="H51" i="115"/>
  <c r="H42" i="115" s="1"/>
  <c r="H32" i="115" s="1"/>
  <c r="G51" i="115"/>
  <c r="G42" i="115" s="1"/>
  <c r="G32" i="115" s="1"/>
  <c r="F51" i="115"/>
  <c r="D51" i="115"/>
  <c r="D42" i="115" s="1"/>
  <c r="D32" i="115" s="1"/>
  <c r="D159" i="115" s="1"/>
  <c r="E32" i="115"/>
  <c r="E159" i="115" s="1"/>
  <c r="F108" i="114"/>
  <c r="J108" i="114" s="1"/>
  <c r="J100" i="114" s="1"/>
  <c r="J158" i="114"/>
  <c r="J156" i="114"/>
  <c r="J154" i="114"/>
  <c r="I153" i="114"/>
  <c r="I152" i="114" s="1"/>
  <c r="H153" i="114"/>
  <c r="H152" i="114" s="1"/>
  <c r="G153" i="114"/>
  <c r="G152" i="114" s="1"/>
  <c r="D153" i="114"/>
  <c r="D152" i="114" s="1"/>
  <c r="E152" i="114"/>
  <c r="J139" i="114"/>
  <c r="J138" i="114"/>
  <c r="I136" i="114"/>
  <c r="H136" i="114"/>
  <c r="G136" i="114"/>
  <c r="F136" i="114"/>
  <c r="J136" i="114" s="1"/>
  <c r="D136" i="114"/>
  <c r="F135" i="114"/>
  <c r="J135" i="114" s="1"/>
  <c r="I133" i="114"/>
  <c r="I132" i="114" s="1"/>
  <c r="H133" i="114"/>
  <c r="H132" i="114" s="1"/>
  <c r="G133" i="114"/>
  <c r="G132" i="114" s="1"/>
  <c r="F133" i="114"/>
  <c r="J133" i="114" s="1"/>
  <c r="J132" i="114" s="1"/>
  <c r="D133" i="114"/>
  <c r="D132" i="114" s="1"/>
  <c r="D33" i="114" s="1"/>
  <c r="F115" i="114"/>
  <c r="J115" i="114" s="1"/>
  <c r="I100" i="114"/>
  <c r="H100" i="114"/>
  <c r="G100" i="114"/>
  <c r="F100" i="114"/>
  <c r="F99" i="114"/>
  <c r="J99" i="114" s="1"/>
  <c r="J78" i="114"/>
  <c r="F77" i="114"/>
  <c r="F70" i="114" s="1"/>
  <c r="J70" i="114" s="1"/>
  <c r="J76" i="114"/>
  <c r="J74" i="114"/>
  <c r="J73" i="114"/>
  <c r="J72" i="114"/>
  <c r="J71" i="114"/>
  <c r="I70" i="114"/>
  <c r="H70" i="114"/>
  <c r="G70" i="114"/>
  <c r="D70" i="114"/>
  <c r="J69" i="114"/>
  <c r="J68" i="114"/>
  <c r="I67" i="114"/>
  <c r="H67" i="114"/>
  <c r="G67" i="114"/>
  <c r="F67" i="114"/>
  <c r="D67" i="114"/>
  <c r="J66" i="114"/>
  <c r="I65" i="114"/>
  <c r="H65" i="114"/>
  <c r="G65" i="114"/>
  <c r="F65" i="114"/>
  <c r="J65" i="114" s="1"/>
  <c r="D65" i="114"/>
  <c r="F64" i="114"/>
  <c r="J64" i="114" s="1"/>
  <c r="J63" i="114"/>
  <c r="J62" i="114"/>
  <c r="F61" i="114"/>
  <c r="J61" i="114" s="1"/>
  <c r="J60" i="114"/>
  <c r="J58" i="114"/>
  <c r="J57" i="114"/>
  <c r="I56" i="114"/>
  <c r="H56" i="114"/>
  <c r="G56" i="114"/>
  <c r="F56" i="114"/>
  <c r="J56" i="114" s="1"/>
  <c r="D56" i="114"/>
  <c r="J53" i="114"/>
  <c r="J52" i="114"/>
  <c r="I52" i="114"/>
  <c r="H52" i="114"/>
  <c r="G52" i="114"/>
  <c r="F52" i="114"/>
  <c r="D52" i="114"/>
  <c r="J48" i="114"/>
  <c r="J47" i="114"/>
  <c r="J46" i="114"/>
  <c r="J44" i="114"/>
  <c r="I44" i="114"/>
  <c r="H44" i="114"/>
  <c r="H43" i="114" s="1"/>
  <c r="G44" i="114"/>
  <c r="F44" i="114"/>
  <c r="D44" i="114"/>
  <c r="J42" i="114"/>
  <c r="J37" i="114"/>
  <c r="J36" i="114"/>
  <c r="I35" i="114"/>
  <c r="I34" i="114" s="1"/>
  <c r="H35" i="114"/>
  <c r="H34" i="114" s="1"/>
  <c r="G35" i="114"/>
  <c r="G34" i="114" s="1"/>
  <c r="F35" i="114"/>
  <c r="F34" i="114" s="1"/>
  <c r="D35" i="114"/>
  <c r="D34" i="114" s="1"/>
  <c r="E33" i="114"/>
  <c r="E175" i="116" l="1"/>
  <c r="H159" i="115"/>
  <c r="G159" i="115"/>
  <c r="F153" i="114"/>
  <c r="J153" i="114" s="1"/>
  <c r="F138" i="115"/>
  <c r="F135" i="115" s="1"/>
  <c r="J135" i="115" s="1"/>
  <c r="F43" i="114"/>
  <c r="J43" i="114" s="1"/>
  <c r="G43" i="114"/>
  <c r="J141" i="115"/>
  <c r="F64" i="116"/>
  <c r="J64" i="116" s="1"/>
  <c r="D69" i="116"/>
  <c r="H69" i="116"/>
  <c r="J67" i="114"/>
  <c r="D43" i="114"/>
  <c r="H43" i="116"/>
  <c r="H42" i="116" s="1"/>
  <c r="H32" i="116" s="1"/>
  <c r="H175" i="116" s="1"/>
  <c r="J35" i="114"/>
  <c r="J34" i="114" s="1"/>
  <c r="I42" i="115"/>
  <c r="I32" i="115" s="1"/>
  <c r="I159" i="115" s="1"/>
  <c r="I43" i="116"/>
  <c r="D55" i="116"/>
  <c r="G42" i="116"/>
  <c r="G32" i="116" s="1"/>
  <c r="G175" i="116" s="1"/>
  <c r="E176" i="114"/>
  <c r="J42" i="115"/>
  <c r="J32" i="115" s="1"/>
  <c r="J157" i="116"/>
  <c r="F152" i="116"/>
  <c r="J151" i="116" s="1"/>
  <c r="D42" i="116"/>
  <c r="I42" i="116"/>
  <c r="I32" i="116" s="1"/>
  <c r="I175" i="116" s="1"/>
  <c r="J63" i="116"/>
  <c r="F55" i="116"/>
  <c r="J55" i="116" s="1"/>
  <c r="J135" i="116"/>
  <c r="J131" i="116" s="1"/>
  <c r="F131" i="116"/>
  <c r="F34" i="116"/>
  <c r="J35" i="116"/>
  <c r="F66" i="116"/>
  <c r="F70" i="116"/>
  <c r="J138" i="116"/>
  <c r="D34" i="116"/>
  <c r="D33" i="116" s="1"/>
  <c r="D32" i="116" s="1"/>
  <c r="D175" i="116" s="1"/>
  <c r="F45" i="116"/>
  <c r="J154" i="116"/>
  <c r="J52" i="116"/>
  <c r="J51" i="116" s="1"/>
  <c r="F69" i="115"/>
  <c r="F42" i="115" s="1"/>
  <c r="F32" i="115" s="1"/>
  <c r="G33" i="114"/>
  <c r="G176" i="114" s="1"/>
  <c r="H33" i="114"/>
  <c r="H176" i="114" s="1"/>
  <c r="I43" i="114"/>
  <c r="I33" i="114" s="1"/>
  <c r="I176" i="114" s="1"/>
  <c r="D176" i="114"/>
  <c r="F33" i="114"/>
  <c r="J77" i="114"/>
  <c r="F132" i="114"/>
  <c r="J155" i="114"/>
  <c r="F159" i="115" l="1"/>
  <c r="J159" i="115" s="1"/>
  <c r="F152" i="114"/>
  <c r="J152" i="114"/>
  <c r="J152" i="116"/>
  <c r="F151" i="116"/>
  <c r="F43" i="116"/>
  <c r="J45" i="116"/>
  <c r="J43" i="116" s="1"/>
  <c r="F69" i="116"/>
  <c r="J69" i="116" s="1"/>
  <c r="J70" i="116"/>
  <c r="J34" i="116"/>
  <c r="F33" i="116"/>
  <c r="F176" i="114"/>
  <c r="J33" i="114"/>
  <c r="J176" i="114" l="1"/>
  <c r="J33" i="116"/>
  <c r="F42" i="116"/>
  <c r="J42" i="116" s="1"/>
  <c r="E34" i="35"/>
  <c r="F32" i="116" l="1"/>
  <c r="F175" i="116"/>
  <c r="J32" i="116"/>
  <c r="J175" i="116" s="1"/>
  <c r="E32" i="35"/>
  <c r="E50" i="35"/>
  <c r="I140" i="29" l="1"/>
  <c r="H140" i="29"/>
  <c r="G140" i="29"/>
  <c r="E140" i="29"/>
  <c r="D140" i="29"/>
  <c r="F141" i="29"/>
  <c r="I170" i="71" s="1"/>
  <c r="H170" i="71" l="1"/>
  <c r="F140" i="29"/>
  <c r="J141" i="29"/>
  <c r="J140" i="29" s="1"/>
  <c r="I112" i="42"/>
  <c r="H112" i="42"/>
  <c r="G112" i="42"/>
  <c r="G31" i="42" s="1"/>
  <c r="E112" i="42"/>
  <c r="D112" i="42"/>
  <c r="F122" i="42"/>
  <c r="J122" i="42" s="1"/>
  <c r="J112" i="42" s="1"/>
  <c r="I580" i="71" l="1"/>
  <c r="H580" i="71" s="1"/>
  <c r="F112" i="42"/>
  <c r="I117" i="108"/>
  <c r="I32" i="108" s="1"/>
  <c r="H117" i="108"/>
  <c r="H32" i="108" s="1"/>
  <c r="G117" i="108"/>
  <c r="G32" i="108" s="1"/>
  <c r="E117" i="108"/>
  <c r="E32" i="108" s="1"/>
  <c r="D117" i="108"/>
  <c r="D32" i="108" s="1"/>
  <c r="F123" i="108"/>
  <c r="J123" i="108" s="1"/>
  <c r="J117" i="108" s="1"/>
  <c r="F117" i="108" l="1"/>
  <c r="F32" i="108" s="1"/>
  <c r="E159" i="4"/>
  <c r="E157" i="4" s="1"/>
  <c r="D157" i="4" s="1"/>
  <c r="D159" i="4" l="1"/>
  <c r="D91" i="42"/>
  <c r="D31" i="42" s="1"/>
  <c r="H29" i="71" l="1"/>
  <c r="E91" i="42"/>
  <c r="I91" i="42"/>
  <c r="I31" i="42" s="1"/>
  <c r="H91" i="42"/>
  <c r="H31" i="42" s="1"/>
  <c r="F97" i="42"/>
  <c r="F91" i="42" s="1"/>
  <c r="I579" i="71" l="1"/>
  <c r="H579" i="71" s="1"/>
  <c r="E121" i="4"/>
  <c r="J97" i="42"/>
  <c r="J91" i="42" s="1"/>
  <c r="J40" i="4"/>
  <c r="D121" i="4" l="1"/>
  <c r="D32" i="105" l="1"/>
  <c r="I92" i="29" l="1"/>
  <c r="H92" i="29"/>
  <c r="G92" i="29"/>
  <c r="D92" i="29"/>
  <c r="F106" i="29"/>
  <c r="F107" i="29"/>
  <c r="J107" i="29" s="1"/>
  <c r="F105" i="29"/>
  <c r="J105" i="29" l="1"/>
  <c r="F13" i="30" l="1"/>
  <c r="E13" i="30"/>
  <c r="D13" i="30"/>
  <c r="H74" i="30"/>
  <c r="I74" i="30"/>
  <c r="J74" i="30"/>
  <c r="D140" i="65" l="1"/>
  <c r="I140" i="60" l="1"/>
  <c r="H140" i="60"/>
  <c r="G140" i="60"/>
  <c r="D140" i="60"/>
  <c r="F146" i="60" l="1"/>
  <c r="J146" i="60"/>
  <c r="I139" i="112" l="1"/>
  <c r="F62" i="30" l="1"/>
  <c r="F61" i="30" s="1"/>
  <c r="E62" i="30"/>
  <c r="E61" i="30" s="1"/>
  <c r="D62" i="30"/>
  <c r="D61" i="30" s="1"/>
  <c r="F113" i="30"/>
  <c r="E113" i="30"/>
  <c r="D113" i="30"/>
  <c r="C113" i="30"/>
  <c r="L64" i="30"/>
  <c r="M64" i="30"/>
  <c r="N64" i="30"/>
  <c r="O111" i="30"/>
  <c r="O64" i="30" s="1"/>
  <c r="O113" i="30"/>
  <c r="G113" i="30" s="1"/>
  <c r="G78" i="29" l="1"/>
  <c r="E78" i="29"/>
  <c r="F114" i="29"/>
  <c r="F92" i="29" s="1"/>
  <c r="J92" i="29" s="1"/>
  <c r="J114" i="29" l="1"/>
  <c r="I125" i="71"/>
  <c r="H125" i="71" s="1"/>
  <c r="H1016" i="71"/>
  <c r="E139" i="112" l="1"/>
  <c r="F139" i="112" s="1"/>
  <c r="J139" i="112" s="1"/>
  <c r="E32" i="16" l="1"/>
  <c r="F99" i="16"/>
  <c r="J99" i="16" s="1"/>
  <c r="I720" i="71" l="1"/>
  <c r="H720" i="71" s="1"/>
  <c r="F146" i="112"/>
  <c r="J146" i="112" s="1"/>
  <c r="F145" i="112"/>
  <c r="J145" i="112" s="1"/>
  <c r="F144" i="112"/>
  <c r="J144" i="112" s="1"/>
  <c r="F142" i="112"/>
  <c r="F141" i="112"/>
  <c r="H139" i="112"/>
  <c r="G139" i="112"/>
  <c r="E136" i="112"/>
  <c r="I136" i="112"/>
  <c r="H136" i="112"/>
  <c r="G136" i="112"/>
  <c r="D136" i="112"/>
  <c r="J122" i="112"/>
  <c r="J80" i="112" s="1"/>
  <c r="I80" i="112"/>
  <c r="F80" i="112"/>
  <c r="F79" i="112"/>
  <c r="J79" i="112" s="1"/>
  <c r="F69" i="112"/>
  <c r="F68" i="112" s="1"/>
  <c r="I68" i="112"/>
  <c r="H68" i="112"/>
  <c r="G68" i="112"/>
  <c r="G34" i="112" s="1"/>
  <c r="D68" i="112"/>
  <c r="F65" i="112"/>
  <c r="F48" i="112"/>
  <c r="J48" i="112" s="1"/>
  <c r="F47" i="112"/>
  <c r="F46" i="112"/>
  <c r="H45" i="112"/>
  <c r="G45" i="112"/>
  <c r="D45" i="112"/>
  <c r="I34" i="112"/>
  <c r="H34" i="112"/>
  <c r="E34" i="112"/>
  <c r="E160" i="112" s="1"/>
  <c r="D34" i="112"/>
  <c r="F136" i="112" l="1"/>
  <c r="H160" i="112"/>
  <c r="D160" i="112"/>
  <c r="J141" i="112"/>
  <c r="J136" i="112"/>
  <c r="I160" i="112"/>
  <c r="G160" i="112"/>
  <c r="J142" i="112"/>
  <c r="F45" i="112"/>
  <c r="J45" i="112" s="1"/>
  <c r="I45" i="112"/>
  <c r="F34" i="112"/>
  <c r="J65" i="112"/>
  <c r="J69" i="112"/>
  <c r="J68" i="112" s="1"/>
  <c r="J34" i="112" l="1"/>
  <c r="F160" i="112"/>
  <c r="J160" i="112" s="1"/>
  <c r="M61" i="30" l="1"/>
  <c r="M45" i="30" s="1"/>
  <c r="N61" i="30"/>
  <c r="N45" i="30" s="1"/>
  <c r="N8" i="30" s="1"/>
  <c r="L61" i="30"/>
  <c r="L45" i="30" s="1"/>
  <c r="F14" i="30"/>
  <c r="E14" i="30"/>
  <c r="D14" i="30"/>
  <c r="F84" i="30"/>
  <c r="E84" i="30"/>
  <c r="D84" i="30"/>
  <c r="F86" i="30"/>
  <c r="E86" i="30"/>
  <c r="D86" i="30"/>
  <c r="F89" i="30"/>
  <c r="E89" i="30"/>
  <c r="D89" i="30"/>
  <c r="F92" i="30"/>
  <c r="E92" i="30"/>
  <c r="D92" i="30"/>
  <c r="F93" i="30"/>
  <c r="E93" i="30"/>
  <c r="D93" i="30"/>
  <c r="F98" i="30"/>
  <c r="E98" i="30"/>
  <c r="D98" i="30"/>
  <c r="F103" i="30"/>
  <c r="E103" i="30"/>
  <c r="D103" i="30"/>
  <c r="E16" i="30"/>
  <c r="F16" i="30"/>
  <c r="D16" i="30"/>
  <c r="I10" i="30"/>
  <c r="E10" i="30" s="1"/>
  <c r="J10" i="30"/>
  <c r="F10" i="30" s="1"/>
  <c r="H10" i="30"/>
  <c r="D10" i="30" s="1"/>
  <c r="J78" i="30"/>
  <c r="F78" i="30" s="1"/>
  <c r="E79" i="30"/>
  <c r="D79" i="30"/>
  <c r="J102" i="30"/>
  <c r="F102" i="30" s="1"/>
  <c r="I102" i="30"/>
  <c r="E102" i="30" s="1"/>
  <c r="H102" i="30"/>
  <c r="D102" i="30" s="1"/>
  <c r="F74" i="30"/>
  <c r="E74" i="30"/>
  <c r="F76" i="30"/>
  <c r="E76" i="30"/>
  <c r="D76" i="30"/>
  <c r="D74" i="30"/>
  <c r="F70" i="30"/>
  <c r="E70" i="30"/>
  <c r="D70" i="30"/>
  <c r="F73" i="30"/>
  <c r="E73" i="30"/>
  <c r="D73" i="30"/>
  <c r="F69" i="30"/>
  <c r="E69" i="30"/>
  <c r="D69" i="30"/>
  <c r="F59" i="30"/>
  <c r="E59" i="30"/>
  <c r="D59" i="30"/>
  <c r="F38" i="30"/>
  <c r="E38" i="30"/>
  <c r="D38" i="30"/>
  <c r="F37" i="30"/>
  <c r="E37" i="30"/>
  <c r="D37" i="30"/>
  <c r="J36" i="30"/>
  <c r="F36" i="30" s="1"/>
  <c r="E36" i="30"/>
  <c r="H36" i="30"/>
  <c r="D36" i="30" s="1"/>
  <c r="F34" i="30"/>
  <c r="E34" i="30"/>
  <c r="D34" i="30"/>
  <c r="E28" i="30"/>
  <c r="D28" i="30"/>
  <c r="F25" i="30"/>
  <c r="E25" i="30"/>
  <c r="D25" i="30"/>
  <c r="F23" i="30"/>
  <c r="E23" i="30"/>
  <c r="D23" i="30"/>
  <c r="F22" i="30"/>
  <c r="E22" i="30"/>
  <c r="D22" i="30"/>
  <c r="F20" i="30"/>
  <c r="E20" i="30"/>
  <c r="D20" i="30"/>
  <c r="F19" i="30"/>
  <c r="E19" i="30"/>
  <c r="D19" i="30"/>
  <c r="F17" i="30"/>
  <c r="E17" i="30"/>
  <c r="D17" i="30"/>
  <c r="F15" i="30"/>
  <c r="E15" i="30"/>
  <c r="D15" i="30"/>
  <c r="F12" i="30"/>
  <c r="E12" i="30"/>
  <c r="D12" i="30"/>
  <c r="F11" i="30"/>
  <c r="E11" i="30"/>
  <c r="D11" i="30"/>
  <c r="O62" i="30"/>
  <c r="G62" i="30" s="1"/>
  <c r="G61" i="30" s="1"/>
  <c r="K103" i="30"/>
  <c r="G103" i="30" s="1"/>
  <c r="K98" i="30"/>
  <c r="G98" i="30" s="1"/>
  <c r="K93" i="30"/>
  <c r="G93" i="30" s="1"/>
  <c r="K92" i="30"/>
  <c r="G92" i="30" s="1"/>
  <c r="K89" i="30"/>
  <c r="G89" i="30" s="1"/>
  <c r="K86" i="30"/>
  <c r="G86" i="30" s="1"/>
  <c r="K84" i="30"/>
  <c r="G84" i="30" s="1"/>
  <c r="K76" i="30"/>
  <c r="G76" i="30" s="1"/>
  <c r="K73" i="30"/>
  <c r="G73" i="30" s="1"/>
  <c r="K70" i="30"/>
  <c r="G70" i="30" s="1"/>
  <c r="K59" i="30"/>
  <c r="G59" i="30" s="1"/>
  <c r="K55" i="30"/>
  <c r="H55" i="30" s="1"/>
  <c r="K38" i="30"/>
  <c r="G38" i="30" s="1"/>
  <c r="K37" i="30"/>
  <c r="G37" i="30" s="1"/>
  <c r="K34" i="30"/>
  <c r="G34" i="30" s="1"/>
  <c r="K28" i="30"/>
  <c r="G28" i="30" s="1"/>
  <c r="K25" i="30"/>
  <c r="G25" i="30" s="1"/>
  <c r="K23" i="30"/>
  <c r="G23" i="30" s="1"/>
  <c r="K22" i="30"/>
  <c r="G22" i="30" s="1"/>
  <c r="K20" i="30"/>
  <c r="G20" i="30" s="1"/>
  <c r="K19" i="30"/>
  <c r="G19" i="30" s="1"/>
  <c r="K17" i="30"/>
  <c r="G17" i="30" s="1"/>
  <c r="K15" i="30"/>
  <c r="K14" i="30" s="1"/>
  <c r="G14" i="30" s="1"/>
  <c r="K13" i="30"/>
  <c r="G13" i="30" s="1"/>
  <c r="K12" i="30"/>
  <c r="G12" i="30" s="1"/>
  <c r="K11" i="30"/>
  <c r="G11" i="30" s="1"/>
  <c r="K102" i="30"/>
  <c r="G102" i="30" s="1"/>
  <c r="K78" i="30"/>
  <c r="G78" i="30" s="1"/>
  <c r="K45" i="30"/>
  <c r="L8" i="30" l="1"/>
  <c r="M8" i="30"/>
  <c r="I78" i="30"/>
  <c r="E78" i="30" s="1"/>
  <c r="F79" i="30"/>
  <c r="H78" i="30"/>
  <c r="I9" i="30"/>
  <c r="E9" i="30" s="1"/>
  <c r="O61" i="30"/>
  <c r="O45" i="30" s="1"/>
  <c r="O8" i="30" s="1"/>
  <c r="G55" i="30"/>
  <c r="G15" i="30"/>
  <c r="K69" i="30"/>
  <c r="G69" i="30" s="1"/>
  <c r="K36" i="30"/>
  <c r="G36" i="30" s="1"/>
  <c r="K74" i="30"/>
  <c r="G74" i="30" s="1"/>
  <c r="K79" i="30"/>
  <c r="G79" i="30" s="1"/>
  <c r="H54" i="30"/>
  <c r="D55" i="30"/>
  <c r="K10" i="30"/>
  <c r="K54" i="30"/>
  <c r="G54" i="30" s="1"/>
  <c r="G45" i="30" s="1"/>
  <c r="J64" i="30"/>
  <c r="F64" i="30" s="1"/>
  <c r="H9" i="30"/>
  <c r="D9" i="30" s="1"/>
  <c r="J9" i="30"/>
  <c r="F9" i="30" s="1"/>
  <c r="I55" i="30"/>
  <c r="D78" i="30" l="1"/>
  <c r="H64" i="30"/>
  <c r="D64" i="30" s="1"/>
  <c r="I64" i="30"/>
  <c r="E64" i="30" s="1"/>
  <c r="K64" i="30"/>
  <c r="G64" i="30" s="1"/>
  <c r="J55" i="30"/>
  <c r="E55" i="30"/>
  <c r="I54" i="30"/>
  <c r="H45" i="30"/>
  <c r="D54" i="30"/>
  <c r="D45" i="30" s="1"/>
  <c r="G10" i="30"/>
  <c r="H8" i="30" l="1"/>
  <c r="I45" i="30"/>
  <c r="E54" i="30"/>
  <c r="E45" i="30" s="1"/>
  <c r="F55" i="30"/>
  <c r="J54" i="30"/>
  <c r="D8" i="30" l="1"/>
  <c r="H116" i="30"/>
  <c r="I8" i="30"/>
  <c r="F54" i="30"/>
  <c r="F45" i="30" s="1"/>
  <c r="J45" i="30"/>
  <c r="E8" i="30" l="1"/>
  <c r="I116" i="30"/>
  <c r="J8" i="30"/>
  <c r="F8" i="30" l="1"/>
  <c r="J116" i="30"/>
  <c r="K16" i="30"/>
  <c r="G16" i="30" l="1"/>
  <c r="K9" i="30"/>
  <c r="K8" i="30" l="1"/>
  <c r="G9" i="30"/>
  <c r="G8" i="30" l="1"/>
  <c r="K116" i="30"/>
  <c r="I140" i="65"/>
  <c r="H140" i="65"/>
  <c r="G140" i="65"/>
  <c r="E137" i="65"/>
  <c r="G137" i="65"/>
  <c r="N161" i="31" s="1"/>
  <c r="F138" i="42" l="1"/>
  <c r="F142" i="110"/>
  <c r="F141" i="110"/>
  <c r="J141" i="110" s="1"/>
  <c r="F140" i="110"/>
  <c r="J140" i="110" s="1"/>
  <c r="I138" i="110"/>
  <c r="I135" i="110" s="1"/>
  <c r="H138" i="110"/>
  <c r="H135" i="110" s="1"/>
  <c r="G138" i="110"/>
  <c r="G135" i="110" s="1"/>
  <c r="D138" i="110"/>
  <c r="D135" i="110" s="1"/>
  <c r="E135" i="110"/>
  <c r="F68" i="110"/>
  <c r="F33" i="110" s="1"/>
  <c r="I33" i="110"/>
  <c r="H33" i="110"/>
  <c r="G33" i="110"/>
  <c r="E33" i="110"/>
  <c r="D33" i="110"/>
  <c r="J138" i="42" l="1"/>
  <c r="J68" i="110"/>
  <c r="J33" i="110" s="1"/>
  <c r="E159" i="110"/>
  <c r="G159" i="110"/>
  <c r="J142" i="110"/>
  <c r="I159" i="110"/>
  <c r="H159" i="110"/>
  <c r="D159" i="110"/>
  <c r="F138" i="110"/>
  <c r="J138" i="110" l="1"/>
  <c r="J135" i="110" s="1"/>
  <c r="F135" i="110"/>
  <c r="F159" i="110" s="1"/>
  <c r="J159" i="110" s="1"/>
  <c r="H138" i="109"/>
  <c r="H135" i="109" s="1"/>
  <c r="F142" i="109"/>
  <c r="J142" i="109" s="1"/>
  <c r="F141" i="109"/>
  <c r="J141" i="109" s="1"/>
  <c r="J140" i="109"/>
  <c r="F140" i="109"/>
  <c r="D138" i="109"/>
  <c r="D135" i="109" s="1"/>
  <c r="E135" i="109"/>
  <c r="F68" i="109"/>
  <c r="J68" i="109" s="1"/>
  <c r="J33" i="109" s="1"/>
  <c r="I33" i="109"/>
  <c r="H33" i="109"/>
  <c r="G33" i="109"/>
  <c r="E33" i="109"/>
  <c r="D33" i="109"/>
  <c r="F33" i="109" l="1"/>
  <c r="E159" i="109"/>
  <c r="F138" i="109"/>
  <c r="F135" i="109" s="1"/>
  <c r="G138" i="109"/>
  <c r="G135" i="109" s="1"/>
  <c r="G159" i="109" s="1"/>
  <c r="I138" i="109"/>
  <c r="I135" i="109" s="1"/>
  <c r="I159" i="109" s="1"/>
  <c r="D159" i="109"/>
  <c r="H159" i="109"/>
  <c r="J138" i="109" l="1"/>
  <c r="J135" i="109" s="1"/>
  <c r="F159" i="109"/>
  <c r="J159" i="109" s="1"/>
  <c r="F139" i="108" l="1"/>
  <c r="F143" i="108"/>
  <c r="J143" i="108" s="1"/>
  <c r="F142" i="108"/>
  <c r="J142" i="108" s="1"/>
  <c r="F140" i="108"/>
  <c r="J140" i="108" s="1"/>
  <c r="I137" i="108"/>
  <c r="I134" i="108" s="1"/>
  <c r="H137" i="108"/>
  <c r="H134" i="108" s="1"/>
  <c r="G137" i="108"/>
  <c r="G134" i="108" s="1"/>
  <c r="E137" i="108"/>
  <c r="D137" i="108"/>
  <c r="D134" i="108" s="1"/>
  <c r="F77" i="108"/>
  <c r="J77" i="108" s="1"/>
  <c r="F67" i="108"/>
  <c r="F155" i="107"/>
  <c r="F154" i="107"/>
  <c r="J153" i="107"/>
  <c r="I152" i="107"/>
  <c r="I151" i="107" s="1"/>
  <c r="H152" i="107"/>
  <c r="H151" i="107" s="1"/>
  <c r="G152" i="107"/>
  <c r="G151" i="107" s="1"/>
  <c r="D152" i="107"/>
  <c r="D151" i="107" s="1"/>
  <c r="J138" i="107"/>
  <c r="J137" i="107"/>
  <c r="I135" i="107"/>
  <c r="I131" i="107" s="1"/>
  <c r="H135" i="107"/>
  <c r="H131" i="107" s="1"/>
  <c r="G135" i="107"/>
  <c r="G131" i="107" s="1"/>
  <c r="F135" i="107"/>
  <c r="F131" i="107" s="1"/>
  <c r="D135" i="107"/>
  <c r="D131" i="107"/>
  <c r="J114" i="107"/>
  <c r="F114" i="107"/>
  <c r="I99" i="107"/>
  <c r="H99" i="107"/>
  <c r="G99" i="107"/>
  <c r="F99" i="107"/>
  <c r="J99" i="107" s="1"/>
  <c r="D99" i="107"/>
  <c r="J77" i="107"/>
  <c r="F77" i="107"/>
  <c r="F76" i="107"/>
  <c r="J76" i="107" s="1"/>
  <c r="F75" i="107"/>
  <c r="J75" i="107" s="1"/>
  <c r="F74" i="107"/>
  <c r="F73" i="107"/>
  <c r="J73" i="107" s="1"/>
  <c r="F72" i="107"/>
  <c r="J72" i="107" s="1"/>
  <c r="F71" i="107"/>
  <c r="J71" i="107" s="1"/>
  <c r="F70" i="107"/>
  <c r="J70" i="107" s="1"/>
  <c r="I69" i="107"/>
  <c r="H69" i="107"/>
  <c r="G69" i="107"/>
  <c r="D69" i="107"/>
  <c r="F68" i="107"/>
  <c r="J68" i="107" s="1"/>
  <c r="F67" i="107"/>
  <c r="F66" i="107" s="1"/>
  <c r="F32" i="107" s="1"/>
  <c r="I66" i="107"/>
  <c r="I32" i="107" s="1"/>
  <c r="I175" i="107" s="1"/>
  <c r="H66" i="107"/>
  <c r="H32" i="107" s="1"/>
  <c r="H175" i="107" s="1"/>
  <c r="G66" i="107"/>
  <c r="D66" i="107"/>
  <c r="J65" i="107"/>
  <c r="I64" i="107"/>
  <c r="H64" i="107"/>
  <c r="G64" i="107"/>
  <c r="F64" i="107"/>
  <c r="J64" i="107" s="1"/>
  <c r="D64" i="107"/>
  <c r="F63" i="107"/>
  <c r="J63" i="107" s="1"/>
  <c r="F62" i="107"/>
  <c r="J62" i="107" s="1"/>
  <c r="F61" i="107"/>
  <c r="J61" i="107" s="1"/>
  <c r="F60" i="107"/>
  <c r="J60" i="107" s="1"/>
  <c r="F59" i="107"/>
  <c r="J59" i="107" s="1"/>
  <c r="F58" i="107"/>
  <c r="F57" i="107"/>
  <c r="J57" i="107" s="1"/>
  <c r="F56" i="107"/>
  <c r="J56" i="107" s="1"/>
  <c r="I55" i="107"/>
  <c r="H55" i="107"/>
  <c r="G55" i="107"/>
  <c r="D55" i="107"/>
  <c r="F54" i="107"/>
  <c r="F53" i="107"/>
  <c r="F52" i="107"/>
  <c r="J52" i="107" s="1"/>
  <c r="J51" i="107" s="1"/>
  <c r="I51" i="107"/>
  <c r="H51" i="107"/>
  <c r="G51" i="107"/>
  <c r="F51" i="107"/>
  <c r="D51" i="107"/>
  <c r="F49" i="107"/>
  <c r="F48" i="107"/>
  <c r="F47" i="107"/>
  <c r="J47" i="107" s="1"/>
  <c r="F46" i="107"/>
  <c r="J46" i="107" s="1"/>
  <c r="F45" i="107"/>
  <c r="F44" i="107"/>
  <c r="I43" i="107"/>
  <c r="H43" i="107"/>
  <c r="G43" i="107"/>
  <c r="D43" i="107"/>
  <c r="F41" i="107"/>
  <c r="J41" i="107" s="1"/>
  <c r="F40" i="107"/>
  <c r="F39" i="107"/>
  <c r="F38" i="107"/>
  <c r="F37" i="107"/>
  <c r="F36" i="107"/>
  <c r="J36" i="107" s="1"/>
  <c r="F35" i="107"/>
  <c r="J35" i="107" s="1"/>
  <c r="I34" i="107"/>
  <c r="H34" i="107"/>
  <c r="G34" i="107"/>
  <c r="G33" i="107" s="1"/>
  <c r="D34" i="107"/>
  <c r="D33" i="107" s="1"/>
  <c r="I33" i="107"/>
  <c r="H33" i="107"/>
  <c r="E32" i="107"/>
  <c r="E175" i="107" s="1"/>
  <c r="D32" i="107"/>
  <c r="F142" i="106"/>
  <c r="J367" i="71" s="1"/>
  <c r="F141" i="106"/>
  <c r="J141" i="106" s="1"/>
  <c r="F140" i="106"/>
  <c r="I138" i="106"/>
  <c r="I135" i="106" s="1"/>
  <c r="P97" i="31" s="1"/>
  <c r="H138" i="106"/>
  <c r="H135" i="106" s="1"/>
  <c r="O97" i="31" s="1"/>
  <c r="G138" i="106"/>
  <c r="G135" i="106" s="1"/>
  <c r="N97" i="31" s="1"/>
  <c r="D138" i="106"/>
  <c r="D135" i="106" s="1"/>
  <c r="E135" i="106"/>
  <c r="E159" i="106" s="1"/>
  <c r="F68" i="106"/>
  <c r="J68" i="106" s="1"/>
  <c r="D33" i="106"/>
  <c r="F143" i="105"/>
  <c r="F142" i="105"/>
  <c r="I140" i="105"/>
  <c r="I137" i="105" s="1"/>
  <c r="H140" i="105"/>
  <c r="H137" i="105" s="1"/>
  <c r="G140" i="105"/>
  <c r="G137" i="105" s="1"/>
  <c r="D140" i="105"/>
  <c r="D137" i="105" s="1"/>
  <c r="F107" i="105"/>
  <c r="J107" i="105" s="1"/>
  <c r="F102" i="105"/>
  <c r="J102" i="105" s="1"/>
  <c r="F77" i="105"/>
  <c r="J77" i="105" s="1"/>
  <c r="F67" i="105"/>
  <c r="J67" i="105" s="1"/>
  <c r="J66" i="105" s="1"/>
  <c r="I66" i="105"/>
  <c r="H66" i="105"/>
  <c r="G66" i="105"/>
  <c r="F66" i="105"/>
  <c r="J63" i="105"/>
  <c r="E32" i="105"/>
  <c r="E161" i="105" s="1"/>
  <c r="F142" i="104"/>
  <c r="J142" i="104" s="1"/>
  <c r="F141" i="104"/>
  <c r="F140" i="104"/>
  <c r="J140" i="104" s="1"/>
  <c r="I138" i="104"/>
  <c r="I135" i="104" s="1"/>
  <c r="H138" i="104"/>
  <c r="H135" i="104" s="1"/>
  <c r="G138" i="104"/>
  <c r="G135" i="104" s="1"/>
  <c r="D138" i="104"/>
  <c r="D135" i="104" s="1"/>
  <c r="E135" i="104"/>
  <c r="F68" i="104"/>
  <c r="J68" i="104" s="1"/>
  <c r="J33" i="104" s="1"/>
  <c r="I33" i="104"/>
  <c r="H33" i="104"/>
  <c r="G33" i="104"/>
  <c r="F33" i="104"/>
  <c r="E33" i="104"/>
  <c r="D33" i="104"/>
  <c r="I43" i="12"/>
  <c r="I42" i="12" s="1"/>
  <c r="H43" i="12"/>
  <c r="G43" i="12"/>
  <c r="G42" i="12" s="1"/>
  <c r="F34" i="107" l="1"/>
  <c r="F33" i="107" s="1"/>
  <c r="H42" i="107"/>
  <c r="F43" i="107"/>
  <c r="J34" i="107"/>
  <c r="J33" i="107" s="1"/>
  <c r="J581" i="71"/>
  <c r="E158" i="108"/>
  <c r="H42" i="12"/>
  <c r="J143" i="105"/>
  <c r="O95" i="31"/>
  <c r="H159" i="106"/>
  <c r="N95" i="31"/>
  <c r="J139" i="108"/>
  <c r="J137" i="108" s="1"/>
  <c r="P95" i="31"/>
  <c r="I159" i="106"/>
  <c r="J142" i="106"/>
  <c r="J155" i="107"/>
  <c r="G161" i="105"/>
  <c r="F140" i="105"/>
  <c r="J567" i="71"/>
  <c r="J142" i="105"/>
  <c r="J140" i="105" s="1"/>
  <c r="J161" i="105" s="1"/>
  <c r="E159" i="104"/>
  <c r="J141" i="104"/>
  <c r="H159" i="104"/>
  <c r="G159" i="104"/>
  <c r="F138" i="106"/>
  <c r="J138" i="106" s="1"/>
  <c r="J135" i="106" s="1"/>
  <c r="Q97" i="31" s="1"/>
  <c r="I161" i="105"/>
  <c r="H161" i="105"/>
  <c r="I158" i="108"/>
  <c r="D158" i="108"/>
  <c r="G158" i="108"/>
  <c r="H158" i="108"/>
  <c r="F137" i="108"/>
  <c r="F134" i="108" s="1"/>
  <c r="J134" i="108" s="1"/>
  <c r="J67" i="108"/>
  <c r="F152" i="107"/>
  <c r="J152" i="107" s="1"/>
  <c r="G42" i="107"/>
  <c r="G32" i="107" s="1"/>
  <c r="G175" i="107" s="1"/>
  <c r="I42" i="107"/>
  <c r="D42" i="107"/>
  <c r="D175" i="107"/>
  <c r="J32" i="107"/>
  <c r="J45" i="107"/>
  <c r="J43" i="107" s="1"/>
  <c r="J67" i="107"/>
  <c r="J66" i="107" s="1"/>
  <c r="F55" i="107"/>
  <c r="J55" i="107" s="1"/>
  <c r="J135" i="107"/>
  <c r="J131" i="107" s="1"/>
  <c r="F69" i="107"/>
  <c r="J69" i="107" s="1"/>
  <c r="J154" i="107"/>
  <c r="D161" i="105"/>
  <c r="I159" i="104"/>
  <c r="D159" i="106"/>
  <c r="G159" i="106"/>
  <c r="J140" i="106"/>
  <c r="J32" i="105"/>
  <c r="F138" i="104"/>
  <c r="J138" i="104" s="1"/>
  <c r="J135" i="104" s="1"/>
  <c r="D159" i="104"/>
  <c r="I137" i="60"/>
  <c r="P172" i="31" s="1"/>
  <c r="H137" i="60"/>
  <c r="O172" i="31" s="1"/>
  <c r="G137" i="60"/>
  <c r="N172" i="31" s="1"/>
  <c r="D137" i="60"/>
  <c r="I138" i="18"/>
  <c r="I135" i="18" s="1"/>
  <c r="P116" i="31" s="1"/>
  <c r="H138" i="18"/>
  <c r="H135" i="18" s="1"/>
  <c r="O116" i="31" s="1"/>
  <c r="G138" i="18"/>
  <c r="G135" i="18" s="1"/>
  <c r="N116" i="31" s="1"/>
  <c r="D138" i="18"/>
  <c r="D135" i="18" s="1"/>
  <c r="F137" i="105" l="1"/>
  <c r="F161" i="105" s="1"/>
  <c r="F151" i="107"/>
  <c r="F175" i="107" s="1"/>
  <c r="J175" i="107" s="1"/>
  <c r="H367" i="71"/>
  <c r="H363" i="71" s="1"/>
  <c r="J361" i="71"/>
  <c r="J363" i="71"/>
  <c r="Q95" i="31"/>
  <c r="H567" i="71"/>
  <c r="F135" i="106"/>
  <c r="I99" i="3" s="1"/>
  <c r="F158" i="108"/>
  <c r="J32" i="108"/>
  <c r="J158" i="108" s="1"/>
  <c r="J151" i="107"/>
  <c r="F42" i="107"/>
  <c r="J42" i="107" s="1"/>
  <c r="F135" i="104"/>
  <c r="F142" i="18"/>
  <c r="J142" i="18" s="1"/>
  <c r="D43" i="12"/>
  <c r="F77" i="12"/>
  <c r="I997" i="71" s="1"/>
  <c r="H997" i="71" s="1"/>
  <c r="F150" i="22"/>
  <c r="J77" i="12" l="1"/>
  <c r="I97" i="3"/>
  <c r="J150" i="22"/>
  <c r="F159" i="106"/>
  <c r="J159" i="106" s="1"/>
  <c r="F159" i="104"/>
  <c r="J159" i="104" s="1"/>
  <c r="E32" i="12" l="1"/>
  <c r="F76" i="12"/>
  <c r="I996" i="71" s="1"/>
  <c r="H996" i="71" s="1"/>
  <c r="J76" i="12" l="1"/>
  <c r="F43" i="12"/>
  <c r="F42" i="12" s="1"/>
  <c r="J43" i="12" l="1"/>
  <c r="J42" i="12" s="1"/>
  <c r="E32" i="102"/>
  <c r="I32" i="102"/>
  <c r="F284" i="31"/>
  <c r="G284" i="31"/>
  <c r="L286" i="31"/>
  <c r="L284" i="31" s="1"/>
  <c r="H286" i="31" l="1"/>
  <c r="H284" i="31" s="1"/>
  <c r="F35" i="102"/>
  <c r="J35" i="102" s="1"/>
  <c r="M286" i="31" s="1"/>
  <c r="F112" i="102"/>
  <c r="J112" i="102" s="1"/>
  <c r="J103" i="102" s="1"/>
  <c r="J99" i="102" s="1"/>
  <c r="J109" i="102"/>
  <c r="I103" i="102"/>
  <c r="I99" i="102" s="1"/>
  <c r="I158" i="102" s="1"/>
  <c r="H103" i="102"/>
  <c r="G103" i="102"/>
  <c r="G99" i="102" s="1"/>
  <c r="G32" i="102" s="1"/>
  <c r="G158" i="102" s="1"/>
  <c r="D103" i="102"/>
  <c r="D99" i="102" s="1"/>
  <c r="D32" i="102" s="1"/>
  <c r="D158" i="102" s="1"/>
  <c r="H99" i="102"/>
  <c r="H32" i="102" s="1"/>
  <c r="H158" i="102" s="1"/>
  <c r="E158" i="102"/>
  <c r="F32" i="102" l="1"/>
  <c r="I970" i="71"/>
  <c r="H970" i="71" s="1"/>
  <c r="M284" i="31"/>
  <c r="I286" i="31"/>
  <c r="I284" i="31" s="1"/>
  <c r="F103" i="102"/>
  <c r="F99" i="102" s="1"/>
  <c r="F158" i="102" s="1"/>
  <c r="H288" i="3" s="1"/>
  <c r="I968" i="71" l="1"/>
  <c r="I966" i="71" s="1"/>
  <c r="H966" i="71" s="1"/>
  <c r="H286" i="3"/>
  <c r="G286" i="3" s="1"/>
  <c r="G288" i="3"/>
  <c r="J32" i="102"/>
  <c r="J158" i="102" s="1"/>
  <c r="H968" i="71" l="1"/>
  <c r="H175" i="22"/>
  <c r="E152" i="54" l="1"/>
  <c r="E151" i="54" s="1"/>
  <c r="E136" i="42" l="1"/>
  <c r="E133" i="42" s="1"/>
  <c r="I1016" i="71" l="1"/>
  <c r="F143" i="60" l="1"/>
  <c r="F155" i="29" l="1"/>
  <c r="F155" i="75"/>
  <c r="J546" i="71" l="1"/>
  <c r="J172" i="71"/>
  <c r="F155" i="24"/>
  <c r="J155" i="24" l="1"/>
  <c r="H941" i="71" l="1"/>
  <c r="F52" i="50" l="1"/>
  <c r="I904" i="71" s="1"/>
  <c r="H904" i="71" s="1"/>
  <c r="D32" i="13"/>
  <c r="I99" i="100"/>
  <c r="I32" i="13"/>
  <c r="H32" i="13"/>
  <c r="G32" i="13"/>
  <c r="F117" i="13"/>
  <c r="I873" i="71" s="1"/>
  <c r="G99" i="100"/>
  <c r="H99" i="100"/>
  <c r="J117" i="13" l="1"/>
  <c r="F52" i="54" l="1"/>
  <c r="I603" i="71" s="1"/>
  <c r="H603" i="71" s="1"/>
  <c r="F116" i="20"/>
  <c r="D41" i="88" l="1"/>
  <c r="F41" i="88" s="1"/>
  <c r="D42" i="88"/>
  <c r="F42" i="88" s="1"/>
  <c r="D40" i="88"/>
  <c r="F40" i="88" s="1"/>
  <c r="F45" i="88"/>
  <c r="F44" i="88"/>
  <c r="F46" i="88" l="1"/>
  <c r="F43" i="88"/>
  <c r="F48" i="88" l="1"/>
  <c r="H69" i="58"/>
  <c r="I138" i="16" l="1"/>
  <c r="H138" i="16"/>
  <c r="G138" i="16"/>
  <c r="F144" i="16"/>
  <c r="J723" i="71" s="1"/>
  <c r="H723" i="71" l="1"/>
  <c r="J144" i="16"/>
  <c r="F102" i="60"/>
  <c r="J102" i="60" s="1"/>
  <c r="I563" i="71" l="1"/>
  <c r="D137" i="65"/>
  <c r="H563" i="71" l="1"/>
  <c r="I137" i="65" l="1"/>
  <c r="P161" i="31" s="1"/>
  <c r="H137" i="65"/>
  <c r="O161" i="31" s="1"/>
  <c r="I92" i="100" l="1"/>
  <c r="I32" i="100" s="1"/>
  <c r="H92" i="100"/>
  <c r="H32" i="100" s="1"/>
  <c r="G92" i="100"/>
  <c r="G32" i="100" s="1"/>
  <c r="F114" i="54"/>
  <c r="J114" i="54" s="1"/>
  <c r="E32" i="49" l="1"/>
  <c r="E69" i="21" l="1"/>
  <c r="F146" i="65" l="1"/>
  <c r="J146" i="65" l="1"/>
  <c r="J534" i="71"/>
  <c r="H534" i="71" s="1"/>
  <c r="E68" i="48"/>
  <c r="E65" i="48"/>
  <c r="E63" i="48"/>
  <c r="E50" i="48"/>
  <c r="E42" i="48"/>
  <c r="E99" i="100"/>
  <c r="E92" i="100" s="1"/>
  <c r="E32" i="100" s="1"/>
  <c r="D99" i="100"/>
  <c r="D92" i="100" s="1"/>
  <c r="D32" i="100" s="1"/>
  <c r="F105" i="100"/>
  <c r="E31" i="48" l="1"/>
  <c r="J105" i="100"/>
  <c r="J99" i="100" s="1"/>
  <c r="J92" i="100" s="1"/>
  <c r="I761" i="71"/>
  <c r="H761" i="71" s="1"/>
  <c r="F99" i="100"/>
  <c r="F92" i="100" s="1"/>
  <c r="J158" i="100"/>
  <c r="J157" i="100"/>
  <c r="F154" i="100"/>
  <c r="J153" i="100"/>
  <c r="I152" i="100"/>
  <c r="P220" i="31" s="1"/>
  <c r="H152" i="100"/>
  <c r="O220" i="31" s="1"/>
  <c r="D152" i="100"/>
  <c r="D151" i="100" s="1"/>
  <c r="E175" i="100"/>
  <c r="F138" i="100"/>
  <c r="J138" i="100" s="1"/>
  <c r="J78" i="100" s="1"/>
  <c r="J137" i="100"/>
  <c r="I135" i="100"/>
  <c r="I131" i="100" s="1"/>
  <c r="H135" i="100"/>
  <c r="H131" i="100" s="1"/>
  <c r="G135" i="100"/>
  <c r="G131" i="100" s="1"/>
  <c r="D135" i="100"/>
  <c r="D131" i="100" s="1"/>
  <c r="I78" i="100"/>
  <c r="F77" i="100"/>
  <c r="J77" i="100" s="1"/>
  <c r="F76" i="100"/>
  <c r="J76" i="100" s="1"/>
  <c r="F75" i="100"/>
  <c r="J75" i="100" s="1"/>
  <c r="F74" i="100"/>
  <c r="F73" i="100"/>
  <c r="J73" i="100" s="1"/>
  <c r="F72" i="100"/>
  <c r="J72" i="100" s="1"/>
  <c r="F71" i="100"/>
  <c r="J71" i="100" s="1"/>
  <c r="F70" i="100"/>
  <c r="J70" i="100" s="1"/>
  <c r="I69" i="100"/>
  <c r="H69" i="100"/>
  <c r="G69" i="100"/>
  <c r="D69" i="100"/>
  <c r="F68" i="100"/>
  <c r="J68" i="100" s="1"/>
  <c r="F67" i="100"/>
  <c r="I66" i="100"/>
  <c r="H66" i="100"/>
  <c r="G66" i="100"/>
  <c r="D66" i="100"/>
  <c r="F65" i="100"/>
  <c r="J65" i="100" s="1"/>
  <c r="I64" i="100"/>
  <c r="H64" i="100"/>
  <c r="G64" i="100"/>
  <c r="F64" i="100"/>
  <c r="J64" i="100" s="1"/>
  <c r="D64" i="100"/>
  <c r="F63" i="100"/>
  <c r="F55" i="100" s="1"/>
  <c r="J55" i="100" s="1"/>
  <c r="J62" i="100"/>
  <c r="J61" i="100"/>
  <c r="J60" i="100"/>
  <c r="J59" i="100"/>
  <c r="J57" i="100"/>
  <c r="J56" i="100"/>
  <c r="I55" i="100"/>
  <c r="H55" i="100"/>
  <c r="G55" i="100"/>
  <c r="D55" i="100"/>
  <c r="J52" i="100"/>
  <c r="J51" i="100" s="1"/>
  <c r="I51" i="100"/>
  <c r="H51" i="100"/>
  <c r="G51" i="100"/>
  <c r="F51" i="100"/>
  <c r="D51" i="100"/>
  <c r="F49" i="100"/>
  <c r="J49" i="100" s="1"/>
  <c r="F48" i="100"/>
  <c r="F47" i="100"/>
  <c r="F46" i="100"/>
  <c r="J46" i="100" s="1"/>
  <c r="F45" i="100"/>
  <c r="J45" i="100" s="1"/>
  <c r="I43" i="100"/>
  <c r="H43" i="100"/>
  <c r="G43" i="100"/>
  <c r="D43" i="100"/>
  <c r="F41" i="100"/>
  <c r="J41" i="100" s="1"/>
  <c r="J36" i="100"/>
  <c r="F35" i="100"/>
  <c r="J35" i="100" s="1"/>
  <c r="I34" i="100"/>
  <c r="I33" i="100" s="1"/>
  <c r="H34" i="100"/>
  <c r="H33" i="100" s="1"/>
  <c r="G34" i="100"/>
  <c r="G33" i="100" s="1"/>
  <c r="D34" i="100"/>
  <c r="D33" i="100" s="1"/>
  <c r="J154" i="100" l="1"/>
  <c r="J764" i="71"/>
  <c r="H151" i="100"/>
  <c r="H175" i="100" s="1"/>
  <c r="I151" i="100"/>
  <c r="I175" i="100" s="1"/>
  <c r="J47" i="100"/>
  <c r="I751" i="71"/>
  <c r="H751" i="71" s="1"/>
  <c r="F152" i="100"/>
  <c r="J152" i="100" s="1"/>
  <c r="Q220" i="31" s="1"/>
  <c r="H42" i="100"/>
  <c r="I42" i="100"/>
  <c r="F43" i="100"/>
  <c r="F66" i="100"/>
  <c r="G42" i="100"/>
  <c r="J34" i="100"/>
  <c r="J33" i="100" s="1"/>
  <c r="F135" i="100"/>
  <c r="J135" i="100" s="1"/>
  <c r="J131" i="100" s="1"/>
  <c r="F78" i="100"/>
  <c r="J67" i="100"/>
  <c r="J66" i="100" s="1"/>
  <c r="J63" i="100"/>
  <c r="D42" i="100"/>
  <c r="D175" i="100" s="1"/>
  <c r="J43" i="100"/>
  <c r="F69" i="100"/>
  <c r="J69" i="100" s="1"/>
  <c r="F34" i="100"/>
  <c r="F33" i="100" s="1"/>
  <c r="H764" i="71" l="1"/>
  <c r="J747" i="71"/>
  <c r="F131" i="100"/>
  <c r="F32" i="100"/>
  <c r="J32" i="100" s="1"/>
  <c r="J151" i="100"/>
  <c r="F151" i="100"/>
  <c r="I222" i="3" s="1"/>
  <c r="F42" i="100"/>
  <c r="J42" i="100" s="1"/>
  <c r="I114" i="20"/>
  <c r="H114" i="20"/>
  <c r="G114" i="20"/>
  <c r="G34" i="29"/>
  <c r="H34" i="29"/>
  <c r="F175" i="100" l="1"/>
  <c r="J175" i="100" s="1"/>
  <c r="H276" i="71" l="1"/>
  <c r="I69" i="20" l="1"/>
  <c r="H69" i="20"/>
  <c r="G69" i="20"/>
  <c r="D69" i="20"/>
  <c r="F77" i="20"/>
  <c r="I274" i="71" s="1"/>
  <c r="H274" i="71" s="1"/>
  <c r="H113" i="20"/>
  <c r="G113" i="20"/>
  <c r="I66" i="20"/>
  <c r="H66" i="20"/>
  <c r="G66" i="20"/>
  <c r="D66" i="20"/>
  <c r="F67" i="20"/>
  <c r="I273" i="71" s="1"/>
  <c r="H273" i="71" s="1"/>
  <c r="F66" i="20" l="1"/>
  <c r="F69" i="20"/>
  <c r="H32" i="20"/>
  <c r="G32" i="20"/>
  <c r="J67" i="20"/>
  <c r="J66" i="20" s="1"/>
  <c r="J77" i="20"/>
  <c r="J69" i="20" s="1"/>
  <c r="D13" i="99" l="1"/>
  <c r="F8" i="99"/>
  <c r="F36" i="54" l="1"/>
  <c r="I599" i="71" s="1"/>
  <c r="H599" i="71" s="1"/>
  <c r="D152" i="29"/>
  <c r="I152" i="75" l="1"/>
  <c r="P166" i="31" s="1"/>
  <c r="H152" i="75"/>
  <c r="O166" i="31" s="1"/>
  <c r="G152" i="75"/>
  <c r="F45" i="48" l="1"/>
  <c r="F64" i="48"/>
  <c r="I756" i="71" s="1"/>
  <c r="H756" i="71" s="1"/>
  <c r="J149" i="22" l="1"/>
  <c r="J32" i="22" s="1"/>
  <c r="F67" i="48"/>
  <c r="I758" i="71" s="1"/>
  <c r="H758" i="71" s="1"/>
  <c r="J143" i="60" l="1"/>
  <c r="F158" i="79" l="1"/>
  <c r="J158" i="79" s="1"/>
  <c r="F157" i="79"/>
  <c r="J157" i="79" s="1"/>
  <c r="F155" i="79"/>
  <c r="J155" i="79" s="1"/>
  <c r="F154" i="79"/>
  <c r="J153" i="79"/>
  <c r="I152" i="79"/>
  <c r="H152" i="79"/>
  <c r="H151" i="79" s="1"/>
  <c r="G152" i="79"/>
  <c r="G151" i="79" s="1"/>
  <c r="D152" i="79"/>
  <c r="D151" i="79" s="1"/>
  <c r="I151" i="79"/>
  <c r="F138" i="79"/>
  <c r="J138" i="79" s="1"/>
  <c r="J137" i="79"/>
  <c r="I135" i="79"/>
  <c r="I131" i="79" s="1"/>
  <c r="H135" i="79"/>
  <c r="H131" i="79" s="1"/>
  <c r="G135" i="79"/>
  <c r="G131" i="79" s="1"/>
  <c r="F135" i="79"/>
  <c r="J135" i="79" s="1"/>
  <c r="J131" i="79" s="1"/>
  <c r="D135" i="79"/>
  <c r="D131" i="79" s="1"/>
  <c r="F105" i="79"/>
  <c r="I92" i="79"/>
  <c r="H92" i="79"/>
  <c r="G92" i="79"/>
  <c r="F92" i="79"/>
  <c r="D92" i="79"/>
  <c r="F78" i="79"/>
  <c r="F77" i="79"/>
  <c r="J77" i="79" s="1"/>
  <c r="F76" i="79"/>
  <c r="J76" i="79" s="1"/>
  <c r="F75" i="79"/>
  <c r="J75" i="79" s="1"/>
  <c r="F74" i="79"/>
  <c r="F73" i="79"/>
  <c r="J73" i="79" s="1"/>
  <c r="F72" i="79"/>
  <c r="J72" i="79" s="1"/>
  <c r="F71" i="79"/>
  <c r="J71" i="79" s="1"/>
  <c r="F70" i="79"/>
  <c r="J70" i="79" s="1"/>
  <c r="I69" i="79"/>
  <c r="H69" i="79"/>
  <c r="G69" i="79"/>
  <c r="D69" i="79"/>
  <c r="F68" i="79"/>
  <c r="J68" i="79" s="1"/>
  <c r="F67" i="79"/>
  <c r="J67" i="79" s="1"/>
  <c r="I66" i="79"/>
  <c r="H66" i="79"/>
  <c r="G66" i="79"/>
  <c r="D66" i="79"/>
  <c r="F65" i="79"/>
  <c r="F64" i="79" s="1"/>
  <c r="J64" i="79" s="1"/>
  <c r="I64" i="79"/>
  <c r="H64" i="79"/>
  <c r="G64" i="79"/>
  <c r="D64" i="79"/>
  <c r="F63" i="79"/>
  <c r="F55" i="79" s="1"/>
  <c r="J55" i="79" s="1"/>
  <c r="J62" i="79"/>
  <c r="J61" i="79"/>
  <c r="J60" i="79"/>
  <c r="J59" i="79"/>
  <c r="J57" i="79"/>
  <c r="J56" i="79"/>
  <c r="I55" i="79"/>
  <c r="H55" i="79"/>
  <c r="G55" i="79"/>
  <c r="D55" i="79"/>
  <c r="F52" i="79"/>
  <c r="J52" i="79" s="1"/>
  <c r="J51" i="79" s="1"/>
  <c r="I51" i="79"/>
  <c r="H51" i="79"/>
  <c r="G51" i="79"/>
  <c r="F51" i="79"/>
  <c r="D51" i="79"/>
  <c r="J47" i="79"/>
  <c r="F46" i="79"/>
  <c r="J46" i="79" s="1"/>
  <c r="F45" i="79"/>
  <c r="J45" i="79" s="1"/>
  <c r="I43" i="79"/>
  <c r="H43" i="79"/>
  <c r="G43" i="79"/>
  <c r="D43" i="79"/>
  <c r="F41" i="79"/>
  <c r="J41" i="79" s="1"/>
  <c r="F40" i="79"/>
  <c r="F39" i="79"/>
  <c r="F38" i="79"/>
  <c r="F37" i="79"/>
  <c r="F36" i="79"/>
  <c r="J36" i="79" s="1"/>
  <c r="F35" i="79"/>
  <c r="F34" i="79" s="1"/>
  <c r="I34" i="79"/>
  <c r="I33" i="79" s="1"/>
  <c r="H34" i="79"/>
  <c r="H33" i="79" s="1"/>
  <c r="G34" i="79"/>
  <c r="G33" i="79" s="1"/>
  <c r="D34" i="79"/>
  <c r="D33" i="79" s="1"/>
  <c r="E32" i="79"/>
  <c r="E175" i="79" s="1"/>
  <c r="D42" i="11"/>
  <c r="D32" i="11" s="1"/>
  <c r="F65" i="11"/>
  <c r="J65" i="79" l="1"/>
  <c r="D42" i="79"/>
  <c r="D32" i="79"/>
  <c r="D175" i="79" s="1"/>
  <c r="G42" i="79"/>
  <c r="I703" i="71"/>
  <c r="H703" i="71" s="1"/>
  <c r="J65" i="11"/>
  <c r="J63" i="79"/>
  <c r="F152" i="79"/>
  <c r="J152" i="79" s="1"/>
  <c r="H42" i="79"/>
  <c r="H32" i="79" s="1"/>
  <c r="H175" i="79" s="1"/>
  <c r="F69" i="79"/>
  <c r="J69" i="79" s="1"/>
  <c r="G32" i="79"/>
  <c r="G175" i="79" s="1"/>
  <c r="I42" i="79"/>
  <c r="I32" i="79" s="1"/>
  <c r="I175" i="79" s="1"/>
  <c r="J105" i="79"/>
  <c r="J92" i="79" s="1"/>
  <c r="J66" i="79"/>
  <c r="J34" i="79"/>
  <c r="F33" i="79"/>
  <c r="J43" i="79"/>
  <c r="J35" i="79"/>
  <c r="F43" i="79"/>
  <c r="F66" i="79"/>
  <c r="F131" i="79"/>
  <c r="J154" i="79"/>
  <c r="F151" i="79" l="1"/>
  <c r="J151" i="79"/>
  <c r="J33" i="79"/>
  <c r="F42" i="79"/>
  <c r="J42" i="79" s="1"/>
  <c r="F32" i="79" l="1"/>
  <c r="F107" i="60"/>
  <c r="I566" i="71" s="1"/>
  <c r="H566" i="71" s="1"/>
  <c r="E120" i="4" l="1"/>
  <c r="D120" i="4" s="1"/>
  <c r="F175" i="79"/>
  <c r="J32" i="79"/>
  <c r="J175" i="79" s="1"/>
  <c r="J107" i="60"/>
  <c r="E43" i="58" l="1"/>
  <c r="E32" i="58" s="1"/>
  <c r="F49" i="58"/>
  <c r="J49" i="58" l="1"/>
  <c r="I769" i="71"/>
  <c r="H769" i="71" s="1"/>
  <c r="F157" i="54" l="1"/>
  <c r="J157" i="54" l="1"/>
  <c r="J622" i="71"/>
  <c r="H622" i="71" s="1"/>
  <c r="F157" i="97"/>
  <c r="J157" i="97" s="1"/>
  <c r="J155" i="97"/>
  <c r="J154" i="97"/>
  <c r="J153" i="97"/>
  <c r="I152" i="97"/>
  <c r="I151" i="97" s="1"/>
  <c r="H152" i="97"/>
  <c r="H151" i="97" s="1"/>
  <c r="G152" i="97"/>
  <c r="E152" i="97"/>
  <c r="D152" i="97"/>
  <c r="D151" i="97" s="1"/>
  <c r="G151" i="97"/>
  <c r="J138" i="97"/>
  <c r="J137" i="97"/>
  <c r="I135" i="97"/>
  <c r="H135" i="97"/>
  <c r="H131" i="97" s="1"/>
  <c r="G135" i="97"/>
  <c r="F135" i="97"/>
  <c r="J135" i="97" s="1"/>
  <c r="J131" i="97" s="1"/>
  <c r="D135" i="97"/>
  <c r="D131" i="97" s="1"/>
  <c r="I131" i="97"/>
  <c r="G131" i="97"/>
  <c r="F77" i="97"/>
  <c r="J77" i="97" s="1"/>
  <c r="F76" i="97"/>
  <c r="J76" i="97" s="1"/>
  <c r="F75" i="97"/>
  <c r="J75" i="97" s="1"/>
  <c r="F74" i="97"/>
  <c r="F73" i="97"/>
  <c r="J73" i="97" s="1"/>
  <c r="F72" i="97"/>
  <c r="J72" i="97" s="1"/>
  <c r="F71" i="97"/>
  <c r="J71" i="97" s="1"/>
  <c r="F70" i="97"/>
  <c r="J70" i="97" s="1"/>
  <c r="I69" i="97"/>
  <c r="H69" i="97"/>
  <c r="G69" i="97"/>
  <c r="E69" i="97"/>
  <c r="D69" i="97"/>
  <c r="F68" i="97"/>
  <c r="J68" i="97" s="1"/>
  <c r="F67" i="97"/>
  <c r="J67" i="97" s="1"/>
  <c r="I66" i="97"/>
  <c r="H66" i="97"/>
  <c r="G66" i="97"/>
  <c r="E66" i="97"/>
  <c r="D66" i="97"/>
  <c r="J65" i="97"/>
  <c r="I64" i="97"/>
  <c r="H64" i="97"/>
  <c r="G64" i="97"/>
  <c r="F64" i="97"/>
  <c r="J64" i="97" s="1"/>
  <c r="D64" i="97"/>
  <c r="F63" i="97"/>
  <c r="J63" i="97" s="1"/>
  <c r="F62" i="97"/>
  <c r="J62" i="97" s="1"/>
  <c r="F61" i="97"/>
  <c r="J61" i="97" s="1"/>
  <c r="F60" i="97"/>
  <c r="J60" i="97" s="1"/>
  <c r="F59" i="97"/>
  <c r="J59" i="97" s="1"/>
  <c r="F58" i="97"/>
  <c r="F57" i="97"/>
  <c r="J57" i="97" s="1"/>
  <c r="F56" i="97"/>
  <c r="J56" i="97" s="1"/>
  <c r="I55" i="97"/>
  <c r="H55" i="97"/>
  <c r="H42" i="97" s="1"/>
  <c r="G55" i="97"/>
  <c r="D55" i="97"/>
  <c r="F54" i="97"/>
  <c r="F53" i="97"/>
  <c r="F52" i="97"/>
  <c r="J52" i="97" s="1"/>
  <c r="J51" i="97" s="1"/>
  <c r="I51" i="97"/>
  <c r="H51" i="97"/>
  <c r="G51" i="97"/>
  <c r="F51" i="97"/>
  <c r="E51" i="97"/>
  <c r="D51" i="97"/>
  <c r="F49" i="97"/>
  <c r="F48" i="97"/>
  <c r="F47" i="97"/>
  <c r="J47" i="97" s="1"/>
  <c r="F46" i="97"/>
  <c r="J46" i="97" s="1"/>
  <c r="F45" i="97"/>
  <c r="J45" i="97" s="1"/>
  <c r="F44" i="97"/>
  <c r="I43" i="97"/>
  <c r="H43" i="97"/>
  <c r="G43" i="97"/>
  <c r="E43" i="97"/>
  <c r="D43" i="97"/>
  <c r="E42" i="97"/>
  <c r="F41" i="97"/>
  <c r="J41" i="97" s="1"/>
  <c r="F40" i="97"/>
  <c r="F39" i="97"/>
  <c r="F38" i="97"/>
  <c r="F37" i="97"/>
  <c r="F36" i="97"/>
  <c r="J36" i="97" s="1"/>
  <c r="F35" i="97"/>
  <c r="J35" i="97" s="1"/>
  <c r="I34" i="97"/>
  <c r="I33" i="97" s="1"/>
  <c r="H34" i="97"/>
  <c r="H33" i="97" s="1"/>
  <c r="G34" i="97"/>
  <c r="G33" i="97" s="1"/>
  <c r="D34" i="97"/>
  <c r="D33" i="97" s="1"/>
  <c r="E33" i="97"/>
  <c r="E32" i="97" s="1"/>
  <c r="E175" i="97" s="1"/>
  <c r="F157" i="96"/>
  <c r="J157" i="96" s="1"/>
  <c r="J155" i="96"/>
  <c r="J154" i="96"/>
  <c r="J153" i="96"/>
  <c r="I152" i="96"/>
  <c r="H152" i="96"/>
  <c r="H151" i="96" s="1"/>
  <c r="G152" i="96"/>
  <c r="G151" i="96" s="1"/>
  <c r="E152" i="96"/>
  <c r="D152" i="96"/>
  <c r="D151" i="96" s="1"/>
  <c r="I151" i="96"/>
  <c r="J138" i="96"/>
  <c r="J137" i="96"/>
  <c r="I135" i="96"/>
  <c r="I131" i="96" s="1"/>
  <c r="H135" i="96"/>
  <c r="H131" i="96" s="1"/>
  <c r="G135" i="96"/>
  <c r="F135" i="96"/>
  <c r="J135" i="96" s="1"/>
  <c r="J131" i="96" s="1"/>
  <c r="D135" i="96"/>
  <c r="G131" i="96"/>
  <c r="D131" i="96"/>
  <c r="F77" i="96"/>
  <c r="J77" i="96" s="1"/>
  <c r="F76" i="96"/>
  <c r="J76" i="96" s="1"/>
  <c r="F75" i="96"/>
  <c r="J75" i="96" s="1"/>
  <c r="F74" i="96"/>
  <c r="F73" i="96"/>
  <c r="J73" i="96" s="1"/>
  <c r="F72" i="96"/>
  <c r="J72" i="96" s="1"/>
  <c r="F71" i="96"/>
  <c r="F70" i="96"/>
  <c r="J70" i="96" s="1"/>
  <c r="I69" i="96"/>
  <c r="H69" i="96"/>
  <c r="G69" i="96"/>
  <c r="E69" i="96"/>
  <c r="D69" i="96"/>
  <c r="F68" i="96"/>
  <c r="F67" i="96"/>
  <c r="J67" i="96" s="1"/>
  <c r="I66" i="96"/>
  <c r="H66" i="96"/>
  <c r="G66" i="96"/>
  <c r="E66" i="96"/>
  <c r="D66" i="96"/>
  <c r="J65" i="96"/>
  <c r="I64" i="96"/>
  <c r="H64" i="96"/>
  <c r="G64" i="96"/>
  <c r="F64" i="96"/>
  <c r="J64" i="96" s="1"/>
  <c r="D64" i="96"/>
  <c r="F63" i="96"/>
  <c r="J63" i="96" s="1"/>
  <c r="F62" i="96"/>
  <c r="J62" i="96" s="1"/>
  <c r="F61" i="96"/>
  <c r="F60" i="96"/>
  <c r="J60" i="96" s="1"/>
  <c r="F59" i="96"/>
  <c r="J59" i="96" s="1"/>
  <c r="F58" i="96"/>
  <c r="F57" i="96"/>
  <c r="J57" i="96" s="1"/>
  <c r="F56" i="96"/>
  <c r="J56" i="96" s="1"/>
  <c r="I55" i="96"/>
  <c r="H55" i="96"/>
  <c r="G55" i="96"/>
  <c r="D55" i="96"/>
  <c r="F54" i="96"/>
  <c r="F53" i="96"/>
  <c r="F52" i="96"/>
  <c r="J52" i="96" s="1"/>
  <c r="J51" i="96" s="1"/>
  <c r="I51" i="96"/>
  <c r="H51" i="96"/>
  <c r="G51" i="96"/>
  <c r="E51" i="96"/>
  <c r="D51" i="96"/>
  <c r="F49" i="96"/>
  <c r="F48" i="96"/>
  <c r="F47" i="96"/>
  <c r="J47" i="96" s="1"/>
  <c r="F46" i="96"/>
  <c r="F45" i="96"/>
  <c r="J45" i="96" s="1"/>
  <c r="F44" i="96"/>
  <c r="I43" i="96"/>
  <c r="H43" i="96"/>
  <c r="G43" i="96"/>
  <c r="E43" i="96"/>
  <c r="E42" i="96" s="1"/>
  <c r="D43" i="96"/>
  <c r="F41" i="96"/>
  <c r="J41" i="96" s="1"/>
  <c r="F40" i="96"/>
  <c r="F39" i="96"/>
  <c r="F38" i="96"/>
  <c r="F37" i="96"/>
  <c r="F36" i="96"/>
  <c r="F35" i="96"/>
  <c r="J35" i="96" s="1"/>
  <c r="I34" i="96"/>
  <c r="I33" i="96" s="1"/>
  <c r="H34" i="96"/>
  <c r="H33" i="96" s="1"/>
  <c r="G34" i="96"/>
  <c r="G33" i="96" s="1"/>
  <c r="D34" i="96"/>
  <c r="E33" i="96"/>
  <c r="D33" i="96"/>
  <c r="F157" i="95"/>
  <c r="J157" i="95" s="1"/>
  <c r="J155" i="95"/>
  <c r="J154" i="95"/>
  <c r="J153" i="95"/>
  <c r="I152" i="95"/>
  <c r="I151" i="95" s="1"/>
  <c r="H152" i="95"/>
  <c r="H151" i="95" s="1"/>
  <c r="G152" i="95"/>
  <c r="G151" i="95" s="1"/>
  <c r="E152" i="95"/>
  <c r="D152" i="95"/>
  <c r="D151" i="95" s="1"/>
  <c r="J138" i="95"/>
  <c r="J137" i="95"/>
  <c r="I135" i="95"/>
  <c r="I131" i="95" s="1"/>
  <c r="H135" i="95"/>
  <c r="H131" i="95" s="1"/>
  <c r="G135" i="95"/>
  <c r="G131" i="95" s="1"/>
  <c r="F135" i="95"/>
  <c r="D135" i="95"/>
  <c r="D131" i="95" s="1"/>
  <c r="F77" i="95"/>
  <c r="J77" i="95" s="1"/>
  <c r="F76" i="95"/>
  <c r="J76" i="95" s="1"/>
  <c r="F75" i="95"/>
  <c r="J75" i="95" s="1"/>
  <c r="F74" i="95"/>
  <c r="F73" i="95"/>
  <c r="J73" i="95" s="1"/>
  <c r="F72" i="95"/>
  <c r="J72" i="95" s="1"/>
  <c r="F71" i="95"/>
  <c r="J71" i="95" s="1"/>
  <c r="F70" i="95"/>
  <c r="J70" i="95" s="1"/>
  <c r="I69" i="95"/>
  <c r="H69" i="95"/>
  <c r="G69" i="95"/>
  <c r="E69" i="95"/>
  <c r="D69" i="95"/>
  <c r="F68" i="95"/>
  <c r="J68" i="95" s="1"/>
  <c r="F67" i="95"/>
  <c r="J67" i="95" s="1"/>
  <c r="J66" i="95" s="1"/>
  <c r="I66" i="95"/>
  <c r="H66" i="95"/>
  <c r="G66" i="95"/>
  <c r="E66" i="95"/>
  <c r="D66" i="95"/>
  <c r="J65" i="95"/>
  <c r="I64" i="95"/>
  <c r="H64" i="95"/>
  <c r="G64" i="95"/>
  <c r="F64" i="95"/>
  <c r="J64" i="95" s="1"/>
  <c r="D64" i="95"/>
  <c r="F63" i="95"/>
  <c r="J63" i="95" s="1"/>
  <c r="F62" i="95"/>
  <c r="J62" i="95" s="1"/>
  <c r="F61" i="95"/>
  <c r="J61" i="95" s="1"/>
  <c r="F60" i="95"/>
  <c r="J60" i="95" s="1"/>
  <c r="F59" i="95"/>
  <c r="J59" i="95" s="1"/>
  <c r="F58" i="95"/>
  <c r="F57" i="95"/>
  <c r="J57" i="95" s="1"/>
  <c r="F56" i="95"/>
  <c r="J56" i="95" s="1"/>
  <c r="I55" i="95"/>
  <c r="H55" i="95"/>
  <c r="G55" i="95"/>
  <c r="D55" i="95"/>
  <c r="F54" i="95"/>
  <c r="F53" i="95"/>
  <c r="F52" i="95"/>
  <c r="J52" i="95" s="1"/>
  <c r="J51" i="95" s="1"/>
  <c r="I51" i="95"/>
  <c r="H51" i="95"/>
  <c r="G51" i="95"/>
  <c r="F51" i="95"/>
  <c r="E51" i="95"/>
  <c r="D51" i="95"/>
  <c r="F49" i="95"/>
  <c r="F48" i="95"/>
  <c r="F47" i="95"/>
  <c r="J47" i="95" s="1"/>
  <c r="F46" i="95"/>
  <c r="J46" i="95" s="1"/>
  <c r="F45" i="95"/>
  <c r="J45" i="95" s="1"/>
  <c r="F44" i="95"/>
  <c r="I43" i="95"/>
  <c r="H43" i="95"/>
  <c r="G43" i="95"/>
  <c r="F43" i="95"/>
  <c r="E43" i="95"/>
  <c r="E42" i="95" s="1"/>
  <c r="D43" i="95"/>
  <c r="F41" i="95"/>
  <c r="J41" i="95" s="1"/>
  <c r="F40" i="95"/>
  <c r="F39" i="95"/>
  <c r="F38" i="95"/>
  <c r="F37" i="95"/>
  <c r="F36" i="95"/>
  <c r="J36" i="95" s="1"/>
  <c r="F35" i="95"/>
  <c r="J35" i="95" s="1"/>
  <c r="I34" i="95"/>
  <c r="I33" i="95" s="1"/>
  <c r="H34" i="95"/>
  <c r="H33" i="95" s="1"/>
  <c r="G34" i="95"/>
  <c r="G33" i="95" s="1"/>
  <c r="D34" i="95"/>
  <c r="E33" i="95"/>
  <c r="D33" i="95"/>
  <c r="F157" i="94"/>
  <c r="J157" i="94" s="1"/>
  <c r="J155" i="94"/>
  <c r="J154" i="94"/>
  <c r="J153" i="94"/>
  <c r="I152" i="94"/>
  <c r="I151" i="94" s="1"/>
  <c r="H152" i="94"/>
  <c r="H151" i="94" s="1"/>
  <c r="G152" i="94"/>
  <c r="G151" i="94" s="1"/>
  <c r="E152" i="94"/>
  <c r="D152" i="94"/>
  <c r="D151" i="94" s="1"/>
  <c r="J138" i="94"/>
  <c r="J137" i="94"/>
  <c r="I135" i="94"/>
  <c r="I131" i="94" s="1"/>
  <c r="H135" i="94"/>
  <c r="G135" i="94"/>
  <c r="G131" i="94" s="1"/>
  <c r="F135" i="94"/>
  <c r="J135" i="94" s="1"/>
  <c r="J131" i="94" s="1"/>
  <c r="D135" i="94"/>
  <c r="D131" i="94" s="1"/>
  <c r="H131" i="94"/>
  <c r="F131" i="94"/>
  <c r="F77" i="94"/>
  <c r="J77" i="94" s="1"/>
  <c r="F76" i="94"/>
  <c r="J76" i="94" s="1"/>
  <c r="F75" i="94"/>
  <c r="J75" i="94" s="1"/>
  <c r="F74" i="94"/>
  <c r="F73" i="94"/>
  <c r="J73" i="94" s="1"/>
  <c r="F72" i="94"/>
  <c r="F71" i="94"/>
  <c r="J71" i="94" s="1"/>
  <c r="F70" i="94"/>
  <c r="J70" i="94" s="1"/>
  <c r="I69" i="94"/>
  <c r="H69" i="94"/>
  <c r="G69" i="94"/>
  <c r="E69" i="94"/>
  <c r="D69" i="94"/>
  <c r="F68" i="94"/>
  <c r="J68" i="94" s="1"/>
  <c r="F67" i="94"/>
  <c r="J67" i="94" s="1"/>
  <c r="I66" i="94"/>
  <c r="H66" i="94"/>
  <c r="G66" i="94"/>
  <c r="F66" i="94"/>
  <c r="E66" i="94"/>
  <c r="D66" i="94"/>
  <c r="J65" i="94"/>
  <c r="I64" i="94"/>
  <c r="H64" i="94"/>
  <c r="G64" i="94"/>
  <c r="F64" i="94"/>
  <c r="J64" i="94" s="1"/>
  <c r="D64" i="94"/>
  <c r="F63" i="94"/>
  <c r="J63" i="94" s="1"/>
  <c r="F62" i="94"/>
  <c r="J62" i="94" s="1"/>
  <c r="F61" i="94"/>
  <c r="J61" i="94" s="1"/>
  <c r="F60" i="94"/>
  <c r="J60" i="94" s="1"/>
  <c r="F59" i="94"/>
  <c r="J59" i="94" s="1"/>
  <c r="F58" i="94"/>
  <c r="F57" i="94"/>
  <c r="J57" i="94" s="1"/>
  <c r="F56" i="94"/>
  <c r="J56" i="94" s="1"/>
  <c r="I55" i="94"/>
  <c r="H55" i="94"/>
  <c r="G55" i="94"/>
  <c r="D55" i="94"/>
  <c r="F54" i="94"/>
  <c r="F53" i="94"/>
  <c r="F52" i="94"/>
  <c r="J52" i="94" s="1"/>
  <c r="J51" i="94" s="1"/>
  <c r="I51" i="94"/>
  <c r="H51" i="94"/>
  <c r="G51" i="94"/>
  <c r="F51" i="94"/>
  <c r="E51" i="94"/>
  <c r="D51" i="94"/>
  <c r="F49" i="94"/>
  <c r="F48" i="94"/>
  <c r="F47" i="94"/>
  <c r="J47" i="94" s="1"/>
  <c r="F46" i="94"/>
  <c r="F45" i="94"/>
  <c r="J45" i="94" s="1"/>
  <c r="F44" i="94"/>
  <c r="I43" i="94"/>
  <c r="H43" i="94"/>
  <c r="G43" i="94"/>
  <c r="E43" i="94"/>
  <c r="E42" i="94" s="1"/>
  <c r="D43" i="94"/>
  <c r="F41" i="94"/>
  <c r="J41" i="94" s="1"/>
  <c r="F40" i="94"/>
  <c r="F39" i="94"/>
  <c r="F38" i="94"/>
  <c r="F37" i="94"/>
  <c r="F36" i="94"/>
  <c r="F35" i="94"/>
  <c r="J35" i="94" s="1"/>
  <c r="I34" i="94"/>
  <c r="I33" i="94" s="1"/>
  <c r="H34" i="94"/>
  <c r="G34" i="94"/>
  <c r="G33" i="94" s="1"/>
  <c r="D34" i="94"/>
  <c r="D33" i="94" s="1"/>
  <c r="H33" i="94"/>
  <c r="E33" i="94"/>
  <c r="F157" i="93"/>
  <c r="J157" i="93" s="1"/>
  <c r="J155" i="93"/>
  <c r="J154" i="93"/>
  <c r="J153" i="93"/>
  <c r="I152" i="93"/>
  <c r="H152" i="93"/>
  <c r="H151" i="93" s="1"/>
  <c r="G152" i="93"/>
  <c r="G151" i="93" s="1"/>
  <c r="E152" i="93"/>
  <c r="D152" i="93"/>
  <c r="D151" i="93" s="1"/>
  <c r="I151" i="93"/>
  <c r="J138" i="93"/>
  <c r="J137" i="93"/>
  <c r="I135" i="93"/>
  <c r="H135" i="93"/>
  <c r="H131" i="93" s="1"/>
  <c r="G135" i="93"/>
  <c r="F135" i="93"/>
  <c r="D135" i="93"/>
  <c r="I131" i="93"/>
  <c r="G131" i="93"/>
  <c r="D131" i="93"/>
  <c r="F77" i="93"/>
  <c r="J77" i="93" s="1"/>
  <c r="F76" i="93"/>
  <c r="J76" i="93" s="1"/>
  <c r="F75" i="93"/>
  <c r="J75" i="93" s="1"/>
  <c r="F74" i="93"/>
  <c r="F73" i="93"/>
  <c r="J73" i="93" s="1"/>
  <c r="F72" i="93"/>
  <c r="J72" i="93" s="1"/>
  <c r="F71" i="93"/>
  <c r="J71" i="93" s="1"/>
  <c r="F70" i="93"/>
  <c r="J70" i="93" s="1"/>
  <c r="I69" i="93"/>
  <c r="H69" i="93"/>
  <c r="G69" i="93"/>
  <c r="E69" i="93"/>
  <c r="D69" i="93"/>
  <c r="F68" i="93"/>
  <c r="J68" i="93" s="1"/>
  <c r="F67" i="93"/>
  <c r="J67" i="93" s="1"/>
  <c r="J66" i="93" s="1"/>
  <c r="I66" i="93"/>
  <c r="H66" i="93"/>
  <c r="G66" i="93"/>
  <c r="E66" i="93"/>
  <c r="D66" i="93"/>
  <c r="J65" i="93"/>
  <c r="I64" i="93"/>
  <c r="H64" i="93"/>
  <c r="G64" i="93"/>
  <c r="F64" i="93"/>
  <c r="J64" i="93" s="1"/>
  <c r="D64" i="93"/>
  <c r="F63" i="93"/>
  <c r="J63" i="93" s="1"/>
  <c r="F62" i="93"/>
  <c r="J62" i="93" s="1"/>
  <c r="F61" i="93"/>
  <c r="J61" i="93" s="1"/>
  <c r="F60" i="93"/>
  <c r="J60" i="93" s="1"/>
  <c r="F59" i="93"/>
  <c r="J59" i="93" s="1"/>
  <c r="F58" i="93"/>
  <c r="F57" i="93"/>
  <c r="J57" i="93" s="1"/>
  <c r="F56" i="93"/>
  <c r="J56" i="93" s="1"/>
  <c r="I55" i="93"/>
  <c r="H55" i="93"/>
  <c r="G55" i="93"/>
  <c r="D55" i="93"/>
  <c r="F54" i="93"/>
  <c r="F53" i="93"/>
  <c r="F52" i="93"/>
  <c r="J52" i="93" s="1"/>
  <c r="J51" i="93" s="1"/>
  <c r="I51" i="93"/>
  <c r="H51" i="93"/>
  <c r="G51" i="93"/>
  <c r="F51" i="93"/>
  <c r="E51" i="93"/>
  <c r="D51" i="93"/>
  <c r="F49" i="93"/>
  <c r="F48" i="93"/>
  <c r="F47" i="93"/>
  <c r="J47" i="93" s="1"/>
  <c r="F46" i="93"/>
  <c r="J46" i="93" s="1"/>
  <c r="F45" i="93"/>
  <c r="J45" i="93" s="1"/>
  <c r="F44" i="93"/>
  <c r="I43" i="93"/>
  <c r="H43" i="93"/>
  <c r="G43" i="93"/>
  <c r="E43" i="93"/>
  <c r="E42" i="93" s="1"/>
  <c r="D43" i="93"/>
  <c r="F41" i="93"/>
  <c r="J41" i="93" s="1"/>
  <c r="F40" i="93"/>
  <c r="F39" i="93"/>
  <c r="F38" i="93"/>
  <c r="F37" i="93"/>
  <c r="F36" i="93"/>
  <c r="F35" i="93"/>
  <c r="J35" i="93" s="1"/>
  <c r="I34" i="93"/>
  <c r="I33" i="93" s="1"/>
  <c r="H34" i="93"/>
  <c r="H33" i="93" s="1"/>
  <c r="G34" i="93"/>
  <c r="G33" i="93" s="1"/>
  <c r="D34" i="93"/>
  <c r="E33" i="93"/>
  <c r="D33" i="93"/>
  <c r="F157" i="92"/>
  <c r="J157" i="92" s="1"/>
  <c r="J155" i="92"/>
  <c r="J154" i="92"/>
  <c r="J153" i="92"/>
  <c r="I152" i="92"/>
  <c r="H152" i="92"/>
  <c r="H151" i="92" s="1"/>
  <c r="G152" i="92"/>
  <c r="G151" i="92" s="1"/>
  <c r="E152" i="92"/>
  <c r="D152" i="92"/>
  <c r="D151" i="92" s="1"/>
  <c r="I151" i="92"/>
  <c r="J138" i="92"/>
  <c r="J137" i="92"/>
  <c r="I135" i="92"/>
  <c r="I131" i="92" s="1"/>
  <c r="H135" i="92"/>
  <c r="H131" i="92" s="1"/>
  <c r="G135" i="92"/>
  <c r="G131" i="92" s="1"/>
  <c r="F135" i="92"/>
  <c r="D135" i="92"/>
  <c r="D131" i="92" s="1"/>
  <c r="F77" i="92"/>
  <c r="J77" i="92" s="1"/>
  <c r="F76" i="92"/>
  <c r="J76" i="92" s="1"/>
  <c r="F75" i="92"/>
  <c r="J75" i="92" s="1"/>
  <c r="F74" i="92"/>
  <c r="F73" i="92"/>
  <c r="J73" i="92" s="1"/>
  <c r="F72" i="92"/>
  <c r="J72" i="92" s="1"/>
  <c r="F71" i="92"/>
  <c r="F70" i="92"/>
  <c r="J70" i="92" s="1"/>
  <c r="I69" i="92"/>
  <c r="H69" i="92"/>
  <c r="G69" i="92"/>
  <c r="E69" i="92"/>
  <c r="D69" i="92"/>
  <c r="F68" i="92"/>
  <c r="F67" i="92"/>
  <c r="J67" i="92" s="1"/>
  <c r="I66" i="92"/>
  <c r="H66" i="92"/>
  <c r="G66" i="92"/>
  <c r="E66" i="92"/>
  <c r="D66" i="92"/>
  <c r="J65" i="92"/>
  <c r="I64" i="92"/>
  <c r="H64" i="92"/>
  <c r="G64" i="92"/>
  <c r="F64" i="92"/>
  <c r="J64" i="92" s="1"/>
  <c r="D64" i="92"/>
  <c r="F63" i="92"/>
  <c r="J63" i="92" s="1"/>
  <c r="F62" i="92"/>
  <c r="J62" i="92" s="1"/>
  <c r="F61" i="92"/>
  <c r="J61" i="92" s="1"/>
  <c r="F60" i="92"/>
  <c r="J60" i="92" s="1"/>
  <c r="F59" i="92"/>
  <c r="J59" i="92" s="1"/>
  <c r="F58" i="92"/>
  <c r="F57" i="92"/>
  <c r="F56" i="92"/>
  <c r="J56" i="92" s="1"/>
  <c r="I55" i="92"/>
  <c r="H55" i="92"/>
  <c r="G55" i="92"/>
  <c r="D55" i="92"/>
  <c r="F54" i="92"/>
  <c r="F53" i="92"/>
  <c r="F52" i="92"/>
  <c r="J52" i="92" s="1"/>
  <c r="J51" i="92" s="1"/>
  <c r="I51" i="92"/>
  <c r="H51" i="92"/>
  <c r="G51" i="92"/>
  <c r="E51" i="92"/>
  <c r="D51" i="92"/>
  <c r="F49" i="92"/>
  <c r="F48" i="92"/>
  <c r="F47" i="92"/>
  <c r="J47" i="92" s="1"/>
  <c r="F46" i="92"/>
  <c r="J46" i="92" s="1"/>
  <c r="F45" i="92"/>
  <c r="F44" i="92"/>
  <c r="I43" i="92"/>
  <c r="H43" i="92"/>
  <c r="G43" i="92"/>
  <c r="E43" i="92"/>
  <c r="E42" i="92" s="1"/>
  <c r="D43" i="92"/>
  <c r="F41" i="92"/>
  <c r="J41" i="92" s="1"/>
  <c r="F40" i="92"/>
  <c r="F39" i="92"/>
  <c r="F38" i="92"/>
  <c r="F37" i="92"/>
  <c r="F36" i="92"/>
  <c r="J36" i="92" s="1"/>
  <c r="F35" i="92"/>
  <c r="J35" i="92" s="1"/>
  <c r="I34" i="92"/>
  <c r="H34" i="92"/>
  <c r="H33" i="92" s="1"/>
  <c r="G34" i="92"/>
  <c r="G33" i="92" s="1"/>
  <c r="D34" i="92"/>
  <c r="D33" i="92" s="1"/>
  <c r="I33" i="92"/>
  <c r="E33" i="92"/>
  <c r="F157" i="91"/>
  <c r="J155" i="91"/>
  <c r="J154" i="91"/>
  <c r="J153" i="91"/>
  <c r="I152" i="91"/>
  <c r="I151" i="91" s="1"/>
  <c r="H152" i="91"/>
  <c r="H151" i="91" s="1"/>
  <c r="G152" i="91"/>
  <c r="G151" i="91" s="1"/>
  <c r="E152" i="91"/>
  <c r="D152" i="91"/>
  <c r="D151" i="91"/>
  <c r="J138" i="91"/>
  <c r="J137" i="91"/>
  <c r="I135" i="91"/>
  <c r="I131" i="91" s="1"/>
  <c r="H135" i="91"/>
  <c r="G135" i="91"/>
  <c r="G131" i="91" s="1"/>
  <c r="F135" i="91"/>
  <c r="J135" i="91" s="1"/>
  <c r="J131" i="91" s="1"/>
  <c r="D135" i="91"/>
  <c r="D131" i="91" s="1"/>
  <c r="H131" i="91"/>
  <c r="F131" i="91"/>
  <c r="F77" i="91"/>
  <c r="J77" i="91" s="1"/>
  <c r="F76" i="91"/>
  <c r="J76" i="91" s="1"/>
  <c r="F75" i="91"/>
  <c r="J75" i="91" s="1"/>
  <c r="F74" i="91"/>
  <c r="F73" i="91"/>
  <c r="J73" i="91" s="1"/>
  <c r="F72" i="91"/>
  <c r="J72" i="91" s="1"/>
  <c r="F71" i="91"/>
  <c r="F70" i="91"/>
  <c r="J70" i="91" s="1"/>
  <c r="I69" i="91"/>
  <c r="H69" i="91"/>
  <c r="G69" i="91"/>
  <c r="E69" i="91"/>
  <c r="D69" i="91"/>
  <c r="F68" i="91"/>
  <c r="F67" i="91"/>
  <c r="J67" i="91" s="1"/>
  <c r="I66" i="91"/>
  <c r="H66" i="91"/>
  <c r="G66" i="91"/>
  <c r="E66" i="91"/>
  <c r="D66" i="91"/>
  <c r="J65" i="91"/>
  <c r="I64" i="91"/>
  <c r="H64" i="91"/>
  <c r="G64" i="91"/>
  <c r="F64" i="91"/>
  <c r="J64" i="91" s="1"/>
  <c r="D64" i="91"/>
  <c r="F63" i="91"/>
  <c r="J63" i="91" s="1"/>
  <c r="F62" i="91"/>
  <c r="J62" i="91" s="1"/>
  <c r="F61" i="91"/>
  <c r="J61" i="91" s="1"/>
  <c r="F60" i="91"/>
  <c r="J60" i="91" s="1"/>
  <c r="F59" i="91"/>
  <c r="J59" i="91" s="1"/>
  <c r="F58" i="91"/>
  <c r="F57" i="91"/>
  <c r="F56" i="91"/>
  <c r="J56" i="91" s="1"/>
  <c r="I55" i="91"/>
  <c r="H55" i="91"/>
  <c r="G55" i="91"/>
  <c r="D55" i="91"/>
  <c r="F54" i="91"/>
  <c r="F53" i="91"/>
  <c r="F52" i="91"/>
  <c r="J52" i="91" s="1"/>
  <c r="J51" i="91" s="1"/>
  <c r="I51" i="91"/>
  <c r="H51" i="91"/>
  <c r="G51" i="91"/>
  <c r="F51" i="91"/>
  <c r="E51" i="91"/>
  <c r="D51" i="91"/>
  <c r="F49" i="91"/>
  <c r="F48" i="91"/>
  <c r="F47" i="91"/>
  <c r="J47" i="91" s="1"/>
  <c r="F46" i="91"/>
  <c r="J46" i="91" s="1"/>
  <c r="F45" i="91"/>
  <c r="F44" i="91"/>
  <c r="I43" i="91"/>
  <c r="H43" i="91"/>
  <c r="G43" i="91"/>
  <c r="E43" i="91"/>
  <c r="E42" i="91" s="1"/>
  <c r="D43" i="91"/>
  <c r="I42" i="91"/>
  <c r="F41" i="91"/>
  <c r="J41" i="91" s="1"/>
  <c r="F40" i="91"/>
  <c r="F39" i="91"/>
  <c r="F38" i="91"/>
  <c r="F37" i="91"/>
  <c r="F36" i="91"/>
  <c r="J36" i="91" s="1"/>
  <c r="F35" i="91"/>
  <c r="J35" i="91" s="1"/>
  <c r="I34" i="91"/>
  <c r="H34" i="91"/>
  <c r="H33" i="91" s="1"/>
  <c r="G34" i="91"/>
  <c r="G33" i="91" s="1"/>
  <c r="D34" i="91"/>
  <c r="D33" i="91" s="1"/>
  <c r="I33" i="91"/>
  <c r="E33" i="91"/>
  <c r="F157" i="90"/>
  <c r="J155" i="90"/>
  <c r="J154" i="90"/>
  <c r="J153" i="90"/>
  <c r="I152" i="90"/>
  <c r="I151" i="90" s="1"/>
  <c r="H152" i="90"/>
  <c r="G152" i="90"/>
  <c r="G151" i="90" s="1"/>
  <c r="E152" i="90"/>
  <c r="D152" i="90"/>
  <c r="H151" i="90"/>
  <c r="D151" i="90"/>
  <c r="J138" i="90"/>
  <c r="J137" i="90"/>
  <c r="I135" i="90"/>
  <c r="I131" i="90" s="1"/>
  <c r="H135" i="90"/>
  <c r="H131" i="90" s="1"/>
  <c r="G135" i="90"/>
  <c r="G131" i="90" s="1"/>
  <c r="F135" i="90"/>
  <c r="J135" i="90" s="1"/>
  <c r="J131" i="90" s="1"/>
  <c r="D135" i="90"/>
  <c r="D131" i="90" s="1"/>
  <c r="F131" i="90"/>
  <c r="F77" i="90"/>
  <c r="J77" i="90" s="1"/>
  <c r="F76" i="90"/>
  <c r="J76" i="90" s="1"/>
  <c r="F75" i="90"/>
  <c r="J75" i="90" s="1"/>
  <c r="F74" i="90"/>
  <c r="F73" i="90"/>
  <c r="J73" i="90" s="1"/>
  <c r="F72" i="90"/>
  <c r="J72" i="90" s="1"/>
  <c r="F71" i="90"/>
  <c r="F70" i="90"/>
  <c r="J70" i="90" s="1"/>
  <c r="I69" i="90"/>
  <c r="H69" i="90"/>
  <c r="G69" i="90"/>
  <c r="E69" i="90"/>
  <c r="D69" i="90"/>
  <c r="F68" i="90"/>
  <c r="J68" i="90" s="1"/>
  <c r="F67" i="90"/>
  <c r="J67" i="90" s="1"/>
  <c r="I66" i="90"/>
  <c r="H66" i="90"/>
  <c r="G66" i="90"/>
  <c r="E66" i="90"/>
  <c r="D66" i="90"/>
  <c r="J65" i="90"/>
  <c r="I64" i="90"/>
  <c r="H64" i="90"/>
  <c r="G64" i="90"/>
  <c r="F64" i="90"/>
  <c r="J64" i="90" s="1"/>
  <c r="D64" i="90"/>
  <c r="F63" i="90"/>
  <c r="J63" i="90" s="1"/>
  <c r="F62" i="90"/>
  <c r="J62" i="90" s="1"/>
  <c r="F61" i="90"/>
  <c r="J61" i="90" s="1"/>
  <c r="F60" i="90"/>
  <c r="J60" i="90" s="1"/>
  <c r="F59" i="90"/>
  <c r="J59" i="90" s="1"/>
  <c r="F58" i="90"/>
  <c r="F57" i="90"/>
  <c r="J57" i="90" s="1"/>
  <c r="F56" i="90"/>
  <c r="J56" i="90" s="1"/>
  <c r="I55" i="90"/>
  <c r="H55" i="90"/>
  <c r="G55" i="90"/>
  <c r="D55" i="90"/>
  <c r="F54" i="90"/>
  <c r="F53" i="90"/>
  <c r="F52" i="90"/>
  <c r="J52" i="90" s="1"/>
  <c r="J51" i="90" s="1"/>
  <c r="I51" i="90"/>
  <c r="H51" i="90"/>
  <c r="G51" i="90"/>
  <c r="E51" i="90"/>
  <c r="D51" i="90"/>
  <c r="F49" i="90"/>
  <c r="F48" i="90"/>
  <c r="F47" i="90"/>
  <c r="J47" i="90" s="1"/>
  <c r="F46" i="90"/>
  <c r="J46" i="90" s="1"/>
  <c r="F45" i="90"/>
  <c r="J45" i="90" s="1"/>
  <c r="F44" i="90"/>
  <c r="I43" i="90"/>
  <c r="H43" i="90"/>
  <c r="G43" i="90"/>
  <c r="E43" i="90"/>
  <c r="E42" i="90" s="1"/>
  <c r="D43" i="90"/>
  <c r="F41" i="90"/>
  <c r="J41" i="90" s="1"/>
  <c r="F40" i="90"/>
  <c r="F39" i="90"/>
  <c r="F38" i="90"/>
  <c r="F37" i="90"/>
  <c r="F36" i="90"/>
  <c r="F35" i="90"/>
  <c r="J35" i="90" s="1"/>
  <c r="I34" i="90"/>
  <c r="I33" i="90" s="1"/>
  <c r="H34" i="90"/>
  <c r="H33" i="90" s="1"/>
  <c r="G34" i="90"/>
  <c r="G33" i="90" s="1"/>
  <c r="D34" i="90"/>
  <c r="D33" i="90" s="1"/>
  <c r="E33" i="90"/>
  <c r="AE15" i="89"/>
  <c r="AD15" i="89"/>
  <c r="AC15" i="89"/>
  <c r="AB15" i="89"/>
  <c r="AA15" i="89"/>
  <c r="Z15" i="89"/>
  <c r="Y15" i="89"/>
  <c r="X15" i="89"/>
  <c r="W15" i="89"/>
  <c r="V15" i="89"/>
  <c r="U15" i="89"/>
  <c r="T15" i="89"/>
  <c r="S15" i="89"/>
  <c r="R15" i="89"/>
  <c r="Q15" i="89"/>
  <c r="P15" i="89"/>
  <c r="O15" i="89"/>
  <c r="N15" i="89"/>
  <c r="M15" i="89"/>
  <c r="K15" i="89"/>
  <c r="I15" i="89"/>
  <c r="H15" i="89"/>
  <c r="F15" i="89"/>
  <c r="D15" i="89"/>
  <c r="AF14" i="89"/>
  <c r="J14" i="89"/>
  <c r="E14" i="89"/>
  <c r="AF13" i="89"/>
  <c r="E13" i="89"/>
  <c r="AF12" i="89"/>
  <c r="J12" i="89"/>
  <c r="E12" i="89"/>
  <c r="AF11" i="89"/>
  <c r="E11" i="89"/>
  <c r="AG10" i="89"/>
  <c r="AF10" i="89"/>
  <c r="J10" i="89"/>
  <c r="E10" i="89"/>
  <c r="AF9" i="89"/>
  <c r="E9" i="89"/>
  <c r="AF8" i="89"/>
  <c r="E8" i="89"/>
  <c r="AG7" i="89"/>
  <c r="AG15" i="89" s="1"/>
  <c r="AF7" i="89"/>
  <c r="E7" i="89"/>
  <c r="AF6" i="89"/>
  <c r="L6" i="89"/>
  <c r="L15" i="89" s="1"/>
  <c r="J6" i="89"/>
  <c r="E6" i="89"/>
  <c r="E152" i="55"/>
  <c r="E151" i="55"/>
  <c r="E61" i="86"/>
  <c r="D61" i="86"/>
  <c r="C50" i="86"/>
  <c r="E47" i="86"/>
  <c r="C47" i="86"/>
  <c r="E44" i="86"/>
  <c r="D44" i="86"/>
  <c r="C44" i="86"/>
  <c r="E38" i="86"/>
  <c r="D38" i="86"/>
  <c r="C38" i="86"/>
  <c r="E30" i="86"/>
  <c r="D30" i="86"/>
  <c r="C30" i="86"/>
  <c r="E23" i="86"/>
  <c r="D23" i="86"/>
  <c r="C23" i="86"/>
  <c r="E16" i="86"/>
  <c r="D16" i="86"/>
  <c r="C16" i="86"/>
  <c r="A10" i="86"/>
  <c r="F152" i="92" l="1"/>
  <c r="H42" i="93"/>
  <c r="F51" i="96"/>
  <c r="G32" i="97"/>
  <c r="G175" i="97" s="1"/>
  <c r="F152" i="93"/>
  <c r="F151" i="93" s="1"/>
  <c r="E32" i="91"/>
  <c r="E175" i="91" s="1"/>
  <c r="F152" i="96"/>
  <c r="J152" i="96" s="1"/>
  <c r="F66" i="93"/>
  <c r="E32" i="95"/>
  <c r="E175" i="95" s="1"/>
  <c r="D42" i="94"/>
  <c r="D32" i="94" s="1"/>
  <c r="D175" i="94" s="1"/>
  <c r="D42" i="97"/>
  <c r="D32" i="97" s="1"/>
  <c r="D175" i="97" s="1"/>
  <c r="I42" i="94"/>
  <c r="I32" i="94" s="1"/>
  <c r="I175" i="94" s="1"/>
  <c r="G42" i="97"/>
  <c r="F51" i="90"/>
  <c r="F152" i="95"/>
  <c r="J152" i="95" s="1"/>
  <c r="H42" i="96"/>
  <c r="H32" i="96" s="1"/>
  <c r="H175" i="96" s="1"/>
  <c r="H32" i="97"/>
  <c r="H175" i="97" s="1"/>
  <c r="F55" i="90"/>
  <c r="J55" i="90" s="1"/>
  <c r="H42" i="91"/>
  <c r="D42" i="91"/>
  <c r="G42" i="92"/>
  <c r="G32" i="92" s="1"/>
  <c r="G175" i="92" s="1"/>
  <c r="I42" i="93"/>
  <c r="I32" i="93" s="1"/>
  <c r="I175" i="93" s="1"/>
  <c r="J34" i="95"/>
  <c r="J33" i="95" s="1"/>
  <c r="I42" i="96"/>
  <c r="I32" i="96" s="1"/>
  <c r="I175" i="96" s="1"/>
  <c r="E32" i="90"/>
  <c r="E175" i="90" s="1"/>
  <c r="F34" i="91"/>
  <c r="F33" i="91" s="1"/>
  <c r="G42" i="91"/>
  <c r="H42" i="92"/>
  <c r="H32" i="92" s="1"/>
  <c r="H175" i="92" s="1"/>
  <c r="F55" i="94"/>
  <c r="J55" i="94" s="1"/>
  <c r="G42" i="94"/>
  <c r="G32" i="94" s="1"/>
  <c r="G175" i="94" s="1"/>
  <c r="D42" i="95"/>
  <c r="D32" i="95" s="1"/>
  <c r="D175" i="95" s="1"/>
  <c r="H42" i="95"/>
  <c r="H32" i="95" s="1"/>
  <c r="H175" i="95" s="1"/>
  <c r="I42" i="97"/>
  <c r="I32" i="97" s="1"/>
  <c r="I175" i="97" s="1"/>
  <c r="F66" i="97"/>
  <c r="J66" i="97"/>
  <c r="F69" i="97"/>
  <c r="J69" i="97" s="1"/>
  <c r="F51" i="92"/>
  <c r="H32" i="93"/>
  <c r="H175" i="93" s="1"/>
  <c r="F66" i="95"/>
  <c r="I42" i="92"/>
  <c r="I32" i="92" s="1"/>
  <c r="I175" i="92" s="1"/>
  <c r="D42" i="93"/>
  <c r="F34" i="95"/>
  <c r="F33" i="95" s="1"/>
  <c r="F152" i="97"/>
  <c r="F151" i="97" s="1"/>
  <c r="I32" i="91"/>
  <c r="I175" i="91" s="1"/>
  <c r="E32" i="92"/>
  <c r="E175" i="92" s="1"/>
  <c r="F34" i="92"/>
  <c r="F33" i="92" s="1"/>
  <c r="J34" i="92"/>
  <c r="J33" i="92" s="1"/>
  <c r="D42" i="92"/>
  <c r="F55" i="93"/>
  <c r="J55" i="93" s="1"/>
  <c r="G42" i="93"/>
  <c r="G32" i="93" s="1"/>
  <c r="G175" i="93" s="1"/>
  <c r="E32" i="94"/>
  <c r="E175" i="94" s="1"/>
  <c r="H42" i="94"/>
  <c r="H32" i="94" s="1"/>
  <c r="H175" i="94" s="1"/>
  <c r="F43" i="97"/>
  <c r="G32" i="91"/>
  <c r="G175" i="91" s="1"/>
  <c r="D32" i="93"/>
  <c r="D175" i="93" s="1"/>
  <c r="J71" i="91"/>
  <c r="F69" i="91"/>
  <c r="J69" i="91" s="1"/>
  <c r="J157" i="91"/>
  <c r="F152" i="91"/>
  <c r="J135" i="92"/>
  <c r="J131" i="92" s="1"/>
  <c r="F131" i="92"/>
  <c r="J46" i="94"/>
  <c r="J43" i="94" s="1"/>
  <c r="F43" i="94"/>
  <c r="H32" i="91"/>
  <c r="H175" i="91" s="1"/>
  <c r="J152" i="93"/>
  <c r="J151" i="93"/>
  <c r="J68" i="92"/>
  <c r="F66" i="92"/>
  <c r="F43" i="93"/>
  <c r="F69" i="93"/>
  <c r="J69" i="93" s="1"/>
  <c r="J135" i="93"/>
  <c r="J131" i="93" s="1"/>
  <c r="F131" i="93"/>
  <c r="J72" i="94"/>
  <c r="F69" i="94"/>
  <c r="J69" i="94" s="1"/>
  <c r="I42" i="95"/>
  <c r="I32" i="95" s="1"/>
  <c r="I175" i="95" s="1"/>
  <c r="D32" i="96"/>
  <c r="D175" i="96" s="1"/>
  <c r="J36" i="96"/>
  <c r="J34" i="96" s="1"/>
  <c r="J33" i="96" s="1"/>
  <c r="F34" i="96"/>
  <c r="F33" i="96" s="1"/>
  <c r="G42" i="96"/>
  <c r="G32" i="96" s="1"/>
  <c r="G175" i="96" s="1"/>
  <c r="J68" i="96"/>
  <c r="F66" i="96"/>
  <c r="J36" i="90"/>
  <c r="J34" i="90" s="1"/>
  <c r="J33" i="90" s="1"/>
  <c r="F34" i="90"/>
  <c r="F33" i="90" s="1"/>
  <c r="J45" i="92"/>
  <c r="J43" i="92" s="1"/>
  <c r="F43" i="92"/>
  <c r="J46" i="96"/>
  <c r="J43" i="96" s="1"/>
  <c r="F43" i="96"/>
  <c r="J152" i="97"/>
  <c r="J151" i="97"/>
  <c r="J68" i="91"/>
  <c r="J66" i="91" s="1"/>
  <c r="F66" i="91"/>
  <c r="J71" i="92"/>
  <c r="F69" i="92"/>
  <c r="J69" i="92" s="1"/>
  <c r="J36" i="94"/>
  <c r="J34" i="94" s="1"/>
  <c r="J33" i="94" s="1"/>
  <c r="F34" i="94"/>
  <c r="F33" i="94" s="1"/>
  <c r="D42" i="96"/>
  <c r="J71" i="96"/>
  <c r="F69" i="96"/>
  <c r="J69" i="96" s="1"/>
  <c r="F55" i="97"/>
  <c r="J55" i="97" s="1"/>
  <c r="D32" i="91"/>
  <c r="D175" i="91" s="1"/>
  <c r="J57" i="91"/>
  <c r="F55" i="91"/>
  <c r="J55" i="91" s="1"/>
  <c r="J71" i="90"/>
  <c r="F69" i="90"/>
  <c r="J69" i="90" s="1"/>
  <c r="J157" i="90"/>
  <c r="F152" i="90"/>
  <c r="J45" i="91"/>
  <c r="J43" i="91" s="1"/>
  <c r="F43" i="91"/>
  <c r="D32" i="92"/>
  <c r="D175" i="92" s="1"/>
  <c r="J57" i="92"/>
  <c r="F55" i="92"/>
  <c r="J55" i="92" s="1"/>
  <c r="J152" i="92"/>
  <c r="J151" i="92"/>
  <c r="F151" i="92"/>
  <c r="E32" i="93"/>
  <c r="E175" i="93" s="1"/>
  <c r="J36" i="93"/>
  <c r="J34" i="93" s="1"/>
  <c r="J33" i="93" s="1"/>
  <c r="F34" i="93"/>
  <c r="F33" i="93" s="1"/>
  <c r="G42" i="95"/>
  <c r="G32" i="95" s="1"/>
  <c r="G175" i="95" s="1"/>
  <c r="J135" i="95"/>
  <c r="J131" i="95" s="1"/>
  <c r="F131" i="95"/>
  <c r="E32" i="96"/>
  <c r="E175" i="96" s="1"/>
  <c r="J61" i="96"/>
  <c r="F55" i="96"/>
  <c r="J55" i="96" s="1"/>
  <c r="AF15" i="89"/>
  <c r="G42" i="90"/>
  <c r="G32" i="90" s="1"/>
  <c r="G175" i="90" s="1"/>
  <c r="F55" i="95"/>
  <c r="J55" i="95" s="1"/>
  <c r="F69" i="95"/>
  <c r="J69" i="95" s="1"/>
  <c r="F131" i="96"/>
  <c r="F34" i="97"/>
  <c r="F33" i="97" s="1"/>
  <c r="F131" i="97"/>
  <c r="D42" i="90"/>
  <c r="D32" i="90" s="1"/>
  <c r="D175" i="90" s="1"/>
  <c r="I42" i="90"/>
  <c r="I32" i="90" s="1"/>
  <c r="I175" i="90" s="1"/>
  <c r="F152" i="94"/>
  <c r="J151" i="95"/>
  <c r="J34" i="97"/>
  <c r="J33" i="97" s="1"/>
  <c r="J43" i="97"/>
  <c r="J66" i="96"/>
  <c r="J43" i="95"/>
  <c r="J66" i="94"/>
  <c r="J43" i="93"/>
  <c r="J66" i="92"/>
  <c r="J34" i="91"/>
  <c r="J33" i="91" s="1"/>
  <c r="H42" i="90"/>
  <c r="H32" i="90" s="1"/>
  <c r="H175" i="90" s="1"/>
  <c r="F66" i="90"/>
  <c r="J66" i="90"/>
  <c r="F43" i="90"/>
  <c r="J43" i="90"/>
  <c r="D34" i="54"/>
  <c r="F63" i="13"/>
  <c r="F32" i="13" s="1"/>
  <c r="F37" i="88"/>
  <c r="E19" i="88"/>
  <c r="D103" i="36"/>
  <c r="D99" i="36" s="1"/>
  <c r="D32" i="36" s="1"/>
  <c r="D158" i="36" s="1"/>
  <c r="AB14" i="85"/>
  <c r="Z14" i="85"/>
  <c r="S14" i="85"/>
  <c r="T14" i="85"/>
  <c r="R16" i="85"/>
  <c r="Y14" i="85"/>
  <c r="X14" i="85"/>
  <c r="W14" i="85"/>
  <c r="V14" i="85"/>
  <c r="AC14" i="85"/>
  <c r="I14" i="85"/>
  <c r="H14" i="85"/>
  <c r="N14" i="85"/>
  <c r="M14" i="85"/>
  <c r="L14" i="85"/>
  <c r="K14" i="85"/>
  <c r="J14" i="85"/>
  <c r="C16" i="85"/>
  <c r="U6" i="85"/>
  <c r="U7" i="85"/>
  <c r="U8" i="85"/>
  <c r="U10" i="85"/>
  <c r="U11" i="85"/>
  <c r="U12" i="85"/>
  <c r="U13" i="85"/>
  <c r="U5" i="85"/>
  <c r="O6" i="85"/>
  <c r="O7" i="85"/>
  <c r="O8" i="85"/>
  <c r="O9" i="85"/>
  <c r="O10" i="85"/>
  <c r="O11" i="85"/>
  <c r="O12" i="85"/>
  <c r="O13" i="85"/>
  <c r="O5" i="85"/>
  <c r="C5" i="85" s="1"/>
  <c r="R6" i="85"/>
  <c r="R7" i="85"/>
  <c r="R8" i="85"/>
  <c r="R9" i="85"/>
  <c r="R10" i="85"/>
  <c r="R11" i="85"/>
  <c r="R12" i="85"/>
  <c r="R13" i="85"/>
  <c r="R5" i="85"/>
  <c r="G5" i="85"/>
  <c r="G6" i="85"/>
  <c r="G7" i="85"/>
  <c r="G8" i="85"/>
  <c r="G9" i="85"/>
  <c r="G10" i="85"/>
  <c r="G11" i="85"/>
  <c r="G12" i="85"/>
  <c r="AA14" i="85"/>
  <c r="D14" i="85"/>
  <c r="E14" i="85"/>
  <c r="F14" i="85"/>
  <c r="G13" i="85"/>
  <c r="F151" i="95" l="1"/>
  <c r="F151" i="96"/>
  <c r="J151" i="96"/>
  <c r="C8" i="85"/>
  <c r="C9" i="89" s="1"/>
  <c r="J9" i="89" s="1"/>
  <c r="I871" i="71"/>
  <c r="I868" i="71" s="1"/>
  <c r="J152" i="94"/>
  <c r="J151" i="94"/>
  <c r="F151" i="94"/>
  <c r="J152" i="90"/>
  <c r="J151" i="90"/>
  <c r="F151" i="90"/>
  <c r="F42" i="92"/>
  <c r="F42" i="93"/>
  <c r="J42" i="93" s="1"/>
  <c r="J32" i="93" s="1"/>
  <c r="J175" i="93" s="1"/>
  <c r="J152" i="91"/>
  <c r="J151" i="91"/>
  <c r="F151" i="91"/>
  <c r="C10" i="85"/>
  <c r="C11" i="89" s="1"/>
  <c r="J11" i="89" s="1"/>
  <c r="U14" i="85"/>
  <c r="F42" i="96"/>
  <c r="J42" i="96" s="1"/>
  <c r="J32" i="96" s="1"/>
  <c r="J175" i="96" s="1"/>
  <c r="F42" i="95"/>
  <c r="F42" i="94"/>
  <c r="J42" i="94" s="1"/>
  <c r="J32" i="94" s="1"/>
  <c r="J175" i="94" s="1"/>
  <c r="C7" i="85"/>
  <c r="C8" i="89" s="1"/>
  <c r="J8" i="89" s="1"/>
  <c r="F32" i="93"/>
  <c r="F175" i="93" s="1"/>
  <c r="F42" i="97"/>
  <c r="J42" i="97" s="1"/>
  <c r="J32" i="97" s="1"/>
  <c r="J175" i="97" s="1"/>
  <c r="C6" i="85"/>
  <c r="C7" i="89" s="1"/>
  <c r="C13" i="85"/>
  <c r="F42" i="90"/>
  <c r="J42" i="90" s="1"/>
  <c r="J32" i="90" s="1"/>
  <c r="F42" i="91"/>
  <c r="J63" i="13"/>
  <c r="C9" i="85"/>
  <c r="O14" i="85"/>
  <c r="C11" i="85"/>
  <c r="C12" i="85"/>
  <c r="C13" i="89" s="1"/>
  <c r="J13" i="89" s="1"/>
  <c r="G14" i="85"/>
  <c r="R14" i="85"/>
  <c r="D114" i="20"/>
  <c r="F32" i="97" l="1"/>
  <c r="F175" i="97" s="1"/>
  <c r="F32" i="96"/>
  <c r="F175" i="96" s="1"/>
  <c r="H871" i="71"/>
  <c r="J42" i="91"/>
  <c r="J32" i="91" s="1"/>
  <c r="J175" i="91" s="1"/>
  <c r="F32" i="91"/>
  <c r="F175" i="91" s="1"/>
  <c r="C15" i="89"/>
  <c r="J7" i="89"/>
  <c r="J15" i="89" s="1"/>
  <c r="J175" i="90"/>
  <c r="J42" i="92"/>
  <c r="J32" i="92" s="1"/>
  <c r="J175" i="92" s="1"/>
  <c r="F32" i="92"/>
  <c r="F175" i="92" s="1"/>
  <c r="J42" i="95"/>
  <c r="J32" i="95" s="1"/>
  <c r="J175" i="95" s="1"/>
  <c r="F32" i="95"/>
  <c r="F175" i="95" s="1"/>
  <c r="F32" i="94"/>
  <c r="F175" i="94" s="1"/>
  <c r="F32" i="90"/>
  <c r="F175" i="90" s="1"/>
  <c r="C14" i="85"/>
  <c r="E32" i="55"/>
  <c r="F67" i="55"/>
  <c r="J67" i="55" s="1"/>
  <c r="E32" i="20"/>
  <c r="E158" i="20" s="1"/>
  <c r="F125" i="20"/>
  <c r="E131" i="61"/>
  <c r="E32" i="61" s="1"/>
  <c r="I69" i="29"/>
  <c r="I55" i="29"/>
  <c r="E32" i="80"/>
  <c r="E175" i="80" s="1"/>
  <c r="E32" i="78"/>
  <c r="E175" i="78" s="1"/>
  <c r="F137" i="65"/>
  <c r="I163" i="3" s="1"/>
  <c r="F142" i="65"/>
  <c r="F145" i="65"/>
  <c r="J145" i="65" s="1"/>
  <c r="E152" i="27"/>
  <c r="E151" i="27" s="1"/>
  <c r="E34" i="65"/>
  <c r="I43" i="29"/>
  <c r="I34" i="29"/>
  <c r="F158" i="83"/>
  <c r="J158" i="83" s="1"/>
  <c r="F157" i="83"/>
  <c r="J157" i="83" s="1"/>
  <c r="F155" i="83"/>
  <c r="J155" i="83" s="1"/>
  <c r="F154" i="83"/>
  <c r="J154" i="83" s="1"/>
  <c r="J153" i="83"/>
  <c r="I152" i="83"/>
  <c r="I151" i="83" s="1"/>
  <c r="H152" i="83"/>
  <c r="G152" i="83"/>
  <c r="D152" i="83"/>
  <c r="D151" i="83" s="1"/>
  <c r="H151" i="83"/>
  <c r="G151" i="83"/>
  <c r="F138" i="83"/>
  <c r="J138" i="83" s="1"/>
  <c r="J137" i="83"/>
  <c r="I135" i="83"/>
  <c r="I131" i="83" s="1"/>
  <c r="H135" i="83"/>
  <c r="H131" i="83" s="1"/>
  <c r="G135" i="83"/>
  <c r="G131" i="83" s="1"/>
  <c r="D135" i="83"/>
  <c r="D131" i="83" s="1"/>
  <c r="F105" i="83"/>
  <c r="J105" i="83" s="1"/>
  <c r="J92" i="83" s="1"/>
  <c r="I92" i="83"/>
  <c r="H92" i="83"/>
  <c r="G92" i="83"/>
  <c r="D92" i="83"/>
  <c r="F78" i="83"/>
  <c r="F77" i="83"/>
  <c r="J77" i="83" s="1"/>
  <c r="F76" i="83"/>
  <c r="J76" i="83" s="1"/>
  <c r="F75" i="83"/>
  <c r="J75" i="83" s="1"/>
  <c r="F74" i="83"/>
  <c r="F73" i="83"/>
  <c r="J73" i="83" s="1"/>
  <c r="F72" i="83"/>
  <c r="J72" i="83" s="1"/>
  <c r="F71" i="83"/>
  <c r="J71" i="83" s="1"/>
  <c r="F70" i="83"/>
  <c r="J70" i="83" s="1"/>
  <c r="I69" i="83"/>
  <c r="H69" i="83"/>
  <c r="G69" i="83"/>
  <c r="D69" i="83"/>
  <c r="F68" i="83"/>
  <c r="F67" i="83"/>
  <c r="J67" i="83" s="1"/>
  <c r="I66" i="83"/>
  <c r="H66" i="83"/>
  <c r="G66" i="83"/>
  <c r="D66" i="83"/>
  <c r="F65" i="83"/>
  <c r="J65" i="83" s="1"/>
  <c r="I64" i="83"/>
  <c r="H64" i="83"/>
  <c r="G64" i="83"/>
  <c r="D64" i="83"/>
  <c r="F63" i="83"/>
  <c r="J63" i="83" s="1"/>
  <c r="J62" i="83"/>
  <c r="J61" i="83"/>
  <c r="J60" i="83"/>
  <c r="J59" i="83"/>
  <c r="J57" i="83"/>
  <c r="J56" i="83"/>
  <c r="I55" i="83"/>
  <c r="H55" i="83"/>
  <c r="G55" i="83"/>
  <c r="D55" i="83"/>
  <c r="F52" i="83"/>
  <c r="J52" i="83" s="1"/>
  <c r="J51" i="83" s="1"/>
  <c r="I51" i="83"/>
  <c r="H51" i="83"/>
  <c r="G51" i="83"/>
  <c r="D51" i="83"/>
  <c r="F47" i="83"/>
  <c r="J47" i="83" s="1"/>
  <c r="F46" i="83"/>
  <c r="J46" i="83" s="1"/>
  <c r="F45" i="83"/>
  <c r="J45" i="83" s="1"/>
  <c r="I43" i="83"/>
  <c r="H43" i="83"/>
  <c r="G43" i="83"/>
  <c r="D43" i="83"/>
  <c r="F41" i="83"/>
  <c r="J41" i="83" s="1"/>
  <c r="F40" i="83"/>
  <c r="F39" i="83"/>
  <c r="F38" i="83"/>
  <c r="F37" i="83"/>
  <c r="F36" i="83"/>
  <c r="J36" i="83" s="1"/>
  <c r="F35" i="83"/>
  <c r="J35" i="83" s="1"/>
  <c r="I34" i="83"/>
  <c r="I33" i="83" s="1"/>
  <c r="H34" i="83"/>
  <c r="H33" i="83" s="1"/>
  <c r="G34" i="83"/>
  <c r="D34" i="83"/>
  <c r="D33" i="83" s="1"/>
  <c r="G33" i="83"/>
  <c r="F55" i="83" l="1"/>
  <c r="J55" i="83" s="1"/>
  <c r="J532" i="71"/>
  <c r="H532" i="71" s="1"/>
  <c r="H42" i="83"/>
  <c r="G42" i="83"/>
  <c r="G32" i="83" s="1"/>
  <c r="G175" i="83" s="1"/>
  <c r="F66" i="83"/>
  <c r="D42" i="83"/>
  <c r="F92" i="83"/>
  <c r="I275" i="71"/>
  <c r="H275" i="71" s="1"/>
  <c r="D32" i="83"/>
  <c r="D175" i="83" s="1"/>
  <c r="H32" i="83"/>
  <c r="H175" i="83" s="1"/>
  <c r="I42" i="83"/>
  <c r="I32" i="83" s="1"/>
  <c r="I175" i="83" s="1"/>
  <c r="F43" i="83"/>
  <c r="F64" i="83"/>
  <c r="J64" i="83" s="1"/>
  <c r="J68" i="83"/>
  <c r="F152" i="83"/>
  <c r="J43" i="83"/>
  <c r="F51" i="83"/>
  <c r="J66" i="83"/>
  <c r="F69" i="83"/>
  <c r="J69" i="83" s="1"/>
  <c r="I735" i="71"/>
  <c r="H735" i="71" s="1"/>
  <c r="J533" i="71"/>
  <c r="J125" i="20"/>
  <c r="E162" i="4"/>
  <c r="F135" i="83"/>
  <c r="F34" i="83"/>
  <c r="H533" i="71" l="1"/>
  <c r="F42" i="83"/>
  <c r="J42" i="83" s="1"/>
  <c r="J152" i="83"/>
  <c r="J151" i="83"/>
  <c r="F151" i="83"/>
  <c r="E160" i="4"/>
  <c r="D160" i="4" s="1"/>
  <c r="D162" i="4"/>
  <c r="J135" i="83"/>
  <c r="J131" i="83" s="1"/>
  <c r="F131" i="83"/>
  <c r="J34" i="83"/>
  <c r="F33" i="83"/>
  <c r="J33" i="83" l="1"/>
  <c r="F32" i="83"/>
  <c r="F175" i="83" l="1"/>
  <c r="J32" i="83"/>
  <c r="J175" i="83" s="1"/>
  <c r="G43" i="39" l="1"/>
  <c r="J155" i="75"/>
  <c r="E34" i="29" l="1"/>
  <c r="E66" i="61"/>
  <c r="I66" i="61"/>
  <c r="H66" i="61"/>
  <c r="G66" i="61"/>
  <c r="D45" i="65"/>
  <c r="F114" i="61"/>
  <c r="I222" i="71" s="1"/>
  <c r="F135" i="59"/>
  <c r="J135" i="59" s="1"/>
  <c r="F136" i="59"/>
  <c r="J136" i="59" s="1"/>
  <c r="G136" i="59"/>
  <c r="H136" i="59"/>
  <c r="I136" i="59"/>
  <c r="J138" i="59"/>
  <c r="J139" i="59"/>
  <c r="H222" i="71" l="1"/>
  <c r="J114" i="61"/>
  <c r="J66" i="61" s="1"/>
  <c r="F66" i="61"/>
  <c r="I77" i="48"/>
  <c r="E32" i="13"/>
  <c r="F139" i="42"/>
  <c r="E151" i="29"/>
  <c r="E152" i="29" s="1"/>
  <c r="E33" i="18"/>
  <c r="E158" i="12"/>
  <c r="E175" i="50" l="1"/>
  <c r="F68" i="50"/>
  <c r="F137" i="48"/>
  <c r="J137" i="48" s="1"/>
  <c r="J77" i="48" s="1"/>
  <c r="E175" i="49"/>
  <c r="F147" i="65"/>
  <c r="F140" i="65" s="1"/>
  <c r="J140" i="65" s="1"/>
  <c r="E161" i="65"/>
  <c r="F48" i="54"/>
  <c r="H50" i="35"/>
  <c r="I32" i="73"/>
  <c r="I159" i="73" s="1"/>
  <c r="L257" i="31" s="1"/>
  <c r="L255" i="31" s="1"/>
  <c r="H32" i="73"/>
  <c r="H159" i="73" s="1"/>
  <c r="K257" i="31" s="1"/>
  <c r="K255" i="31" s="1"/>
  <c r="G32" i="73"/>
  <c r="G159" i="73" s="1"/>
  <c r="D152" i="21"/>
  <c r="D151" i="21" s="1"/>
  <c r="F158" i="36"/>
  <c r="J158" i="36" s="1"/>
  <c r="I50" i="35"/>
  <c r="I32" i="35" s="1"/>
  <c r="P141" i="31" s="1"/>
  <c r="H141" i="31" s="1"/>
  <c r="H139" i="31" s="1"/>
  <c r="E32" i="27"/>
  <c r="E175" i="27" s="1"/>
  <c r="D103" i="12"/>
  <c r="D99" i="12" s="1"/>
  <c r="F109" i="36"/>
  <c r="J109" i="36" s="1"/>
  <c r="J103" i="36" s="1"/>
  <c r="J99" i="36" s="1"/>
  <c r="E132" i="29"/>
  <c r="J132" i="29"/>
  <c r="I132" i="29"/>
  <c r="H132" i="29"/>
  <c r="G132" i="29"/>
  <c r="F134" i="29"/>
  <c r="F132" i="29" s="1"/>
  <c r="I64" i="16"/>
  <c r="E64" i="16"/>
  <c r="D64" i="16"/>
  <c r="F65" i="16"/>
  <c r="H55" i="29"/>
  <c r="E43" i="21"/>
  <c r="E42" i="21" s="1"/>
  <c r="E69" i="49"/>
  <c r="E175" i="55"/>
  <c r="F77" i="55"/>
  <c r="I744" i="71" s="1"/>
  <c r="H744" i="71" s="1"/>
  <c r="F47" i="55"/>
  <c r="I733" i="71" s="1"/>
  <c r="H733" i="71" s="1"/>
  <c r="I92" i="27"/>
  <c r="E32" i="24"/>
  <c r="E175" i="24" s="1"/>
  <c r="F46" i="54"/>
  <c r="I601" i="71" s="1"/>
  <c r="H601" i="71" s="1"/>
  <c r="F58" i="29"/>
  <c r="F66" i="48"/>
  <c r="I757" i="71" s="1"/>
  <c r="H757" i="71" s="1"/>
  <c r="F159" i="54"/>
  <c r="F35" i="29"/>
  <c r="I19" i="71" s="1"/>
  <c r="D152" i="58"/>
  <c r="F67" i="49"/>
  <c r="I907" i="71" s="1"/>
  <c r="H907" i="71" s="1"/>
  <c r="I152" i="55"/>
  <c r="I151" i="55" s="1"/>
  <c r="P218" i="31" s="1"/>
  <c r="H152" i="55"/>
  <c r="G152" i="55"/>
  <c r="G151" i="55" s="1"/>
  <c r="N218" i="31" s="1"/>
  <c r="D152" i="55"/>
  <c r="F157" i="55"/>
  <c r="J745" i="71" s="1"/>
  <c r="J726" i="71" s="1"/>
  <c r="G55" i="29"/>
  <c r="D55" i="29"/>
  <c r="I64" i="29"/>
  <c r="H64" i="29"/>
  <c r="F77" i="21"/>
  <c r="J77" i="21" s="1"/>
  <c r="F46" i="49"/>
  <c r="J46" i="49" s="1"/>
  <c r="F115" i="59"/>
  <c r="I236" i="71" s="1"/>
  <c r="H236" i="71" s="1"/>
  <c r="E150" i="48"/>
  <c r="E174" i="48" s="1"/>
  <c r="F68" i="18"/>
  <c r="J68" i="18" s="1"/>
  <c r="J33" i="18" s="1"/>
  <c r="M116" i="31" s="1"/>
  <c r="E152" i="59"/>
  <c r="E33" i="59"/>
  <c r="F99" i="59"/>
  <c r="E105" i="4" s="1"/>
  <c r="D105" i="4" s="1"/>
  <c r="E175" i="54"/>
  <c r="F70" i="49"/>
  <c r="F46" i="55"/>
  <c r="J46" i="55" s="1"/>
  <c r="F76" i="54"/>
  <c r="H45" i="65"/>
  <c r="I80" i="65"/>
  <c r="I34" i="65" s="1"/>
  <c r="I161" i="65" s="1"/>
  <c r="J139" i="42"/>
  <c r="F142" i="42"/>
  <c r="J142" i="42" s="1"/>
  <c r="O170" i="31"/>
  <c r="N170" i="31"/>
  <c r="F142" i="60"/>
  <c r="F76" i="49"/>
  <c r="F69" i="49" s="1"/>
  <c r="J69" i="49" s="1"/>
  <c r="F45" i="54"/>
  <c r="J45" i="54" s="1"/>
  <c r="I33" i="48"/>
  <c r="I32" i="48" s="1"/>
  <c r="E66" i="21"/>
  <c r="E51" i="21"/>
  <c r="E33" i="21"/>
  <c r="F77" i="49"/>
  <c r="F155" i="59"/>
  <c r="F75" i="50"/>
  <c r="I910" i="71" s="1"/>
  <c r="H910" i="71" s="1"/>
  <c r="F64" i="59"/>
  <c r="I232" i="71" s="1"/>
  <c r="H232" i="71" s="1"/>
  <c r="I68" i="65"/>
  <c r="H68" i="65"/>
  <c r="H34" i="65" s="1"/>
  <c r="G68" i="65"/>
  <c r="G34" i="65" s="1"/>
  <c r="G161" i="65" s="1"/>
  <c r="F69" i="65"/>
  <c r="F68" i="65" s="1"/>
  <c r="D68" i="65"/>
  <c r="D34" i="65" s="1"/>
  <c r="F34" i="65" s="1"/>
  <c r="L175" i="31"/>
  <c r="L173" i="31" s="1"/>
  <c r="K175" i="31"/>
  <c r="K173" i="31" s="1"/>
  <c r="J175" i="31"/>
  <c r="J173" i="31" s="1"/>
  <c r="F66" i="42"/>
  <c r="F112" i="11"/>
  <c r="I684" i="71" s="1"/>
  <c r="F67" i="16"/>
  <c r="I718" i="71" s="1"/>
  <c r="H718" i="71" s="1"/>
  <c r="G50" i="35"/>
  <c r="D50" i="35"/>
  <c r="F50" i="35" s="1"/>
  <c r="J50" i="35" s="1"/>
  <c r="F76" i="42"/>
  <c r="F31" i="42" s="1"/>
  <c r="G134" i="11"/>
  <c r="N203" i="31" s="1"/>
  <c r="N201" i="31" s="1"/>
  <c r="N182" i="31" s="1"/>
  <c r="F157" i="48"/>
  <c r="J765" i="71" s="1"/>
  <c r="J702" i="71"/>
  <c r="H702" i="71" s="1"/>
  <c r="I134" i="11"/>
  <c r="P203" i="31" s="1"/>
  <c r="P201" i="31" s="1"/>
  <c r="P182" i="31" s="1"/>
  <c r="H134" i="11"/>
  <c r="F134" i="11"/>
  <c r="J134" i="11" s="1"/>
  <c r="Q203" i="31" s="1"/>
  <c r="D134" i="11"/>
  <c r="D158" i="11" s="1"/>
  <c r="F158" i="54"/>
  <c r="O164" i="31"/>
  <c r="F154" i="75"/>
  <c r="F79" i="65"/>
  <c r="I527" i="71" s="1"/>
  <c r="F67" i="54"/>
  <c r="I606" i="71" s="1"/>
  <c r="H606" i="71" s="1"/>
  <c r="E159" i="16"/>
  <c r="F111" i="16"/>
  <c r="E139" i="4" s="1"/>
  <c r="D139" i="4" s="1"/>
  <c r="F52" i="13"/>
  <c r="I870" i="71" s="1"/>
  <c r="H870" i="71" s="1"/>
  <c r="I100" i="59"/>
  <c r="H92" i="27"/>
  <c r="G92" i="27"/>
  <c r="I32" i="80"/>
  <c r="H32" i="80"/>
  <c r="G32" i="80"/>
  <c r="G175" i="80" s="1"/>
  <c r="H43" i="29"/>
  <c r="H33" i="29"/>
  <c r="G33" i="29"/>
  <c r="G43" i="29"/>
  <c r="G34" i="80"/>
  <c r="G33" i="80" s="1"/>
  <c r="H34" i="80"/>
  <c r="H33" i="80" s="1"/>
  <c r="I34" i="80"/>
  <c r="I33" i="80" s="1"/>
  <c r="E149" i="22"/>
  <c r="E32" i="22" s="1"/>
  <c r="E175" i="22" s="1"/>
  <c r="F70" i="54"/>
  <c r="I608" i="71" s="1"/>
  <c r="H608" i="71" s="1"/>
  <c r="K223" i="31"/>
  <c r="G223" i="31" s="1"/>
  <c r="J223" i="31"/>
  <c r="F223" i="31" s="1"/>
  <c r="I32" i="64"/>
  <c r="L223" i="31" s="1"/>
  <c r="D51" i="55"/>
  <c r="F41" i="74"/>
  <c r="F41" i="25"/>
  <c r="I368" i="71" s="1"/>
  <c r="H368" i="71" s="1"/>
  <c r="F35" i="74"/>
  <c r="J35" i="74" s="1"/>
  <c r="F35" i="25"/>
  <c r="E55" i="29"/>
  <c r="G149" i="22"/>
  <c r="G32" i="22" s="1"/>
  <c r="J308" i="31" s="1"/>
  <c r="I35" i="27"/>
  <c r="I34" i="27" s="1"/>
  <c r="I33" i="27" s="1"/>
  <c r="G76" i="27"/>
  <c r="I76" i="27"/>
  <c r="I75" i="27"/>
  <c r="I70" i="27"/>
  <c r="I63" i="27"/>
  <c r="I46" i="27"/>
  <c r="I45" i="27"/>
  <c r="I43" i="27" s="1"/>
  <c r="H76" i="27"/>
  <c r="H75" i="27"/>
  <c r="H70" i="27"/>
  <c r="H64" i="27"/>
  <c r="H63" i="27"/>
  <c r="H55" i="27" s="1"/>
  <c r="H46" i="27"/>
  <c r="H45" i="27"/>
  <c r="H41" i="27"/>
  <c r="H35" i="27"/>
  <c r="G35" i="27"/>
  <c r="G34" i="27" s="1"/>
  <c r="G33" i="27" s="1"/>
  <c r="G75" i="27"/>
  <c r="G70" i="27"/>
  <c r="G63" i="27"/>
  <c r="G55" i="27" s="1"/>
  <c r="G46" i="27"/>
  <c r="G45" i="27"/>
  <c r="G41" i="27"/>
  <c r="D76" i="27"/>
  <c r="F76" i="27" s="1"/>
  <c r="I851" i="71" s="1"/>
  <c r="H851" i="71" s="1"/>
  <c r="D75" i="27"/>
  <c r="D70" i="27"/>
  <c r="F70" i="27" s="1"/>
  <c r="I849" i="71" s="1"/>
  <c r="H849" i="71" s="1"/>
  <c r="D63" i="27"/>
  <c r="D46" i="27"/>
  <c r="F46" i="27" s="1"/>
  <c r="I845" i="71" s="1"/>
  <c r="H845" i="71" s="1"/>
  <c r="D45" i="27"/>
  <c r="F45" i="27" s="1"/>
  <c r="J45" i="27" s="1"/>
  <c r="D41" i="27"/>
  <c r="F41" i="27" s="1"/>
  <c r="I843" i="71" s="1"/>
  <c r="H843" i="71" s="1"/>
  <c r="D35" i="27"/>
  <c r="F35" i="81"/>
  <c r="F36" i="81"/>
  <c r="J36" i="81" s="1"/>
  <c r="F37" i="81"/>
  <c r="F38" i="81"/>
  <c r="F39" i="81"/>
  <c r="F40" i="81"/>
  <c r="F41" i="81"/>
  <c r="J41" i="81" s="1"/>
  <c r="F45" i="81"/>
  <c r="J45" i="81" s="1"/>
  <c r="F46" i="81"/>
  <c r="J46" i="81" s="1"/>
  <c r="F63" i="81"/>
  <c r="F55" i="81" s="1"/>
  <c r="J55" i="81" s="1"/>
  <c r="F67" i="81"/>
  <c r="J67" i="81" s="1"/>
  <c r="F68" i="81"/>
  <c r="F70" i="81"/>
  <c r="J70" i="81" s="1"/>
  <c r="F71" i="81"/>
  <c r="J71" i="81" s="1"/>
  <c r="F72" i="81"/>
  <c r="J72" i="81" s="1"/>
  <c r="F73" i="81"/>
  <c r="J73" i="81" s="1"/>
  <c r="F74" i="81"/>
  <c r="F75" i="81"/>
  <c r="J75" i="81" s="1"/>
  <c r="F76" i="81"/>
  <c r="J76" i="81" s="1"/>
  <c r="F77" i="81"/>
  <c r="J77" i="81" s="1"/>
  <c r="F52" i="81"/>
  <c r="F51" i="81" s="1"/>
  <c r="F65" i="81"/>
  <c r="F64" i="81" s="1"/>
  <c r="J64" i="81" s="1"/>
  <c r="F138" i="81"/>
  <c r="F135" i="81" s="1"/>
  <c r="F105" i="81"/>
  <c r="J105" i="81" s="1"/>
  <c r="J92" i="81" s="1"/>
  <c r="F154" i="81"/>
  <c r="J154" i="81" s="1"/>
  <c r="F155" i="81"/>
  <c r="F157" i="81"/>
  <c r="J157" i="81" s="1"/>
  <c r="F158" i="81"/>
  <c r="I34" i="81"/>
  <c r="I33" i="81" s="1"/>
  <c r="I43" i="81"/>
  <c r="I51" i="81"/>
  <c r="I55" i="81"/>
  <c r="I64" i="81"/>
  <c r="I66" i="81"/>
  <c r="I69" i="81"/>
  <c r="I152" i="81"/>
  <c r="I151" i="81" s="1"/>
  <c r="H34" i="81"/>
  <c r="H33" i="81" s="1"/>
  <c r="H43" i="81"/>
  <c r="H51" i="81"/>
  <c r="H55" i="81"/>
  <c r="H64" i="81"/>
  <c r="H66" i="81"/>
  <c r="H69" i="81"/>
  <c r="H152" i="81"/>
  <c r="H151" i="81" s="1"/>
  <c r="G34" i="81"/>
  <c r="G33" i="81" s="1"/>
  <c r="G43" i="81"/>
  <c r="G51" i="81"/>
  <c r="G55" i="81"/>
  <c r="G64" i="81"/>
  <c r="G66" i="81"/>
  <c r="G69" i="81"/>
  <c r="G152" i="81"/>
  <c r="G151" i="81" s="1"/>
  <c r="D34" i="81"/>
  <c r="D33" i="81" s="1"/>
  <c r="D43" i="81"/>
  <c r="D55" i="81"/>
  <c r="D66" i="81"/>
  <c r="D69" i="81"/>
  <c r="D51" i="81"/>
  <c r="D64" i="81"/>
  <c r="D152" i="81"/>
  <c r="D151" i="81" s="1"/>
  <c r="J158" i="81"/>
  <c r="J155" i="81"/>
  <c r="J153" i="81"/>
  <c r="J137" i="81"/>
  <c r="I135" i="81"/>
  <c r="I131" i="81" s="1"/>
  <c r="H135" i="81"/>
  <c r="H131" i="81" s="1"/>
  <c r="G135" i="81"/>
  <c r="G131" i="81" s="1"/>
  <c r="D135" i="81"/>
  <c r="D131" i="81" s="1"/>
  <c r="I92" i="81"/>
  <c r="H92" i="81"/>
  <c r="G92" i="81"/>
  <c r="D92" i="81"/>
  <c r="F78" i="81"/>
  <c r="J62" i="81"/>
  <c r="J61" i="81"/>
  <c r="J60" i="81"/>
  <c r="J59" i="81"/>
  <c r="J57" i="81"/>
  <c r="J56" i="81"/>
  <c r="J52" i="81"/>
  <c r="J51" i="81" s="1"/>
  <c r="J47" i="81"/>
  <c r="F35" i="80"/>
  <c r="J35" i="80" s="1"/>
  <c r="F36" i="80"/>
  <c r="J36" i="80" s="1"/>
  <c r="F37" i="80"/>
  <c r="F38" i="80"/>
  <c r="F39" i="80"/>
  <c r="F40" i="80"/>
  <c r="F41" i="80"/>
  <c r="J41" i="80" s="1"/>
  <c r="F45" i="80"/>
  <c r="J45" i="80" s="1"/>
  <c r="F46" i="80"/>
  <c r="F63" i="80"/>
  <c r="F67" i="80"/>
  <c r="F68" i="80"/>
  <c r="F70" i="80"/>
  <c r="J70" i="80" s="1"/>
  <c r="F71" i="80"/>
  <c r="J71" i="80" s="1"/>
  <c r="F72" i="80"/>
  <c r="J72" i="80" s="1"/>
  <c r="F73" i="80"/>
  <c r="F74" i="80"/>
  <c r="F75" i="80"/>
  <c r="J75" i="80" s="1"/>
  <c r="F76" i="80"/>
  <c r="J76" i="80" s="1"/>
  <c r="F77" i="80"/>
  <c r="J77" i="80" s="1"/>
  <c r="F52" i="80"/>
  <c r="F65" i="80"/>
  <c r="F64" i="80" s="1"/>
  <c r="J64" i="80" s="1"/>
  <c r="F138" i="80"/>
  <c r="J138" i="80" s="1"/>
  <c r="F105" i="80"/>
  <c r="F92" i="80" s="1"/>
  <c r="F154" i="80"/>
  <c r="J154" i="80" s="1"/>
  <c r="F155" i="80"/>
  <c r="J155" i="80" s="1"/>
  <c r="F157" i="80"/>
  <c r="F158" i="80"/>
  <c r="J158" i="80" s="1"/>
  <c r="I43" i="80"/>
  <c r="I51" i="80"/>
  <c r="I55" i="80"/>
  <c r="I64" i="80"/>
  <c r="I66" i="80"/>
  <c r="I69" i="80"/>
  <c r="I152" i="80"/>
  <c r="I151" i="80" s="1"/>
  <c r="H43" i="80"/>
  <c r="H51" i="80"/>
  <c r="H55" i="80"/>
  <c r="H64" i="80"/>
  <c r="H66" i="80"/>
  <c r="H69" i="80"/>
  <c r="H152" i="80"/>
  <c r="H151" i="80" s="1"/>
  <c r="G43" i="80"/>
  <c r="G51" i="80"/>
  <c r="G55" i="80"/>
  <c r="G64" i="80"/>
  <c r="G66" i="80"/>
  <c r="G69" i="80"/>
  <c r="G152" i="80"/>
  <c r="G151" i="80" s="1"/>
  <c r="D34" i="80"/>
  <c r="D33" i="80" s="1"/>
  <c r="D43" i="80"/>
  <c r="D55" i="80"/>
  <c r="D66" i="80"/>
  <c r="D69" i="80"/>
  <c r="D51" i="80"/>
  <c r="D64" i="80"/>
  <c r="D152" i="80"/>
  <c r="D151" i="80" s="1"/>
  <c r="J157" i="80"/>
  <c r="J153" i="80"/>
  <c r="J137" i="80"/>
  <c r="I135" i="80"/>
  <c r="I131" i="80" s="1"/>
  <c r="H135" i="80"/>
  <c r="H131" i="80"/>
  <c r="G135" i="80"/>
  <c r="G131" i="80" s="1"/>
  <c r="D135" i="80"/>
  <c r="D131" i="80" s="1"/>
  <c r="I92" i="80"/>
  <c r="H92" i="80"/>
  <c r="G92" i="80"/>
  <c r="D92" i="80"/>
  <c r="F78" i="80"/>
  <c r="J73" i="80"/>
  <c r="J68" i="80"/>
  <c r="J62" i="80"/>
  <c r="J61" i="80"/>
  <c r="J60" i="80"/>
  <c r="J59" i="80"/>
  <c r="J57" i="80"/>
  <c r="J56" i="80"/>
  <c r="J47" i="80"/>
  <c r="F41" i="78"/>
  <c r="J41" i="78" s="1"/>
  <c r="F35" i="78"/>
  <c r="F36" i="78"/>
  <c r="F37" i="78"/>
  <c r="F38" i="78"/>
  <c r="F39" i="78"/>
  <c r="F40" i="78"/>
  <c r="F45" i="78"/>
  <c r="J45" i="78" s="1"/>
  <c r="F46" i="78"/>
  <c r="J46" i="78" s="1"/>
  <c r="F63" i="78"/>
  <c r="F55" i="78" s="1"/>
  <c r="J55" i="78" s="1"/>
  <c r="F67" i="78"/>
  <c r="J67" i="78" s="1"/>
  <c r="F68" i="78"/>
  <c r="J68" i="78" s="1"/>
  <c r="F70" i="78"/>
  <c r="J70" i="78" s="1"/>
  <c r="F71" i="78"/>
  <c r="J71" i="78" s="1"/>
  <c r="F72" i="78"/>
  <c r="F73" i="78"/>
  <c r="F74" i="78"/>
  <c r="F75" i="78"/>
  <c r="J75" i="78" s="1"/>
  <c r="F76" i="78"/>
  <c r="J76" i="78" s="1"/>
  <c r="F77" i="78"/>
  <c r="J77" i="78" s="1"/>
  <c r="F52" i="78"/>
  <c r="F65" i="78"/>
  <c r="F64" i="78" s="1"/>
  <c r="J64" i="78" s="1"/>
  <c r="F138" i="78"/>
  <c r="F105" i="78"/>
  <c r="F154" i="78"/>
  <c r="F155" i="78"/>
  <c r="J155" i="78" s="1"/>
  <c r="F157" i="78"/>
  <c r="J157" i="78" s="1"/>
  <c r="F158" i="78"/>
  <c r="J158" i="78" s="1"/>
  <c r="I34" i="78"/>
  <c r="I33" i="78" s="1"/>
  <c r="I43" i="78"/>
  <c r="I51" i="78"/>
  <c r="I55" i="78"/>
  <c r="I64" i="78"/>
  <c r="I66" i="78"/>
  <c r="I69" i="78"/>
  <c r="I152" i="78"/>
  <c r="I151" i="78" s="1"/>
  <c r="H34" i="78"/>
  <c r="H33" i="78" s="1"/>
  <c r="H43" i="78"/>
  <c r="H51" i="78"/>
  <c r="H55" i="78"/>
  <c r="H64" i="78"/>
  <c r="H66" i="78"/>
  <c r="H69" i="78"/>
  <c r="H152" i="78"/>
  <c r="H151" i="78" s="1"/>
  <c r="G34" i="78"/>
  <c r="G33" i="78" s="1"/>
  <c r="G43" i="78"/>
  <c r="G51" i="78"/>
  <c r="G55" i="78"/>
  <c r="G64" i="78"/>
  <c r="G66" i="78"/>
  <c r="G69" i="78"/>
  <c r="G152" i="78"/>
  <c r="G151" i="78" s="1"/>
  <c r="D34" i="78"/>
  <c r="D33" i="78" s="1"/>
  <c r="D43" i="78"/>
  <c r="D55" i="78"/>
  <c r="D66" i="78"/>
  <c r="D69" i="78"/>
  <c r="D51" i="78"/>
  <c r="D64" i="78"/>
  <c r="D152" i="78"/>
  <c r="D151" i="78" s="1"/>
  <c r="J154" i="78"/>
  <c r="J153" i="78"/>
  <c r="J137" i="78"/>
  <c r="I135" i="78"/>
  <c r="I131" i="78" s="1"/>
  <c r="H135" i="78"/>
  <c r="H131" i="78" s="1"/>
  <c r="G135" i="78"/>
  <c r="D135" i="78"/>
  <c r="D131" i="78" s="1"/>
  <c r="G131" i="78"/>
  <c r="I92" i="78"/>
  <c r="H92" i="78"/>
  <c r="G92" i="78"/>
  <c r="D92" i="78"/>
  <c r="F78" i="78"/>
  <c r="J73" i="78"/>
  <c r="J72" i="78"/>
  <c r="J62" i="78"/>
  <c r="J61" i="78"/>
  <c r="J60" i="78"/>
  <c r="J59" i="78"/>
  <c r="J57" i="78"/>
  <c r="J56" i="78"/>
  <c r="J47" i="78"/>
  <c r="J36" i="78"/>
  <c r="J35" i="78"/>
  <c r="F45" i="29"/>
  <c r="I30" i="71" s="1"/>
  <c r="F57" i="29"/>
  <c r="F62" i="29"/>
  <c r="E52" i="4" s="1"/>
  <c r="D52" i="4" s="1"/>
  <c r="F53" i="29"/>
  <c r="F70" i="29"/>
  <c r="J70" i="29" s="1"/>
  <c r="F45" i="24"/>
  <c r="J45" i="24" s="1"/>
  <c r="F65" i="27"/>
  <c r="I852" i="71" s="1"/>
  <c r="H852" i="71" s="1"/>
  <c r="I69" i="24"/>
  <c r="H69" i="24"/>
  <c r="G69" i="24"/>
  <c r="F76" i="24"/>
  <c r="F70" i="24"/>
  <c r="J70" i="24" s="1"/>
  <c r="F47" i="24"/>
  <c r="I903" i="71" s="1"/>
  <c r="H903" i="71" s="1"/>
  <c r="F41" i="24"/>
  <c r="J41" i="24" s="1"/>
  <c r="I55" i="27"/>
  <c r="I66" i="27"/>
  <c r="I64" i="27"/>
  <c r="H66" i="27"/>
  <c r="G66" i="27"/>
  <c r="G64" i="27"/>
  <c r="D34" i="29"/>
  <c r="D33" i="29" s="1"/>
  <c r="D43" i="29"/>
  <c r="D51" i="29"/>
  <c r="I55" i="50"/>
  <c r="I43" i="55"/>
  <c r="F45" i="55"/>
  <c r="J45" i="55" s="1"/>
  <c r="F41" i="55"/>
  <c r="J41" i="55" s="1"/>
  <c r="D34" i="55"/>
  <c r="D33" i="55" s="1"/>
  <c r="D43" i="55"/>
  <c r="F138" i="54"/>
  <c r="J138" i="54" s="1"/>
  <c r="I152" i="54"/>
  <c r="I151" i="54" s="1"/>
  <c r="H152" i="54"/>
  <c r="H151" i="54" s="1"/>
  <c r="G152" i="54"/>
  <c r="G151" i="54" s="1"/>
  <c r="J73" i="54"/>
  <c r="F156" i="54"/>
  <c r="F158" i="29"/>
  <c r="J175" i="71" s="1"/>
  <c r="F156" i="29"/>
  <c r="F36" i="29"/>
  <c r="J36" i="29" s="1"/>
  <c r="F46" i="29"/>
  <c r="I31" i="71" s="1"/>
  <c r="F48" i="29"/>
  <c r="F52" i="29"/>
  <c r="D152" i="54"/>
  <c r="D151" i="54" s="1"/>
  <c r="D151" i="29"/>
  <c r="F141" i="42"/>
  <c r="J141" i="42" s="1"/>
  <c r="F141" i="18"/>
  <c r="F182" i="4" s="1"/>
  <c r="F140" i="18"/>
  <c r="J477" i="71" s="1"/>
  <c r="H477" i="71" s="1"/>
  <c r="F139" i="77"/>
  <c r="F137" i="77" s="1"/>
  <c r="F134" i="77" s="1"/>
  <c r="I137" i="77"/>
  <c r="I134" i="77" s="1"/>
  <c r="I158" i="77" s="1"/>
  <c r="H137" i="77"/>
  <c r="H134" i="77" s="1"/>
  <c r="H158" i="77" s="1"/>
  <c r="G137" i="77"/>
  <c r="G134" i="77" s="1"/>
  <c r="G158" i="77" s="1"/>
  <c r="D137" i="77"/>
  <c r="D134" i="77" s="1"/>
  <c r="D158" i="77" s="1"/>
  <c r="G45" i="65"/>
  <c r="H132" i="58"/>
  <c r="H131" i="58" s="1"/>
  <c r="I965" i="71"/>
  <c r="H965" i="71" s="1"/>
  <c r="I974" i="71"/>
  <c r="F105" i="24"/>
  <c r="E108" i="4" s="1"/>
  <c r="F134" i="58"/>
  <c r="J134" i="58" s="1"/>
  <c r="J132" i="58" s="1"/>
  <c r="J131" i="58" s="1"/>
  <c r="F77" i="58"/>
  <c r="I775" i="71" s="1"/>
  <c r="H775" i="71" s="1"/>
  <c r="F76" i="58"/>
  <c r="F73" i="58"/>
  <c r="I773" i="71" s="1"/>
  <c r="H773" i="71" s="1"/>
  <c r="F63" i="58"/>
  <c r="F55" i="58" s="1"/>
  <c r="J55" i="58" s="1"/>
  <c r="F52" i="58"/>
  <c r="I770" i="71" s="1"/>
  <c r="H715" i="71"/>
  <c r="H716" i="71"/>
  <c r="F52" i="16"/>
  <c r="F51" i="16" s="1"/>
  <c r="F137" i="54"/>
  <c r="I613" i="71" s="1"/>
  <c r="H613" i="71" s="1"/>
  <c r="F68" i="54"/>
  <c r="I607" i="71" s="1"/>
  <c r="H607" i="71" s="1"/>
  <c r="F63" i="54"/>
  <c r="J63" i="54" s="1"/>
  <c r="F41" i="54"/>
  <c r="J41" i="54" s="1"/>
  <c r="I598" i="71"/>
  <c r="H598" i="71" s="1"/>
  <c r="F35" i="54"/>
  <c r="F46" i="39"/>
  <c r="I495" i="71" s="1"/>
  <c r="I491" i="71" s="1"/>
  <c r="F52" i="35"/>
  <c r="F229" i="4" s="1"/>
  <c r="F227" i="4" s="1"/>
  <c r="D227" i="4" s="1"/>
  <c r="F38" i="35"/>
  <c r="J38" i="35" s="1"/>
  <c r="I237" i="71"/>
  <c r="H237" i="71" s="1"/>
  <c r="F100" i="59"/>
  <c r="F162" i="61"/>
  <c r="J224" i="71" s="1"/>
  <c r="F138" i="61"/>
  <c r="I223" i="71" s="1"/>
  <c r="F65" i="61"/>
  <c r="F64" i="61" s="1"/>
  <c r="J64" i="61" s="1"/>
  <c r="F157" i="29"/>
  <c r="F186" i="4" s="1"/>
  <c r="F73" i="29"/>
  <c r="F63" i="29"/>
  <c r="J63" i="29" s="1"/>
  <c r="D34" i="35"/>
  <c r="D32" i="35" s="1"/>
  <c r="F67" i="27"/>
  <c r="J67" i="27" s="1"/>
  <c r="F68" i="27"/>
  <c r="F71" i="27"/>
  <c r="J71" i="27" s="1"/>
  <c r="F72" i="27"/>
  <c r="F73" i="27"/>
  <c r="J73" i="27" s="1"/>
  <c r="F74" i="27"/>
  <c r="F77" i="27"/>
  <c r="J77" i="27" s="1"/>
  <c r="F52" i="27"/>
  <c r="F51" i="27" s="1"/>
  <c r="F36" i="27"/>
  <c r="J36" i="27" s="1"/>
  <c r="F37" i="27"/>
  <c r="F38" i="27"/>
  <c r="F39" i="27"/>
  <c r="F40" i="27"/>
  <c r="F138" i="27"/>
  <c r="J138" i="27" s="1"/>
  <c r="D66" i="27"/>
  <c r="D51" i="27"/>
  <c r="D64" i="27"/>
  <c r="F45" i="50"/>
  <c r="J45" i="50" s="1"/>
  <c r="F63" i="24"/>
  <c r="J63" i="24" s="1"/>
  <c r="F55" i="24"/>
  <c r="J55" i="24" s="1"/>
  <c r="F65" i="24"/>
  <c r="J65" i="24" s="1"/>
  <c r="F46" i="24"/>
  <c r="J46" i="24" s="1"/>
  <c r="F51" i="24"/>
  <c r="F35" i="24"/>
  <c r="F49" i="54"/>
  <c r="I604" i="71" s="1"/>
  <c r="H604" i="71" s="1"/>
  <c r="F77" i="54"/>
  <c r="J77" i="54" s="1"/>
  <c r="F63" i="64"/>
  <c r="F32" i="64" s="1"/>
  <c r="I786" i="71" s="1"/>
  <c r="F112" i="12"/>
  <c r="F59" i="29"/>
  <c r="I48" i="71" s="1"/>
  <c r="D135" i="61"/>
  <c r="D131" i="61" s="1"/>
  <c r="D64" i="61"/>
  <c r="F133" i="59"/>
  <c r="F132" i="59" s="1"/>
  <c r="F67" i="21"/>
  <c r="I205" i="71" s="1"/>
  <c r="H205" i="71" s="1"/>
  <c r="F121" i="16"/>
  <c r="J121" i="16" s="1"/>
  <c r="I51" i="16"/>
  <c r="I69" i="16"/>
  <c r="I114" i="16"/>
  <c r="I55" i="58"/>
  <c r="I69" i="58"/>
  <c r="I51" i="58"/>
  <c r="I133" i="59"/>
  <c r="I132" i="59" s="1"/>
  <c r="I70" i="59"/>
  <c r="I64" i="21"/>
  <c r="I66" i="21"/>
  <c r="I43" i="21"/>
  <c r="I69" i="21"/>
  <c r="I135" i="61"/>
  <c r="I131" i="61" s="1"/>
  <c r="I51" i="29"/>
  <c r="I33" i="29"/>
  <c r="I32" i="74"/>
  <c r="I34" i="24"/>
  <c r="I33" i="24" s="1"/>
  <c r="I43" i="24"/>
  <c r="I55" i="24"/>
  <c r="I64" i="24"/>
  <c r="I51" i="24"/>
  <c r="I135" i="24"/>
  <c r="I131" i="24"/>
  <c r="I69" i="49"/>
  <c r="I135" i="27"/>
  <c r="I131" i="27" s="1"/>
  <c r="I51" i="27"/>
  <c r="I92" i="13"/>
  <c r="I159" i="13" s="1"/>
  <c r="L250" i="31" s="1"/>
  <c r="H250" i="31" s="1"/>
  <c r="I33" i="18"/>
  <c r="L116" i="31" s="1"/>
  <c r="L114" i="31" s="1"/>
  <c r="I34" i="25"/>
  <c r="I33" i="25" s="1"/>
  <c r="I32" i="39"/>
  <c r="L146" i="31" s="1"/>
  <c r="I66" i="54"/>
  <c r="I69" i="54"/>
  <c r="I43" i="54"/>
  <c r="I34" i="54"/>
  <c r="I33" i="54" s="1"/>
  <c r="I135" i="54"/>
  <c r="I131" i="54" s="1"/>
  <c r="I175" i="22"/>
  <c r="H55" i="58"/>
  <c r="H51" i="58"/>
  <c r="H43" i="55"/>
  <c r="H43" i="21"/>
  <c r="H64" i="21"/>
  <c r="H66" i="21"/>
  <c r="H69" i="21"/>
  <c r="H69" i="29"/>
  <c r="H51" i="29"/>
  <c r="H70" i="59"/>
  <c r="H133" i="59"/>
  <c r="H132" i="59" s="1"/>
  <c r="H100" i="59"/>
  <c r="H135" i="61"/>
  <c r="H131" i="61" s="1"/>
  <c r="H32" i="74"/>
  <c r="K289" i="31" s="1"/>
  <c r="K287" i="31" s="1"/>
  <c r="H103" i="12"/>
  <c r="H99" i="12" s="1"/>
  <c r="H34" i="24"/>
  <c r="H33" i="24" s="1"/>
  <c r="H43" i="24"/>
  <c r="H55" i="24"/>
  <c r="H64" i="24"/>
  <c r="H51" i="24"/>
  <c r="H42" i="24" s="1"/>
  <c r="H32" i="24" s="1"/>
  <c r="H135" i="24"/>
  <c r="H131" i="24" s="1"/>
  <c r="H135" i="27"/>
  <c r="H131" i="27" s="1"/>
  <c r="H51" i="27"/>
  <c r="H43" i="39"/>
  <c r="H32" i="39" s="1"/>
  <c r="H158" i="39" s="1"/>
  <c r="H66" i="54"/>
  <c r="H69" i="54"/>
  <c r="H43" i="54"/>
  <c r="H34" i="54"/>
  <c r="H33" i="54" s="1"/>
  <c r="H135" i="54"/>
  <c r="H131" i="54" s="1"/>
  <c r="H34" i="25"/>
  <c r="H33" i="25" s="1"/>
  <c r="H33" i="18"/>
  <c r="K116" i="31" s="1"/>
  <c r="K114" i="31" s="1"/>
  <c r="H149" i="22"/>
  <c r="H32" i="22" s="1"/>
  <c r="K308" i="31" s="1"/>
  <c r="G69" i="29"/>
  <c r="G51" i="29"/>
  <c r="G64" i="21"/>
  <c r="G66" i="21"/>
  <c r="G43" i="21"/>
  <c r="G69" i="21"/>
  <c r="G135" i="61"/>
  <c r="G131" i="61" s="1"/>
  <c r="G133" i="59"/>
  <c r="G132" i="59" s="1"/>
  <c r="G100" i="59"/>
  <c r="G34" i="24"/>
  <c r="G33" i="24" s="1"/>
  <c r="G43" i="24"/>
  <c r="G55" i="24"/>
  <c r="G64" i="24"/>
  <c r="G51" i="24"/>
  <c r="G135" i="24"/>
  <c r="G131" i="24" s="1"/>
  <c r="G43" i="49"/>
  <c r="G135" i="27"/>
  <c r="G131" i="27" s="1"/>
  <c r="G51" i="27"/>
  <c r="G32" i="39"/>
  <c r="J146" i="31" s="1"/>
  <c r="F146" i="31" s="1"/>
  <c r="G69" i="54"/>
  <c r="G43" i="54"/>
  <c r="G34" i="54"/>
  <c r="G33" i="54" s="1"/>
  <c r="G135" i="54"/>
  <c r="G131" i="54" s="1"/>
  <c r="G55" i="58"/>
  <c r="G69" i="58"/>
  <c r="G51" i="58"/>
  <c r="G43" i="55"/>
  <c r="G34" i="25"/>
  <c r="G33" i="25" s="1"/>
  <c r="G103" i="12"/>
  <c r="G99" i="12" s="1"/>
  <c r="H152" i="29"/>
  <c r="H151" i="29" s="1"/>
  <c r="H983" i="71"/>
  <c r="F77" i="59"/>
  <c r="F76" i="21"/>
  <c r="I208" i="71"/>
  <c r="H208" i="71" s="1"/>
  <c r="F70" i="16"/>
  <c r="F69" i="16" s="1"/>
  <c r="F70" i="21"/>
  <c r="J70" i="21" s="1"/>
  <c r="E69" i="50"/>
  <c r="F47" i="21"/>
  <c r="J47" i="21" s="1"/>
  <c r="F45" i="21"/>
  <c r="I201" i="71" s="1"/>
  <c r="H201" i="71" s="1"/>
  <c r="F68" i="21"/>
  <c r="F64" i="21"/>
  <c r="J64" i="21" s="1"/>
  <c r="F77" i="29"/>
  <c r="I64" i="71" s="1"/>
  <c r="F63" i="50"/>
  <c r="J36" i="24"/>
  <c r="F135" i="24"/>
  <c r="F35" i="49"/>
  <c r="J35" i="49" s="1"/>
  <c r="H51" i="16"/>
  <c r="H42" i="16" s="1"/>
  <c r="H114" i="16"/>
  <c r="G114" i="16"/>
  <c r="F140" i="16"/>
  <c r="J722" i="71" s="1"/>
  <c r="G152" i="61"/>
  <c r="G151" i="61" s="1"/>
  <c r="N30" i="31" s="1"/>
  <c r="N28" i="31" s="1"/>
  <c r="H64" i="61"/>
  <c r="H152" i="61"/>
  <c r="H151" i="61" s="1"/>
  <c r="O30" i="31" s="1"/>
  <c r="O28" i="31" s="1"/>
  <c r="I64" i="61"/>
  <c r="I152" i="61"/>
  <c r="I151" i="61" s="1"/>
  <c r="P30" i="31" s="1"/>
  <c r="P28" i="31" s="1"/>
  <c r="E152" i="61"/>
  <c r="D152" i="61"/>
  <c r="D151" i="61" s="1"/>
  <c r="H34" i="35"/>
  <c r="J855" i="71"/>
  <c r="J840" i="71" s="1"/>
  <c r="J894" i="71"/>
  <c r="J974" i="71"/>
  <c r="J972" i="71" s="1"/>
  <c r="J943" i="71" s="1"/>
  <c r="I149" i="22"/>
  <c r="I32" i="22" s="1"/>
  <c r="L308" i="31" s="1"/>
  <c r="F154" i="27"/>
  <c r="J858" i="71" s="1"/>
  <c r="J838" i="71" s="1"/>
  <c r="F158" i="27"/>
  <c r="J158" i="27" s="1"/>
  <c r="P114" i="31"/>
  <c r="I152" i="29"/>
  <c r="I151" i="29" s="1"/>
  <c r="G152" i="29"/>
  <c r="G151" i="29" s="1"/>
  <c r="D69" i="29"/>
  <c r="D33" i="18"/>
  <c r="J140" i="18"/>
  <c r="D69" i="54"/>
  <c r="D43" i="54"/>
  <c r="D66" i="54"/>
  <c r="D55" i="54"/>
  <c r="D131" i="54"/>
  <c r="D33" i="54"/>
  <c r="D135" i="54"/>
  <c r="H857" i="71"/>
  <c r="H856" i="71"/>
  <c r="D152" i="27"/>
  <c r="D151" i="27" s="1"/>
  <c r="G152" i="27"/>
  <c r="G151" i="27" s="1"/>
  <c r="N245" i="31" s="1"/>
  <c r="H152" i="27"/>
  <c r="H151" i="27" s="1"/>
  <c r="O245" i="31" s="1"/>
  <c r="I152" i="27"/>
  <c r="I151" i="27" s="1"/>
  <c r="P245" i="31" s="1"/>
  <c r="J155" i="27"/>
  <c r="I34" i="35"/>
  <c r="F77" i="50"/>
  <c r="I912" i="71" s="1"/>
  <c r="H912" i="71" s="1"/>
  <c r="F63" i="21"/>
  <c r="J63" i="21" s="1"/>
  <c r="F65" i="65"/>
  <c r="I525" i="71" s="1"/>
  <c r="D55" i="58"/>
  <c r="F158" i="58"/>
  <c r="F143" i="65"/>
  <c r="J142" i="65"/>
  <c r="H913" i="71"/>
  <c r="H827" i="71"/>
  <c r="G151" i="75"/>
  <c r="F45" i="49"/>
  <c r="G132" i="58"/>
  <c r="G131" i="58" s="1"/>
  <c r="F40" i="48"/>
  <c r="F70" i="55"/>
  <c r="I736" i="71" s="1"/>
  <c r="H736" i="71" s="1"/>
  <c r="I135" i="16"/>
  <c r="H135" i="16"/>
  <c r="G135" i="16"/>
  <c r="N215" i="31" s="1"/>
  <c r="N213" i="31" s="1"/>
  <c r="F77" i="60"/>
  <c r="G66" i="29"/>
  <c r="G34" i="21"/>
  <c r="G33" i="21" s="1"/>
  <c r="G51" i="21"/>
  <c r="G55" i="21"/>
  <c r="G64" i="61"/>
  <c r="I66" i="29"/>
  <c r="I131" i="29"/>
  <c r="I34" i="21"/>
  <c r="I33" i="21" s="1"/>
  <c r="I55" i="21"/>
  <c r="F157" i="21"/>
  <c r="F155" i="54"/>
  <c r="F141" i="16"/>
  <c r="F137" i="29"/>
  <c r="I124" i="71" s="1"/>
  <c r="H124" i="71" s="1"/>
  <c r="F76" i="50"/>
  <c r="J76" i="50" s="1"/>
  <c r="N304" i="31"/>
  <c r="N289" i="31"/>
  <c r="N287" i="31" s="1"/>
  <c r="N272" i="31" s="1"/>
  <c r="I249" i="31"/>
  <c r="H249" i="31"/>
  <c r="G249" i="31"/>
  <c r="F249" i="31"/>
  <c r="Q247" i="31"/>
  <c r="P247" i="31"/>
  <c r="O247" i="31"/>
  <c r="N247" i="31"/>
  <c r="H223" i="31"/>
  <c r="O203" i="31"/>
  <c r="Q201" i="31"/>
  <c r="Q182" i="31" s="1"/>
  <c r="O201" i="31"/>
  <c r="O182" i="31" s="1"/>
  <c r="I197" i="31"/>
  <c r="H197" i="31"/>
  <c r="G197" i="31"/>
  <c r="F197" i="31"/>
  <c r="P159" i="31"/>
  <c r="O159" i="31"/>
  <c r="N159" i="31"/>
  <c r="I72" i="31"/>
  <c r="H72" i="31"/>
  <c r="G72" i="31"/>
  <c r="F72" i="31"/>
  <c r="M70" i="31"/>
  <c r="L70" i="31"/>
  <c r="K70" i="31"/>
  <c r="G70" i="31" s="1"/>
  <c r="G63" i="31" s="1"/>
  <c r="J70" i="31"/>
  <c r="I70" i="31"/>
  <c r="H70" i="31"/>
  <c r="F70" i="31"/>
  <c r="F63" i="31" s="1"/>
  <c r="M63" i="31"/>
  <c r="L63" i="31"/>
  <c r="J63" i="31"/>
  <c r="I63" i="31"/>
  <c r="H63" i="31"/>
  <c r="D149" i="22"/>
  <c r="D32" i="22" s="1"/>
  <c r="D175" i="22" s="1"/>
  <c r="H158" i="74"/>
  <c r="D158" i="74"/>
  <c r="F148" i="74"/>
  <c r="J148" i="74" s="1"/>
  <c r="J134" i="74"/>
  <c r="Q289" i="31" s="1"/>
  <c r="I134" i="74"/>
  <c r="P289" i="31" s="1"/>
  <c r="H134" i="74"/>
  <c r="O289" i="31" s="1"/>
  <c r="F134" i="74"/>
  <c r="I291" i="3" s="1"/>
  <c r="I289" i="3" s="1"/>
  <c r="I274" i="3" s="1"/>
  <c r="E134" i="74"/>
  <c r="J109" i="74"/>
  <c r="J103" i="74" s="1"/>
  <c r="J99" i="74" s="1"/>
  <c r="I103" i="74"/>
  <c r="I99" i="74" s="1"/>
  <c r="H103" i="74"/>
  <c r="H99" i="74" s="1"/>
  <c r="G103" i="74"/>
  <c r="G99" i="74" s="1"/>
  <c r="G32" i="74" s="1"/>
  <c r="G158" i="74" s="1"/>
  <c r="F103" i="74"/>
  <c r="F99" i="74" s="1"/>
  <c r="D103" i="74"/>
  <c r="D99" i="74"/>
  <c r="J77" i="74"/>
  <c r="F76" i="74"/>
  <c r="J76" i="74" s="1"/>
  <c r="F73" i="74"/>
  <c r="J73" i="74" s="1"/>
  <c r="F67" i="74"/>
  <c r="J67" i="74" s="1"/>
  <c r="F63" i="74"/>
  <c r="J41" i="74"/>
  <c r="E32" i="74"/>
  <c r="J112" i="12"/>
  <c r="J109" i="12"/>
  <c r="I103" i="12"/>
  <c r="I99" i="12" s="1"/>
  <c r="I103" i="36"/>
  <c r="H103" i="36"/>
  <c r="G103" i="36"/>
  <c r="F103" i="36"/>
  <c r="F99" i="36" s="1"/>
  <c r="F32" i="36" s="1"/>
  <c r="I99" i="36"/>
  <c r="I32" i="36" s="1"/>
  <c r="I158" i="36" s="1"/>
  <c r="L283" i="31" s="1"/>
  <c r="H99" i="36"/>
  <c r="H32" i="36" s="1"/>
  <c r="G99" i="36"/>
  <c r="G32" i="36" s="1"/>
  <c r="F154" i="24"/>
  <c r="J153" i="24"/>
  <c r="I152" i="24"/>
  <c r="I151" i="24" s="1"/>
  <c r="H152" i="24"/>
  <c r="H151" i="24" s="1"/>
  <c r="G152" i="24"/>
  <c r="G151" i="24" s="1"/>
  <c r="D152" i="24"/>
  <c r="D151" i="24" s="1"/>
  <c r="J138" i="24"/>
  <c r="J137" i="24"/>
  <c r="D135" i="24"/>
  <c r="D131" i="24" s="1"/>
  <c r="J77" i="24"/>
  <c r="J76" i="24"/>
  <c r="J75" i="24"/>
  <c r="J73" i="24"/>
  <c r="J72" i="24"/>
  <c r="J71" i="24"/>
  <c r="D69" i="24"/>
  <c r="J68" i="24"/>
  <c r="J67" i="24"/>
  <c r="J66" i="24" s="1"/>
  <c r="I66" i="24"/>
  <c r="H66" i="24"/>
  <c r="G66" i="24"/>
  <c r="F66" i="24"/>
  <c r="D66" i="24"/>
  <c r="E64" i="24"/>
  <c r="D64" i="24"/>
  <c r="J62" i="24"/>
  <c r="J61" i="24"/>
  <c r="J60" i="24"/>
  <c r="J59" i="24"/>
  <c r="J57" i="24"/>
  <c r="J56" i="24"/>
  <c r="D55" i="24"/>
  <c r="J52" i="24"/>
  <c r="J51" i="24" s="1"/>
  <c r="D51" i="24"/>
  <c r="D43" i="24"/>
  <c r="D34" i="24"/>
  <c r="D33" i="24"/>
  <c r="J175" i="53"/>
  <c r="I175" i="53"/>
  <c r="H175" i="53"/>
  <c r="G175" i="53"/>
  <c r="F175" i="53"/>
  <c r="E175" i="53"/>
  <c r="F158" i="53"/>
  <c r="J158" i="53" s="1"/>
  <c r="J152" i="53" s="1"/>
  <c r="J151" i="53" s="1"/>
  <c r="I152" i="53"/>
  <c r="I151" i="53" s="1"/>
  <c r="G152" i="53"/>
  <c r="G151" i="53" s="1"/>
  <c r="F152" i="53"/>
  <c r="H151" i="53"/>
  <c r="F151" i="53"/>
  <c r="E151" i="53"/>
  <c r="J154" i="50"/>
  <c r="J153" i="50"/>
  <c r="I152" i="50"/>
  <c r="I151" i="50" s="1"/>
  <c r="H152" i="50"/>
  <c r="G152" i="50"/>
  <c r="G151" i="50" s="1"/>
  <c r="N261" i="31" s="1"/>
  <c r="F152" i="50"/>
  <c r="D152" i="50"/>
  <c r="D151" i="50" s="1"/>
  <c r="H151" i="50"/>
  <c r="J138" i="50"/>
  <c r="J137" i="50"/>
  <c r="I135" i="50"/>
  <c r="I131" i="50" s="1"/>
  <c r="H135" i="50"/>
  <c r="H131" i="50" s="1"/>
  <c r="G135" i="50"/>
  <c r="G131" i="50" s="1"/>
  <c r="F135" i="50"/>
  <c r="D135" i="50"/>
  <c r="D131" i="50" s="1"/>
  <c r="J73" i="50"/>
  <c r="J72" i="50"/>
  <c r="J71" i="50"/>
  <c r="F70" i="50"/>
  <c r="I909" i="71" s="1"/>
  <c r="H909" i="71" s="1"/>
  <c r="I69" i="50"/>
  <c r="H69" i="50"/>
  <c r="G69" i="50"/>
  <c r="D69" i="50"/>
  <c r="J68" i="50"/>
  <c r="F67" i="50"/>
  <c r="J67" i="50" s="1"/>
  <c r="I66" i="50"/>
  <c r="H66" i="50"/>
  <c r="G66" i="50"/>
  <c r="D66" i="50"/>
  <c r="F65" i="50"/>
  <c r="I64" i="50"/>
  <c r="H64" i="50"/>
  <c r="G64" i="50"/>
  <c r="D64" i="50"/>
  <c r="J62" i="50"/>
  <c r="J61" i="50"/>
  <c r="J60" i="50"/>
  <c r="J59" i="50"/>
  <c r="J57" i="50"/>
  <c r="J56" i="50"/>
  <c r="H55" i="50"/>
  <c r="G55" i="50"/>
  <c r="D55" i="50"/>
  <c r="J52" i="50"/>
  <c r="J51" i="50" s="1"/>
  <c r="I51" i="50"/>
  <c r="H51" i="50"/>
  <c r="G51" i="50"/>
  <c r="F51" i="50"/>
  <c r="D51" i="50"/>
  <c r="F49" i="50"/>
  <c r="F48" i="50"/>
  <c r="F47" i="50"/>
  <c r="J47" i="50" s="1"/>
  <c r="F46" i="50"/>
  <c r="D43" i="50"/>
  <c r="F41" i="50"/>
  <c r="I900" i="71" s="1"/>
  <c r="H900" i="71" s="1"/>
  <c r="J36" i="50"/>
  <c r="F35" i="50"/>
  <c r="J35" i="50" s="1"/>
  <c r="I34" i="50"/>
  <c r="I33" i="50" s="1"/>
  <c r="H34" i="50"/>
  <c r="H33" i="50" s="1"/>
  <c r="G34" i="50"/>
  <c r="G33" i="50" s="1"/>
  <c r="D34" i="50"/>
  <c r="D33" i="50" s="1"/>
  <c r="J155" i="49"/>
  <c r="J154" i="49"/>
  <c r="J153" i="49"/>
  <c r="I152" i="49"/>
  <c r="H152" i="49"/>
  <c r="G152" i="49"/>
  <c r="G151" i="49" s="1"/>
  <c r="F152" i="49"/>
  <c r="D152" i="49"/>
  <c r="I151" i="49"/>
  <c r="H151" i="49"/>
  <c r="D151" i="49"/>
  <c r="J138" i="49"/>
  <c r="J137" i="49"/>
  <c r="I135" i="49"/>
  <c r="I131" i="49" s="1"/>
  <c r="H135" i="49"/>
  <c r="H131" i="49" s="1"/>
  <c r="G135" i="49"/>
  <c r="F135" i="49"/>
  <c r="D135" i="49"/>
  <c r="D131" i="49" s="1"/>
  <c r="G131" i="49"/>
  <c r="J77" i="49"/>
  <c r="J75" i="49"/>
  <c r="J73" i="49"/>
  <c r="J72" i="49"/>
  <c r="J71" i="49"/>
  <c r="J70" i="49"/>
  <c r="H69" i="49"/>
  <c r="G69" i="49"/>
  <c r="D69" i="49"/>
  <c r="J68" i="49"/>
  <c r="J67" i="49"/>
  <c r="J66" i="49" s="1"/>
  <c r="I66" i="49"/>
  <c r="H66" i="49"/>
  <c r="G66" i="49"/>
  <c r="D66" i="49"/>
  <c r="J65" i="49"/>
  <c r="I64" i="49"/>
  <c r="H64" i="49"/>
  <c r="G64" i="49"/>
  <c r="F64" i="49"/>
  <c r="J64" i="49" s="1"/>
  <c r="D64" i="49"/>
  <c r="F63" i="49"/>
  <c r="J63" i="49" s="1"/>
  <c r="J62" i="49"/>
  <c r="J61" i="49"/>
  <c r="J60" i="49"/>
  <c r="J59" i="49"/>
  <c r="J57" i="49"/>
  <c r="J56" i="49"/>
  <c r="I55" i="49"/>
  <c r="H55" i="49"/>
  <c r="G55" i="49"/>
  <c r="D55" i="49"/>
  <c r="J52" i="49"/>
  <c r="J51" i="49" s="1"/>
  <c r="I51" i="49"/>
  <c r="H51" i="49"/>
  <c r="G51" i="49"/>
  <c r="F51" i="49"/>
  <c r="D51" i="49"/>
  <c r="J47" i="49"/>
  <c r="I43" i="49"/>
  <c r="H43" i="49"/>
  <c r="D43" i="49"/>
  <c r="F41" i="49"/>
  <c r="J41" i="49" s="1"/>
  <c r="J36" i="49"/>
  <c r="I34" i="49"/>
  <c r="I33" i="49" s="1"/>
  <c r="H34" i="49"/>
  <c r="H33" i="49" s="1"/>
  <c r="G34" i="49"/>
  <c r="G33" i="49" s="1"/>
  <c r="D34" i="49"/>
  <c r="D33" i="49" s="1"/>
  <c r="H159" i="13"/>
  <c r="K250" i="31" s="1"/>
  <c r="G159" i="13"/>
  <c r="J250" i="31" s="1"/>
  <c r="F159" i="13"/>
  <c r="J159" i="13" s="1"/>
  <c r="M250" i="31" s="1"/>
  <c r="E159" i="13"/>
  <c r="D159" i="13"/>
  <c r="F99" i="13"/>
  <c r="E141" i="4" s="1"/>
  <c r="F98" i="13"/>
  <c r="J98" i="13" s="1"/>
  <c r="H92" i="13"/>
  <c r="G92" i="13"/>
  <c r="D92" i="13"/>
  <c r="J52" i="13"/>
  <c r="J32" i="13"/>
  <c r="F99" i="73"/>
  <c r="J99" i="73" s="1"/>
  <c r="M257" i="31" s="1"/>
  <c r="M255" i="31" s="1"/>
  <c r="F98" i="73"/>
  <c r="J98" i="73" s="1"/>
  <c r="I92" i="73"/>
  <c r="H92" i="73"/>
  <c r="G92" i="73"/>
  <c r="J257" i="31" s="1"/>
  <c r="J255" i="31" s="1"/>
  <c r="D92" i="73"/>
  <c r="D32" i="73" s="1"/>
  <c r="D159" i="73" s="1"/>
  <c r="E32" i="73"/>
  <c r="E159" i="73" s="1"/>
  <c r="J157" i="57"/>
  <c r="J155" i="57"/>
  <c r="J154" i="57"/>
  <c r="J153" i="57"/>
  <c r="I152" i="57"/>
  <c r="H152" i="57"/>
  <c r="H151" i="57" s="1"/>
  <c r="G152" i="57"/>
  <c r="G151" i="57" s="1"/>
  <c r="F152" i="57"/>
  <c r="J152" i="57" s="1"/>
  <c r="D152" i="57"/>
  <c r="D151" i="57" s="1"/>
  <c r="I151" i="57"/>
  <c r="J138" i="57"/>
  <c r="J137" i="57"/>
  <c r="I135" i="57"/>
  <c r="I131" i="57" s="1"/>
  <c r="H135" i="57"/>
  <c r="G135" i="57"/>
  <c r="F135" i="57"/>
  <c r="F131" i="57" s="1"/>
  <c r="D135" i="57"/>
  <c r="D131" i="57" s="1"/>
  <c r="H131" i="57"/>
  <c r="G131" i="57"/>
  <c r="F77" i="57"/>
  <c r="J77" i="57" s="1"/>
  <c r="F76" i="57"/>
  <c r="J76" i="57" s="1"/>
  <c r="F75" i="57"/>
  <c r="J75" i="57" s="1"/>
  <c r="F74" i="57"/>
  <c r="F73" i="57"/>
  <c r="J73" i="57" s="1"/>
  <c r="F72" i="57"/>
  <c r="J72" i="57" s="1"/>
  <c r="F71" i="57"/>
  <c r="J71" i="57" s="1"/>
  <c r="F70" i="57"/>
  <c r="J70" i="57" s="1"/>
  <c r="I69" i="57"/>
  <c r="H69" i="57"/>
  <c r="G69" i="57"/>
  <c r="D69" i="57"/>
  <c r="J68" i="57"/>
  <c r="F67" i="57"/>
  <c r="J67" i="57" s="1"/>
  <c r="J66" i="57" s="1"/>
  <c r="I66" i="57"/>
  <c r="H66" i="57"/>
  <c r="G66" i="57"/>
  <c r="D66" i="57"/>
  <c r="J65" i="57"/>
  <c r="I64" i="57"/>
  <c r="H64" i="57"/>
  <c r="G64" i="57"/>
  <c r="F64" i="57"/>
  <c r="J64" i="57" s="1"/>
  <c r="D64" i="57"/>
  <c r="J63" i="57"/>
  <c r="J62" i="57"/>
  <c r="J61" i="57"/>
  <c r="J60" i="57"/>
  <c r="J59" i="57"/>
  <c r="J57" i="57"/>
  <c r="J56" i="57"/>
  <c r="I55" i="57"/>
  <c r="H55" i="57"/>
  <c r="G55" i="57"/>
  <c r="F55" i="57"/>
  <c r="J55" i="57" s="1"/>
  <c r="D55" i="57"/>
  <c r="J52" i="57"/>
  <c r="J51" i="57" s="1"/>
  <c r="I51" i="57"/>
  <c r="H51" i="57"/>
  <c r="G51" i="57"/>
  <c r="F51" i="57"/>
  <c r="D51" i="57"/>
  <c r="J47" i="57"/>
  <c r="J46" i="57"/>
  <c r="J45" i="57"/>
  <c r="I43" i="57"/>
  <c r="H43" i="57"/>
  <c r="G43" i="57"/>
  <c r="F43" i="57"/>
  <c r="D43" i="57"/>
  <c r="J41" i="57"/>
  <c r="J36" i="57"/>
  <c r="J35" i="57"/>
  <c r="I34" i="57"/>
  <c r="I33" i="57" s="1"/>
  <c r="H34" i="57"/>
  <c r="H33" i="57" s="1"/>
  <c r="G34" i="57"/>
  <c r="G33" i="57" s="1"/>
  <c r="F34" i="57"/>
  <c r="F33" i="57" s="1"/>
  <c r="D34" i="57"/>
  <c r="D33" i="57"/>
  <c r="F157" i="27"/>
  <c r="J153" i="27"/>
  <c r="J137" i="27"/>
  <c r="D135" i="27"/>
  <c r="D131" i="27" s="1"/>
  <c r="F78" i="27"/>
  <c r="J72" i="27"/>
  <c r="J68" i="27"/>
  <c r="J62" i="27"/>
  <c r="J61" i="27"/>
  <c r="J60" i="27"/>
  <c r="J59" i="27"/>
  <c r="J57" i="27"/>
  <c r="J56" i="27"/>
  <c r="J52" i="27"/>
  <c r="J51" i="27" s="1"/>
  <c r="J47" i="27"/>
  <c r="E175" i="58"/>
  <c r="F160" i="58"/>
  <c r="J160" i="58" s="1"/>
  <c r="F159" i="58"/>
  <c r="J159" i="58" s="1"/>
  <c r="J157" i="58"/>
  <c r="J155" i="58"/>
  <c r="J154" i="58"/>
  <c r="J153" i="58"/>
  <c r="I152" i="58"/>
  <c r="I151" i="58" s="1"/>
  <c r="P221" i="31" s="1"/>
  <c r="H152" i="58"/>
  <c r="H151" i="58" s="1"/>
  <c r="O221" i="31" s="1"/>
  <c r="G152" i="58"/>
  <c r="G151" i="58" s="1"/>
  <c r="N221" i="31" s="1"/>
  <c r="D151" i="58"/>
  <c r="J138" i="58"/>
  <c r="J137" i="58"/>
  <c r="I135" i="58"/>
  <c r="H135" i="58"/>
  <c r="G135" i="58"/>
  <c r="F135" i="58"/>
  <c r="J135" i="58" s="1"/>
  <c r="I132" i="58"/>
  <c r="I131" i="58" s="1"/>
  <c r="D132" i="58"/>
  <c r="D131" i="58" s="1"/>
  <c r="E131" i="58"/>
  <c r="J75" i="58"/>
  <c r="J72" i="58"/>
  <c r="J71" i="58"/>
  <c r="F70" i="58"/>
  <c r="J70" i="58" s="1"/>
  <c r="E69" i="58"/>
  <c r="D69" i="58"/>
  <c r="J68" i="58"/>
  <c r="J67" i="58"/>
  <c r="I66" i="58"/>
  <c r="H66" i="58"/>
  <c r="G66" i="58"/>
  <c r="F66" i="58"/>
  <c r="J65" i="58"/>
  <c r="I64" i="58"/>
  <c r="H64" i="58"/>
  <c r="G64" i="58"/>
  <c r="F64" i="58"/>
  <c r="J64" i="58" s="1"/>
  <c r="J62" i="58"/>
  <c r="J61" i="58"/>
  <c r="J60" i="58"/>
  <c r="J59" i="58"/>
  <c r="J57" i="58"/>
  <c r="J56" i="58"/>
  <c r="E55" i="58"/>
  <c r="D51" i="58"/>
  <c r="J47" i="58"/>
  <c r="J46" i="58"/>
  <c r="J45" i="58"/>
  <c r="I43" i="58"/>
  <c r="H43" i="58"/>
  <c r="G43" i="58"/>
  <c r="F43" i="58"/>
  <c r="J41" i="58"/>
  <c r="J36" i="58"/>
  <c r="J35" i="58"/>
  <c r="I34" i="58"/>
  <c r="I33" i="58" s="1"/>
  <c r="H34" i="58"/>
  <c r="H33" i="58" s="1"/>
  <c r="G34" i="58"/>
  <c r="F34" i="58"/>
  <c r="F33" i="58" s="1"/>
  <c r="G33" i="58"/>
  <c r="J157" i="48"/>
  <c r="J156" i="48"/>
  <c r="J154" i="48"/>
  <c r="F153" i="48"/>
  <c r="J153" i="48" s="1"/>
  <c r="J152" i="48"/>
  <c r="I151" i="48"/>
  <c r="I150" i="48" s="1"/>
  <c r="H151" i="48"/>
  <c r="H150" i="48" s="1"/>
  <c r="G151" i="48"/>
  <c r="G150" i="48" s="1"/>
  <c r="D151" i="48"/>
  <c r="D150" i="48" s="1"/>
  <c r="J136" i="48"/>
  <c r="I134" i="48"/>
  <c r="I130" i="48" s="1"/>
  <c r="H134" i="48"/>
  <c r="H130" i="48" s="1"/>
  <c r="G134" i="48"/>
  <c r="G130" i="48" s="1"/>
  <c r="D134" i="48"/>
  <c r="D130" i="48" s="1"/>
  <c r="F76" i="48"/>
  <c r="J76" i="48" s="1"/>
  <c r="F75" i="48"/>
  <c r="I759" i="71" s="1"/>
  <c r="F74" i="48"/>
  <c r="J74" i="48" s="1"/>
  <c r="F73" i="48"/>
  <c r="F72" i="48"/>
  <c r="J72" i="48" s="1"/>
  <c r="F71" i="48"/>
  <c r="J71" i="48" s="1"/>
  <c r="F70" i="48"/>
  <c r="F69" i="48"/>
  <c r="J69" i="48" s="1"/>
  <c r="I68" i="48"/>
  <c r="H68" i="48"/>
  <c r="G68" i="48"/>
  <c r="D68" i="48"/>
  <c r="J67" i="48"/>
  <c r="J66" i="48"/>
  <c r="I65" i="48"/>
  <c r="H65" i="48"/>
  <c r="G65" i="48"/>
  <c r="F65" i="48"/>
  <c r="D65" i="48"/>
  <c r="F63" i="48"/>
  <c r="J63" i="48" s="1"/>
  <c r="I63" i="48"/>
  <c r="H63" i="48"/>
  <c r="G63" i="48"/>
  <c r="D63" i="48"/>
  <c r="F62" i="48"/>
  <c r="I755" i="71" s="1"/>
  <c r="H755" i="71" s="1"/>
  <c r="J61" i="48"/>
  <c r="J60" i="48"/>
  <c r="J59" i="48"/>
  <c r="J58" i="48"/>
  <c r="J56" i="48"/>
  <c r="J55" i="48"/>
  <c r="I54" i="48"/>
  <c r="H54" i="48"/>
  <c r="G54" i="48"/>
  <c r="D54" i="48"/>
  <c r="J51" i="48"/>
  <c r="J50" i="48" s="1"/>
  <c r="I50" i="48"/>
  <c r="H50" i="48"/>
  <c r="G50" i="48"/>
  <c r="F50" i="48"/>
  <c r="D50" i="48"/>
  <c r="F48" i="48"/>
  <c r="I754" i="71" s="1"/>
  <c r="H754" i="71" s="1"/>
  <c r="F47" i="48"/>
  <c r="F46" i="48"/>
  <c r="J46" i="48" s="1"/>
  <c r="I753" i="71"/>
  <c r="H753" i="71" s="1"/>
  <c r="F44" i="48"/>
  <c r="J44" i="48" s="1"/>
  <c r="I42" i="48"/>
  <c r="H42" i="48"/>
  <c r="G42" i="48"/>
  <c r="D42" i="48"/>
  <c r="J35" i="48"/>
  <c r="F34" i="48"/>
  <c r="H33" i="48"/>
  <c r="H32" i="48" s="1"/>
  <c r="G33" i="48"/>
  <c r="G32" i="48" s="1"/>
  <c r="D33" i="48"/>
  <c r="D32" i="48" s="1"/>
  <c r="J155" i="55"/>
  <c r="J154" i="55"/>
  <c r="J153" i="55"/>
  <c r="H151" i="55"/>
  <c r="O218" i="31" s="1"/>
  <c r="D151" i="55"/>
  <c r="J138" i="55"/>
  <c r="J137" i="55"/>
  <c r="I135" i="55"/>
  <c r="I131" i="55" s="1"/>
  <c r="H135" i="55"/>
  <c r="H131" i="55" s="1"/>
  <c r="G135" i="55"/>
  <c r="F135" i="55"/>
  <c r="F131" i="55" s="1"/>
  <c r="D135" i="55"/>
  <c r="D131" i="55" s="1"/>
  <c r="G131" i="55"/>
  <c r="F107" i="55"/>
  <c r="J92" i="55" s="1"/>
  <c r="F76" i="55"/>
  <c r="J76" i="55" s="1"/>
  <c r="J75" i="55"/>
  <c r="J73" i="55"/>
  <c r="J72" i="55"/>
  <c r="J71" i="55"/>
  <c r="I69" i="55"/>
  <c r="H69" i="55"/>
  <c r="G69" i="55"/>
  <c r="D69" i="55"/>
  <c r="J68" i="55"/>
  <c r="J66" i="55" s="1"/>
  <c r="I66" i="55"/>
  <c r="H66" i="55"/>
  <c r="G66" i="55"/>
  <c r="F66" i="55"/>
  <c r="D66" i="55"/>
  <c r="J65" i="55"/>
  <c r="I64" i="55"/>
  <c r="H64" i="55"/>
  <c r="G64" i="55"/>
  <c r="F64" i="55"/>
  <c r="J64" i="55" s="1"/>
  <c r="D64" i="55"/>
  <c r="F63" i="55"/>
  <c r="I734" i="71" s="1"/>
  <c r="H734" i="71" s="1"/>
  <c r="J62" i="55"/>
  <c r="J61" i="55"/>
  <c r="J60" i="55"/>
  <c r="J59" i="55"/>
  <c r="J57" i="55"/>
  <c r="J56" i="55"/>
  <c r="I55" i="55"/>
  <c r="H55" i="55"/>
  <c r="G55" i="55"/>
  <c r="D55" i="55"/>
  <c r="F52" i="55"/>
  <c r="F51" i="55" s="1"/>
  <c r="J36" i="55"/>
  <c r="F35" i="55"/>
  <c r="I34" i="55"/>
  <c r="I33" i="55" s="1"/>
  <c r="H34" i="55"/>
  <c r="H33" i="55" s="1"/>
  <c r="G34" i="55"/>
  <c r="G33" i="55" s="1"/>
  <c r="G158" i="64"/>
  <c r="I137" i="64"/>
  <c r="I134" i="64" s="1"/>
  <c r="H137" i="64"/>
  <c r="H158" i="64" s="1"/>
  <c r="G137" i="64"/>
  <c r="F137" i="64"/>
  <c r="D137" i="64"/>
  <c r="D134" i="64" s="1"/>
  <c r="D158" i="64" s="1"/>
  <c r="F134" i="64"/>
  <c r="J134" i="64" s="1"/>
  <c r="J52" i="64"/>
  <c r="J51" i="64" s="1"/>
  <c r="J42" i="64" s="1"/>
  <c r="F51" i="64"/>
  <c r="E32" i="64"/>
  <c r="D135" i="16"/>
  <c r="G51" i="16"/>
  <c r="G42" i="16" s="1"/>
  <c r="G32" i="16" s="1"/>
  <c r="D51" i="16"/>
  <c r="D42" i="16" s="1"/>
  <c r="D32" i="16" s="1"/>
  <c r="D159" i="16" s="1"/>
  <c r="J64" i="11"/>
  <c r="J42" i="11" s="1"/>
  <c r="I64" i="11"/>
  <c r="I42" i="11" s="1"/>
  <c r="I32" i="11" s="1"/>
  <c r="L203" i="31" s="1"/>
  <c r="H64" i="11"/>
  <c r="H42" i="11" s="1"/>
  <c r="H32" i="11" s="1"/>
  <c r="K203" i="31" s="1"/>
  <c r="K201" i="31" s="1"/>
  <c r="G64" i="11"/>
  <c r="G42" i="11" s="1"/>
  <c r="G32" i="11" s="1"/>
  <c r="J203" i="31" s="1"/>
  <c r="F64" i="11"/>
  <c r="F42" i="11" s="1"/>
  <c r="F32" i="11" s="1"/>
  <c r="J32" i="11" s="1"/>
  <c r="J158" i="11" s="1"/>
  <c r="F159" i="62"/>
  <c r="J158" i="62"/>
  <c r="F156" i="62"/>
  <c r="J156" i="62" s="1"/>
  <c r="J155" i="62"/>
  <c r="J154" i="62"/>
  <c r="J153" i="62"/>
  <c r="I152" i="62"/>
  <c r="I151" i="62" s="1"/>
  <c r="H152" i="62"/>
  <c r="G152" i="62"/>
  <c r="F152" i="62"/>
  <c r="J152" i="62" s="1"/>
  <c r="D152" i="62"/>
  <c r="H151" i="62"/>
  <c r="G151" i="62"/>
  <c r="E151" i="62"/>
  <c r="D151" i="62"/>
  <c r="J138" i="62"/>
  <c r="J131" i="62" s="1"/>
  <c r="I135" i="62"/>
  <c r="H135" i="62"/>
  <c r="G135" i="62"/>
  <c r="F135" i="62"/>
  <c r="I131" i="62"/>
  <c r="H131" i="62"/>
  <c r="G131" i="62"/>
  <c r="F131" i="62"/>
  <c r="D131" i="62"/>
  <c r="J107" i="62"/>
  <c r="J92" i="62" s="1"/>
  <c r="I92" i="62"/>
  <c r="H92" i="62"/>
  <c r="G92" i="62"/>
  <c r="F92" i="62"/>
  <c r="F77" i="62"/>
  <c r="F69" i="62" s="1"/>
  <c r="J69" i="62" s="1"/>
  <c r="J76" i="62"/>
  <c r="J75" i="62"/>
  <c r="J73" i="62"/>
  <c r="J72" i="62"/>
  <c r="J71" i="62"/>
  <c r="J70" i="62"/>
  <c r="I69" i="62"/>
  <c r="H69" i="62"/>
  <c r="G69" i="62"/>
  <c r="E69" i="62"/>
  <c r="D69" i="62"/>
  <c r="J68" i="62"/>
  <c r="J67" i="62"/>
  <c r="I66" i="62"/>
  <c r="H66" i="62"/>
  <c r="G66" i="62"/>
  <c r="F66" i="62"/>
  <c r="D66" i="62"/>
  <c r="J65" i="62"/>
  <c r="I64" i="62"/>
  <c r="H64" i="62"/>
  <c r="G64" i="62"/>
  <c r="F64" i="62"/>
  <c r="J64" i="62" s="1"/>
  <c r="D64" i="62"/>
  <c r="F63" i="62"/>
  <c r="J63" i="62" s="1"/>
  <c r="J62" i="62"/>
  <c r="J61" i="62"/>
  <c r="J60" i="62"/>
  <c r="J59" i="62"/>
  <c r="J57" i="62"/>
  <c r="J56" i="62"/>
  <c r="I55" i="62"/>
  <c r="H55" i="62"/>
  <c r="G55" i="62"/>
  <c r="E55" i="62"/>
  <c r="D55" i="62"/>
  <c r="J52" i="62"/>
  <c r="J51" i="62"/>
  <c r="I51" i="62"/>
  <c r="H51" i="62"/>
  <c r="G51" i="62"/>
  <c r="F51" i="62"/>
  <c r="D51" i="62"/>
  <c r="J47" i="62"/>
  <c r="F46" i="62"/>
  <c r="J45" i="62"/>
  <c r="I43" i="62"/>
  <c r="H43" i="62"/>
  <c r="G43" i="62"/>
  <c r="D43" i="62"/>
  <c r="D42" i="62" s="1"/>
  <c r="J41" i="62"/>
  <c r="J36" i="62"/>
  <c r="J35" i="62"/>
  <c r="I34" i="62"/>
  <c r="I33" i="62" s="1"/>
  <c r="H34" i="62"/>
  <c r="G34" i="62"/>
  <c r="G33" i="62" s="1"/>
  <c r="F34" i="62"/>
  <c r="F33" i="62" s="1"/>
  <c r="D34" i="62"/>
  <c r="H33" i="62"/>
  <c r="D33" i="62"/>
  <c r="E32" i="62"/>
  <c r="J155" i="52"/>
  <c r="J154" i="52"/>
  <c r="J153" i="52"/>
  <c r="I152" i="52"/>
  <c r="I151" i="52" s="1"/>
  <c r="H152" i="52"/>
  <c r="H151" i="52" s="1"/>
  <c r="G152" i="52"/>
  <c r="G151" i="52" s="1"/>
  <c r="F152" i="52"/>
  <c r="F151" i="52" s="1"/>
  <c r="D152" i="52"/>
  <c r="D151" i="52" s="1"/>
  <c r="J138" i="52"/>
  <c r="J135" i="52" s="1"/>
  <c r="I135" i="52"/>
  <c r="H135" i="52"/>
  <c r="G135" i="52"/>
  <c r="F135" i="52"/>
  <c r="D135" i="52"/>
  <c r="I131" i="52"/>
  <c r="H131" i="52"/>
  <c r="G131" i="52"/>
  <c r="F131" i="52"/>
  <c r="D131" i="52"/>
  <c r="F77" i="52"/>
  <c r="J77" i="52" s="1"/>
  <c r="F76" i="52"/>
  <c r="J76" i="52" s="1"/>
  <c r="F75" i="52"/>
  <c r="J75" i="52" s="1"/>
  <c r="F74" i="52"/>
  <c r="F73" i="52"/>
  <c r="J73" i="52" s="1"/>
  <c r="F72" i="52"/>
  <c r="J72" i="52" s="1"/>
  <c r="F71" i="52"/>
  <c r="F70" i="52"/>
  <c r="J70" i="52" s="1"/>
  <c r="I69" i="52"/>
  <c r="H69" i="52"/>
  <c r="G69" i="52"/>
  <c r="D69" i="52"/>
  <c r="J68" i="52"/>
  <c r="F67" i="52"/>
  <c r="I66" i="52"/>
  <c r="H66" i="52"/>
  <c r="G66" i="52"/>
  <c r="D66" i="52"/>
  <c r="J65" i="52"/>
  <c r="I64" i="52"/>
  <c r="H64" i="52"/>
  <c r="G64" i="52"/>
  <c r="F64" i="52"/>
  <c r="J64" i="52" s="1"/>
  <c r="D64" i="52"/>
  <c r="F63" i="52"/>
  <c r="J62" i="52"/>
  <c r="J61" i="52"/>
  <c r="J60" i="52"/>
  <c r="J59" i="52"/>
  <c r="J57" i="52"/>
  <c r="J56" i="52"/>
  <c r="I55" i="52"/>
  <c r="I42" i="52" s="1"/>
  <c r="H55" i="52"/>
  <c r="G55" i="52"/>
  <c r="D55" i="52"/>
  <c r="J52" i="52"/>
  <c r="J51" i="52" s="1"/>
  <c r="I51" i="52"/>
  <c r="H51" i="52"/>
  <c r="G51" i="52"/>
  <c r="F51" i="52"/>
  <c r="D51" i="52"/>
  <c r="J47" i="52"/>
  <c r="F46" i="52"/>
  <c r="J46" i="52" s="1"/>
  <c r="F45" i="52"/>
  <c r="J45" i="52" s="1"/>
  <c r="F44" i="52"/>
  <c r="I43" i="52"/>
  <c r="H43" i="52"/>
  <c r="G43" i="52"/>
  <c r="D43" i="52"/>
  <c r="J41" i="52"/>
  <c r="J36" i="52"/>
  <c r="J35" i="52"/>
  <c r="I34" i="52"/>
  <c r="I33" i="52" s="1"/>
  <c r="H34" i="52"/>
  <c r="H33" i="52" s="1"/>
  <c r="G34" i="52"/>
  <c r="G33" i="52" s="1"/>
  <c r="F34" i="52"/>
  <c r="F33" i="52" s="1"/>
  <c r="D34" i="52"/>
  <c r="D33" i="52" s="1"/>
  <c r="J159" i="54"/>
  <c r="F154" i="54"/>
  <c r="J153" i="54"/>
  <c r="J137" i="54"/>
  <c r="F131" i="54"/>
  <c r="F107" i="54"/>
  <c r="J107" i="54" s="1"/>
  <c r="I99" i="54"/>
  <c r="J75" i="54"/>
  <c r="J72" i="54"/>
  <c r="J71" i="54"/>
  <c r="G66" i="54"/>
  <c r="J65" i="54"/>
  <c r="I64" i="54"/>
  <c r="H64" i="54"/>
  <c r="G64" i="54"/>
  <c r="F64" i="54"/>
  <c r="J64" i="54" s="1"/>
  <c r="D64" i="54"/>
  <c r="J62" i="54"/>
  <c r="J61" i="54"/>
  <c r="J60" i="54"/>
  <c r="J59" i="54"/>
  <c r="J57" i="54"/>
  <c r="J56" i="54"/>
  <c r="I55" i="54"/>
  <c r="H55" i="54"/>
  <c r="G55" i="54"/>
  <c r="J52" i="54"/>
  <c r="J51" i="54" s="1"/>
  <c r="I51" i="54"/>
  <c r="H51" i="54"/>
  <c r="G51" i="54"/>
  <c r="F51" i="54"/>
  <c r="D51" i="54"/>
  <c r="J47" i="54"/>
  <c r="J36" i="54"/>
  <c r="I136" i="42"/>
  <c r="I133" i="42" s="1"/>
  <c r="H136" i="42"/>
  <c r="H133" i="42" s="1"/>
  <c r="G136" i="42"/>
  <c r="G157" i="42" s="1"/>
  <c r="D136" i="42"/>
  <c r="D133" i="42" s="1"/>
  <c r="F158" i="77"/>
  <c r="J134" i="77"/>
  <c r="J158" i="77" s="1"/>
  <c r="J154" i="75"/>
  <c r="J153" i="75"/>
  <c r="D152" i="75"/>
  <c r="D151" i="75" s="1"/>
  <c r="J138" i="75"/>
  <c r="J137" i="75"/>
  <c r="I135" i="75"/>
  <c r="I131" i="75" s="1"/>
  <c r="H135" i="75"/>
  <c r="H131" i="75" s="1"/>
  <c r="G135" i="75"/>
  <c r="G131" i="75" s="1"/>
  <c r="F135" i="75"/>
  <c r="J135" i="75" s="1"/>
  <c r="J131" i="75" s="1"/>
  <c r="D135" i="75"/>
  <c r="D131" i="75" s="1"/>
  <c r="F131" i="75"/>
  <c r="F114" i="75"/>
  <c r="I99" i="75"/>
  <c r="I92" i="75" s="1"/>
  <c r="H99" i="75"/>
  <c r="H92" i="75" s="1"/>
  <c r="G99" i="75"/>
  <c r="G92" i="75" s="1"/>
  <c r="D99" i="75"/>
  <c r="D92" i="75" s="1"/>
  <c r="F77" i="75"/>
  <c r="I545" i="71" s="1"/>
  <c r="H545" i="71" s="1"/>
  <c r="F76" i="75"/>
  <c r="J76" i="75" s="1"/>
  <c r="F75" i="75"/>
  <c r="J75" i="75" s="1"/>
  <c r="F74" i="75"/>
  <c r="F73" i="75"/>
  <c r="J73" i="75" s="1"/>
  <c r="F72" i="75"/>
  <c r="J72" i="75" s="1"/>
  <c r="F71" i="75"/>
  <c r="J71" i="75" s="1"/>
  <c r="F70" i="75"/>
  <c r="I69" i="75"/>
  <c r="H69" i="75"/>
  <c r="G69" i="75"/>
  <c r="D69" i="75"/>
  <c r="D32" i="75" s="1"/>
  <c r="F68" i="75"/>
  <c r="J68" i="75" s="1"/>
  <c r="F67" i="75"/>
  <c r="I544" i="71" s="1"/>
  <c r="H544" i="71" s="1"/>
  <c r="I66" i="75"/>
  <c r="H66" i="75"/>
  <c r="G66" i="75"/>
  <c r="D66" i="75"/>
  <c r="J65" i="75"/>
  <c r="I64" i="75"/>
  <c r="H64" i="75"/>
  <c r="G64" i="75"/>
  <c r="F64" i="75"/>
  <c r="J64" i="75" s="1"/>
  <c r="D64" i="75"/>
  <c r="F63" i="75"/>
  <c r="J63" i="75" s="1"/>
  <c r="F62" i="75"/>
  <c r="J62" i="75" s="1"/>
  <c r="F61" i="75"/>
  <c r="J61" i="75" s="1"/>
  <c r="F60" i="75"/>
  <c r="J60" i="75" s="1"/>
  <c r="F59" i="75"/>
  <c r="J59" i="75" s="1"/>
  <c r="F58" i="75"/>
  <c r="F57" i="75"/>
  <c r="J57" i="75" s="1"/>
  <c r="F56" i="75"/>
  <c r="J56" i="75" s="1"/>
  <c r="I55" i="75"/>
  <c r="H55" i="75"/>
  <c r="G55" i="75"/>
  <c r="D55" i="75"/>
  <c r="F54" i="75"/>
  <c r="F53" i="75"/>
  <c r="F52" i="75"/>
  <c r="F51" i="75" s="1"/>
  <c r="I51" i="75"/>
  <c r="H51" i="75"/>
  <c r="G51" i="75"/>
  <c r="D51" i="75"/>
  <c r="F49" i="75"/>
  <c r="F48" i="75"/>
  <c r="F47" i="75"/>
  <c r="J47" i="75" s="1"/>
  <c r="F46" i="75"/>
  <c r="J46" i="75" s="1"/>
  <c r="F45" i="75"/>
  <c r="J45" i="75" s="1"/>
  <c r="F44" i="75"/>
  <c r="I43" i="75"/>
  <c r="H43" i="75"/>
  <c r="G43" i="75"/>
  <c r="D43" i="75"/>
  <c r="F41" i="75"/>
  <c r="J41" i="75" s="1"/>
  <c r="F40" i="75"/>
  <c r="F39" i="75"/>
  <c r="F38" i="75"/>
  <c r="F37" i="75"/>
  <c r="F36" i="75"/>
  <c r="J36" i="75" s="1"/>
  <c r="F35" i="75"/>
  <c r="J35" i="75" s="1"/>
  <c r="I34" i="75"/>
  <c r="I33" i="75" s="1"/>
  <c r="H34" i="75"/>
  <c r="H33" i="75" s="1"/>
  <c r="G34" i="75"/>
  <c r="G33" i="75" s="1"/>
  <c r="D34" i="75"/>
  <c r="D33" i="75" s="1"/>
  <c r="E32" i="75"/>
  <c r="E175" i="75" s="1"/>
  <c r="F67" i="60"/>
  <c r="F66" i="60" s="1"/>
  <c r="I66" i="60"/>
  <c r="H66" i="60"/>
  <c r="H32" i="60" s="1"/>
  <c r="G66" i="60"/>
  <c r="G161" i="60" s="1"/>
  <c r="E161" i="60"/>
  <c r="D161" i="60"/>
  <c r="J143" i="65"/>
  <c r="J137" i="65"/>
  <c r="Q161" i="31" s="1"/>
  <c r="J123" i="65"/>
  <c r="J80" i="65"/>
  <c r="F80" i="65"/>
  <c r="F48" i="65"/>
  <c r="J48" i="65" s="1"/>
  <c r="F47" i="65"/>
  <c r="F46" i="65"/>
  <c r="J154" i="67"/>
  <c r="J153" i="67"/>
  <c r="I152" i="67"/>
  <c r="I151" i="67" s="1"/>
  <c r="P149" i="31" s="1"/>
  <c r="P147" i="31" s="1"/>
  <c r="H152" i="67"/>
  <c r="H151" i="67" s="1"/>
  <c r="O149" i="31" s="1"/>
  <c r="O147" i="31" s="1"/>
  <c r="G152" i="67"/>
  <c r="G151" i="67" s="1"/>
  <c r="N149" i="31" s="1"/>
  <c r="N147" i="31" s="1"/>
  <c r="F152" i="67"/>
  <c r="I151" i="3" s="1"/>
  <c r="I149" i="3" s="1"/>
  <c r="D152" i="67"/>
  <c r="D151" i="67" s="1"/>
  <c r="J138" i="67"/>
  <c r="J137" i="67"/>
  <c r="I135" i="67"/>
  <c r="I131" i="67" s="1"/>
  <c r="H135" i="67"/>
  <c r="H131" i="67" s="1"/>
  <c r="G135" i="67"/>
  <c r="G131" i="67" s="1"/>
  <c r="F135" i="67"/>
  <c r="F131" i="67" s="1"/>
  <c r="D135" i="67"/>
  <c r="D131" i="67" s="1"/>
  <c r="J114" i="67"/>
  <c r="I99" i="67"/>
  <c r="H99" i="67"/>
  <c r="G99" i="67"/>
  <c r="F99" i="67"/>
  <c r="J99" i="67" s="1"/>
  <c r="D99" i="67"/>
  <c r="F77" i="67"/>
  <c r="J77" i="67" s="1"/>
  <c r="F76" i="67"/>
  <c r="J76" i="67" s="1"/>
  <c r="F75" i="67"/>
  <c r="J75" i="67" s="1"/>
  <c r="F74" i="67"/>
  <c r="F73" i="67"/>
  <c r="J73" i="67" s="1"/>
  <c r="F72" i="67"/>
  <c r="J72" i="67" s="1"/>
  <c r="F71" i="67"/>
  <c r="J71" i="67" s="1"/>
  <c r="F70" i="67"/>
  <c r="J70" i="67" s="1"/>
  <c r="I69" i="67"/>
  <c r="H69" i="67"/>
  <c r="G69" i="67"/>
  <c r="D69" i="67"/>
  <c r="F68" i="67"/>
  <c r="J68" i="67" s="1"/>
  <c r="F67" i="67"/>
  <c r="I517" i="71" s="1"/>
  <c r="H517" i="71" s="1"/>
  <c r="I66" i="67"/>
  <c r="H66" i="67"/>
  <c r="G66" i="67"/>
  <c r="D66" i="67"/>
  <c r="J65" i="67"/>
  <c r="I64" i="67"/>
  <c r="H64" i="67"/>
  <c r="G64" i="67"/>
  <c r="F64" i="67"/>
  <c r="J64" i="67" s="1"/>
  <c r="D64" i="67"/>
  <c r="F63" i="67"/>
  <c r="J63" i="67" s="1"/>
  <c r="F62" i="67"/>
  <c r="J62" i="67" s="1"/>
  <c r="F61" i="67"/>
  <c r="J61" i="67" s="1"/>
  <c r="J60" i="67"/>
  <c r="F60" i="67"/>
  <c r="F59" i="67"/>
  <c r="J59" i="67" s="1"/>
  <c r="F58" i="67"/>
  <c r="F57" i="67"/>
  <c r="J57" i="67" s="1"/>
  <c r="F56" i="67"/>
  <c r="J56" i="67" s="1"/>
  <c r="I55" i="67"/>
  <c r="H55" i="67"/>
  <c r="G55" i="67"/>
  <c r="D55" i="67"/>
  <c r="F54" i="67"/>
  <c r="F53" i="67"/>
  <c r="F52" i="67"/>
  <c r="J52" i="67" s="1"/>
  <c r="J51" i="67" s="1"/>
  <c r="I51" i="67"/>
  <c r="H51" i="67"/>
  <c r="G51" i="67"/>
  <c r="F51" i="67"/>
  <c r="D51" i="67"/>
  <c r="F49" i="67"/>
  <c r="F48" i="67"/>
  <c r="F47" i="67"/>
  <c r="J47" i="67" s="1"/>
  <c r="F46" i="67"/>
  <c r="J46" i="67" s="1"/>
  <c r="F45" i="67"/>
  <c r="J45" i="67" s="1"/>
  <c r="F44" i="67"/>
  <c r="I43" i="67"/>
  <c r="H43" i="67"/>
  <c r="G43" i="67"/>
  <c r="D43" i="67"/>
  <c r="F41" i="67"/>
  <c r="J41" i="67" s="1"/>
  <c r="F40" i="67"/>
  <c r="F39" i="67"/>
  <c r="F38" i="67"/>
  <c r="F37" i="67"/>
  <c r="F36" i="67"/>
  <c r="J36" i="67" s="1"/>
  <c r="F35" i="67"/>
  <c r="I34" i="67"/>
  <c r="H34" i="67"/>
  <c r="H33" i="67" s="1"/>
  <c r="G34" i="67"/>
  <c r="G33" i="67" s="1"/>
  <c r="D34" i="67"/>
  <c r="I33" i="67"/>
  <c r="D33" i="67"/>
  <c r="F45" i="39"/>
  <c r="F44" i="39"/>
  <c r="D43" i="39"/>
  <c r="D32" i="39" s="1"/>
  <c r="D158" i="39" s="1"/>
  <c r="G34" i="35"/>
  <c r="E135" i="18"/>
  <c r="E159" i="18" s="1"/>
  <c r="G33" i="18"/>
  <c r="J116" i="31" s="1"/>
  <c r="J114" i="31" s="1"/>
  <c r="J157" i="25"/>
  <c r="J155" i="25"/>
  <c r="J154" i="25"/>
  <c r="J153" i="25"/>
  <c r="I152" i="25"/>
  <c r="I151" i="25" s="1"/>
  <c r="H152" i="25"/>
  <c r="H151" i="25" s="1"/>
  <c r="G152" i="25"/>
  <c r="G151" i="25" s="1"/>
  <c r="F152" i="25"/>
  <c r="J152" i="25" s="1"/>
  <c r="D152" i="25"/>
  <c r="J138" i="25"/>
  <c r="J137" i="25"/>
  <c r="I135" i="25"/>
  <c r="I131" i="25" s="1"/>
  <c r="H135" i="25"/>
  <c r="H131" i="25" s="1"/>
  <c r="G135" i="25"/>
  <c r="F135" i="25"/>
  <c r="J135" i="25" s="1"/>
  <c r="J131" i="25" s="1"/>
  <c r="D135" i="25"/>
  <c r="D131" i="25" s="1"/>
  <c r="G131" i="25"/>
  <c r="J77" i="25"/>
  <c r="J76" i="25"/>
  <c r="J75" i="25"/>
  <c r="J73" i="25"/>
  <c r="J72" i="25"/>
  <c r="J71" i="25"/>
  <c r="J70" i="25"/>
  <c r="I69" i="25"/>
  <c r="H69" i="25"/>
  <c r="G69" i="25"/>
  <c r="F69" i="25"/>
  <c r="J69" i="25" s="1"/>
  <c r="D69" i="25"/>
  <c r="J68" i="25"/>
  <c r="J67" i="25"/>
  <c r="I66" i="25"/>
  <c r="H66" i="25"/>
  <c r="G66" i="25"/>
  <c r="F66" i="25"/>
  <c r="D66" i="25"/>
  <c r="J65" i="25"/>
  <c r="I64" i="25"/>
  <c r="H64" i="25"/>
  <c r="G64" i="25"/>
  <c r="F64" i="25"/>
  <c r="D64" i="25"/>
  <c r="J63" i="25"/>
  <c r="J62" i="25"/>
  <c r="J61" i="25"/>
  <c r="J60" i="25"/>
  <c r="J59" i="25"/>
  <c r="J57" i="25"/>
  <c r="J56" i="25"/>
  <c r="I55" i="25"/>
  <c r="H55" i="25"/>
  <c r="G55" i="25"/>
  <c r="F55" i="25"/>
  <c r="J55" i="25" s="1"/>
  <c r="D55" i="25"/>
  <c r="J52" i="25"/>
  <c r="J51" i="25" s="1"/>
  <c r="I51" i="25"/>
  <c r="H51" i="25"/>
  <c r="G51" i="25"/>
  <c r="F51" i="25"/>
  <c r="D51" i="25"/>
  <c r="J47" i="25"/>
  <c r="J46" i="25"/>
  <c r="J45" i="25"/>
  <c r="I43" i="25"/>
  <c r="I42" i="25" s="1"/>
  <c r="I32" i="25" s="1"/>
  <c r="H43" i="25"/>
  <c r="H42" i="25" s="1"/>
  <c r="H32" i="25" s="1"/>
  <c r="H175" i="25" s="1"/>
  <c r="G43" i="25"/>
  <c r="F43" i="25"/>
  <c r="D43" i="25"/>
  <c r="J36" i="25"/>
  <c r="D34" i="25"/>
  <c r="D33" i="25" s="1"/>
  <c r="H158" i="20"/>
  <c r="K52" i="31" s="1"/>
  <c r="G158" i="20"/>
  <c r="J52" i="31" s="1"/>
  <c r="J50" i="31" s="1"/>
  <c r="J45" i="31" s="1"/>
  <c r="I113" i="20"/>
  <c r="I32" i="20" s="1"/>
  <c r="I158" i="20" s="1"/>
  <c r="L52" i="31" s="1"/>
  <c r="D113" i="20"/>
  <c r="D32" i="20" s="1"/>
  <c r="D158" i="20" s="1"/>
  <c r="E176" i="59"/>
  <c r="J158" i="59"/>
  <c r="J156" i="59"/>
  <c r="J154" i="59"/>
  <c r="I153" i="59"/>
  <c r="P33" i="31" s="1"/>
  <c r="H153" i="59"/>
  <c r="H152" i="59" s="1"/>
  <c r="O33" i="31" s="1"/>
  <c r="G153" i="59"/>
  <c r="G152" i="59" s="1"/>
  <c r="D153" i="59"/>
  <c r="D152" i="59" s="1"/>
  <c r="D136" i="59"/>
  <c r="J133" i="59"/>
  <c r="J132" i="59" s="1"/>
  <c r="D133" i="59"/>
  <c r="D132" i="59" s="1"/>
  <c r="J108" i="59"/>
  <c r="J100" i="59" s="1"/>
  <c r="J78" i="59"/>
  <c r="J77" i="59"/>
  <c r="J76" i="59"/>
  <c r="J74" i="59"/>
  <c r="J73" i="59"/>
  <c r="J72" i="59"/>
  <c r="J71" i="59"/>
  <c r="G70" i="59"/>
  <c r="D70" i="59"/>
  <c r="J69" i="59"/>
  <c r="J68" i="59"/>
  <c r="I67" i="59"/>
  <c r="H67" i="59"/>
  <c r="G67" i="59"/>
  <c r="F67" i="59"/>
  <c r="D67" i="59"/>
  <c r="J66" i="59"/>
  <c r="I65" i="59"/>
  <c r="H65" i="59"/>
  <c r="G65" i="59"/>
  <c r="F65" i="59"/>
  <c r="J65" i="59" s="1"/>
  <c r="D65" i="59"/>
  <c r="J63" i="59"/>
  <c r="J62" i="59"/>
  <c r="F61" i="59"/>
  <c r="J61" i="59" s="1"/>
  <c r="J60" i="59"/>
  <c r="J58" i="59"/>
  <c r="J57" i="59"/>
  <c r="I56" i="59"/>
  <c r="H56" i="59"/>
  <c r="H43" i="59" s="1"/>
  <c r="G56" i="59"/>
  <c r="F56" i="59"/>
  <c r="J56" i="59" s="1"/>
  <c r="D56" i="59"/>
  <c r="J53" i="59"/>
  <c r="J52" i="59" s="1"/>
  <c r="I52" i="59"/>
  <c r="H52" i="59"/>
  <c r="G52" i="59"/>
  <c r="F52" i="59"/>
  <c r="D52" i="59"/>
  <c r="J48" i="59"/>
  <c r="J47" i="59"/>
  <c r="J46" i="59"/>
  <c r="J44" i="59" s="1"/>
  <c r="I44" i="59"/>
  <c r="H44" i="59"/>
  <c r="G44" i="59"/>
  <c r="F44" i="59"/>
  <c r="D44" i="59"/>
  <c r="J42" i="59"/>
  <c r="J37" i="59"/>
  <c r="J36" i="59"/>
  <c r="I35" i="59"/>
  <c r="I34" i="59" s="1"/>
  <c r="H35" i="59"/>
  <c r="H34" i="59" s="1"/>
  <c r="G35" i="59"/>
  <c r="G34" i="59" s="1"/>
  <c r="F35" i="59"/>
  <c r="F34" i="59" s="1"/>
  <c r="D35" i="59"/>
  <c r="D34" i="59" s="1"/>
  <c r="F174" i="61"/>
  <c r="F173" i="61"/>
  <c r="F172" i="61"/>
  <c r="F171" i="61"/>
  <c r="F170" i="61"/>
  <c r="F169" i="61"/>
  <c r="F168" i="61"/>
  <c r="F167" i="61"/>
  <c r="F166" i="61"/>
  <c r="F165" i="61"/>
  <c r="F164" i="61"/>
  <c r="F163" i="61"/>
  <c r="F161" i="61"/>
  <c r="F160" i="61"/>
  <c r="F159" i="61"/>
  <c r="F158" i="61"/>
  <c r="F157" i="61"/>
  <c r="J157" i="61" s="1"/>
  <c r="F156" i="61"/>
  <c r="F155" i="61"/>
  <c r="J155" i="61" s="1"/>
  <c r="F154" i="61"/>
  <c r="J154" i="61" s="1"/>
  <c r="F153" i="61"/>
  <c r="J153" i="61" s="1"/>
  <c r="E151" i="61"/>
  <c r="E175" i="61" s="1"/>
  <c r="J137" i="61"/>
  <c r="J107" i="61"/>
  <c r="J77" i="61"/>
  <c r="J76" i="61"/>
  <c r="J75" i="61"/>
  <c r="J73" i="61"/>
  <c r="J72" i="61"/>
  <c r="J71" i="61"/>
  <c r="J70" i="61"/>
  <c r="I69" i="61"/>
  <c r="H69" i="61"/>
  <c r="G69" i="61"/>
  <c r="F69" i="61"/>
  <c r="J69" i="61" s="1"/>
  <c r="D69" i="61"/>
  <c r="J68" i="61"/>
  <c r="J67" i="61"/>
  <c r="D66" i="61"/>
  <c r="J63" i="61"/>
  <c r="J62" i="61"/>
  <c r="J61" i="61"/>
  <c r="J60" i="61"/>
  <c r="J59" i="61"/>
  <c r="J57" i="61"/>
  <c r="J56" i="61"/>
  <c r="I55" i="61"/>
  <c r="H55" i="61"/>
  <c r="G55" i="61"/>
  <c r="F55" i="61"/>
  <c r="J55" i="61" s="1"/>
  <c r="D55" i="61"/>
  <c r="J52" i="61"/>
  <c r="J51" i="61"/>
  <c r="I51" i="61"/>
  <c r="H51" i="61"/>
  <c r="G51" i="61"/>
  <c r="F51" i="61"/>
  <c r="D51" i="61"/>
  <c r="J47" i="61"/>
  <c r="J46" i="61"/>
  <c r="J45" i="61"/>
  <c r="J43" i="61" s="1"/>
  <c r="I43" i="61"/>
  <c r="H43" i="61"/>
  <c r="G43" i="61"/>
  <c r="F43" i="61"/>
  <c r="D43" i="61"/>
  <c r="J41" i="61"/>
  <c r="J36" i="61"/>
  <c r="J35" i="61"/>
  <c r="I34" i="61"/>
  <c r="I33" i="61" s="1"/>
  <c r="H34" i="61"/>
  <c r="H33" i="61" s="1"/>
  <c r="G34" i="61"/>
  <c r="G33" i="61" s="1"/>
  <c r="F34" i="61"/>
  <c r="F33" i="61" s="1"/>
  <c r="D34" i="61"/>
  <c r="D33" i="61" s="1"/>
  <c r="J157" i="21"/>
  <c r="J155" i="21"/>
  <c r="J154" i="21"/>
  <c r="J153" i="21"/>
  <c r="I152" i="21"/>
  <c r="I151" i="21" s="1"/>
  <c r="P24" i="31" s="1"/>
  <c r="H152" i="21"/>
  <c r="H151" i="21" s="1"/>
  <c r="O24" i="31" s="1"/>
  <c r="O20" i="31" s="1"/>
  <c r="G152" i="21"/>
  <c r="G151" i="21" s="1"/>
  <c r="N24" i="31" s="1"/>
  <c r="N20" i="31" s="1"/>
  <c r="F152" i="21"/>
  <c r="J210" i="71" s="1"/>
  <c r="E152" i="21"/>
  <c r="J138" i="21"/>
  <c r="J137" i="21"/>
  <c r="I135" i="21"/>
  <c r="I131" i="21" s="1"/>
  <c r="H135" i="21"/>
  <c r="H131" i="21" s="1"/>
  <c r="G135" i="21"/>
  <c r="G131" i="21" s="1"/>
  <c r="F135" i="21"/>
  <c r="J135" i="21" s="1"/>
  <c r="J131" i="21" s="1"/>
  <c r="D135" i="21"/>
  <c r="D131" i="21" s="1"/>
  <c r="J76" i="21"/>
  <c r="F75" i="21"/>
  <c r="J75" i="21" s="1"/>
  <c r="F74" i="21"/>
  <c r="F73" i="21"/>
  <c r="J73" i="21" s="1"/>
  <c r="F72" i="21"/>
  <c r="J72" i="21" s="1"/>
  <c r="F71" i="21"/>
  <c r="D69" i="21"/>
  <c r="D66" i="21"/>
  <c r="J65" i="21"/>
  <c r="D64" i="21"/>
  <c r="F62" i="21"/>
  <c r="J62" i="21" s="1"/>
  <c r="F61" i="21"/>
  <c r="J61" i="21" s="1"/>
  <c r="F60" i="21"/>
  <c r="J60" i="21" s="1"/>
  <c r="F59" i="21"/>
  <c r="J59" i="21" s="1"/>
  <c r="F58" i="21"/>
  <c r="F57" i="21"/>
  <c r="J57" i="21" s="1"/>
  <c r="F56" i="21"/>
  <c r="H55" i="21"/>
  <c r="D55" i="21"/>
  <c r="F54" i="21"/>
  <c r="F53" i="21"/>
  <c r="F52" i="21"/>
  <c r="J52" i="21" s="1"/>
  <c r="J51" i="21" s="1"/>
  <c r="I51" i="21"/>
  <c r="H51" i="21"/>
  <c r="D51" i="21"/>
  <c r="F49" i="21"/>
  <c r="F48" i="21"/>
  <c r="F46" i="21"/>
  <c r="J46" i="21" s="1"/>
  <c r="F44" i="21"/>
  <c r="D43" i="21"/>
  <c r="F41" i="21"/>
  <c r="I200" i="71" s="1"/>
  <c r="H200" i="71" s="1"/>
  <c r="F40" i="21"/>
  <c r="F39" i="21"/>
  <c r="F38" i="21"/>
  <c r="F37" i="21"/>
  <c r="F36" i="21"/>
  <c r="J36" i="21" s="1"/>
  <c r="F35" i="21"/>
  <c r="J35" i="21" s="1"/>
  <c r="H34" i="21"/>
  <c r="H33" i="21" s="1"/>
  <c r="D34" i="21"/>
  <c r="D33" i="21" s="1"/>
  <c r="F162" i="29"/>
  <c r="J162" i="29" s="1"/>
  <c r="F161" i="29"/>
  <c r="F160" i="29"/>
  <c r="J160" i="29" s="1"/>
  <c r="F159" i="29"/>
  <c r="F154" i="29"/>
  <c r="J154" i="29" s="1"/>
  <c r="F153" i="29"/>
  <c r="J153" i="29" s="1"/>
  <c r="F138" i="29"/>
  <c r="F135" i="29" s="1"/>
  <c r="F131" i="29" s="1"/>
  <c r="J137" i="29"/>
  <c r="F136" i="29"/>
  <c r="D135" i="29"/>
  <c r="D131" i="29" s="1"/>
  <c r="J77" i="29"/>
  <c r="F76" i="29"/>
  <c r="J76" i="29" s="1"/>
  <c r="F75" i="29"/>
  <c r="J75" i="29" s="1"/>
  <c r="F74" i="29"/>
  <c r="F72" i="29"/>
  <c r="J72" i="29" s="1"/>
  <c r="F71" i="29"/>
  <c r="F68" i="29"/>
  <c r="F67" i="29"/>
  <c r="J67" i="29" s="1"/>
  <c r="H66" i="29"/>
  <c r="E66" i="29"/>
  <c r="D66" i="29"/>
  <c r="F65" i="29"/>
  <c r="J65" i="29" s="1"/>
  <c r="G64" i="29"/>
  <c r="D64" i="29"/>
  <c r="F61" i="29"/>
  <c r="J61" i="29" s="1"/>
  <c r="F60" i="29"/>
  <c r="J60" i="29" s="1"/>
  <c r="J58" i="29"/>
  <c r="F56" i="29"/>
  <c r="J56" i="29" s="1"/>
  <c r="F49" i="29"/>
  <c r="F47" i="29"/>
  <c r="F44" i="29"/>
  <c r="E43" i="29"/>
  <c r="F41" i="29"/>
  <c r="I25" i="71" s="1"/>
  <c r="H25" i="71" s="1"/>
  <c r="F40" i="29"/>
  <c r="F39" i="29"/>
  <c r="F38" i="29"/>
  <c r="F37" i="29"/>
  <c r="E33" i="29"/>
  <c r="H981" i="71"/>
  <c r="H980" i="71"/>
  <c r="H979" i="71"/>
  <c r="H978" i="71"/>
  <c r="H977" i="71"/>
  <c r="H976" i="71"/>
  <c r="H873" i="71"/>
  <c r="H868" i="71"/>
  <c r="H862" i="71" s="1"/>
  <c r="I862" i="71"/>
  <c r="H854" i="71"/>
  <c r="H848" i="71"/>
  <c r="I737" i="71"/>
  <c r="H737" i="71" s="1"/>
  <c r="H717" i="71"/>
  <c r="J624" i="71"/>
  <c r="H624" i="71" s="1"/>
  <c r="H619" i="71"/>
  <c r="H617" i="71"/>
  <c r="H616" i="71"/>
  <c r="H615" i="71"/>
  <c r="I611" i="71"/>
  <c r="H611" i="71" s="1"/>
  <c r="J590" i="71"/>
  <c r="H590" i="71" s="1"/>
  <c r="H546" i="71"/>
  <c r="I530" i="71"/>
  <c r="H530" i="71" s="1"/>
  <c r="H230" i="71"/>
  <c r="I209" i="71"/>
  <c r="H209" i="71" s="1"/>
  <c r="D214" i="4"/>
  <c r="D213" i="4"/>
  <c r="F197" i="4"/>
  <c r="D197" i="4" s="1"/>
  <c r="D180" i="4"/>
  <c r="E154" i="4"/>
  <c r="D154" i="4" s="1"/>
  <c r="F118" i="4"/>
  <c r="E50" i="4"/>
  <c r="D50" i="4" s="1"/>
  <c r="E48" i="4"/>
  <c r="D48" i="4" s="1"/>
  <c r="G251" i="3"/>
  <c r="I205" i="3"/>
  <c r="I203" i="3" s="1"/>
  <c r="I184" i="3" s="1"/>
  <c r="G199" i="3"/>
  <c r="I161" i="3"/>
  <c r="G74" i="3"/>
  <c r="G72" i="3" s="1"/>
  <c r="G65" i="3" s="1"/>
  <c r="H72" i="3"/>
  <c r="H65" i="3" s="1"/>
  <c r="I46" i="71" l="1"/>
  <c r="H46" i="71" s="1"/>
  <c r="I39" i="71"/>
  <c r="H39" i="71" s="1"/>
  <c r="J57" i="29"/>
  <c r="I43" i="71"/>
  <c r="H43" i="71" s="1"/>
  <c r="J115" i="59"/>
  <c r="E122" i="4"/>
  <c r="E118" i="4" s="1"/>
  <c r="I174" i="3"/>
  <c r="F181" i="4"/>
  <c r="D181" i="4" s="1"/>
  <c r="F153" i="59"/>
  <c r="J591" i="71"/>
  <c r="H591" i="71" s="1"/>
  <c r="I47" i="71"/>
  <c r="I772" i="71"/>
  <c r="H772" i="71" s="1"/>
  <c r="I144" i="3"/>
  <c r="J257" i="71"/>
  <c r="J228" i="71" s="1"/>
  <c r="J155" i="59"/>
  <c r="D42" i="25"/>
  <c r="D32" i="25" s="1"/>
  <c r="D175" i="25" s="1"/>
  <c r="I233" i="71"/>
  <c r="H233" i="71" s="1"/>
  <c r="I32" i="60"/>
  <c r="L172" i="31" s="1"/>
  <c r="F55" i="49"/>
  <c r="J55" i="49" s="1"/>
  <c r="J65" i="78"/>
  <c r="H34" i="27"/>
  <c r="H33" i="27" s="1"/>
  <c r="H32" i="75"/>
  <c r="O175" i="31"/>
  <c r="J154" i="54"/>
  <c r="J77" i="62"/>
  <c r="J112" i="11"/>
  <c r="J157" i="55"/>
  <c r="I902" i="71"/>
  <c r="H902" i="71" s="1"/>
  <c r="J77" i="60"/>
  <c r="J69" i="60" s="1"/>
  <c r="I562" i="71"/>
  <c r="H562" i="71" s="1"/>
  <c r="F69" i="60"/>
  <c r="D182" i="4"/>
  <c r="J33" i="31"/>
  <c r="J31" i="31" s="1"/>
  <c r="F34" i="78"/>
  <c r="F33" i="78" s="1"/>
  <c r="J65" i="80"/>
  <c r="J63" i="81"/>
  <c r="H43" i="27"/>
  <c r="G42" i="80"/>
  <c r="J76" i="49"/>
  <c r="O31" i="31"/>
  <c r="F55" i="62"/>
  <c r="J55" i="62" s="1"/>
  <c r="P175" i="31"/>
  <c r="I158" i="64"/>
  <c r="E175" i="62"/>
  <c r="F152" i="55"/>
  <c r="J152" i="55" s="1"/>
  <c r="G42" i="24"/>
  <c r="G32" i="24" s="1"/>
  <c r="G175" i="24" s="1"/>
  <c r="J67" i="21"/>
  <c r="F69" i="24"/>
  <c r="J69" i="24" s="1"/>
  <c r="D42" i="80"/>
  <c r="H252" i="3"/>
  <c r="G252" i="3" s="1"/>
  <c r="F43" i="75"/>
  <c r="F151" i="48"/>
  <c r="J75" i="50"/>
  <c r="F64" i="24"/>
  <c r="J64" i="24" s="1"/>
  <c r="O215" i="31"/>
  <c r="O213" i="31" s="1"/>
  <c r="F132" i="58"/>
  <c r="F131" i="58" s="1"/>
  <c r="H42" i="80"/>
  <c r="D176" i="59"/>
  <c r="F33" i="59"/>
  <c r="J63" i="78"/>
  <c r="D42" i="49"/>
  <c r="H259" i="3"/>
  <c r="G259" i="3" s="1"/>
  <c r="I906" i="71"/>
  <c r="H906" i="71" s="1"/>
  <c r="J99" i="59"/>
  <c r="J151" i="25"/>
  <c r="J67" i="54"/>
  <c r="J67" i="16"/>
  <c r="P215" i="31"/>
  <c r="P213" i="31" s="1"/>
  <c r="F135" i="80"/>
  <c r="J135" i="80" s="1"/>
  <c r="J131" i="80" s="1"/>
  <c r="F66" i="50"/>
  <c r="F69" i="52"/>
  <c r="J69" i="52" s="1"/>
  <c r="J47" i="29"/>
  <c r="E35" i="4"/>
  <c r="D35" i="4" s="1"/>
  <c r="J34" i="58"/>
  <c r="J33" i="58" s="1"/>
  <c r="H42" i="52"/>
  <c r="J64" i="59"/>
  <c r="J43" i="75"/>
  <c r="F43" i="52"/>
  <c r="J34" i="62"/>
  <c r="J33" i="62" s="1"/>
  <c r="J34" i="48"/>
  <c r="I750" i="71"/>
  <c r="J73" i="58"/>
  <c r="J46" i="27"/>
  <c r="F66" i="49"/>
  <c r="F55" i="50"/>
  <c r="J55" i="50" s="1"/>
  <c r="D32" i="54"/>
  <c r="F32" i="54" s="1"/>
  <c r="I908" i="71"/>
  <c r="H908" i="71" s="1"/>
  <c r="K146" i="31"/>
  <c r="G146" i="31" s="1"/>
  <c r="I60" i="71"/>
  <c r="E66" i="4"/>
  <c r="D66" i="4" s="1"/>
  <c r="J157" i="27"/>
  <c r="D186" i="4"/>
  <c r="J836" i="71"/>
  <c r="J834" i="71" s="1"/>
  <c r="J40" i="48"/>
  <c r="H855" i="71"/>
  <c r="J66" i="50"/>
  <c r="J63" i="50"/>
  <c r="I905" i="71"/>
  <c r="H905" i="71" s="1"/>
  <c r="F43" i="54"/>
  <c r="J46" i="54"/>
  <c r="N33" i="31"/>
  <c r="N31" i="31" s="1"/>
  <c r="I32" i="12"/>
  <c r="I158" i="12" s="1"/>
  <c r="H32" i="12"/>
  <c r="H158" i="12" s="1"/>
  <c r="H32" i="16"/>
  <c r="K215" i="31" s="1"/>
  <c r="K213" i="31" s="1"/>
  <c r="I32" i="75"/>
  <c r="L166" i="31" s="1"/>
  <c r="L164" i="31" s="1"/>
  <c r="I158" i="39"/>
  <c r="G158" i="39"/>
  <c r="H525" i="71"/>
  <c r="H527" i="71"/>
  <c r="H175" i="71"/>
  <c r="H64" i="71"/>
  <c r="H223" i="71"/>
  <c r="H491" i="71"/>
  <c r="H30" i="71"/>
  <c r="H48" i="71"/>
  <c r="J219" i="71"/>
  <c r="J217" i="71" s="1"/>
  <c r="H31" i="71"/>
  <c r="I847" i="71"/>
  <c r="H847" i="71" s="1"/>
  <c r="J135" i="29"/>
  <c r="J131" i="29" s="1"/>
  <c r="I57" i="71"/>
  <c r="I56" i="71" s="1"/>
  <c r="J105" i="24"/>
  <c r="I934" i="71"/>
  <c r="H934" i="71" s="1"/>
  <c r="J65" i="50"/>
  <c r="D56" i="4"/>
  <c r="D54" i="4" s="1"/>
  <c r="F99" i="54"/>
  <c r="J99" i="54" s="1"/>
  <c r="F33" i="18"/>
  <c r="H118" i="3" s="1"/>
  <c r="H116" i="3" s="1"/>
  <c r="E59" i="4"/>
  <c r="D59" i="4" s="1"/>
  <c r="H858" i="71"/>
  <c r="F140" i="60"/>
  <c r="J53" i="29"/>
  <c r="E42" i="4"/>
  <c r="D42" i="4" s="1"/>
  <c r="I202" i="71"/>
  <c r="H202" i="71" s="1"/>
  <c r="F215" i="4"/>
  <c r="D215" i="4" s="1"/>
  <c r="F34" i="35"/>
  <c r="J34" i="35" s="1"/>
  <c r="J65" i="81"/>
  <c r="D42" i="81"/>
  <c r="D32" i="81" s="1"/>
  <c r="D175" i="81" s="1"/>
  <c r="F152" i="80"/>
  <c r="F151" i="80" s="1"/>
  <c r="G69" i="27"/>
  <c r="J70" i="27"/>
  <c r="F187" i="4"/>
  <c r="D187" i="4" s="1"/>
  <c r="J68" i="54"/>
  <c r="J66" i="54" s="1"/>
  <c r="J621" i="71"/>
  <c r="H621" i="71" s="1"/>
  <c r="F185" i="4"/>
  <c r="D185" i="4" s="1"/>
  <c r="H19" i="71"/>
  <c r="I207" i="71"/>
  <c r="H207" i="71" s="1"/>
  <c r="H42" i="61"/>
  <c r="H32" i="61" s="1"/>
  <c r="K30" i="31" s="1"/>
  <c r="K28" i="31" s="1"/>
  <c r="F66" i="29"/>
  <c r="F99" i="75"/>
  <c r="F92" i="75" s="1"/>
  <c r="J92" i="75" s="1"/>
  <c r="N13" i="31"/>
  <c r="N11" i="31" s="1"/>
  <c r="O13" i="31"/>
  <c r="O11" i="31" s="1"/>
  <c r="P13" i="31"/>
  <c r="P11" i="31" s="1"/>
  <c r="F66" i="54"/>
  <c r="J528" i="71"/>
  <c r="J568" i="71"/>
  <c r="J556" i="71" s="1"/>
  <c r="J554" i="71" s="1"/>
  <c r="J529" i="71"/>
  <c r="I679" i="71"/>
  <c r="I677" i="71" s="1"/>
  <c r="H677" i="71" s="1"/>
  <c r="H205" i="3"/>
  <c r="H203" i="3" s="1"/>
  <c r="H184" i="3" s="1"/>
  <c r="G184" i="3" s="1"/>
  <c r="J158" i="29"/>
  <c r="F69" i="50"/>
  <c r="J69" i="50" s="1"/>
  <c r="E32" i="21"/>
  <c r="E175" i="21" s="1"/>
  <c r="F138" i="18"/>
  <c r="F135" i="18" s="1"/>
  <c r="I118" i="3" s="1"/>
  <c r="I116" i="3" s="1"/>
  <c r="J478" i="71"/>
  <c r="D175" i="75"/>
  <c r="N166" i="31"/>
  <c r="N164" i="31" s="1"/>
  <c r="J161" i="31"/>
  <c r="J159" i="31" s="1"/>
  <c r="F159" i="31" s="1"/>
  <c r="L306" i="31"/>
  <c r="L304" i="31" s="1"/>
  <c r="H308" i="31"/>
  <c r="H306" i="31" s="1"/>
  <c r="H304" i="31" s="1"/>
  <c r="G308" i="31"/>
  <c r="G306" i="31" s="1"/>
  <c r="G304" i="31" s="1"/>
  <c r="K306" i="31"/>
  <c r="K304" i="31" s="1"/>
  <c r="J306" i="31"/>
  <c r="J304" i="31" s="1"/>
  <c r="F308" i="31"/>
  <c r="F306" i="31" s="1"/>
  <c r="F304" i="31" s="1"/>
  <c r="G32" i="12"/>
  <c r="G158" i="12" s="1"/>
  <c r="J32" i="36"/>
  <c r="M283" i="31" s="1"/>
  <c r="M281" i="31" s="1"/>
  <c r="I963" i="71"/>
  <c r="H963" i="71" s="1"/>
  <c r="H285" i="3"/>
  <c r="G285" i="3" s="1"/>
  <c r="G283" i="3" s="1"/>
  <c r="J70" i="54"/>
  <c r="J77" i="75"/>
  <c r="E70" i="4"/>
  <c r="D70" i="4" s="1"/>
  <c r="J173" i="71"/>
  <c r="G42" i="75"/>
  <c r="G32" i="75" s="1"/>
  <c r="I995" i="71"/>
  <c r="I992" i="71" s="1"/>
  <c r="H992" i="71" s="1"/>
  <c r="D32" i="12"/>
  <c r="D158" i="12" s="1"/>
  <c r="J142" i="60"/>
  <c r="F135" i="27"/>
  <c r="F152" i="27"/>
  <c r="J152" i="27" s="1"/>
  <c r="M203" i="31"/>
  <c r="I203" i="31" s="1"/>
  <c r="F158" i="11"/>
  <c r="J76" i="54"/>
  <c r="E69" i="4"/>
  <c r="D69" i="4" s="1"/>
  <c r="E49" i="4"/>
  <c r="D49" i="4" s="1"/>
  <c r="F103" i="12"/>
  <c r="F99" i="12" s="1"/>
  <c r="F32" i="12" s="1"/>
  <c r="H297" i="3" s="1"/>
  <c r="F92" i="13"/>
  <c r="J92" i="13" s="1"/>
  <c r="I872" i="71"/>
  <c r="H872" i="71" s="1"/>
  <c r="I597" i="71"/>
  <c r="I610" i="71"/>
  <c r="H610" i="71" s="1"/>
  <c r="F66" i="52"/>
  <c r="J67" i="52"/>
  <c r="J66" i="52" s="1"/>
  <c r="D32" i="62"/>
  <c r="D175" i="62" s="1"/>
  <c r="F151" i="57"/>
  <c r="J135" i="50"/>
  <c r="J131" i="50" s="1"/>
  <c r="F131" i="50"/>
  <c r="J41" i="21"/>
  <c r="J34" i="21" s="1"/>
  <c r="J33" i="21" s="1"/>
  <c r="G43" i="59"/>
  <c r="D43" i="59"/>
  <c r="J152" i="67"/>
  <c r="J151" i="67"/>
  <c r="Q149" i="31" s="1"/>
  <c r="Q147" i="31" s="1"/>
  <c r="J71" i="52"/>
  <c r="J159" i="62"/>
  <c r="F151" i="62"/>
  <c r="J151" i="62" s="1"/>
  <c r="G158" i="11"/>
  <c r="D42" i="58"/>
  <c r="D32" i="58" s="1"/>
  <c r="D175" i="58" s="1"/>
  <c r="O259" i="31"/>
  <c r="L289" i="31"/>
  <c r="L287" i="31" s="1"/>
  <c r="I158" i="74"/>
  <c r="I42" i="80"/>
  <c r="I719" i="71"/>
  <c r="H719" i="71" s="1"/>
  <c r="F64" i="16"/>
  <c r="J64" i="16" s="1"/>
  <c r="E98" i="4"/>
  <c r="D98" i="4" s="1"/>
  <c r="E138" i="4"/>
  <c r="D138" i="4" s="1"/>
  <c r="F194" i="4"/>
  <c r="D194" i="4" s="1"/>
  <c r="F131" i="21"/>
  <c r="J151" i="21"/>
  <c r="Q24" i="31" s="1"/>
  <c r="Q20" i="31" s="1"/>
  <c r="J67" i="59"/>
  <c r="J66" i="25"/>
  <c r="F34" i="67"/>
  <c r="F33" i="67" s="1"/>
  <c r="F43" i="67"/>
  <c r="F151" i="67"/>
  <c r="H32" i="52"/>
  <c r="H175" i="52" s="1"/>
  <c r="J34" i="52"/>
  <c r="J33" i="52" s="1"/>
  <c r="J131" i="52"/>
  <c r="F158" i="64"/>
  <c r="J52" i="58"/>
  <c r="J51" i="58" s="1"/>
  <c r="D42" i="57"/>
  <c r="D32" i="57" s="1"/>
  <c r="D175" i="57" s="1"/>
  <c r="I42" i="57"/>
  <c r="I32" i="57" s="1"/>
  <c r="I175" i="57" s="1"/>
  <c r="J151" i="57"/>
  <c r="J70" i="50"/>
  <c r="J289" i="31"/>
  <c r="J287" i="31" s="1"/>
  <c r="D32" i="80"/>
  <c r="D175" i="80" s="1"/>
  <c r="F151" i="21"/>
  <c r="I26" i="3" s="1"/>
  <c r="I22" i="3" s="1"/>
  <c r="F42" i="25"/>
  <c r="J42" i="25" s="1"/>
  <c r="F131" i="25"/>
  <c r="J152" i="52"/>
  <c r="J151" i="52"/>
  <c r="G42" i="57"/>
  <c r="G32" i="57" s="1"/>
  <c r="G175" i="57" s="1"/>
  <c r="K63" i="31"/>
  <c r="J141" i="16"/>
  <c r="F138" i="16"/>
  <c r="I217" i="3" s="1"/>
  <c r="G42" i="61"/>
  <c r="G32" i="61" s="1"/>
  <c r="J30" i="31" s="1"/>
  <c r="F30" i="31" s="1"/>
  <c r="F28" i="31" s="1"/>
  <c r="J35" i="59"/>
  <c r="J34" i="59" s="1"/>
  <c r="J99" i="13"/>
  <c r="J135" i="24"/>
  <c r="J131" i="24" s="1"/>
  <c r="F131" i="24"/>
  <c r="I43" i="59"/>
  <c r="I33" i="59" s="1"/>
  <c r="L33" i="31" s="1"/>
  <c r="G42" i="67"/>
  <c r="J149" i="31" s="1"/>
  <c r="F69" i="75"/>
  <c r="I32" i="52"/>
  <c r="I175" i="52" s="1"/>
  <c r="D42" i="52"/>
  <c r="D32" i="52" s="1"/>
  <c r="D175" i="52" s="1"/>
  <c r="I42" i="62"/>
  <c r="I32" i="62" s="1"/>
  <c r="I175" i="62" s="1"/>
  <c r="J66" i="62"/>
  <c r="J63" i="64"/>
  <c r="J32" i="64" s="1"/>
  <c r="M223" i="31" s="1"/>
  <c r="I223" i="31" s="1"/>
  <c r="F66" i="57"/>
  <c r="H42" i="49"/>
  <c r="J135" i="49"/>
  <c r="J131" i="49" s="1"/>
  <c r="F131" i="49"/>
  <c r="F32" i="74"/>
  <c r="H291" i="3" s="1"/>
  <c r="J63" i="74"/>
  <c r="I231" i="71"/>
  <c r="H231" i="71" s="1"/>
  <c r="F70" i="59"/>
  <c r="J70" i="59" s="1"/>
  <c r="J131" i="54"/>
  <c r="J151" i="80"/>
  <c r="J152" i="80"/>
  <c r="F51" i="80"/>
  <c r="J52" i="80"/>
  <c r="J51" i="80" s="1"/>
  <c r="F43" i="80"/>
  <c r="J46" i="80"/>
  <c r="J43" i="80" s="1"/>
  <c r="G42" i="81"/>
  <c r="G32" i="81" s="1"/>
  <c r="G175" i="81" s="1"/>
  <c r="I42" i="81"/>
  <c r="I32" i="81" s="1"/>
  <c r="I175" i="81" s="1"/>
  <c r="F66" i="81"/>
  <c r="J68" i="81"/>
  <c r="J66" i="81" s="1"/>
  <c r="F35" i="27"/>
  <c r="J35" i="27" s="1"/>
  <c r="D34" i="27"/>
  <c r="D33" i="27" s="1"/>
  <c r="D55" i="27"/>
  <c r="F63" i="27"/>
  <c r="J63" i="27" s="1"/>
  <c r="F34" i="25"/>
  <c r="F33" i="25" s="1"/>
  <c r="F32" i="25" s="1"/>
  <c r="G99" i="3" s="1"/>
  <c r="J41" i="25"/>
  <c r="H175" i="80"/>
  <c r="J547" i="71"/>
  <c r="J540" i="71" s="1"/>
  <c r="J538" i="71" s="1"/>
  <c r="F152" i="75"/>
  <c r="F151" i="75" s="1"/>
  <c r="E158" i="74"/>
  <c r="F42" i="16"/>
  <c r="I776" i="71"/>
  <c r="H776" i="71" s="1"/>
  <c r="E150" i="4"/>
  <c r="J52" i="29"/>
  <c r="E41" i="4"/>
  <c r="D41" i="4" s="1"/>
  <c r="G42" i="78"/>
  <c r="G32" i="78" s="1"/>
  <c r="G175" i="78" s="1"/>
  <c r="H42" i="78"/>
  <c r="H32" i="78" s="1"/>
  <c r="H175" i="78" s="1"/>
  <c r="J43" i="78"/>
  <c r="F32" i="60"/>
  <c r="H174" i="3" s="1"/>
  <c r="F66" i="75"/>
  <c r="G42" i="62"/>
  <c r="G32" i="62" s="1"/>
  <c r="G175" i="62" s="1"/>
  <c r="J154" i="27"/>
  <c r="H42" i="57"/>
  <c r="H32" i="57" s="1"/>
  <c r="H175" i="57" s="1"/>
  <c r="J47" i="24"/>
  <c r="J43" i="24" s="1"/>
  <c r="J103" i="12"/>
  <c r="J99" i="12" s="1"/>
  <c r="F69" i="81"/>
  <c r="J69" i="81" s="1"/>
  <c r="J34" i="49"/>
  <c r="J33" i="49" s="1"/>
  <c r="F66" i="21"/>
  <c r="J66" i="27"/>
  <c r="J70" i="16"/>
  <c r="J69" i="16" s="1"/>
  <c r="H33" i="59"/>
  <c r="K33" i="31" s="1"/>
  <c r="H69" i="27"/>
  <c r="H42" i="27" s="1"/>
  <c r="H32" i="27" s="1"/>
  <c r="I69" i="27"/>
  <c r="I42" i="27" s="1"/>
  <c r="I32" i="27" s="1"/>
  <c r="F51" i="29"/>
  <c r="J51" i="29" s="1"/>
  <c r="F64" i="27"/>
  <c r="J64" i="27" s="1"/>
  <c r="J65" i="27"/>
  <c r="J709" i="71"/>
  <c r="J707" i="71" s="1"/>
  <c r="G32" i="50"/>
  <c r="G175" i="50" s="1"/>
  <c r="H42" i="75"/>
  <c r="P181" i="31"/>
  <c r="P179" i="31" s="1"/>
  <c r="E37" i="4"/>
  <c r="D37" i="4" s="1"/>
  <c r="D42" i="54"/>
  <c r="D157" i="42"/>
  <c r="I63" i="71"/>
  <c r="J59" i="29"/>
  <c r="F114" i="20"/>
  <c r="F32" i="20" s="1"/>
  <c r="J32" i="20" s="1"/>
  <c r="J138" i="61"/>
  <c r="E20" i="4"/>
  <c r="D20" i="4" s="1"/>
  <c r="J782" i="71"/>
  <c r="F114" i="16"/>
  <c r="J114" i="16" s="1"/>
  <c r="J67" i="75"/>
  <c r="J66" i="75" s="1"/>
  <c r="J176" i="71"/>
  <c r="F191" i="4"/>
  <c r="D191" i="4" s="1"/>
  <c r="I32" i="71"/>
  <c r="I54" i="71"/>
  <c r="I52" i="71" s="1"/>
  <c r="F64" i="29"/>
  <c r="J64" i="29" s="1"/>
  <c r="J46" i="29"/>
  <c r="E42" i="58"/>
  <c r="I42" i="61"/>
  <c r="I32" i="61" s="1"/>
  <c r="L30" i="31" s="1"/>
  <c r="H30" i="31" s="1"/>
  <c r="H28" i="31" s="1"/>
  <c r="I600" i="71"/>
  <c r="H600" i="71" s="1"/>
  <c r="J140" i="16"/>
  <c r="J138" i="16" s="1"/>
  <c r="J77" i="50"/>
  <c r="I50" i="71"/>
  <c r="I55" i="71"/>
  <c r="J63" i="58"/>
  <c r="I235" i="71"/>
  <c r="J68" i="21"/>
  <c r="J158" i="58"/>
  <c r="J158" i="54"/>
  <c r="D159" i="18"/>
  <c r="I42" i="21"/>
  <c r="I32" i="21" s="1"/>
  <c r="I203" i="71"/>
  <c r="H203" i="71" s="1"/>
  <c r="H32" i="49"/>
  <c r="H175" i="49" s="1"/>
  <c r="G42" i="49"/>
  <c r="G32" i="49"/>
  <c r="G175" i="49" s="1"/>
  <c r="I42" i="49"/>
  <c r="I32" i="49" s="1"/>
  <c r="I175" i="49" s="1"/>
  <c r="I762" i="71"/>
  <c r="H762" i="71" s="1"/>
  <c r="F77" i="48"/>
  <c r="F134" i="48"/>
  <c r="J65" i="48"/>
  <c r="D41" i="48"/>
  <c r="D31" i="48" s="1"/>
  <c r="D174" i="48" s="1"/>
  <c r="J623" i="71"/>
  <c r="H623" i="71" s="1"/>
  <c r="F54" i="48"/>
  <c r="J54" i="48" s="1"/>
  <c r="F152" i="58"/>
  <c r="J151" i="58" s="1"/>
  <c r="Q221" i="31" s="1"/>
  <c r="J155" i="54"/>
  <c r="J620" i="71"/>
  <c r="J76" i="42"/>
  <c r="I578" i="71"/>
  <c r="H974" i="71"/>
  <c r="H972" i="71" s="1"/>
  <c r="I972" i="71"/>
  <c r="J73" i="29"/>
  <c r="J62" i="48"/>
  <c r="H172" i="71"/>
  <c r="F152" i="29"/>
  <c r="F151" i="29" s="1"/>
  <c r="I771" i="71"/>
  <c r="H771" i="71" s="1"/>
  <c r="F43" i="55"/>
  <c r="I731" i="71"/>
  <c r="H731" i="71" s="1"/>
  <c r="J47" i="55"/>
  <c r="J43" i="55" s="1"/>
  <c r="H42" i="29"/>
  <c r="H32" i="29" s="1"/>
  <c r="J45" i="29"/>
  <c r="I20" i="71"/>
  <c r="J66" i="42"/>
  <c r="I577" i="71"/>
  <c r="H577" i="71" s="1"/>
  <c r="F135" i="61"/>
  <c r="J135" i="61" s="1"/>
  <c r="J131" i="61" s="1"/>
  <c r="J65" i="61"/>
  <c r="H770" i="71"/>
  <c r="H32" i="35"/>
  <c r="O141" i="31" s="1"/>
  <c r="O139" i="31" s="1"/>
  <c r="G32" i="35"/>
  <c r="N141" i="31" s="1"/>
  <c r="N139" i="31" s="1"/>
  <c r="G175" i="22"/>
  <c r="I41" i="48"/>
  <c r="I31" i="48" s="1"/>
  <c r="L220" i="31" s="1"/>
  <c r="G41" i="48"/>
  <c r="G31" i="48" s="1"/>
  <c r="J220" i="31" s="1"/>
  <c r="I42" i="75"/>
  <c r="H42" i="67"/>
  <c r="K149" i="31" s="1"/>
  <c r="K147" i="31" s="1"/>
  <c r="J144" i="31"/>
  <c r="F144" i="31" s="1"/>
  <c r="G42" i="21"/>
  <c r="G32" i="21" s="1"/>
  <c r="G175" i="21" s="1"/>
  <c r="I206" i="71"/>
  <c r="H206" i="71" s="1"/>
  <c r="E60" i="4"/>
  <c r="D60" i="4" s="1"/>
  <c r="J45" i="21"/>
  <c r="J43" i="21" s="1"/>
  <c r="F43" i="21"/>
  <c r="G42" i="29"/>
  <c r="G32" i="29" s="1"/>
  <c r="F152" i="54"/>
  <c r="J152" i="54" s="1"/>
  <c r="J151" i="54" s="1"/>
  <c r="J156" i="54"/>
  <c r="E110" i="4"/>
  <c r="D110" i="4" s="1"/>
  <c r="F149" i="22"/>
  <c r="J77" i="55"/>
  <c r="D42" i="75"/>
  <c r="I411" i="71"/>
  <c r="H411" i="71" s="1"/>
  <c r="I476" i="71"/>
  <c r="H476" i="71" s="1"/>
  <c r="J64" i="48"/>
  <c r="J48" i="48"/>
  <c r="J75" i="48"/>
  <c r="J46" i="39"/>
  <c r="F43" i="39"/>
  <c r="H148" i="3"/>
  <c r="H146" i="3" s="1"/>
  <c r="G146" i="3" s="1"/>
  <c r="J69" i="65"/>
  <c r="J68" i="65" s="1"/>
  <c r="I526" i="71"/>
  <c r="F45" i="65"/>
  <c r="J45" i="65" s="1"/>
  <c r="J76" i="27"/>
  <c r="J41" i="27"/>
  <c r="J43" i="27"/>
  <c r="D43" i="27"/>
  <c r="G43" i="27"/>
  <c r="G203" i="3"/>
  <c r="H722" i="71"/>
  <c r="J45" i="48"/>
  <c r="J42" i="48" s="1"/>
  <c r="J35" i="54"/>
  <c r="J34" i="54" s="1"/>
  <c r="J33" i="54" s="1"/>
  <c r="F34" i="54"/>
  <c r="F33" i="54" s="1"/>
  <c r="J77" i="58"/>
  <c r="F69" i="58"/>
  <c r="D42" i="67"/>
  <c r="J156" i="29"/>
  <c r="I38" i="71"/>
  <c r="D42" i="29"/>
  <c r="D32" i="29" s="1"/>
  <c r="F43" i="29"/>
  <c r="H151" i="75"/>
  <c r="I123" i="71"/>
  <c r="H123" i="71" s="1"/>
  <c r="F55" i="54"/>
  <c r="J55" i="54" s="1"/>
  <c r="F51" i="58"/>
  <c r="H42" i="58"/>
  <c r="H32" i="58" s="1"/>
  <c r="K221" i="31" s="1"/>
  <c r="G221" i="31" s="1"/>
  <c r="G42" i="58"/>
  <c r="G32" i="58" s="1"/>
  <c r="G175" i="58" s="1"/>
  <c r="I42" i="58"/>
  <c r="I32" i="58" s="1"/>
  <c r="I175" i="58" s="1"/>
  <c r="J41" i="29"/>
  <c r="L247" i="31"/>
  <c r="H247" i="31" s="1"/>
  <c r="E155" i="4"/>
  <c r="D155" i="4" s="1"/>
  <c r="F152" i="61"/>
  <c r="J152" i="61" s="1"/>
  <c r="F151" i="61"/>
  <c r="J162" i="61"/>
  <c r="F193" i="4"/>
  <c r="D193" i="4" s="1"/>
  <c r="H224" i="71"/>
  <c r="I221" i="71"/>
  <c r="F34" i="29"/>
  <c r="F33" i="29" s="1"/>
  <c r="J138" i="29"/>
  <c r="I126" i="71"/>
  <c r="J35" i="29"/>
  <c r="I609" i="71"/>
  <c r="H609" i="71" s="1"/>
  <c r="I721" i="71"/>
  <c r="H721" i="71" s="1"/>
  <c r="J111" i="16"/>
  <c r="L161" i="31"/>
  <c r="L159" i="31" s="1"/>
  <c r="H159" i="31" s="1"/>
  <c r="I42" i="54"/>
  <c r="I32" i="54" s="1"/>
  <c r="I159" i="18"/>
  <c r="J679" i="71"/>
  <c r="J625" i="71" s="1"/>
  <c r="H765" i="71"/>
  <c r="H745" i="71"/>
  <c r="H495" i="71"/>
  <c r="J65" i="65"/>
  <c r="F69" i="54"/>
  <c r="J69" i="54" s="1"/>
  <c r="J174" i="71"/>
  <c r="O181" i="31"/>
  <c r="O179" i="31" s="1"/>
  <c r="P139" i="31"/>
  <c r="P89" i="31" s="1"/>
  <c r="J155" i="29"/>
  <c r="J157" i="29"/>
  <c r="H116" i="31"/>
  <c r="H114" i="31" s="1"/>
  <c r="N114" i="31"/>
  <c r="F116" i="31"/>
  <c r="F114" i="31" s="1"/>
  <c r="F92" i="81"/>
  <c r="J105" i="80"/>
  <c r="J92" i="80" s="1"/>
  <c r="J79" i="65"/>
  <c r="H42" i="55"/>
  <c r="H32" i="55" s="1"/>
  <c r="K218" i="31" s="1"/>
  <c r="G218" i="31" s="1"/>
  <c r="F34" i="55"/>
  <c r="F33" i="55" s="1"/>
  <c r="E63" i="4"/>
  <c r="D63" i="4" s="1"/>
  <c r="I732" i="71"/>
  <c r="H732" i="71" s="1"/>
  <c r="I730" i="71"/>
  <c r="H730" i="71" s="1"/>
  <c r="E27" i="4"/>
  <c r="J52" i="55"/>
  <c r="I42" i="55"/>
  <c r="I32" i="55" s="1"/>
  <c r="L218" i="31" s="1"/>
  <c r="H218" i="31" s="1"/>
  <c r="J107" i="55"/>
  <c r="J135" i="55"/>
  <c r="J131" i="55" s="1"/>
  <c r="J43" i="67"/>
  <c r="F69" i="29"/>
  <c r="J69" i="29" s="1"/>
  <c r="J71" i="29"/>
  <c r="J135" i="67"/>
  <c r="J131" i="67" s="1"/>
  <c r="F34" i="21"/>
  <c r="F33" i="21" s="1"/>
  <c r="J116" i="20"/>
  <c r="I272" i="71"/>
  <c r="I269" i="71" s="1"/>
  <c r="I267" i="71" s="1"/>
  <c r="H267" i="71" s="1"/>
  <c r="H97" i="31"/>
  <c r="I175" i="25"/>
  <c r="J64" i="25"/>
  <c r="I42" i="67"/>
  <c r="F69" i="67"/>
  <c r="J69" i="67" s="1"/>
  <c r="J70" i="75"/>
  <c r="F43" i="62"/>
  <c r="F42" i="62" s="1"/>
  <c r="J46" i="62"/>
  <c r="J43" i="62" s="1"/>
  <c r="E34" i="4"/>
  <c r="D34" i="4" s="1"/>
  <c r="L201" i="31"/>
  <c r="H203" i="31"/>
  <c r="I158" i="11"/>
  <c r="G42" i="55"/>
  <c r="G32" i="55" s="1"/>
  <c r="H41" i="48"/>
  <c r="H31" i="48" s="1"/>
  <c r="K220" i="31" s="1"/>
  <c r="J70" i="48"/>
  <c r="F68" i="48"/>
  <c r="J68" i="48" s="1"/>
  <c r="D42" i="50"/>
  <c r="H146" i="31"/>
  <c r="L144" i="31"/>
  <c r="H144" i="31" s="1"/>
  <c r="P287" i="31"/>
  <c r="P272" i="31" s="1"/>
  <c r="F34" i="24"/>
  <c r="F33" i="24" s="1"/>
  <c r="J35" i="24"/>
  <c r="J138" i="78"/>
  <c r="F135" i="78"/>
  <c r="F131" i="80"/>
  <c r="F136" i="42"/>
  <c r="J34" i="65"/>
  <c r="H163" i="3"/>
  <c r="H161" i="3" s="1"/>
  <c r="H257" i="3"/>
  <c r="G257" i="3" s="1"/>
  <c r="I489" i="71"/>
  <c r="H489" i="71" s="1"/>
  <c r="I561" i="71"/>
  <c r="I760" i="71"/>
  <c r="I899" i="71"/>
  <c r="J68" i="29"/>
  <c r="J56" i="21"/>
  <c r="F55" i="21"/>
  <c r="J55" i="21" s="1"/>
  <c r="D42" i="61"/>
  <c r="D32" i="61" s="1"/>
  <c r="D175" i="61" s="1"/>
  <c r="P31" i="31"/>
  <c r="I152" i="59"/>
  <c r="J43" i="25"/>
  <c r="J35" i="67"/>
  <c r="J34" i="67" s="1"/>
  <c r="J33" i="67" s="1"/>
  <c r="J67" i="60"/>
  <c r="J66" i="60" s="1"/>
  <c r="F34" i="75"/>
  <c r="F33" i="75" s="1"/>
  <c r="J52" i="75"/>
  <c r="J51" i="75" s="1"/>
  <c r="F55" i="75"/>
  <c r="J55" i="75" s="1"/>
  <c r="G42" i="52"/>
  <c r="G32" i="52" s="1"/>
  <c r="G175" i="52" s="1"/>
  <c r="J43" i="52"/>
  <c r="J63" i="52"/>
  <c r="F55" i="52"/>
  <c r="J55" i="52" s="1"/>
  <c r="N181" i="31"/>
  <c r="N179" i="31" s="1"/>
  <c r="H42" i="62"/>
  <c r="H32" i="62" s="1"/>
  <c r="H175" i="62" s="1"/>
  <c r="J215" i="31"/>
  <c r="G159" i="16"/>
  <c r="J63" i="55"/>
  <c r="F55" i="55"/>
  <c r="J43" i="57"/>
  <c r="F69" i="57"/>
  <c r="J69" i="57" s="1"/>
  <c r="J135" i="57"/>
  <c r="J131" i="57" s="1"/>
  <c r="F34" i="50"/>
  <c r="F33" i="50" s="1"/>
  <c r="J41" i="50"/>
  <c r="J34" i="50" s="1"/>
  <c r="J33" i="50" s="1"/>
  <c r="H175" i="24"/>
  <c r="P259" i="31"/>
  <c r="O287" i="31"/>
  <c r="O272" i="31" s="1"/>
  <c r="G289" i="31"/>
  <c r="G287" i="31" s="1"/>
  <c r="F52" i="31"/>
  <c r="F50" i="31" s="1"/>
  <c r="F45" i="31" s="1"/>
  <c r="Q287" i="31"/>
  <c r="Q272" i="31" s="1"/>
  <c r="I42" i="24"/>
  <c r="I32" i="24" s="1"/>
  <c r="I175" i="24" s="1"/>
  <c r="I42" i="16"/>
  <c r="I32" i="16" s="1"/>
  <c r="J485" i="71"/>
  <c r="F32" i="35"/>
  <c r="I774" i="71"/>
  <c r="H774" i="71" s="1"/>
  <c r="J76" i="58"/>
  <c r="J141" i="18"/>
  <c r="I37" i="71"/>
  <c r="J48" i="29"/>
  <c r="E36" i="4"/>
  <c r="D36" i="4" s="1"/>
  <c r="I614" i="71"/>
  <c r="H614" i="71" s="1"/>
  <c r="F135" i="54"/>
  <c r="J135" i="54" s="1"/>
  <c r="I32" i="50"/>
  <c r="I49" i="71"/>
  <c r="J62" i="29"/>
  <c r="I42" i="78"/>
  <c r="I32" i="78" s="1"/>
  <c r="I175" i="78" s="1"/>
  <c r="F152" i="78"/>
  <c r="H786" i="71"/>
  <c r="H784" i="71" s="1"/>
  <c r="I784" i="71"/>
  <c r="J71" i="21"/>
  <c r="F69" i="21"/>
  <c r="J69" i="21" s="1"/>
  <c r="F190" i="4"/>
  <c r="D229" i="4"/>
  <c r="E32" i="29"/>
  <c r="E175" i="29" s="1"/>
  <c r="J34" i="61"/>
  <c r="J33" i="61" s="1"/>
  <c r="J152" i="59"/>
  <c r="F152" i="59"/>
  <c r="J153" i="59"/>
  <c r="G42" i="25"/>
  <c r="G32" i="25" s="1"/>
  <c r="F55" i="67"/>
  <c r="J55" i="67" s="1"/>
  <c r="D161" i="65"/>
  <c r="K172" i="31"/>
  <c r="H161" i="60"/>
  <c r="J34" i="75"/>
  <c r="J33" i="75" s="1"/>
  <c r="J114" i="75"/>
  <c r="I543" i="71"/>
  <c r="H543" i="71" s="1"/>
  <c r="J136" i="42"/>
  <c r="J135" i="62"/>
  <c r="J35" i="55"/>
  <c r="J34" i="55" s="1"/>
  <c r="J33" i="55" s="1"/>
  <c r="I729" i="71"/>
  <c r="H729" i="71" s="1"/>
  <c r="J150" i="48"/>
  <c r="F150" i="48"/>
  <c r="J151" i="48"/>
  <c r="J43" i="58"/>
  <c r="D32" i="49"/>
  <c r="D175" i="49" s="1"/>
  <c r="D42" i="24"/>
  <c r="D32" i="24" s="1"/>
  <c r="D175" i="24" s="1"/>
  <c r="I283" i="31"/>
  <c r="I281" i="31" s="1"/>
  <c r="O114" i="31"/>
  <c r="G116" i="31"/>
  <c r="G114" i="31" s="1"/>
  <c r="J147" i="65"/>
  <c r="F152" i="24"/>
  <c r="J154" i="24"/>
  <c r="J32" i="74"/>
  <c r="G97" i="31"/>
  <c r="J70" i="55"/>
  <c r="F69" i="55"/>
  <c r="J69" i="55" s="1"/>
  <c r="J45" i="49"/>
  <c r="J43" i="49" s="1"/>
  <c r="F43" i="49"/>
  <c r="F42" i="49" s="1"/>
  <c r="J42" i="49" s="1"/>
  <c r="I901" i="71"/>
  <c r="H901" i="71" s="1"/>
  <c r="P164" i="31"/>
  <c r="I151" i="75"/>
  <c r="K161" i="31"/>
  <c r="K159" i="31" s="1"/>
  <c r="G159" i="31" s="1"/>
  <c r="H161" i="65"/>
  <c r="I199" i="71"/>
  <c r="H199" i="71" s="1"/>
  <c r="D42" i="21"/>
  <c r="D32" i="21" s="1"/>
  <c r="D175" i="21" s="1"/>
  <c r="G52" i="31"/>
  <c r="G50" i="31" s="1"/>
  <c r="G45" i="31" s="1"/>
  <c r="K50" i="31"/>
  <c r="K45" i="31" s="1"/>
  <c r="G159" i="18"/>
  <c r="G42" i="54"/>
  <c r="G32" i="54" s="1"/>
  <c r="D42" i="55"/>
  <c r="D32" i="55" s="1"/>
  <c r="D175" i="55" s="1"/>
  <c r="O216" i="31"/>
  <c r="J33" i="48"/>
  <c r="J32" i="48" s="1"/>
  <c r="J66" i="58"/>
  <c r="J34" i="57"/>
  <c r="J33" i="57" s="1"/>
  <c r="J151" i="49"/>
  <c r="F151" i="49"/>
  <c r="J152" i="49"/>
  <c r="J151" i="50"/>
  <c r="F151" i="50"/>
  <c r="I263" i="3" s="1"/>
  <c r="Q261" i="31" s="1"/>
  <c r="J152" i="50"/>
  <c r="G203" i="31"/>
  <c r="J486" i="71"/>
  <c r="H486" i="71" s="1"/>
  <c r="J52" i="35"/>
  <c r="E47" i="4"/>
  <c r="D47" i="4" s="1"/>
  <c r="F66" i="80"/>
  <c r="J67" i="80"/>
  <c r="J66" i="80" s="1"/>
  <c r="F34" i="80"/>
  <c r="H52" i="31"/>
  <c r="H50" i="31" s="1"/>
  <c r="H45" i="31" s="1"/>
  <c r="L50" i="31"/>
  <c r="L45" i="31" s="1"/>
  <c r="H42" i="54"/>
  <c r="H32" i="54" s="1"/>
  <c r="G201" i="31"/>
  <c r="K182" i="31"/>
  <c r="G182" i="31" s="1"/>
  <c r="H158" i="11"/>
  <c r="P216" i="31"/>
  <c r="J135" i="27"/>
  <c r="J131" i="27" s="1"/>
  <c r="F131" i="27"/>
  <c r="J46" i="50"/>
  <c r="J43" i="50" s="1"/>
  <c r="F43" i="50"/>
  <c r="F66" i="27"/>
  <c r="J52" i="78"/>
  <c r="J51" i="78" s="1"/>
  <c r="F51" i="78"/>
  <c r="J34" i="78"/>
  <c r="F64" i="50"/>
  <c r="J64" i="50" s="1"/>
  <c r="N259" i="31"/>
  <c r="H159" i="18"/>
  <c r="I234" i="71"/>
  <c r="D42" i="78"/>
  <c r="D32" i="78" s="1"/>
  <c r="D175" i="78" s="1"/>
  <c r="F66" i="78"/>
  <c r="F69" i="80"/>
  <c r="J69" i="80" s="1"/>
  <c r="F55" i="80"/>
  <c r="J63" i="80"/>
  <c r="J138" i="81"/>
  <c r="I844" i="71"/>
  <c r="H844" i="71" s="1"/>
  <c r="F43" i="27"/>
  <c r="F75" i="27"/>
  <c r="D69" i="27"/>
  <c r="I367" i="71"/>
  <c r="J35" i="25"/>
  <c r="J34" i="25" s="1"/>
  <c r="J33" i="25" s="1"/>
  <c r="I175" i="80"/>
  <c r="F203" i="31"/>
  <c r="J201" i="31"/>
  <c r="J48" i="54"/>
  <c r="I602" i="71"/>
  <c r="H602" i="71" s="1"/>
  <c r="I714" i="71"/>
  <c r="J52" i="16"/>
  <c r="J51" i="16" s="1"/>
  <c r="F55" i="27"/>
  <c r="J55" i="27" s="1"/>
  <c r="J66" i="78"/>
  <c r="J105" i="78"/>
  <c r="J92" i="78" s="1"/>
  <c r="F92" i="78"/>
  <c r="F69" i="78"/>
  <c r="J69" i="78" s="1"/>
  <c r="H42" i="81"/>
  <c r="H32" i="81" s="1"/>
  <c r="H175" i="81" s="1"/>
  <c r="J135" i="81"/>
  <c r="J131" i="81" s="1"/>
  <c r="F131" i="81"/>
  <c r="F34" i="81"/>
  <c r="F33" i="81" s="1"/>
  <c r="J35" i="81"/>
  <c r="I911" i="71"/>
  <c r="H911" i="71" s="1"/>
  <c r="J34" i="24"/>
  <c r="J33" i="24" s="1"/>
  <c r="F43" i="24"/>
  <c r="F42" i="24" s="1"/>
  <c r="J42" i="24" s="1"/>
  <c r="F55" i="29"/>
  <c r="J43" i="81"/>
  <c r="F152" i="81"/>
  <c r="J151" i="81" s="1"/>
  <c r="I45" i="65"/>
  <c r="E157" i="42"/>
  <c r="F34" i="49"/>
  <c r="F33" i="49" s="1"/>
  <c r="I42" i="29"/>
  <c r="I32" i="29" s="1"/>
  <c r="J49" i="54"/>
  <c r="J139" i="77"/>
  <c r="J137" i="77" s="1"/>
  <c r="F43" i="78"/>
  <c r="J34" i="81"/>
  <c r="F43" i="81"/>
  <c r="F33" i="48"/>
  <c r="F32" i="48" s="1"/>
  <c r="J67" i="67"/>
  <c r="J66" i="67" s="1"/>
  <c r="F51" i="21"/>
  <c r="F66" i="67"/>
  <c r="H42" i="21"/>
  <c r="H32" i="21" s="1"/>
  <c r="K24" i="31" s="1"/>
  <c r="F42" i="61"/>
  <c r="J42" i="61" s="1"/>
  <c r="E33" i="4"/>
  <c r="D33" i="4" s="1"/>
  <c r="I752" i="71"/>
  <c r="F42" i="48"/>
  <c r="I204" i="71"/>
  <c r="I157" i="42"/>
  <c r="H157" i="42"/>
  <c r="G133" i="42"/>
  <c r="N175" i="31" s="1"/>
  <c r="P170" i="31"/>
  <c r="H283" i="31"/>
  <c r="H281" i="31" s="1"/>
  <c r="L281" i="31"/>
  <c r="K283" i="31"/>
  <c r="H158" i="36"/>
  <c r="J283" i="31"/>
  <c r="G158" i="36"/>
  <c r="G250" i="31"/>
  <c r="K247" i="31"/>
  <c r="G247" i="31" s="1"/>
  <c r="F250" i="31"/>
  <c r="J247" i="31"/>
  <c r="P243" i="31"/>
  <c r="N243" i="31"/>
  <c r="J172" i="31"/>
  <c r="D141" i="4"/>
  <c r="I605" i="71"/>
  <c r="I250" i="31"/>
  <c r="M247" i="31"/>
  <c r="I247" i="31" s="1"/>
  <c r="H249" i="3"/>
  <c r="F92" i="73"/>
  <c r="P20" i="31"/>
  <c r="J197" i="71"/>
  <c r="H210" i="71"/>
  <c r="J152" i="21"/>
  <c r="P142" i="31"/>
  <c r="O142" i="31"/>
  <c r="N142" i="31"/>
  <c r="F161" i="65"/>
  <c r="J161" i="65" s="1"/>
  <c r="M161" i="31"/>
  <c r="M159" i="31" s="1"/>
  <c r="Q159" i="31"/>
  <c r="M114" i="31"/>
  <c r="I27" i="71" l="1"/>
  <c r="H528" i="71"/>
  <c r="J522" i="71"/>
  <c r="I15" i="71"/>
  <c r="J55" i="29"/>
  <c r="F42" i="29"/>
  <c r="F32" i="29" s="1"/>
  <c r="F161" i="31"/>
  <c r="H47" i="71"/>
  <c r="I41" i="71"/>
  <c r="I26" i="71" s="1"/>
  <c r="I18" i="71"/>
  <c r="H176" i="59"/>
  <c r="I32" i="67"/>
  <c r="L149" i="31" s="1"/>
  <c r="K144" i="31"/>
  <c r="L295" i="31"/>
  <c r="H295" i="31" s="1"/>
  <c r="H293" i="31" s="1"/>
  <c r="D32" i="67"/>
  <c r="D175" i="67" s="1"/>
  <c r="I175" i="75"/>
  <c r="J66" i="29"/>
  <c r="H60" i="71"/>
  <c r="I556" i="71"/>
  <c r="I554" i="71" s="1"/>
  <c r="G33" i="31"/>
  <c r="G31" i="31" s="1"/>
  <c r="L170" i="31"/>
  <c r="H172" i="31"/>
  <c r="H170" i="31" s="1"/>
  <c r="I35" i="3"/>
  <c r="I33" i="3" s="1"/>
  <c r="F151" i="55"/>
  <c r="I220" i="3" s="1"/>
  <c r="J32" i="25"/>
  <c r="Q33" i="31"/>
  <c r="Q31" i="31" s="1"/>
  <c r="J181" i="31"/>
  <c r="F181" i="31" s="1"/>
  <c r="Q181" i="31"/>
  <c r="Q179" i="31" s="1"/>
  <c r="O211" i="31"/>
  <c r="G176" i="59"/>
  <c r="L181" i="31"/>
  <c r="F42" i="78"/>
  <c r="J42" i="78" s="1"/>
  <c r="K181" i="31"/>
  <c r="G181" i="31" s="1"/>
  <c r="H289" i="31"/>
  <c r="H287" i="31" s="1"/>
  <c r="E53" i="4"/>
  <c r="E44" i="4" s="1"/>
  <c r="D44" i="4" s="1"/>
  <c r="P211" i="31"/>
  <c r="G175" i="67"/>
  <c r="I161" i="60"/>
  <c r="O9" i="31"/>
  <c r="E19" i="4"/>
  <c r="D19" i="4" s="1"/>
  <c r="J151" i="55"/>
  <c r="Q218" i="31" s="1"/>
  <c r="Q216" i="31" s="1"/>
  <c r="F158" i="74"/>
  <c r="G215" i="31"/>
  <c r="G213" i="31" s="1"/>
  <c r="J66" i="21"/>
  <c r="H283" i="3"/>
  <c r="D175" i="54"/>
  <c r="D32" i="50"/>
  <c r="F32" i="50" s="1"/>
  <c r="J32" i="50" s="1"/>
  <c r="I594" i="71"/>
  <c r="I175" i="50"/>
  <c r="H32" i="50"/>
  <c r="H175" i="50" s="1"/>
  <c r="H175" i="54"/>
  <c r="N9" i="31"/>
  <c r="F33" i="31"/>
  <c r="F31" i="31" s="1"/>
  <c r="K295" i="31"/>
  <c r="H159" i="16"/>
  <c r="G30" i="31"/>
  <c r="G28" i="31" s="1"/>
  <c r="I571" i="71"/>
  <c r="I569" i="71" s="1"/>
  <c r="H529" i="71"/>
  <c r="H526" i="71"/>
  <c r="H55" i="71"/>
  <c r="H176" i="71"/>
  <c r="H49" i="71"/>
  <c r="H32" i="71"/>
  <c r="H63" i="71"/>
  <c r="H57" i="71"/>
  <c r="H37" i="71"/>
  <c r="H126" i="71"/>
  <c r="H38" i="71"/>
  <c r="H50" i="71"/>
  <c r="H221" i="71"/>
  <c r="H20" i="71"/>
  <c r="H173" i="71"/>
  <c r="H597" i="71"/>
  <c r="H177" i="3"/>
  <c r="H175" i="3" s="1"/>
  <c r="J99" i="75"/>
  <c r="J32" i="60"/>
  <c r="M172" i="31" s="1"/>
  <c r="M170" i="31" s="1"/>
  <c r="J151" i="27"/>
  <c r="F32" i="16"/>
  <c r="F159" i="16" s="1"/>
  <c r="J159" i="16" s="1"/>
  <c r="F32" i="75"/>
  <c r="F175" i="75" s="1"/>
  <c r="J175" i="75" s="1"/>
  <c r="D175" i="29"/>
  <c r="F211" i="4"/>
  <c r="D211" i="4" s="1"/>
  <c r="H54" i="71"/>
  <c r="F131" i="61"/>
  <c r="J138" i="18"/>
  <c r="J135" i="18" s="1"/>
  <c r="Q116" i="31" s="1"/>
  <c r="Q114" i="31" s="1"/>
  <c r="H578" i="71"/>
  <c r="I709" i="71"/>
  <c r="I961" i="71"/>
  <c r="H961" i="71" s="1"/>
  <c r="G42" i="27"/>
  <c r="G32" i="27" s="1"/>
  <c r="J245" i="31" s="1"/>
  <c r="I842" i="71"/>
  <c r="H842" i="71" s="1"/>
  <c r="O89" i="31"/>
  <c r="G141" i="31"/>
  <c r="G139" i="31" s="1"/>
  <c r="J295" i="31"/>
  <c r="F295" i="31" s="1"/>
  <c r="F293" i="31" s="1"/>
  <c r="F159" i="18"/>
  <c r="J159" i="18" s="1"/>
  <c r="N89" i="31"/>
  <c r="J140" i="60"/>
  <c r="J137" i="60"/>
  <c r="H175" i="61"/>
  <c r="H175" i="29"/>
  <c r="P9" i="31"/>
  <c r="H568" i="71"/>
  <c r="I625" i="71"/>
  <c r="H625" i="71" s="1"/>
  <c r="J42" i="16"/>
  <c r="J32" i="16" s="1"/>
  <c r="M215" i="31" s="1"/>
  <c r="F133" i="42"/>
  <c r="F157" i="42" s="1"/>
  <c r="I177" i="3"/>
  <c r="I175" i="3" s="1"/>
  <c r="J520" i="71"/>
  <c r="G205" i="3"/>
  <c r="F209" i="4"/>
  <c r="D209" i="4" s="1"/>
  <c r="M201" i="31"/>
  <c r="I201" i="31" s="1"/>
  <c r="I172" i="3"/>
  <c r="F137" i="60"/>
  <c r="F161" i="60" s="1"/>
  <c r="I168" i="3"/>
  <c r="I166" i="3" s="1"/>
  <c r="I15" i="3"/>
  <c r="I13" i="3" s="1"/>
  <c r="H995" i="71"/>
  <c r="J69" i="75"/>
  <c r="H175" i="67"/>
  <c r="G149" i="31"/>
  <c r="G147" i="31" s="1"/>
  <c r="I175" i="61"/>
  <c r="J151" i="75"/>
  <c r="F151" i="27"/>
  <c r="I247" i="3" s="1"/>
  <c r="I245" i="3" s="1"/>
  <c r="F158" i="12"/>
  <c r="J32" i="12"/>
  <c r="M295" i="31" s="1"/>
  <c r="K31" i="31"/>
  <c r="K245" i="31"/>
  <c r="K243" i="31" s="1"/>
  <c r="J32" i="24"/>
  <c r="L245" i="31"/>
  <c r="H245" i="31" s="1"/>
  <c r="H243" i="31" s="1"/>
  <c r="G175" i="75"/>
  <c r="J166" i="31"/>
  <c r="F42" i="81"/>
  <c r="J42" i="81" s="1"/>
  <c r="I846" i="71"/>
  <c r="H846" i="71" s="1"/>
  <c r="D42" i="27"/>
  <c r="D32" i="27" s="1"/>
  <c r="D175" i="27" s="1"/>
  <c r="F42" i="50"/>
  <c r="J42" i="50" s="1"/>
  <c r="F289" i="31"/>
  <c r="F287" i="31" s="1"/>
  <c r="F42" i="57"/>
  <c r="F42" i="52"/>
  <c r="J42" i="52" s="1"/>
  <c r="J32" i="52" s="1"/>
  <c r="J175" i="52" s="1"/>
  <c r="H172" i="3"/>
  <c r="J34" i="29"/>
  <c r="J33" i="29" s="1"/>
  <c r="J43" i="29"/>
  <c r="J151" i="61"/>
  <c r="Q30" i="31" s="1"/>
  <c r="Q28" i="31" s="1"/>
  <c r="F34" i="27"/>
  <c r="J34" i="27" s="1"/>
  <c r="F43" i="59"/>
  <c r="F32" i="24"/>
  <c r="J152" i="75"/>
  <c r="H782" i="71"/>
  <c r="F42" i="58"/>
  <c r="J42" i="58" s="1"/>
  <c r="H289" i="3"/>
  <c r="G291" i="3"/>
  <c r="G289" i="3" s="1"/>
  <c r="F135" i="16"/>
  <c r="J135" i="16" s="1"/>
  <c r="I215" i="3"/>
  <c r="J158" i="64"/>
  <c r="H225" i="3"/>
  <c r="G225" i="3" s="1"/>
  <c r="H175" i="27"/>
  <c r="D92" i="27"/>
  <c r="F92" i="27"/>
  <c r="H899" i="71"/>
  <c r="I896" i="71"/>
  <c r="P241" i="31"/>
  <c r="N241" i="31"/>
  <c r="H175" i="75"/>
  <c r="K166" i="31"/>
  <c r="J43" i="54"/>
  <c r="D170" i="4"/>
  <c r="E170" i="4"/>
  <c r="F113" i="20"/>
  <c r="F188" i="4"/>
  <c r="D188" i="4" s="1"/>
  <c r="J13" i="31"/>
  <c r="F13" i="31" s="1"/>
  <c r="F11" i="31" s="1"/>
  <c r="E54" i="4"/>
  <c r="J69" i="58"/>
  <c r="I228" i="71"/>
  <c r="I226" i="71" s="1"/>
  <c r="H235" i="71"/>
  <c r="I176" i="59"/>
  <c r="I174" i="48"/>
  <c r="G220" i="31"/>
  <c r="J594" i="71"/>
  <c r="J592" i="71" s="1"/>
  <c r="L24" i="31"/>
  <c r="I175" i="21"/>
  <c r="J134" i="48"/>
  <c r="J130" i="48" s="1"/>
  <c r="F130" i="48"/>
  <c r="H760" i="71"/>
  <c r="I747" i="71"/>
  <c r="F42" i="21"/>
  <c r="J42" i="21" s="1"/>
  <c r="J32" i="21" s="1"/>
  <c r="M24" i="31" s="1"/>
  <c r="J152" i="58"/>
  <c r="F151" i="58"/>
  <c r="F151" i="54"/>
  <c r="I183" i="3" s="1"/>
  <c r="I181" i="3" s="1"/>
  <c r="J31" i="42"/>
  <c r="M175" i="31" s="1"/>
  <c r="H679" i="71"/>
  <c r="I409" i="71"/>
  <c r="I407" i="71" s="1"/>
  <c r="L28" i="31"/>
  <c r="I990" i="71"/>
  <c r="H174" i="71"/>
  <c r="J15" i="71"/>
  <c r="J13" i="71" s="1"/>
  <c r="H750" i="71"/>
  <c r="J28" i="31"/>
  <c r="J24" i="31"/>
  <c r="J20" i="31" s="1"/>
  <c r="F20" i="31" s="1"/>
  <c r="I766" i="71"/>
  <c r="I522" i="71"/>
  <c r="I520" i="71" s="1"/>
  <c r="F141" i="31"/>
  <c r="F139" i="31" s="1"/>
  <c r="L261" i="31"/>
  <c r="L259" i="31" s="1"/>
  <c r="J261" i="31"/>
  <c r="J259" i="31" s="1"/>
  <c r="F32" i="22"/>
  <c r="F175" i="22" s="1"/>
  <c r="H308" i="3" s="1"/>
  <c r="H174" i="48"/>
  <c r="F41" i="48"/>
  <c r="J41" i="48" s="1"/>
  <c r="J31" i="48" s="1"/>
  <c r="M220" i="31" s="1"/>
  <c r="F32" i="39"/>
  <c r="J43" i="39"/>
  <c r="G148" i="3"/>
  <c r="E136" i="4"/>
  <c r="D136" i="4" s="1"/>
  <c r="I175" i="27"/>
  <c r="H561" i="71"/>
  <c r="E39" i="4"/>
  <c r="D39" i="4" s="1"/>
  <c r="E147" i="4"/>
  <c r="D147" i="4" s="1"/>
  <c r="D150" i="4"/>
  <c r="F42" i="54"/>
  <c r="J42" i="54" s="1"/>
  <c r="H175" i="58"/>
  <c r="J221" i="31"/>
  <c r="F221" i="31" s="1"/>
  <c r="L221" i="31"/>
  <c r="H221" i="31" s="1"/>
  <c r="E151" i="4"/>
  <c r="D151" i="4" s="1"/>
  <c r="I219" i="71"/>
  <c r="I217" i="71" s="1"/>
  <c r="I32" i="3"/>
  <c r="I30" i="3" s="1"/>
  <c r="I175" i="67"/>
  <c r="H161" i="31"/>
  <c r="I175" i="54"/>
  <c r="G163" i="3"/>
  <c r="G161" i="3" s="1"/>
  <c r="F183" i="4"/>
  <c r="D183" i="4" s="1"/>
  <c r="G174" i="3"/>
  <c r="G118" i="3"/>
  <c r="G116" i="3" s="1"/>
  <c r="J152" i="29"/>
  <c r="J151" i="29"/>
  <c r="Q13" i="31" s="1"/>
  <c r="J105" i="27"/>
  <c r="J92" i="27" s="1"/>
  <c r="I853" i="71"/>
  <c r="H853" i="71" s="1"/>
  <c r="I841" i="71"/>
  <c r="H841" i="71" s="1"/>
  <c r="F178" i="4"/>
  <c r="D178" i="4" s="1"/>
  <c r="E57" i="4"/>
  <c r="D57" i="4" s="1"/>
  <c r="H726" i="71"/>
  <c r="H175" i="55"/>
  <c r="I175" i="55"/>
  <c r="D27" i="4"/>
  <c r="E25" i="4"/>
  <c r="D25" i="4" s="1"/>
  <c r="J218" i="31"/>
  <c r="G175" i="55"/>
  <c r="I850" i="71"/>
  <c r="J75" i="27"/>
  <c r="E68" i="4"/>
  <c r="J158" i="74"/>
  <c r="M289" i="31"/>
  <c r="D190" i="4"/>
  <c r="F175" i="25"/>
  <c r="J152" i="81"/>
  <c r="F32" i="49"/>
  <c r="I97" i="31"/>
  <c r="J175" i="25"/>
  <c r="J55" i="80"/>
  <c r="F42" i="80"/>
  <c r="J42" i="80" s="1"/>
  <c r="J33" i="78"/>
  <c r="F32" i="78"/>
  <c r="J34" i="80"/>
  <c r="F33" i="80"/>
  <c r="H581" i="71"/>
  <c r="J571" i="71"/>
  <c r="H272" i="71"/>
  <c r="F151" i="81"/>
  <c r="F201" i="31"/>
  <c r="J182" i="31"/>
  <c r="F182" i="31" s="1"/>
  <c r="H166" i="31"/>
  <c r="H164" i="31" s="1"/>
  <c r="F69" i="27"/>
  <c r="J69" i="27" s="1"/>
  <c r="J151" i="78"/>
  <c r="F151" i="78"/>
  <c r="J152" i="78"/>
  <c r="H478" i="71"/>
  <c r="J409" i="71"/>
  <c r="J407" i="71" s="1"/>
  <c r="J32" i="35"/>
  <c r="Q141" i="31" s="1"/>
  <c r="I143" i="3"/>
  <c r="J158" i="20"/>
  <c r="M52" i="31" s="1"/>
  <c r="J113" i="20"/>
  <c r="F42" i="75"/>
  <c r="J42" i="75" s="1"/>
  <c r="H714" i="71"/>
  <c r="F97" i="31"/>
  <c r="G175" i="25"/>
  <c r="L215" i="31"/>
  <c r="I159" i="16"/>
  <c r="J55" i="55"/>
  <c r="F42" i="55"/>
  <c r="F32" i="55" s="1"/>
  <c r="J42" i="62"/>
  <c r="F32" i="62"/>
  <c r="H95" i="31"/>
  <c r="L95" i="31"/>
  <c r="L89" i="31" s="1"/>
  <c r="H89" i="31" s="1"/>
  <c r="L31" i="31"/>
  <c r="H33" i="31"/>
  <c r="H31" i="31" s="1"/>
  <c r="G161" i="31"/>
  <c r="G174" i="48"/>
  <c r="D122" i="4"/>
  <c r="D118" i="4"/>
  <c r="G172" i="31"/>
  <c r="G170" i="31" s="1"/>
  <c r="K170" i="31"/>
  <c r="H201" i="31"/>
  <c r="L182" i="31"/>
  <c r="H182" i="31" s="1"/>
  <c r="F32" i="61"/>
  <c r="F175" i="61" s="1"/>
  <c r="E30" i="4"/>
  <c r="D30" i="4" s="1"/>
  <c r="G175" i="54"/>
  <c r="G175" i="61"/>
  <c r="F42" i="67"/>
  <c r="H234" i="71"/>
  <c r="G95" i="31"/>
  <c r="K95" i="31"/>
  <c r="K89" i="31" s="1"/>
  <c r="J152" i="24"/>
  <c r="J151" i="24"/>
  <c r="Q259" i="31" s="1"/>
  <c r="F151" i="24"/>
  <c r="H485" i="71"/>
  <c r="J481" i="71"/>
  <c r="J213" i="31"/>
  <c r="F215" i="31"/>
  <c r="F213" i="31" s="1"/>
  <c r="F32" i="52"/>
  <c r="F175" i="52" s="1"/>
  <c r="J43" i="59"/>
  <c r="J135" i="78"/>
  <c r="J131" i="78" s="1"/>
  <c r="F131" i="78"/>
  <c r="H54" i="3"/>
  <c r="F158" i="20"/>
  <c r="J33" i="81"/>
  <c r="J147" i="31"/>
  <c r="J142" i="31" s="1"/>
  <c r="F142" i="31" s="1"/>
  <c r="F149" i="31"/>
  <c r="F147" i="31" s="1"/>
  <c r="H175" i="21"/>
  <c r="H752" i="71"/>
  <c r="H204" i="71"/>
  <c r="I197" i="71"/>
  <c r="I187" i="71" s="1"/>
  <c r="P173" i="31"/>
  <c r="H175" i="31"/>
  <c r="G175" i="31"/>
  <c r="O173" i="31"/>
  <c r="N173" i="31"/>
  <c r="F175" i="31"/>
  <c r="K281" i="31"/>
  <c r="G283" i="31"/>
  <c r="G281" i="31" s="1"/>
  <c r="F283" i="31"/>
  <c r="F281" i="31" s="1"/>
  <c r="J281" i="31"/>
  <c r="F247" i="31"/>
  <c r="O243" i="31"/>
  <c r="O241" i="31" s="1"/>
  <c r="F172" i="31"/>
  <c r="F170" i="31" s="1"/>
  <c r="J170" i="31"/>
  <c r="G144" i="31"/>
  <c r="K142" i="31"/>
  <c r="G142" i="31" s="1"/>
  <c r="K20" i="31"/>
  <c r="G20" i="31" s="1"/>
  <c r="G24" i="31"/>
  <c r="I175" i="29"/>
  <c r="L13" i="31"/>
  <c r="H295" i="3"/>
  <c r="G297" i="3"/>
  <c r="G295" i="3" s="1"/>
  <c r="H605" i="71"/>
  <c r="G249" i="3"/>
  <c r="J92" i="73"/>
  <c r="J32" i="73" s="1"/>
  <c r="F32" i="73"/>
  <c r="J187" i="71"/>
  <c r="I161" i="31"/>
  <c r="I159" i="31"/>
  <c r="Q142" i="31"/>
  <c r="I11" i="3" l="1"/>
  <c r="L293" i="31"/>
  <c r="L272" i="31" s="1"/>
  <c r="H272" i="31" s="1"/>
  <c r="L162" i="31"/>
  <c r="H149" i="31"/>
  <c r="H147" i="31" s="1"/>
  <c r="L147" i="31"/>
  <c r="L142" i="31" s="1"/>
  <c r="H142" i="31" s="1"/>
  <c r="J42" i="67"/>
  <c r="F32" i="67"/>
  <c r="H151" i="3" s="1"/>
  <c r="E145" i="4"/>
  <c r="D145" i="4"/>
  <c r="Q215" i="31"/>
  <c r="Q213" i="31" s="1"/>
  <c r="Q211" i="31" s="1"/>
  <c r="F32" i="81"/>
  <c r="J32" i="81" s="1"/>
  <c r="J175" i="81" s="1"/>
  <c r="F33" i="27"/>
  <c r="J33" i="27" s="1"/>
  <c r="I261" i="3"/>
  <c r="I243" i="3" s="1"/>
  <c r="H183" i="3"/>
  <c r="G172" i="3"/>
  <c r="G175" i="27"/>
  <c r="J161" i="60"/>
  <c r="D175" i="50"/>
  <c r="I223" i="3"/>
  <c r="I218" i="3" s="1"/>
  <c r="I213" i="3" s="1"/>
  <c r="Q245" i="31"/>
  <c r="Q243" i="31" s="1"/>
  <c r="Q241" i="31" s="1"/>
  <c r="K261" i="31"/>
  <c r="G261" i="31" s="1"/>
  <c r="G259" i="31" s="1"/>
  <c r="G295" i="31"/>
  <c r="G293" i="31" s="1"/>
  <c r="K293" i="31"/>
  <c r="K272" i="31" s="1"/>
  <c r="G272" i="31" s="1"/>
  <c r="L243" i="31"/>
  <c r="L241" i="31" s="1"/>
  <c r="H241" i="31" s="1"/>
  <c r="J487" i="71"/>
  <c r="H217" i="3"/>
  <c r="G217" i="3" s="1"/>
  <c r="D53" i="4"/>
  <c r="J293" i="31"/>
  <c r="J272" i="31" s="1"/>
  <c r="F272" i="31" s="1"/>
  <c r="J32" i="75"/>
  <c r="M166" i="31" s="1"/>
  <c r="M164" i="31" s="1"/>
  <c r="K13" i="31"/>
  <c r="K11" i="31" s="1"/>
  <c r="K9" i="31" s="1"/>
  <c r="G9" i="31" s="1"/>
  <c r="J133" i="42"/>
  <c r="J157" i="42" s="1"/>
  <c r="Q172" i="31"/>
  <c r="Q170" i="31" s="1"/>
  <c r="I116" i="31"/>
  <c r="I114" i="31" s="1"/>
  <c r="J42" i="29"/>
  <c r="F175" i="29"/>
  <c r="M182" i="31"/>
  <c r="I182" i="31" s="1"/>
  <c r="I542" i="71"/>
  <c r="I540" i="71" s="1"/>
  <c r="H168" i="3"/>
  <c r="G168" i="3" s="1"/>
  <c r="Q166" i="31"/>
  <c r="Q164" i="31" s="1"/>
  <c r="J175" i="22"/>
  <c r="M308" i="31"/>
  <c r="I308" i="31" s="1"/>
  <c r="Q11" i="31"/>
  <c r="Q9" i="31" s="1"/>
  <c r="J158" i="12"/>
  <c r="G89" i="31"/>
  <c r="H990" i="71"/>
  <c r="I943" i="71"/>
  <c r="H943" i="71" s="1"/>
  <c r="E130" i="4"/>
  <c r="D130" i="4" s="1"/>
  <c r="H274" i="3"/>
  <c r="G274" i="3" s="1"/>
  <c r="F32" i="58"/>
  <c r="J32" i="58" s="1"/>
  <c r="M221" i="31" s="1"/>
  <c r="I221" i="31" s="1"/>
  <c r="E17" i="4"/>
  <c r="D17" i="4" s="1"/>
  <c r="J42" i="57"/>
  <c r="J32" i="57" s="1"/>
  <c r="J175" i="57" s="1"/>
  <c r="F32" i="57"/>
  <c r="F175" i="57" s="1"/>
  <c r="J164" i="31"/>
  <c r="J162" i="31" s="1"/>
  <c r="F166" i="31"/>
  <c r="F164" i="31" s="1"/>
  <c r="G245" i="31"/>
  <c r="G243" i="31" s="1"/>
  <c r="F175" i="50"/>
  <c r="J175" i="50" s="1"/>
  <c r="H181" i="31"/>
  <c r="J175" i="24"/>
  <c r="K216" i="31"/>
  <c r="G216" i="31" s="1"/>
  <c r="G166" i="31"/>
  <c r="G164" i="31" s="1"/>
  <c r="K164" i="31"/>
  <c r="K162" i="31" s="1"/>
  <c r="G175" i="29"/>
  <c r="J32" i="54"/>
  <c r="M181" i="31" s="1"/>
  <c r="L20" i="31"/>
  <c r="H20" i="31" s="1"/>
  <c r="H24" i="31"/>
  <c r="F32" i="21"/>
  <c r="H26" i="3" s="1"/>
  <c r="G26" i="3" s="1"/>
  <c r="H261" i="31"/>
  <c r="H259" i="31" s="1"/>
  <c r="F24" i="31"/>
  <c r="I24" i="31"/>
  <c r="M20" i="31"/>
  <c r="I20" i="31" s="1"/>
  <c r="I164" i="3"/>
  <c r="H409" i="71"/>
  <c r="H522" i="71"/>
  <c r="H520" i="71" s="1"/>
  <c r="L216" i="31"/>
  <c r="H216" i="31" s="1"/>
  <c r="F261" i="31"/>
  <c r="F259" i="31" s="1"/>
  <c r="F31" i="48"/>
  <c r="H220" i="31"/>
  <c r="F158" i="39"/>
  <c r="J158" i="39" s="1"/>
  <c r="J32" i="39"/>
  <c r="M146" i="31" s="1"/>
  <c r="J243" i="31"/>
  <c r="J241" i="31" s="1"/>
  <c r="F241" i="31" s="1"/>
  <c r="F245" i="31"/>
  <c r="F243" i="31" s="1"/>
  <c r="J175" i="21"/>
  <c r="M213" i="31"/>
  <c r="J11" i="31"/>
  <c r="J9" i="31" s="1"/>
  <c r="F9" i="31" s="1"/>
  <c r="H556" i="71"/>
  <c r="H554" i="71" s="1"/>
  <c r="H219" i="71"/>
  <c r="H15" i="71"/>
  <c r="I13" i="71"/>
  <c r="H13" i="71" s="1"/>
  <c r="I1014" i="71"/>
  <c r="D108" i="4"/>
  <c r="E106" i="4"/>
  <c r="G177" i="3"/>
  <c r="G175" i="3" s="1"/>
  <c r="H215" i="31"/>
  <c r="H213" i="31" s="1"/>
  <c r="L213" i="31"/>
  <c r="I95" i="31"/>
  <c r="M95" i="31"/>
  <c r="M89" i="31" s="1"/>
  <c r="J42" i="55"/>
  <c r="D68" i="4"/>
  <c r="E61" i="4"/>
  <c r="H197" i="71"/>
  <c r="H187" i="71" s="1"/>
  <c r="J32" i="62"/>
  <c r="J175" i="62" s="1"/>
  <c r="F175" i="62"/>
  <c r="J95" i="31"/>
  <c r="J89" i="31" s="1"/>
  <c r="F89" i="31" s="1"/>
  <c r="F95" i="31"/>
  <c r="H709" i="71"/>
  <c r="H707" i="71" s="1"/>
  <c r="I707" i="71"/>
  <c r="I141" i="3"/>
  <c r="I91" i="3" s="1"/>
  <c r="G143" i="3"/>
  <c r="G141" i="3" s="1"/>
  <c r="H257" i="71"/>
  <c r="J226" i="71"/>
  <c r="J11" i="71" s="1"/>
  <c r="F175" i="24"/>
  <c r="H481" i="71"/>
  <c r="H479" i="71" s="1"/>
  <c r="J479" i="71"/>
  <c r="J349" i="71" s="1"/>
  <c r="H896" i="71"/>
  <c r="H894" i="71" s="1"/>
  <c r="I894" i="71"/>
  <c r="I259" i="71"/>
  <c r="H269" i="71"/>
  <c r="H97" i="3"/>
  <c r="G97" i="3" s="1"/>
  <c r="F218" i="31"/>
  <c r="J216" i="31"/>
  <c r="H32" i="3"/>
  <c r="H30" i="3" s="1"/>
  <c r="M50" i="31"/>
  <c r="M45" i="31" s="1"/>
  <c r="I52" i="31"/>
  <c r="I50" i="31" s="1"/>
  <c r="I45" i="31" s="1"/>
  <c r="I361" i="71"/>
  <c r="I349" i="71" s="1"/>
  <c r="H361" i="71"/>
  <c r="J569" i="71"/>
  <c r="J536" i="71" s="1"/>
  <c r="H571" i="71"/>
  <c r="H569" i="71" s="1"/>
  <c r="J33" i="80"/>
  <c r="F32" i="80"/>
  <c r="F175" i="49"/>
  <c r="J32" i="49"/>
  <c r="J32" i="61"/>
  <c r="J175" i="61" s="1"/>
  <c r="H407" i="71"/>
  <c r="F176" i="4"/>
  <c r="D176" i="4" s="1"/>
  <c r="H52" i="3"/>
  <c r="G54" i="3"/>
  <c r="J33" i="59"/>
  <c r="H35" i="3"/>
  <c r="F176" i="59"/>
  <c r="F42" i="27"/>
  <c r="J42" i="27" s="1"/>
  <c r="Q139" i="31"/>
  <c r="Q89" i="31" s="1"/>
  <c r="I141" i="31"/>
  <c r="I139" i="31" s="1"/>
  <c r="J32" i="78"/>
  <c r="J175" i="78" s="1"/>
  <c r="F175" i="78"/>
  <c r="M287" i="31"/>
  <c r="I289" i="31"/>
  <c r="I287" i="31" s="1"/>
  <c r="H850" i="71"/>
  <c r="I840" i="71"/>
  <c r="J174" i="48"/>
  <c r="I220" i="31"/>
  <c r="H747" i="71"/>
  <c r="I724" i="71"/>
  <c r="H173" i="31"/>
  <c r="P162" i="31"/>
  <c r="G173" i="31"/>
  <c r="O162" i="31"/>
  <c r="O8" i="31" s="1"/>
  <c r="F173" i="31"/>
  <c r="N162" i="31"/>
  <c r="H13" i="31"/>
  <c r="H11" i="31" s="1"/>
  <c r="L11" i="31"/>
  <c r="H217" i="71"/>
  <c r="I295" i="31"/>
  <c r="I293" i="31" s="1"/>
  <c r="M293" i="31"/>
  <c r="M272" i="31" s="1"/>
  <c r="H594" i="71"/>
  <c r="H592" i="71" s="1"/>
  <c r="I592" i="71"/>
  <c r="F159" i="73"/>
  <c r="J159" i="73" s="1"/>
  <c r="I885" i="71"/>
  <c r="M173" i="31"/>
  <c r="H259" i="71" l="1"/>
  <c r="F175" i="81"/>
  <c r="J32" i="67"/>
  <c r="M149" i="31" s="1"/>
  <c r="I215" i="31"/>
  <c r="I213" i="31" s="1"/>
  <c r="J766" i="71"/>
  <c r="J724" i="71" s="1"/>
  <c r="J705" i="71" s="1"/>
  <c r="J10" i="71" s="1"/>
  <c r="H777" i="71"/>
  <c r="K259" i="31"/>
  <c r="K241" i="31" s="1"/>
  <c r="G241" i="31" s="1"/>
  <c r="K211" i="31"/>
  <c r="G211" i="31" s="1"/>
  <c r="I10" i="3"/>
  <c r="H215" i="3"/>
  <c r="G215" i="3" s="1"/>
  <c r="Q175" i="31"/>
  <c r="Q173" i="31" s="1"/>
  <c r="I173" i="31" s="1"/>
  <c r="J32" i="29"/>
  <c r="J175" i="29" s="1"/>
  <c r="H166" i="3"/>
  <c r="G166" i="3" s="1"/>
  <c r="G13" i="31"/>
  <c r="G11" i="31" s="1"/>
  <c r="E15" i="4"/>
  <c r="D15" i="4" s="1"/>
  <c r="F175" i="58"/>
  <c r="I172" i="31"/>
  <c r="I170" i="31" s="1"/>
  <c r="H542" i="71"/>
  <c r="I166" i="31"/>
  <c r="I164" i="31" s="1"/>
  <c r="H1014" i="71"/>
  <c r="H1012" i="71" s="1"/>
  <c r="M306" i="31"/>
  <c r="M304" i="31" s="1"/>
  <c r="I306" i="31"/>
  <c r="I304" i="31" s="1"/>
  <c r="H263" i="3"/>
  <c r="H261" i="3" s="1"/>
  <c r="G261" i="3" s="1"/>
  <c r="H223" i="3"/>
  <c r="G223" i="3" s="1"/>
  <c r="H181" i="3"/>
  <c r="H164" i="3" s="1"/>
  <c r="F175" i="54"/>
  <c r="L9" i="31"/>
  <c r="H9" i="31" s="1"/>
  <c r="F175" i="21"/>
  <c r="H22" i="3"/>
  <c r="G22" i="3" s="1"/>
  <c r="H222" i="3"/>
  <c r="G222" i="3" s="1"/>
  <c r="L211" i="31"/>
  <c r="H211" i="31" s="1"/>
  <c r="F174" i="48"/>
  <c r="M13" i="31"/>
  <c r="I13" i="31" s="1"/>
  <c r="I11" i="31" s="1"/>
  <c r="M144" i="31"/>
  <c r="I144" i="31" s="1"/>
  <c r="I146" i="31"/>
  <c r="I498" i="71"/>
  <c r="H15" i="3"/>
  <c r="G32" i="3"/>
  <c r="F32" i="27"/>
  <c r="H247" i="3" s="1"/>
  <c r="J175" i="58"/>
  <c r="F175" i="67"/>
  <c r="J175" i="67" s="1"/>
  <c r="M30" i="31"/>
  <c r="I30" i="31" s="1"/>
  <c r="I28" i="31" s="1"/>
  <c r="H349" i="71"/>
  <c r="I11" i="71"/>
  <c r="I1012" i="71"/>
  <c r="F174" i="4"/>
  <c r="D174" i="4" s="1"/>
  <c r="D106" i="4"/>
  <c r="E96" i="4"/>
  <c r="D96" i="4" s="1"/>
  <c r="I89" i="31"/>
  <c r="J175" i="54"/>
  <c r="I181" i="31"/>
  <c r="H228" i="71"/>
  <c r="H226" i="71" s="1"/>
  <c r="H540" i="71"/>
  <c r="H538" i="71" s="1"/>
  <c r="I538" i="71"/>
  <c r="I536" i="71" s="1"/>
  <c r="G52" i="3"/>
  <c r="G47" i="3" s="1"/>
  <c r="H47" i="3"/>
  <c r="H840" i="71"/>
  <c r="I838" i="71"/>
  <c r="G35" i="3"/>
  <c r="G33" i="3" s="1"/>
  <c r="H33" i="3"/>
  <c r="F175" i="80"/>
  <c r="J32" i="80"/>
  <c r="J175" i="80" s="1"/>
  <c r="H91" i="3"/>
  <c r="I272" i="31"/>
  <c r="M33" i="31"/>
  <c r="J176" i="59"/>
  <c r="J175" i="49"/>
  <c r="M261" i="31"/>
  <c r="J211" i="31"/>
  <c r="D61" i="4"/>
  <c r="E28" i="4"/>
  <c r="H220" i="3"/>
  <c r="F175" i="55"/>
  <c r="J32" i="55"/>
  <c r="G151" i="3"/>
  <c r="H149" i="3"/>
  <c r="I705" i="71"/>
  <c r="H162" i="31"/>
  <c r="P8" i="31"/>
  <c r="G162" i="31"/>
  <c r="F162" i="31"/>
  <c r="G308" i="3"/>
  <c r="G306" i="3" s="1"/>
  <c r="H306" i="3"/>
  <c r="H885" i="71"/>
  <c r="G30" i="3"/>
  <c r="I149" i="31" l="1"/>
  <c r="I147" i="31" s="1"/>
  <c r="M147" i="31"/>
  <c r="I496" i="71"/>
  <c r="H496" i="71" s="1"/>
  <c r="H498" i="71"/>
  <c r="K8" i="31"/>
  <c r="H766" i="71"/>
  <c r="Q162" i="31"/>
  <c r="Q8" i="31" s="1"/>
  <c r="H13" i="3"/>
  <c r="G13" i="3" s="1"/>
  <c r="G11" i="3" s="1"/>
  <c r="H536" i="71"/>
  <c r="I175" i="31"/>
  <c r="G164" i="3"/>
  <c r="G8" i="31"/>
  <c r="H8" i="31"/>
  <c r="G263" i="3"/>
  <c r="G183" i="3"/>
  <c r="G181" i="3" s="1"/>
  <c r="F175" i="27"/>
  <c r="L8" i="31"/>
  <c r="H11" i="71"/>
  <c r="G91" i="3"/>
  <c r="J8" i="31"/>
  <c r="M11" i="31"/>
  <c r="M142" i="31"/>
  <c r="I142" i="31" s="1"/>
  <c r="G15" i="3"/>
  <c r="J32" i="27"/>
  <c r="J175" i="27" s="1"/>
  <c r="E13" i="4"/>
  <c r="E11" i="4" s="1"/>
  <c r="M28" i="31"/>
  <c r="F11" i="4"/>
  <c r="I836" i="71"/>
  <c r="I834" i="71" s="1"/>
  <c r="H834" i="71" s="1"/>
  <c r="H838" i="71"/>
  <c r="H836" i="71" s="1"/>
  <c r="G220" i="3"/>
  <c r="H218" i="3"/>
  <c r="M31" i="31"/>
  <c r="I33" i="31"/>
  <c r="I31" i="31" s="1"/>
  <c r="M162" i="31"/>
  <c r="D28" i="4"/>
  <c r="D11" i="4" s="1"/>
  <c r="M259" i="31"/>
  <c r="I261" i="31"/>
  <c r="I259" i="31" s="1"/>
  <c r="G247" i="3"/>
  <c r="H245" i="3"/>
  <c r="J175" i="55"/>
  <c r="M218" i="31"/>
  <c r="G149" i="3"/>
  <c r="H144" i="3"/>
  <c r="G144" i="3" s="1"/>
  <c r="I487" i="71" l="1"/>
  <c r="I10" i="71"/>
  <c r="H11" i="3"/>
  <c r="I162" i="31"/>
  <c r="H724" i="71"/>
  <c r="H487" i="71"/>
  <c r="M9" i="31"/>
  <c r="I9" i="31" s="1"/>
  <c r="M245" i="31"/>
  <c r="M243" i="31" s="1"/>
  <c r="M241" i="31" s="1"/>
  <c r="I241" i="31" s="1"/>
  <c r="D13" i="4"/>
  <c r="I218" i="31"/>
  <c r="M216" i="31"/>
  <c r="G218" i="3"/>
  <c r="H213" i="3"/>
  <c r="G213" i="3" s="1"/>
  <c r="G245" i="3"/>
  <c r="H243" i="3"/>
  <c r="G243" i="3" s="1"/>
  <c r="H10" i="3" l="1"/>
  <c r="H705" i="71"/>
  <c r="H10" i="71" s="1"/>
  <c r="G10" i="3"/>
  <c r="I245" i="31"/>
  <c r="I243" i="31" s="1"/>
  <c r="M211" i="31"/>
  <c r="I216" i="31"/>
  <c r="I211" i="31" l="1"/>
  <c r="I8" i="31" s="1"/>
  <c r="M8" i="31"/>
  <c r="O115" i="30" l="1"/>
  <c r="L115" i="30" l="1"/>
  <c r="N115" i="30"/>
  <c r="M115" i="30"/>
  <c r="G115" i="30"/>
  <c r="G116" i="30" s="1"/>
  <c r="O116" i="30"/>
  <c r="E11" i="72"/>
  <c r="C11" i="72" s="1"/>
  <c r="F115" i="30" l="1"/>
  <c r="F116" i="30" s="1"/>
  <c r="N116" i="30"/>
  <c r="D115" i="30"/>
  <c r="D116" i="30" s="1"/>
  <c r="L116" i="30"/>
  <c r="M116" i="30"/>
  <c r="E115" i="30"/>
  <c r="E116" i="30" s="1"/>
  <c r="G151" i="100" l="1"/>
  <c r="G175" i="100" s="1"/>
  <c r="F220" i="31"/>
  <c r="N216" i="31" l="1"/>
  <c r="F216" i="31" l="1"/>
  <c r="N211" i="31"/>
  <c r="F211" i="31" l="1"/>
  <c r="F8" i="31" s="1"/>
  <c r="N8" i="31"/>
</calcChain>
</file>

<file path=xl/sharedStrings.xml><?xml version="1.0" encoding="utf-8"?>
<sst xmlns="http://schemas.openxmlformats.org/spreadsheetml/2006/main" count="32148" uniqueCount="2369">
  <si>
    <t>2.3. Ð³Ù³ÛÝùÇ µÛáõç»Ç ÙÇçáóÝ»ñÇ ï³ñ»ëÏ½µÇ ³½³ï  ÙÝ³óáñ¹Á` (տող 8191 + տող 8194-տող 8193)</t>
  </si>
  <si>
    <t xml:space="preserve"> - í³ñã³Ï³Ý Ù³ëÇ ÙÇçáóÝ»ñÇ ï³ñ»ëÏ½µÇ ³½³ï ÙÝ³óáñ¹Çó ýáÝ¹³ÛÇÝ  Ù³ë Ùáõïù³·ñÙ³Ý »ÝÃ³Ï³ ·áõÙ³ñÁ (ïáÕ 8193)</t>
  </si>
  <si>
    <t>2.6. Ð³Ù³ÛÝùÇ µÛáõç»Ç Ñ³ßíáõÙ ÙÇçáóÝ»ñÇ ÙÝ³óáñ¹Ý»ñÁ Ñ³ßí»ïáõ Å³Ù³Ý³Ï³Ñ³ïí³ÍáõÙ  (ïáÕ8010- ïáÕ 8110 - ïáÕ 8161 - ïáÕ 8170- ïáÕ 8190- ïáÕ 8197- ïáÕ 8198 - ïáÕ 8210)</t>
  </si>
  <si>
    <t>Upper-secondary education</t>
  </si>
  <si>
    <t>Post-secondary Non-tertiary Education</t>
  </si>
  <si>
    <t>Post-secondary non-tertiary education</t>
  </si>
  <si>
    <t>´³ñÓñ³·áõÛÝ ÏñÃáõÃÛáõÝ</t>
  </si>
  <si>
    <r>
      <t xml:space="preserve"> -</t>
    </r>
    <r>
      <rPr>
        <sz val="10"/>
        <color indexed="8"/>
        <rFont val="Arial Armenian"/>
        <family val="2"/>
      </rPr>
      <t>²ÛÉ Í³Ëë»ñ</t>
    </r>
  </si>
  <si>
    <t>486100</t>
  </si>
  <si>
    <t>1.2. ì³ñÏ»ñ ¨ ÷áË³ïíáõÃÛáõÝÝ»ñ (ëï³óáõÙ ¨ Ù³ñáõÙ) ïáÕ 8221+ïáÕ 8240</t>
  </si>
  <si>
    <t xml:space="preserve"> - îñ³Ýëåáñï³ÛÇÝ ë³ñù³íáñáõÙÝ»ñ</t>
  </si>
  <si>
    <t xml:space="preserve"> - ì³ñã³Ï³Ý ë³ñù³íáñáõÙÝ»ñ</t>
  </si>
  <si>
    <t xml:space="preserve"> - ²ÛÉ Ù»ù»Ý³Ý»ñ ¨ ë³ñù³íáñáõÙÝ»ñ</t>
  </si>
  <si>
    <t xml:space="preserve"> - ï»Õ³Ï³Ý ÇÝùÝ³Ï³é³íñÙ³Ý Ù³ñÙÇÝÝ»ñÇÝ                                 (ïáÕ  4535+ïáÕ 4536)</t>
  </si>
  <si>
    <t xml:space="preserve">².   ÀÜÂ²òÆÎ  Ì²Êêºðª                                                                                                                                    ÀÜ¸²ØºÜÀ,                                                                                             </t>
  </si>
  <si>
    <t xml:space="preserve"> -´Ý³Ï³ñ³Ý³ÛÇÝ Ýå³ëïÝ»ñ µÛáõç»Çó</t>
  </si>
  <si>
    <t xml:space="preserve"> -²ÛÉ Ýå³ëïÝ»ñ µÛáõç»Çó</t>
  </si>
  <si>
    <t xml:space="preserve">  - ëï³óí³Í ÷áË³ïíáõÃÛáõÝÝ»ñÇ ·áõÙ³ñÇ Ù³ñáõÙ</t>
  </si>
  <si>
    <t>í³ñã³Ï³Ý    Ù³ë</t>
  </si>
  <si>
    <t xml:space="preserve"> -ì×³ñÝ»ñ êáóÇ³É³Ï³Ý ³å³Ñáí³·ñáõÃÛ³Ý å»ï³Ï³Ý ÑÇÙÝ³¹ñ³ÙÇÝ </t>
  </si>
  <si>
    <t>413100</t>
  </si>
  <si>
    <t>2 Ì³é³ÛáõÃÛáõÝÝ»ñÇ ¨ ³åñ³ÝùÝ»ñÇ Ó»éù µ»ñáõÙ</t>
  </si>
  <si>
    <t>2.1 Þ³ñáõÝ³Ï³Ï³Ý Í³Ëë»ñ</t>
  </si>
  <si>
    <t>´³ñÓñ³·áõÛÝ Ù³ëÝ³·Çï³Ï³Ý ÏñÃáõÃÛáõÝ</t>
  </si>
  <si>
    <t>472200</t>
  </si>
  <si>
    <r>
      <t xml:space="preserve"> -</t>
    </r>
    <r>
      <rPr>
        <sz val="10"/>
        <color indexed="8"/>
        <rFont val="Arial Armenian"/>
        <family val="2"/>
      </rPr>
      <t>ºñ»Ë³Ý»ñÇ Ï³Ù ÁÝï³Ý»Ï³Ý Ýå³ëïÝ»ñ µÛáõç»Çó</t>
    </r>
  </si>
  <si>
    <t>472300</t>
  </si>
  <si>
    <t xml:space="preserve"> -Þ»Ýù»ñÇ ¨ ßÇÝáõÃÛáõÝÝ»ñÇ Ó»éù µ»ñáõÙ</t>
  </si>
  <si>
    <t xml:space="preserve"> -Þ»Ýù»ñÇ ¨ ßÇÝáõÃÛáõÝÝ»ñÇ Ï³éáõóáõÙ</t>
  </si>
  <si>
    <t xml:space="preserve"> -Þ»Ýù»ñÇ ¨ ßÇÝáõÃÛáõÝÝ»ñÇ Ï³åÇï³É í»ñ³Ýáñá·áõÙ</t>
  </si>
  <si>
    <t>ì³é»ÉÇùÇ ¨ ¿Ý»ñ·»ïÇÏ³ÛÇ ·Íáí Ñ»ï³½áï³Ï³Ý ¨ Ý³Ë³·Í³ÛÇÝ ³ßË³ï³ÝùÝ»ñ</t>
  </si>
  <si>
    <t>R&amp;D Fuel and energy</t>
  </si>
  <si>
    <t>Ð³í»Éí³Í N 4</t>
  </si>
  <si>
    <r>
      <t xml:space="preserve">úñÇÝ³Ï»ÉÇ Ó¨ </t>
    </r>
    <r>
      <rPr>
        <b/>
        <u/>
        <sz val="10"/>
        <rFont val="Arial Armenian"/>
        <family val="2"/>
        <charset val="204"/>
      </rPr>
      <t>N</t>
    </r>
    <r>
      <rPr>
        <b/>
        <u/>
        <sz val="10"/>
        <rFont val="Arial Armenian"/>
        <family val="2"/>
      </rPr>
      <t xml:space="preserve"> 3</t>
    </r>
  </si>
  <si>
    <t xml:space="preserve">Ð³ëï³ïí»É ¿ ÐÐ ýÇÝ³ÝëÝ»ñÇ ¨ ¿ÏáÝáÙÇÏ³ÛÇ  </t>
  </si>
  <si>
    <t>§Ð ² ê î ² î àô Ø   ºØª¦</t>
  </si>
  <si>
    <t>Ã) Ð³Ù³ÛÝùÇ ï³ñ³ÍùáõÙ ³ñï³ùÇÝ ·áí³½¹ ï»Õ³¹ñ»Éáõ ÃáõÛÉïíáõÃÛ³Ý Ñ³Ù³ñ</t>
  </si>
  <si>
    <t xml:space="preserve">ÎñÃáõÃÛ³ÝÁ ïñ³Ù³¹ñíáÕ ûÅ³Ý¹³Ï Í³é³ÛáõÃÛáõÝÝ»ñ </t>
  </si>
  <si>
    <t>Susidiary Services to Education</t>
  </si>
  <si>
    <t>Susidiary services to education</t>
  </si>
  <si>
    <t>ÎñÃáõÃÛ³Ý áÉáñïáõÙ Ñ»ï³½áï³Ï³Ý ¨ Ý³Ë³·Í³ÛÇÝ ³ßË³ï³ÝùÝ»ñ</t>
  </si>
  <si>
    <t>R&amp;D Education</t>
  </si>
  <si>
    <t xml:space="preserve"> -êáõµëÇ¹Ç³Ý»ñ ýÇÝ³Ýë³Ï³Ý å»ï³Ï³Ý Ï³½Ù³Ï»ñåáõÃÛáõÝÝ»ñÇÝ </t>
  </si>
  <si>
    <t>451200</t>
  </si>
  <si>
    <t xml:space="preserve"> -êáõµëÇ¹Ç³Ý»ñ áã å»ï³Ï³Ý áã  ýÇÝ³Ýë³Ï³Ý  Ï³½Ù³Ï»ñåáõÃÛáõÝÝ»ñÇÝ </t>
  </si>
  <si>
    <t>452100</t>
  </si>
  <si>
    <t xml:space="preserve"> -êáõµëÇ¹Ç³Ý»ñ áã å»ï³Ï³Ý   ýÇÝ³Ýë³Ï³Ý  Ï³½Ù³Ï»ñåáõÃÛáõÝÝ»ñÇÝ </t>
  </si>
  <si>
    <t>General Economic, Commercial and Labor Affairs</t>
  </si>
  <si>
    <t>Financial and fiscal affairs</t>
  </si>
  <si>
    <t xml:space="preserve">²ñï³ùÇÝ Ñ³ñ³µ»ñáõÃÛáõÝÝ»ñ </t>
  </si>
  <si>
    <t>ì³ñã³Ï³Ý µÛáõç»Ç å³Ñáõëï³ÛÇÝ ýáÝ¹Çó ýáÝ¹³ÛÇÝ µÛáõç» Ï³ï³ñíáÕ Ñ³ïÏ³óáõÙÝ»ñÇó Ùáõïù»ñ</t>
  </si>
  <si>
    <t xml:space="preserve">   ³Ýí³ÝáõÙÁ   Քաղաքապետարանրան</t>
  </si>
  <si>
    <t xml:space="preserve">10. Ìñ³·ñÇ Ïá¹Á </t>
  </si>
  <si>
    <t xml:space="preserve">5.5 áñ¨¿ ³Ùëí³ Ýáñ Ý³Ë³Ñ³ßíÇª 3-ñ¹ ëÛáõÝ³ÏáõÙ Ý»ñÏ³Û³óíáõÙ »Ý ïíÛ³É µÛáõç»ï³ÛÇÝ ï³ñí³ Ñ³Ù³å³ï³ëË³Ý ³Ùëí³ óáõó³ÝÇßÝ»ñÁ, ÇëÏ 4-Çó 7-ñ¹ ëÛáõÝ³ÏÝ»ñÁ ã»Ý Éñ³óíáõÙ:  </t>
  </si>
  <si>
    <t>Economic aid routed through international organizations</t>
  </si>
  <si>
    <t>ÀÝ¹Ñ³Ýáõñ µÝáõÛÃÇ Í³é³ÛáõÃÛáõÝÝ»ñ</t>
  </si>
  <si>
    <t>2.3 ä³ÛÙ³Ý³·ñ³ÛÇÝ ³ÛÉ Í³é³ÛáõÃÛáõÝÝ»ñÇ Ó»éù µ»ñáõÙ</t>
  </si>
  <si>
    <t>¶ÛáõÕ³ïÝï»ëáõÃÛ³Ý, ³Ýï³é³ÛÇÝ ïÝï»ëáõÃÛ³Ý, ÓÏÝáñëáõÃÛ³Ý ¨ áñëáñ¹áõÃÛ³Ý ·Íáí Ñ»ï³½áï³Ï³Ý ¨ Ý³Ë³·Í³ÛÇÝ ³ßË³ï³ÝùÝ»ñ</t>
  </si>
  <si>
    <t>6.3 ÎºÜê²ÂàÞ²ÎÜºð</t>
  </si>
  <si>
    <t>6000</t>
  </si>
  <si>
    <t>6100</t>
  </si>
  <si>
    <t>7</t>
  </si>
  <si>
    <t>Foreign Military Aid</t>
  </si>
  <si>
    <t xml:space="preserve">²ñï³ùÇÝ é³½Ù³Ï³Ý û·ÝáõÃÛáõÝ </t>
  </si>
  <si>
    <t>Foreign military aid</t>
  </si>
  <si>
    <t>Ð»ï³½áï³Ï³Ý ¨ Ý³Ë³·Í³ÛÇÝ ³ßË³ï³ÝùÝ»ñ å³ßïå³ÝáõÃÛ³Ý áÉáñïáõÙ</t>
  </si>
  <si>
    <t>R&amp;D Defense</t>
  </si>
  <si>
    <t>Î³åÇï³É ¹ñ³Ù³ßÝáñÑÝ»ñ å»ï³Ï³Ý ¨ Ñ³Ù³ÛÝùÝ»ñÇ áã ³é¨ïñ³ÛÇÝ Ï³½Ù³Ï»ñåáõÃÛáõÝÝ»ñÇÝ</t>
  </si>
  <si>
    <t>Î³åÇï³É ¹ñ³Ù³ßÝáñÑÝ»ñ å»ï³Ï³Ý ¨ Ñ³Ù³ÛÝù³ÛÇÝ  ³é¨ïñ³ÛÇÝ Ï³½Ù³Ï»ñåáõÃÛáõÝÝ»ñÇÝ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</si>
  <si>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</si>
  <si>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</si>
  <si>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</si>
  <si>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</si>
  <si>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>ø³Õ³ù³óÇ³Ï³Ý å³ßïå³ÝáõÃÛáõÝ</t>
  </si>
  <si>
    <t>Civil Defense</t>
  </si>
  <si>
    <t xml:space="preserve">ø³Õ³ù³óÇ³Ï³Ý å³ßïå³ÝáõÃÛáõÝ </t>
  </si>
  <si>
    <t>Civil defense</t>
  </si>
  <si>
    <t>²ñï³ùÇÝ é³½Ù³Ï³Ý û·ÝáõÃÛáõÝ</t>
  </si>
  <si>
    <t xml:space="preserve">²ÛÉ Ï³åÇï³É ¹ñ³Ù³ßÝáñÑÝ»ñ </t>
  </si>
  <si>
    <t>465700</t>
  </si>
  <si>
    <t>6. êàòÆ²È²Î²Ü Üä²êîÜºð ºì ÎºÜê²ÂàÞ²ÎÜºð</t>
  </si>
  <si>
    <t xml:space="preserve">6.1 êàòÆ²È²Î²Ü ²ä²ÐàìàôÂÚ²Ü Üä²êîÜºð </t>
  </si>
  <si>
    <t xml:space="preserve">  413100</t>
  </si>
  <si>
    <t xml:space="preserve"> - ÀÝÃ³óÇÏ ¹ñ³Ù³ßÝáñÑÝ»ñ å»ï³Ï³Ý ¨ Ñ³Ù³ÛÝùÝ»ñÇ  ³é¨ïñ³ÛÇÝ Ï³½Ù³Ï»ñåáõÃÛáõÝÝ»ñÇÝ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</si>
  <si>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</si>
  <si>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</si>
  <si>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</si>
  <si>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</si>
  <si>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</si>
  <si>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t xml:space="preserve"> </t>
  </si>
  <si>
    <t>4637</t>
  </si>
  <si>
    <t>4638</t>
  </si>
  <si>
    <t>4639</t>
  </si>
  <si>
    <t>կառավարչական ծառայություններ</t>
  </si>
  <si>
    <t xml:space="preserve">ÀÝ¹Ñ³Ýáõñ µÝáõÛÃÇ ïÝï»ë³Ï³Ý ¨ ³é¨ïñ³ÛÇÝ Ñ³ñ³µ»ñáõÃÛáõÝÝ»ñ </t>
  </si>
  <si>
    <t>General economic and commercial affairs</t>
  </si>
  <si>
    <t xml:space="preserve">²ßË³ï³ÝùÇ Ñ»ï Ï³åí³Í ÁÝ¹Ñ³Ýáõñ µÝáõÛÃÇ Ñ³ñ³µ»ñáõÃÛáõÝÝ»ñ </t>
  </si>
  <si>
    <t>General labor affairs</t>
  </si>
  <si>
    <t>¶ÛáõÕ³ïÝï»ëáõÃÛáõÝ, ³Ýï³é³ÛÇÝ ïÝï»ëáõÃÛáõÝ, ÓÏÝáñëáõÃÛáõÝ ¨ áñëáñ¹áõÃÛáõÝ</t>
  </si>
  <si>
    <t>Public order and safety not elsewhere classified</t>
  </si>
  <si>
    <t>ECONOMIC AFFAIRS</t>
  </si>
  <si>
    <t>ÀÝÃ³óÇÏ ëáõµí»ÝóÇ³Ý»ñ Ñ³Ù³ÛÝùÝ»ñÇÝ</t>
  </si>
  <si>
    <t>Ð»ïµáõÑ³Ï³Ý Ù³ëÝ³·Çï³Ï³Ý ÏñÃáõÃÛáõÝ</t>
  </si>
  <si>
    <t>²ñï³¹åñáó³Ï³Ý ¹³ëïÇ³ñ³ÏáõÃÛáõÝ</t>
  </si>
  <si>
    <t>Èñ³óáõóÇã ÏñÃáõÃÛáõÝ</t>
  </si>
  <si>
    <t>ì³ï³éáÕçáõÃÛáõÝ ¨ ³Ý³ßË³ïáõÝ³ÏáõÃÛáõÝ</t>
  </si>
  <si>
    <t>10</t>
  </si>
  <si>
    <t>11</t>
  </si>
  <si>
    <t>4115</t>
  </si>
  <si>
    <t>4111</t>
  </si>
  <si>
    <t>4112</t>
  </si>
  <si>
    <t xml:space="preserve"> -êáóÇ³É³Ï³Ý ³å³ÑáíáõÃÛ³Ý í×³ñÝ»ñ</t>
  </si>
  <si>
    <t>Social Exclusion Not Elsewhere Classified</t>
  </si>
  <si>
    <t>Mining, Manufacturing and Construction</t>
  </si>
  <si>
    <t>Ð³Ýù³ÛÇÝ é»ëáõñëÝ»ñÇ ³ñ¹ÛáõÝ³Ñ³ÝáõÙ, µ³ó³éáõÃÛ³Ùµ µÝ³Ï³Ý í³é»ÉÇùÇ</t>
  </si>
  <si>
    <t>Mining of mineral resources other than mineral fuels</t>
  </si>
  <si>
    <t xml:space="preserve">6. ÐÇÙÝ³ñÏÇª  ï»Õ³Ï³Ý ·³ÝÓ³å»ï³Ï³Ý µ³ÅÝáõÙ (î¶´)  Ñ³ßí³éÙ³Ý   Ñ³Ù³ñÁ </t>
  </si>
  <si>
    <t>1-ÇÝ »é</t>
  </si>
  <si>
    <t>ÏÇë³ÙÛ³Ï</t>
  </si>
  <si>
    <t>9 ³ÙÇë</t>
  </si>
  <si>
    <t>ï³ñÇ</t>
  </si>
  <si>
    <t xml:space="preserve">                    ÀÝ¹³Ù»ÝÁ                      ³Û¹ ÃíáõÙ`</t>
  </si>
  <si>
    <t xml:space="preserve"> -îÝ³ÛÇÝ ïÝï»ëáõÃÛáõÝÝ»ñÇÝ ¹ñ³Ùáí í×³ñíáÕ ëáóÇ³É³Ï³Ý ³å³ÑáíáõÃÛ³Ý í×³ñÝ»ñ</t>
  </si>
  <si>
    <t xml:space="preserve"> -êáóÇ³É³Ï³Ý ³å³ÑáíáõÃÛ³Ý µÝ»Õ»Ý Ýå³ëïÝ»ñ Í³é³ÛáõÃÛáõÝÝ»ñ Ù³ïáõóáÕÝ»ñÇÝ</t>
  </si>
  <si>
    <r>
      <t xml:space="preserve"> -</t>
    </r>
    <r>
      <rPr>
        <sz val="10"/>
        <color indexed="8"/>
        <rFont val="Arial Armenian"/>
        <family val="2"/>
      </rPr>
      <t>ä»ï³Ï³Ý Ñ³ïí³ÍÇ ï³ñµ»ñ Ù³Ï³ñ¹³ÏÝ»ñÇ ÏáÕÙÇó ÙÇÙÛ³Ýó ÝÏ³ïÙ³Ùµ ÏÇñ³éíáÕ ïáõÛÅ»ñ</t>
    </r>
  </si>
  <si>
    <t>482400</t>
  </si>
  <si>
    <t>7.3 ¸²î²ð²ÜÜºðÆ ÎàÔØÆò ÜÞ²Ü²Îì²Ì îàôÚÄºð ºì îàô¶²ÜøÜºð</t>
  </si>
  <si>
    <t xml:space="preserve"> -¸³ï³ñ³ÝÝ»ñÇ ÏáÕÙÇó Ýß³Ý³Ïí³Í ïáõÛÅ»ñ ¨ ïáõ·³ÝùÝ»ñ</t>
  </si>
  <si>
    <t>5. ÐÇÙÝ³ñÏÁ ëå³ë³ñÏáÕ ï»Õ³Ï³Ý ·³ÝÓ³å»ï³Ï³Ý µ³ÅÝÇ (î¶´) ³Ýí³ÝáõÙÁ  Տաշիրի</t>
  </si>
  <si>
    <t>Social Protection Not Elsewhere Classified</t>
  </si>
  <si>
    <t>472100</t>
  </si>
  <si>
    <r>
      <t xml:space="preserve"> -</t>
    </r>
    <r>
      <rPr>
        <sz val="10"/>
        <color indexed="8"/>
        <rFont val="Arial Armenian"/>
        <family val="2"/>
      </rPr>
      <t>Ø³ÛñáõÃÛ³Ý Ýå³ëïÝ»ñ µÛáõç»Çó</t>
    </r>
  </si>
  <si>
    <t>4841</t>
  </si>
  <si>
    <t>4842</t>
  </si>
  <si>
    <t>Social exclusion not elsewhere classified</t>
  </si>
  <si>
    <t>Ð²ê²ð²Î²Î²Ü Î²ð¶, ²Üìî²Ü¶àôÂÚàôÜ ¨ ¸²î²Î²Ü ¶àðÌàôÜºàôÂÚàôÜ (ïáÕ2310+ïáÕ2320+ïáÕ2330+ïáÕ2340+ïáÕ2350+ïáÕ2360+ïáÕ2370)</t>
  </si>
  <si>
    <t>îÜîºê²Î²Ü Ð²ð²´ºðàôÂÚàôÜÜºð (ïáÕ2410+ïáÕ2420+ïáÕ2430+ïáÕ2440+ïáÕ2450+ïáÕ2460+ïáÕ2470+ïáÕ2480+ïáÕ2490)</t>
  </si>
  <si>
    <t>Þðæ²Î² ØÆæ²ì²ÚðÆ ä²Þîä²ÜàôÂÚàôÜ (ïáÕ2510+ïáÕ2520+ïáÕ2530+ïáÕ2540+ïáÕ2550+ïáÕ2560)</t>
  </si>
  <si>
    <t>1215000</t>
  </si>
  <si>
    <t xml:space="preserve"> -ì³ñã³Ï³Ý ë³ñù³íáñáõÙÝ»ñ</t>
  </si>
  <si>
    <t>512200</t>
  </si>
  <si>
    <t>1216000</t>
  </si>
  <si>
    <t>Þñç³Ï³ ÙÇç³í³ÛñÇ å³ßïå³ÝáõÃÛ³Ý ·Íáí Ñ»ï³½áï³Ï³Ý ¨ Ý³Ë³·Í³ÛÇÝ ³ßË³ï³ÝùÝ»ñ</t>
  </si>
  <si>
    <t>R&amp;D Environmental Protection</t>
  </si>
  <si>
    <t>R&amp;D Environmental protection</t>
  </si>
  <si>
    <t xml:space="preserve">ÀÜ¸Ð²Üàôð ´ÜàôÚÂÆ Ð²Üð²ÚÆÜ Ì²è²ÚàôÂÚàôÜÜºð (ïáÕ2110+ïáÕ2120+ïáÕ2130+ïáÕ2140+ïáÕ2150+ïáÕ2160+ïáÕ2170+ïáÕ2180)                                                                                        </t>
  </si>
  <si>
    <t>´Ý³Ï³ñ³Ý³ÛÇÝ ßÇÝ³ñ³ñáõÃÛ³Ý ¨ ÏáÙáõÝ³É Í³é³ÛáõÃÛáõÝÝ»ñ (³ÛÉ ¹³ë»ñÇÝ ãå³ïÏ³ÝáÕ)</t>
  </si>
  <si>
    <t xml:space="preserve">                           üÆÜ²Üê²Î²Ü  Ì²è²ÚàôÂÚ²Ü  äºîª                        ________________                                    Ն.Մուրադյան___________________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</si>
  <si>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</si>
  <si>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</si>
  <si>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</si>
  <si>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</si>
  <si>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>í³ñã³Ï³Ý Ù³ë</t>
  </si>
  <si>
    <t>ýáÝ¹³ÛÇÝ Ù³ë</t>
  </si>
  <si>
    <t>öáÕáóÝ»ñÇ Éáõë³íáñáõÙ</t>
  </si>
  <si>
    <t>Street Lighting</t>
  </si>
  <si>
    <t>ÎñÃáõÃÛáõÝ (³ÛÉ ¹³ë»ñÇÝ ãå³ïÏ³ÝáÕ)</t>
  </si>
  <si>
    <t>Education Not Elsewhere Classified</t>
  </si>
  <si>
    <t>Education not elsewhere classified</t>
  </si>
  <si>
    <t>SOCIAL PROTECTION</t>
  </si>
  <si>
    <t>Sickness and Disability</t>
  </si>
  <si>
    <t>ì³ï³éáÕçáõÃÛáõÝ</t>
  </si>
  <si>
    <t>Sickness</t>
  </si>
  <si>
    <t>²Ý³ßË³ïáõÝ³ÏáõÃÛáõÝ</t>
  </si>
  <si>
    <t>Disability</t>
  </si>
  <si>
    <t>Ì»ñáõÃÛáõÝ</t>
  </si>
  <si>
    <t>Old Age</t>
  </si>
  <si>
    <t>Old age</t>
  </si>
  <si>
    <t xml:space="preserve">Ð³ñ³½³ïÇÝ Ïáñóñ³Í ³ÝÓÇÝù </t>
  </si>
  <si>
    <t>Survivors</t>
  </si>
  <si>
    <t>ÀÝï³ÝÇùÇ ³Ý¹³ÙÝ»ñ ¨ ½³í³ÏÝ»ñ</t>
  </si>
  <si>
    <t>²ÚÈ ä²Þ²ðÜºðÆ Æð²òàôØÆò Øàôîøºð (ïáÕ6221+ïáÕ6222+ïáÕ6223)</t>
  </si>
  <si>
    <t>²ñí»ëï</t>
  </si>
  <si>
    <t>ÎÇÝ»Ù³ïá·ñ³ýÇ³</t>
  </si>
  <si>
    <t xml:space="preserve">Ý³Ë³ñ³ñÇ      23 ÑáõÉÇëÇ     2007 Ãí³Ï³ÝÇ </t>
  </si>
  <si>
    <t xml:space="preserve">                            </t>
  </si>
  <si>
    <t xml:space="preserve">îáÕÇ NN  </t>
  </si>
  <si>
    <t>å»ï³Ï³Ý µÛáõç»Çó</t>
  </si>
  <si>
    <t xml:space="preserve">  - í³ñÏ»ñÇ ëï³óáõÙ</t>
  </si>
  <si>
    <t>³ÛÉ ³ÕµÛáõñÝ»ñÇó</t>
  </si>
  <si>
    <t xml:space="preserve">  - ëï³óí³Í í³ñÏ»ñÇ ÑÇÙÝ³Ï³Ý  ·áõÙ³ñÇ Ù³ñáõÙ</t>
  </si>
  <si>
    <t>³ÛÉ ³ÕµÛáõñÝ»ñÇÝ</t>
  </si>
  <si>
    <t>ÐÐ ³ÛÉ Ñ³Ù³ÛÝùÝ»ñÇ µÛáõç»Ý»ñÇÝ</t>
  </si>
  <si>
    <t>ÐÐ å»ï³Ï³Ý µÛáõç»ÇÝ</t>
  </si>
  <si>
    <t>ÐÐ å»ï³Ï³Ý µÛáõç»Çó</t>
  </si>
  <si>
    <t>ÐÐ ³ÛÉ Ñ³Ù³ÛÝùÝ»ñÇ µÛáõç»Ý»ñÇó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</si>
  <si>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</si>
  <si>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</si>
  <si>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</si>
  <si>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</si>
  <si>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</si>
  <si>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>վարրչական սարքավորումներ</t>
  </si>
  <si>
    <t>²ÛÉ կապիտալ ¹ñ³Ù³ßÝáñÑÝ»ñ</t>
  </si>
  <si>
    <t>աճեցվող ակտիվներ</t>
  </si>
  <si>
    <t>ýáÝ¹³ÛÇÝ    Ù³ë</t>
  </si>
  <si>
    <t>6310</t>
  </si>
  <si>
    <t>6400</t>
  </si>
  <si>
    <t>6410</t>
  </si>
  <si>
    <t>4711</t>
  </si>
  <si>
    <t xml:space="preserve"> - îÝ³ÛÇÝ ïÝï»ëáõÃÛáõÝÝ»ñÇÝ ¹ñ³Ùáí í×³ñíáÕ ëáóÇ³É³Ï³Ý ³å³ÑáíáõÃÛ³Ý í×³ñÝ»ñ</t>
  </si>
  <si>
    <t xml:space="preserve"> - îÝ³ÛÇÝ ïÝï»ëáõÃÛáõÝÝ»ñÇÝ Í³é³ÛáõÃÛáõÝÝ»ñ Ù³ïáõóáÕ` ß³ÑáõÛÃ ãÑ»ï³åÝ¹áÕ Ï³½Ù³Ï»ñåáõÃÛáõÝÝ»ñÇÝ ÝíÇñ³ïíáõÃÛáõÝÝ»ñ</t>
  </si>
  <si>
    <r>
      <t xml:space="preserve"> </t>
    </r>
    <r>
      <rPr>
        <b/>
        <sz val="9"/>
        <rFont val="Arial Armenian"/>
        <family val="2"/>
      </rPr>
      <t>¹³ë³Ï³ñ·Ù³Ý</t>
    </r>
    <r>
      <rPr>
        <sz val="9"/>
        <rFont val="Arial Armenian"/>
        <family val="2"/>
      </rPr>
      <t xml:space="preserve">  </t>
    </r>
  </si>
  <si>
    <t>Broadcasting and Publishing Services</t>
  </si>
  <si>
    <t xml:space="preserve">  - ëï³óí³Í í³ñÏ»ñÇ ÑÇÙÝ³Ï³Ý  ·áõÙ³ñÇ Ù³ñáõÙ (տող 8131+ տող 8132)</t>
  </si>
  <si>
    <r>
      <t xml:space="preserve">*** Ì²ÜàÂ²¶ðàôÂÚàôÜ III.   </t>
    </r>
    <r>
      <rPr>
        <sz val="6"/>
        <rFont val="Arial Armenian"/>
        <family val="2"/>
      </rPr>
      <t>N 1 ûñÇÝ³Ï»ÉÇ Ó¨Ç Ýßí³Í ïáÕÁ ÐÐ å»ï³Ï³Ý Ï³é³í³ñÙ³Ý ¨ ï»Õ³Ï³Ý ÇÝùÝ³Ï³é³í³ñÙ³Ý Ù³ñÙÇÝÝ»ñÁ Éñ³óÝáõÙ »Ý Çñ»Ýó Ñ³Ù³ñ µÛáõç»ï³ÛÇÝ Í³Ëë»ñÇ ·»ñ³ï»ëã³Ï³Ý ¹³ë³Ï³ñ·Ù³Ùµ ë³ÑÙ³Ý³Í Ïá¹Á:</t>
    </r>
  </si>
  <si>
    <r>
      <t xml:space="preserve">**** Ì²ÜàÂ²¶ðàôÂÚàôÜ IV. </t>
    </r>
    <r>
      <rPr>
        <sz val="6"/>
        <rFont val="Times New Roman"/>
        <family val="1"/>
        <charset val="204"/>
      </rPr>
      <t xml:space="preserve"> </t>
    </r>
    <r>
      <rPr>
        <sz val="6"/>
        <rFont val="Arial Armenian"/>
        <family val="2"/>
      </rPr>
      <t xml:space="preserve">N 1 ûñÇÝ³Ï»ÉÇ Ó¨Ç Ýßí³Í ïáÕÁª   ³ÝÏ³Ë  Ýñ³ÝÇó, Ã» Ýáñ Ý³Ë³Ñ³ßÇíÁ áñ ¹»åùáõÙ ¿ Ñ³ëï³ïíáõÙ, Éñ³óíáõÙ ¿ N 1 ûñÇÝ³Ï»ÉÇ Ó¨Ç ³ÕÛáõë³ÏÇ §²¦ ëÛáõÝ³ÏáõÙ ³Ùñ³·ñí³Í N 1000000 (§ÀÝ¹³Ù»ÝÁ </t>
    </r>
  </si>
  <si>
    <t>6.1 êàòÆ²È²Î²Ü ²ä²ÐàìàôÂÚ²Ü Üä²êîÜºð (ä²ðî²¸Æð êàòÆ²È²Î²Ü ²ä²Ðàì²¶ðàôÂÚ²Ü Î²¼Ø²ÎºðäàôÂÚàôÜÜºð)</t>
  </si>
  <si>
    <t>_______________________________________________________________________________________</t>
  </si>
  <si>
    <t>Î.î.</t>
  </si>
  <si>
    <t>2. öáëï³ÛÇÝ Ñ³ëó»Ý _________________________</t>
  </si>
  <si>
    <t>Î³åÇï³É ¹ñ³Ù³ßÝáñÑÝ»ñ å»ï³Ï³Ý Ï³é³í³ñÙ³Ý Ñ³ïí³ÍÇÝ</t>
  </si>
  <si>
    <t>Î³åÇï³É ëáõµí»ÝóÇ³Ý»ñ Ñ³Ù³ÛÝùÝ»ñÇÝ</t>
  </si>
  <si>
    <t>²ÛÉ Ï³åÇï³É ¹ñ³Ù³ßÝáñÑÝ»ñ Ñ³Ù³ÛÝùÝ»ñÇÝ</t>
  </si>
  <si>
    <t>2.4 ²ÛÉ Ù³ëÝ³·Çï³Ï³Ý Í³é³ÛáõÃÛáõÝÝ»ñÇ Ó»éù µ»ñáõÙ</t>
  </si>
  <si>
    <t>424100</t>
  </si>
  <si>
    <t xml:space="preserve">7.1 ÜìÆð²îìàôÂÚàôÜÜºð àâ-Î²è²ì²ðâ²Î²Ü (Ð²ê²ð²Î²Î²Ü) Î²¼Ø²ÎºðäàôÂÚàôÜÜºðÆÜ </t>
  </si>
  <si>
    <t>1. ÐÇÙÝ³ñÏÇ ³Ýí³ÝáõÙÁ Մանկապարտեզ</t>
  </si>
  <si>
    <t xml:space="preserve">   ³Ýí³ÝáõÙÁ  Քաղաքապետարան</t>
  </si>
  <si>
    <t>1. ÐÇÙÝ³ñÏÇ ³Ýí³ÝáõÙÁ î³ßÇñÇ Արվեստի դպրոց</t>
  </si>
  <si>
    <t>1. ÐÇÙÝ³ñÏÇ ³Ýí³ÝáõÙÁ î³ßÇñÇ  Արտադպրոցական կենտրոն</t>
  </si>
  <si>
    <t>1. ÐÇÙÝ³ñÏÇ ³Ýí³ÝáõÙÁ î³ßÇñÇ  Մարզադպրոց</t>
  </si>
  <si>
    <t>1. ÐÇÙÝ³ñÏÇ ³Ýí³ÝáõÙÁ    Անասնաբուժեր</t>
  </si>
  <si>
    <t>1. ÐÇÙÝ³ñÏÇ ³Ýí³ÝáõÙÁ  Քաղաքապետարան</t>
  </si>
  <si>
    <t xml:space="preserve">5. ÐÇÙÝ³ñÏÁ ëå³ë³ñÏáÕ ï»Õ³Ï³Ý ·³ÝÓ³å»ï³Ï³Ý µ³ÅÝÇ (î¶´) ³Ýí³ÝáõÙÁ _Տաշիրի </t>
  </si>
  <si>
    <t>1. ÐÇÙÝ³ñÏÇ ³Ýí³ÝáõÙÁ    Քաղաքապետարան</t>
  </si>
  <si>
    <t xml:space="preserve">  - ëï³óí³Í ÷áË³ïíáõÃÛáõÝÝ»ñÇ ·áõÙ³ñÇ Ù³ñáõÙ (տող 8151+ տող 8152)</t>
  </si>
  <si>
    <r>
      <t xml:space="preserve"> -</t>
    </r>
    <r>
      <rPr>
        <sz val="10"/>
        <color indexed="8"/>
        <rFont val="Arial Armenian"/>
        <family val="2"/>
      </rPr>
      <t xml:space="preserve">Î³é³í³ñÙ³Ý Ù³ñÙÇÝÝ»ñÇ ·áñÍáõÝ»áõÃÛ³Ý Ñ»ï¨³Ýùáí ³é³ç³ó³Í íÝ³ëí³ÍùÝ»ñÇ  Ï³Ù íÝ³ëÝ»ñÇ í»ñ³Ï³Ý·ÝáõÙ </t>
    </r>
  </si>
  <si>
    <t>485100</t>
  </si>
  <si>
    <t>7.6 ²ÚÈ Ì²Êêºð</t>
  </si>
  <si>
    <t xml:space="preserve"> -²éáÕç³å³Ñ³Ï³Ý  ¨ É³µáñ³ïáñ ÝÛáõÃ»ñ</t>
  </si>
  <si>
    <t xml:space="preserve"> -Î»Ýó³Õ³ÛÇÝ ¨ Ñ³Ýñ³ÛÇÝ ëÝÝ¹Ç ÝÛáõÃ»ñ</t>
  </si>
  <si>
    <t>ÀÜ¸²ØºÜÀ Øàôîøºð</t>
  </si>
  <si>
    <t xml:space="preserve">9. Ìñ³·ñÇ ³Ýí³ÝáõÙÁ --öáÕáóÝ»ñÇ Éáõë³íáñáõÙ </t>
  </si>
  <si>
    <t xml:space="preserve">Ù³ñÙÝÇ Ïá¹Ý Áëï µÛáõç»ï³ÛÇÝ Í³Ëë»ñÇ ·»ñ³ï»ëã³Ï. </t>
  </si>
  <si>
    <r>
      <t>4.</t>
    </r>
    <r>
      <rPr>
        <b/>
        <sz val="10"/>
        <rFont val="Arial Armenian"/>
        <family val="2"/>
      </rPr>
      <t xml:space="preserve"> ** </t>
    </r>
    <r>
      <rPr>
        <b/>
        <sz val="8"/>
        <rFont val="Arial Armenian"/>
        <family val="2"/>
      </rPr>
      <t>ä»ï³Ï³Ý Ï³é³í³ñÙ³Ý (ï»Õ³Ï³Ý ÇÝùÝ³Ï³é³í³ñÙ³Ý) Ù³ñÙÝÇ ³Ýí³ÝáõÙÁ</t>
    </r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</si>
  <si>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</si>
  <si>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</si>
  <si>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</si>
  <si>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</si>
  <si>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</si>
  <si>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</si>
  <si>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</si>
  <si>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</si>
  <si>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</si>
  <si>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</si>
  <si>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</si>
  <si>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</si>
  <si>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</si>
  <si>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</si>
  <si>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</si>
  <si>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</si>
  <si>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</si>
  <si>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Recreational and Sporting Services</t>
  </si>
  <si>
    <t>Recreational and sporting services</t>
  </si>
  <si>
    <t>Øß³ÏáõÃ³ÛÇÝ Í³é³ÛáõÃÛáõÝÝ»ñ</t>
  </si>
  <si>
    <t>Cultural Services</t>
  </si>
  <si>
    <t>Cultural services</t>
  </si>
  <si>
    <t>2. öáëï³ÛÇÝ Ñ³ëó»Ý ù. î³ßÇñ</t>
  </si>
  <si>
    <t xml:space="preserve">´ Ú àô æ º î ² Ú Æ Ü    Ð Æ Ø Ü ² ð Î Æ  ä ² Ð ä ² Ü Ø ² Ü   Ì ² Ê ê º ð Æ      </t>
  </si>
  <si>
    <t>489100</t>
  </si>
  <si>
    <t xml:space="preserve">   ----</t>
  </si>
  <si>
    <t xml:space="preserve">                          -------</t>
  </si>
  <si>
    <t>1200000</t>
  </si>
  <si>
    <t>1.2.2. öáË³ïíáõÃÛáõÝÝ»ñ  (տող 8241+ տող 8250)</t>
  </si>
  <si>
    <r>
      <t xml:space="preserve">².   ÀÜÂ²òÆÎ  Ì²Êêºðª         </t>
    </r>
    <r>
      <rPr>
        <b/>
        <sz val="9"/>
        <rFont val="Arial Armenian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Armenian"/>
        <family val="2"/>
      </rPr>
      <t xml:space="preserve">ÀÜ¸²ØºÜÀ,                                                                                             </t>
    </r>
  </si>
  <si>
    <t>ÀÝÃ³óÇÏ ¹ñ³Ù³ßÝáñÑÝ»ñ ûï³ñ»ñÏñÛ³ Ï³é³í³ñáõÃÛáõÝÝ»ñÇÝ</t>
  </si>
  <si>
    <t xml:space="preserve"> -ì»ñ³í³×³éùÇ Ñ³Ù³ñ Ý³Ë³ï»ëí³Í ³åñ³ÝùÝ»ñ</t>
  </si>
  <si>
    <t xml:space="preserve"> - »ÝÃ³Ï³ ¿ áõÕÕÙ³Ý Ñ³Ù³ÛÝùÇ µÛáõç»Ç í³ñã³Ï³Ý Ù³ëÇó Ý³Ëáñ¹ ï³ñáõÙ ýÇÝ³Ýë³íáñÙ³Ý »ÝÃ³Ï³, ë³Ï³ÛÝ ãýÇÝ³Ýë³íáñí³Í`³éÏ³ å³ñï³íáñáõÃÛáõÝÝ»ñÇ Ï³ï³ñÙ³ÝÁ </t>
  </si>
  <si>
    <t>³Û¹ ÃíáõÙ`</t>
  </si>
  <si>
    <t xml:space="preserve"> - Çñ³í³µ³Ý³Ï³Ý ³ÝÓ³Ýó Ï³ÝáÝ³¹ñ³Ï³Ý Ï³åÇï³ÉáõÙ å»ï³Ï³Ý Ù³ëÝ³ÏóáõÃÛ³Ý, å»ï³Ï³Ý ë»÷³Ï³ÝáõÃÛáõÝ Ñ³Ý¹Çë³óáÕ ³Ýß³ñÅ ·áõÛùÇ (µ³ó³éáõÃÛ³Ùµ ÑáÕ»ñÇ), ³Û¹ ÃíáõÙª ³Ý³í³ñï ßÇÝ³ñ³ñáõÃÛ³Ý ûµÛ»ÏïÝ»ñÇ Ù³ëÝ³íáñ»óáõÙÇó  ³é³ç³ó³Í ÙÇçáóÝ»ñÇó Ñ³Ù³ÛÝùÇ µÛáõç» Ù³ëÑ³ÝáõÙÇó Ùáõïù»ñ</t>
  </si>
  <si>
    <t xml:space="preserve"> - Ñ³Ù³ÛÝù³ÛÇÝ ë»÷³Ï³ÝáõÃÛ³Ý µ³ÅÝ»ïáÙë»ñÇ ¨ Ï³åÇï³ÉáõÙ Ñ³Ù³ÛÝùÇ Ù³ëÝ³ÏóáõÃÛ³Ý Çñ³óáõÙÇó Ùáõïù»ñ</t>
  </si>
  <si>
    <t xml:space="preserve"> - ä³ñ·¨³ïñáõÙÝ»ñ, ¹ñ³Ù³Ï³Ý Ëñ³ËáõëáõÙÝ»ñ ¨ Ñ³ïáõÏ í×³ñÝ»ñ</t>
  </si>
  <si>
    <t>Specialized hospital services</t>
  </si>
  <si>
    <t>´ÅßÏ³Ï³Ý, Ùáñ ¨ Ù³ÝÏ³Ý Ï»ÝïñáÝÝ»ñÇ  Í³é³ÛáõÃÛáõÝÝ»ñ</t>
  </si>
  <si>
    <t xml:space="preserve"> - ¹ñ³Ù³ßÝáñÑÝ»ñ ÐÐ å»ï³Ï³Ý µÛáõç»ÇÝ  </t>
  </si>
  <si>
    <t>è³¹Çá ¨ Ñ»éáõëï³Ñ³Õáñ¹áõÙÝ»ñÇ Ñ»é³ñÓ³ÏÙ³Ý ¨ Ññ³ï³ñ³Ïã³Ï³Ý Í³é³ÛáõÃÛáõÝÝ»ñ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</si>
  <si>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</si>
  <si>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 xml:space="preserve">î³ññ³Ï³Ý ÁÝ¹Ñ³Ýáõñ ÏñÃáõÃÛáõÝ </t>
  </si>
  <si>
    <t>ØÇçÝ³Ï³ñ· ÁÝ¹Ñ³Ýáõñ ÏñÃáõÃÛáõÝ</t>
  </si>
  <si>
    <t>´ÅßÏ³Ï³Ý ³åñ³ÝùÝ»ñ, ë³ñù»ñ ¨ ë³ñù³íáñáõÙÝ»ñ</t>
  </si>
  <si>
    <t>áñÇó` Í³Ëë»ñÇ ýÇÝ³Ýë³íáñÙ³ÝÁ ãáõÕÕí³Í Ñ³Ù³ÛÝùÇ µÛáõç»Ç ÙÇçáóÝ»ñÇ ï³ñ»ëÏ½µÇ ³½³ï ÙÝ³óáñ¹Ç ·áõÙ³ñÁ</t>
  </si>
  <si>
    <t xml:space="preserve"> 2.3.1. Ð³Ù³ÛÝùÇ µÛáõç»Ç í³ñã³Ï³Ý Ù³ëÇ ÙÇçáóÝ»ñÇ ï³ñ»ëÏ½µÇ ³½³ï ÙÝ³óáñ¹ </t>
  </si>
  <si>
    <t xml:space="preserve">  - ³é³Ýó í³ñã³Ï³Ý Ù³ëÇ ÙÇçáóÝ»ñÇ ï³ñ»ëÏ½µÇ ³½³ï ÙÝ³óáñ¹Çó ýáÝ¹³ÛÇÝ  Ù³ë Ùáõïù³·ñÙ³Ý »ÝÃ³Ï³ ·áõÙ³ñÇ </t>
  </si>
  <si>
    <t xml:space="preserve">²éáÕç³å³ÑáõÃÛ³Ý ·Íáí Ñ»ï³½áï³Ï³Ý ¨ Ý³Ë³·Í³ÛÇÝ ³ßË³ï³ÝùÝ»ñ </t>
  </si>
  <si>
    <t>R&amp;D Health</t>
  </si>
  <si>
    <t>Ð³í»Éí³Í 2</t>
  </si>
  <si>
    <t xml:space="preserve"> -ºñ»Ë³Ý»ñÇ Ï³Ù ÁÝï³Ý»Ï³Ý Ýå³ëïÝ»ñ µÛáõç»Çó</t>
  </si>
  <si>
    <t xml:space="preserve"> -¶áñÍ³½ñÏáõÃÛ³Ý Ýå³ëïÝ»ñ µÛáõç»Çó</t>
  </si>
  <si>
    <t xml:space="preserve"> -Î»Ýë³Ãáß³ÏÇ ³ÝóÝ»Éáõ Ñ»ï Ï³åí³Í ¨ ï³ñÇù³ÛÇÝ Ýå³ëïÝ»ñ µÛáõç»Çó</t>
  </si>
  <si>
    <t xml:space="preserve"> -îÝ³ÛÇÝ ïÝï»ëáõÃÛáõÝÝ»ñÇÝ Í³é³ÛáõÃÛáõÝÝ»ñ Ù³ïáõóáÕ` ß³ÑáõÛÃ ãÑ»ï³åÝ¹áÕ Ï³½Ù³Ï»ñåáõÃÛáõÝÝ»ñÇÝ ÝíÇñ³ïíáõÃÛáõÝÝ»ñ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</si>
  <si>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</si>
  <si>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>Ð³í»Éí³Í 1</t>
  </si>
  <si>
    <t xml:space="preserve"> -ÐáõÕ³ñÏ³íáñáõÃÛ³Ý Ýå³ëïÝ»ñ µÛáõç»Çó</t>
  </si>
  <si>
    <t xml:space="preserve"> - Þ»Ýù»ñÇ ¨ ßÇÝáõÃÛáõÝÝ»ñÇ Ï³éáõóáõÙ</t>
  </si>
  <si>
    <t>3 îáÏáë³í×³ñÝ»ñ</t>
  </si>
  <si>
    <t>441100</t>
  </si>
  <si>
    <t>441200</t>
  </si>
  <si>
    <t>442100</t>
  </si>
  <si>
    <t>442200</t>
  </si>
  <si>
    <t>öáË³éáõÃÛáõÝÝ»ñÇ Ñ»ï Ï³åí³Í í×³ñÝ»ñ</t>
  </si>
  <si>
    <t>443100</t>
  </si>
  <si>
    <t>443200</t>
  </si>
  <si>
    <t>443300</t>
  </si>
  <si>
    <t>4. êáõµëÇ¹Ç³Ý»ñ</t>
  </si>
  <si>
    <t xml:space="preserve"> -êáõµëÇ¹Ç³Ý»ñ áã-ýÇÝ³Ýë³Ï³Ý å»ï³Ï³Ý Ï³½Ù³Ï»ñåáõÃÛáõÝÝ»ñÇÝ </t>
  </si>
  <si>
    <t>R&amp;D General public services</t>
  </si>
  <si>
    <t>5. ÐÇÙÝ³ñÏÁ ëå³ë³ñÏáÕ ï»Õ³Ï³Ý ·³ÝÓ³å»ï³Ï³Ý µ³ÅÝÇ (î¶´) ³Ýí³ÝáõÙÁ Տաշիրի</t>
  </si>
  <si>
    <t xml:space="preserve">   ³Ýí³ÝáõÙÁ  Լոռու մարզպետարան</t>
  </si>
  <si>
    <r>
      <t xml:space="preserve"> </t>
    </r>
    <r>
      <rPr>
        <sz val="8"/>
        <rFont val="Arial Armenian"/>
        <family val="2"/>
      </rPr>
      <t xml:space="preserve">                                                                  </t>
    </r>
  </si>
  <si>
    <t xml:space="preserve">(ëïáñ³·ñáõÃÛáõÝ)   </t>
  </si>
  <si>
    <t>(².Ð.².)</t>
  </si>
  <si>
    <r>
      <t>Î.î</t>
    </r>
    <r>
      <rPr>
        <b/>
        <sz val="8"/>
        <rFont val="Arial Armenian"/>
        <family val="2"/>
      </rPr>
      <t>.</t>
    </r>
  </si>
  <si>
    <r>
      <t xml:space="preserve">                                       üÆÜ²Üê²Î²Ü  Ì²è²ÚàôÂÚ²Ü  äºîª </t>
    </r>
    <r>
      <rPr>
        <sz val="11"/>
        <rFont val="Arial Armenian"/>
        <family val="2"/>
      </rPr>
      <t xml:space="preserve">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</t>
    </r>
    <r>
      <rPr>
        <b/>
        <sz val="10"/>
        <rFont val="Arial Armenian"/>
        <family val="2"/>
      </rPr>
      <t>_________________</t>
    </r>
  </si>
  <si>
    <r>
      <t xml:space="preserve"> -</t>
    </r>
    <r>
      <rPr>
        <sz val="10"/>
        <color indexed="8"/>
        <rFont val="Arial Armenian"/>
        <family val="2"/>
      </rPr>
      <t>ì»ñ³í³×³éùÇ Ñ³Ù³ñ Ý³Ë³ï»ëí³Í ³åñ³ÝùÝ»ñ</t>
    </r>
  </si>
  <si>
    <t>523100</t>
  </si>
  <si>
    <t>1224000</t>
  </si>
  <si>
    <r>
      <t xml:space="preserve"> -</t>
    </r>
    <r>
      <rPr>
        <sz val="10"/>
        <color indexed="8"/>
        <rFont val="Arial Armenian"/>
        <family val="2"/>
      </rPr>
      <t>êå³éÙ³Ý Ýå³ï³Ïáí å³ÑíáÕ å³ß³ñÝ»ñ</t>
    </r>
  </si>
  <si>
    <t>524100</t>
  </si>
  <si>
    <t>1230000</t>
  </si>
  <si>
    <t>3.´²ðÒð²ðÄºø ²ÎîÆìÜºð</t>
  </si>
  <si>
    <t>1231000</t>
  </si>
  <si>
    <t>531100</t>
  </si>
  <si>
    <t>1240000</t>
  </si>
  <si>
    <t>4.àâ ²ðî²¸ð²Î²Ü ԱԿՏԻՎՆԵՐ</t>
  </si>
  <si>
    <t>1241000</t>
  </si>
  <si>
    <t>541100</t>
  </si>
  <si>
    <t>1242000</t>
  </si>
  <si>
    <t>542100</t>
  </si>
  <si>
    <t>1243000</t>
  </si>
  <si>
    <r>
      <t xml:space="preserve"> -</t>
    </r>
    <r>
      <rPr>
        <sz val="10"/>
        <color indexed="8"/>
        <rFont val="Arial Armenian"/>
        <family val="2"/>
      </rPr>
      <t>²ÛÉ µÝ³Ï³Ý Í³·áõÙ áõÝ»óáÕ ³ÏïÇíÝ»ñ</t>
    </r>
  </si>
  <si>
    <t>543100</t>
  </si>
  <si>
    <r>
      <t xml:space="preserve"> -</t>
    </r>
    <r>
      <rPr>
        <sz val="10"/>
        <color indexed="8"/>
        <rFont val="Arial Armenian"/>
        <family val="2"/>
      </rPr>
      <t>àã ÝÛáõÃ³Ï³Ý áã ³ñï³¹ñ³Ï³Ý ³ÏïÇíÝ»ñ</t>
    </r>
  </si>
  <si>
    <t xml:space="preserve">8.***** ´Ûáõç»ï³ÛÇÝ Í³Ëë»ñÇ ·áñÍ³é³Ï³Ý ¹³ë³Ï³ñ·Ù³Ý   </t>
  </si>
  <si>
    <t>Í³ÍÏ³·Çñ</t>
  </si>
  <si>
    <t xml:space="preserve">3. ÐÇÙÝ³ñÏÇ ï»Õ³µ³ßËÙ³Ý  Ù³ñ½Ç  ¨  Ñ³Ù³ÛÝùÇ Ïá¹Á     </t>
  </si>
  <si>
    <t>ÀÜ¸²ØºÜÀ Ð²ìºÈàôð¸À Î²Ø ¸ºüÆòÆîÀ (ä²Î²êàôð¸À)</t>
  </si>
  <si>
    <t>External affairs</t>
  </si>
  <si>
    <t>²ñï³ùÇÝ ïÝï»ë³Ï³Ý û·ÝáõÃÛáõÝ</t>
  </si>
  <si>
    <t>Foreign Economic Aid</t>
  </si>
  <si>
    <t>Economic aid to developing countries and countries in transition</t>
  </si>
  <si>
    <t xml:space="preserve">ØÇç³½·³ÛÇÝ Ï³½Ù³Ï»ñåáõÃÛáõÝÝ»ñÇ ÙÇçáóáí ïñ³Ù³¹ñíáÕ ïÝï»ë³Ï³Ý û·ÝáõÃÛáõÝ </t>
  </si>
  <si>
    <t>Community Development</t>
  </si>
  <si>
    <t>Community development</t>
  </si>
  <si>
    <t xml:space="preserve"> - ¹ñ³Ù³ßÝáñÑÝ»ñ ÐÐ ³ÛÉ Ñ³Ù³ÛÝù»ñÇ µÛáõç»Ý»ñÇÝ  </t>
  </si>
  <si>
    <t>9121</t>
  </si>
  <si>
    <t>6121</t>
  </si>
  <si>
    <t>9122</t>
  </si>
  <si>
    <t>6122</t>
  </si>
  <si>
    <t xml:space="preserve">  </t>
  </si>
  <si>
    <t>³Ýí³ÝáõÙÝ»ñÁ</t>
  </si>
  <si>
    <r>
      <t>4.</t>
    </r>
    <r>
      <rPr>
        <b/>
        <sz val="10"/>
        <rFont val="Times Armenian"/>
        <family val="1"/>
        <charset val="204"/>
      </rPr>
      <t xml:space="preserve"> ** </t>
    </r>
    <r>
      <rPr>
        <b/>
        <sz val="8"/>
        <rFont val="Arial Armenian"/>
        <family val="2"/>
      </rPr>
      <t>ä»ï³Ï³Ý Ï³é³í³ñÙ³Ý (ï»Õ³Ï³Ý ÇÝùÝ³Ï³é³í³ñÙ³Ý) Ù³ñÙÝÇ ³Ýí³ÝáõÙÁ</t>
    </r>
  </si>
  <si>
    <r>
      <t xml:space="preserve"> -</t>
    </r>
    <r>
      <rPr>
        <sz val="10"/>
        <color indexed="8"/>
        <rFont val="Arial Armenian"/>
        <family val="2"/>
      </rPr>
      <t>ÜíÇñ³ïíáõÃÛáõÝÝ»ñ ³ÛÉ ß³ÑáõÛÃ ãÑ»ï³åÝ¹áÕ Ï³½Ù³Ï»ñåáõÃÛáõÝÝ»ñÇÝ</t>
    </r>
  </si>
  <si>
    <t>481900</t>
  </si>
  <si>
    <t xml:space="preserve">                           üÆÜ²Üê²Î²Ü  Ì²è²ÚàôÂÚ²Ü  äºîª                        ________________                                  Ս Սուքիասյան___________________</t>
  </si>
  <si>
    <t xml:space="preserve">                í³ñã³Ï³Ý Ù³ë                             ³Û¹ ÃíáõÙ`</t>
  </si>
  <si>
    <t xml:space="preserve">                    ýáÝ¹³ÛÇÝ Ù³ë                      ³Û¹ ÃíáõÙ`</t>
  </si>
  <si>
    <r>
      <t>**</t>
    </r>
    <r>
      <rPr>
        <b/>
        <u/>
        <sz val="6"/>
        <rFont val="Arial Armenian"/>
        <family val="2"/>
      </rPr>
      <t xml:space="preserve"> Ì²ÜàÂ²¶ðàôÂÚàôÜ II.</t>
    </r>
    <r>
      <rPr>
        <sz val="6"/>
        <rFont val="Arial Armenian"/>
        <family val="2"/>
      </rPr>
      <t xml:space="preserve">   N 1 ûñÇÝ³Ï»ÉÇ Ó¨Ç Ýßí³Í ïáÕÁ ÐÐ å»ï³Ï³Ý Ï³é³í³ñÙ³Ý ¨ ï»Õ³Ï³Ý ÇÝùÝ³Ï³é³í³ñÙ³Ý í»ñ³¹³ë Ù³ñÙÇÝÝ»ñÁ ã»Ý Éñ³óÝáõÙ:</t>
    </r>
  </si>
  <si>
    <t xml:space="preserve">        X</t>
  </si>
  <si>
    <t>x</t>
  </si>
  <si>
    <t>(Ñ³½³ñ ¹ñ³Ùáí)</t>
  </si>
  <si>
    <t>Description</t>
  </si>
  <si>
    <t>ÊáõÙµ</t>
  </si>
  <si>
    <t xml:space="preserve">êáõÛÝ         Ý³Ë³Ñ³ßíáí Ñ³ëï³ïíáÕ  óáõó³ÝÇßÝ»ñÁ   </t>
  </si>
  <si>
    <t>³Û¹ ÃíáõÙª Áëï »é³ÙëÛ³ÏÝ»ñÇ (»é³ÙëÛ³ÏÇ ³ÙÇëÝ»ñÇ)³×áÕ³Ï³Ý</t>
  </si>
  <si>
    <t>2.3 ä³ÛÙ³Ý³·ñ³ÛÇÝ Í³é³ÛáõÃÛáõÝÝ»ñÇ Ó»éù µ»ñáõÙ</t>
  </si>
  <si>
    <t>423100</t>
  </si>
  <si>
    <t>423200</t>
  </si>
  <si>
    <t>423300</t>
  </si>
  <si>
    <t>423400</t>
  </si>
  <si>
    <t>423600</t>
  </si>
  <si>
    <t>423700</t>
  </si>
  <si>
    <t>423900</t>
  </si>
  <si>
    <t>411100</t>
  </si>
  <si>
    <t>8211</t>
  </si>
  <si>
    <t>8221</t>
  </si>
  <si>
    <t>8222</t>
  </si>
  <si>
    <t>8223</t>
  </si>
  <si>
    <t>8311</t>
  </si>
  <si>
    <t>Nursing and convalescent home services</t>
  </si>
  <si>
    <t xml:space="preserve"> - Ü³Ë³·Í³Ñ»ï³½áï³Ï³Ý Í³Ëë»ñ</t>
  </si>
  <si>
    <t xml:space="preserve"> -·áñÍ³éÝ³Ï³Ý ¨ µ³ÝÏ³ÛÇÝ Í³é³ÛáõÃÛáõÝÝ»ñÇ Í³Ëë»ñ</t>
  </si>
  <si>
    <t>421100</t>
  </si>
  <si>
    <r>
      <t xml:space="preserve"> -</t>
    </r>
    <r>
      <rPr>
        <sz val="10"/>
        <rFont val="Arial Armenian"/>
        <family val="2"/>
      </rPr>
      <t>¿Ý»ñ·»ïÇÏ  Í³é³ÛáõÃÛáõÝÝ»ñ</t>
    </r>
  </si>
  <si>
    <t>421200</t>
  </si>
  <si>
    <t>421300</t>
  </si>
  <si>
    <t>421400</t>
  </si>
  <si>
    <t>421500</t>
  </si>
  <si>
    <t>421600</t>
  </si>
  <si>
    <t>411500</t>
  </si>
  <si>
    <t>412100</t>
  </si>
  <si>
    <t xml:space="preserve"> -ì»ñ³å³ïñ³ëïÙ³Ý ¨ áõëáõóÙ³Ý ÝÛáõÃ»ñ </t>
  </si>
  <si>
    <t>426300</t>
  </si>
  <si>
    <t>426400</t>
  </si>
  <si>
    <t>426500</t>
  </si>
  <si>
    <t>426600</t>
  </si>
  <si>
    <t>426700</t>
  </si>
  <si>
    <t>426900</t>
  </si>
  <si>
    <t>Ð³ë³ñ³Ï³Ï³Ý Ï³ñ· ¨ ³Ýíï³Ý·áõÃÛáõÝ (³ÛÉ ¹³ë»ñÇÝ ãå³ïÏ³ÝáÕ)</t>
  </si>
  <si>
    <t xml:space="preserve"> -ÐÐ ýÇÝ³ÝëÝ»ñÇ ¨ ¿ÏáÝáÙÇÏ³ÛÇ Ý³Ë³ñ³ñáõÃÛ³Ý, Ñ³ñÏ³ÛÇÝ ¨ Ù³ùë³ÛÇÝ Ù³ñÙÇÝÝ»ñÇ ³ßË³ïáÕÝ»ñÇ å³ñ·¨³ïñáõÙ</t>
  </si>
  <si>
    <t>411400</t>
  </si>
  <si>
    <r>
      <t xml:space="preserve"> -</t>
    </r>
    <r>
      <rPr>
        <sz val="10"/>
        <rFont val="Arial Armenian"/>
        <family val="2"/>
      </rPr>
      <t>îÝ³ÛÇÝ ïÝï»ëáõÃÛáõÝÝ»ñÇÝ ¹ñ³Ùáí í×³ñíáÕ ëáóÇ³É³Ï³Ý ³å³ÑáíáõÃÛ³Ý í×³ñÝ»ñ</t>
    </r>
  </si>
  <si>
    <t xml:space="preserve"> -²ÛÉ µÝ³Ï³Ý Í³·áõÙ áõÝ»óáÕ ³ÏïÇíÝ»ñ</t>
  </si>
  <si>
    <t>5441</t>
  </si>
  <si>
    <t>4222</t>
  </si>
  <si>
    <t xml:space="preserve">ÐÐ Ï³é³í³ñáõÃÛ³Ý ¨ Ñ³Ù³ÛÝùÝ»ñÇ å³Ñáõëï³ÛÇÝ ýáÝ¹ </t>
  </si>
  <si>
    <t>ÐÐ Ñ³Ù³ÛÝùÝ»ñÇ å³Ñáõëï³ÛÇÝ ýáÝ¹</t>
  </si>
  <si>
    <t xml:space="preserve">îáÕÇ          NN  </t>
  </si>
  <si>
    <t xml:space="preserve">´Ûáõç»ï³ÛÇÝ Í³Ëë»ñÇ ïÝï»ë³·Çï³Ï³Ý ¹³ë³Ï³ñ·Ù³Ý Ñá¹í³ÍÝ»ñÇ </t>
  </si>
  <si>
    <t xml:space="preserve"> -Î³é³í³ñÙ³Ý Ù³ñÙÇÝÝ»ñÇ ·áñÍáõÝ»áõÃÛ³Ý Ñ»ï¨³Ýùáí ³é³ç³ó³Í íÝ³ëí³ÍùÝ»ñÇ  Ï³Ù íÝ³ëÝ»ñÇ í»ñ³Ï³Ý·ÝáõÙ </t>
  </si>
  <si>
    <t>4851</t>
  </si>
  <si>
    <t>4861</t>
  </si>
  <si>
    <t xml:space="preserve"> -²ÛÉ Í³Ëë»ñ</t>
  </si>
  <si>
    <t>4891</t>
  </si>
  <si>
    <t>5111</t>
  </si>
  <si>
    <t>5112</t>
  </si>
  <si>
    <t>5113</t>
  </si>
  <si>
    <t xml:space="preserve"> -ä³Ñáõëï³ÛÇÝ ÙÇçáóÝ»ñ</t>
  </si>
  <si>
    <t>1. ÐÇÙÝ³ñÏÇ ³Ýí³ÝáõÙÁ    Ք Տ Ս</t>
  </si>
  <si>
    <t xml:space="preserve">7. Ì³Ëë»ñÇ  ýÇÝ³Ýë³íáñÙ³Ý  ³ÕµÛáõñÇ  Ïá¹Á`  </t>
  </si>
  <si>
    <t>12. â³÷Ç ÙÇ³íáñÁª Ñ³½³ñ ¹ñ³Ù</t>
  </si>
  <si>
    <t xml:space="preserve">     (ÐÐ å»ï³Ï³Ý  µÛáõç»ª 1, Ñ³Ù³ÛÝùÇ  µÛáõç»ª 2)</t>
  </si>
  <si>
    <t xml:space="preserve">´Ûáõç»ï³ÛÇÝ Í³Ëë»ñÇ ïÝï»ë³·Çï³Ï³Ý ¹³ë³Ï³ñ·Ù³Ý ï³ññ»ñ </t>
  </si>
  <si>
    <t xml:space="preserve">ÜáõÛÝ Å³Ù³Ý³Ï³Ñ³ïí³ÍÇ Ñ³Ù³ñ Ý³ËÏÇÝáõÙ Ñ³ëï³ïí³Íª ·áñÍáÕ </t>
  </si>
  <si>
    <t>îñ³ÝëåáñïÇ ·Íáí Ñ»ï³½áï³Ï³Ý ¨ Ý³Ë³·Í³ÛÇÝ ³ßË³ï³ÝùÝ»ñ</t>
  </si>
  <si>
    <t>R&amp;D Transport</t>
  </si>
  <si>
    <t>Î³åÇ ·Íáí Ñ»ï³½áï³Ï³Ý ¨ Ý³Ë³·Í³ÛÇÝ ³ßË³ï³ÝùÝ»ñ</t>
  </si>
  <si>
    <t>Øß³ÏáõÛÃÇ ïÝ»ñ, ³ÏáõÙµÝ»ñ, Ï»ÝïñáÝÝ»ñ</t>
  </si>
  <si>
    <t>Ð»éáõëï³é³¹ÇáÑ³Õáñ¹áõÙÝ»ñ</t>
  </si>
  <si>
    <t>4131</t>
  </si>
  <si>
    <t xml:space="preserve"> -¶áñÍ³éÝ³Ï³Ý ¨ µ³ÝÏ³ÛÇÝ Í³é³ÛáõÃÛáõÝÝ»ñÇ Í³Ëë»ñ</t>
  </si>
  <si>
    <t>4211</t>
  </si>
  <si>
    <t>4212</t>
  </si>
  <si>
    <t>4213</t>
  </si>
  <si>
    <t>4214</t>
  </si>
  <si>
    <t>4215</t>
  </si>
  <si>
    <t>4216</t>
  </si>
  <si>
    <t>4217</t>
  </si>
  <si>
    <t>Ðáõß³ñÓ³ÝÝ»ñÇ ¨ Ùß³ÏáõÛÃ³ÛÇÝ ³ñÅ»ùÝ»ñÇ í»ñ³Ï³Ý·ÝáõÙ ¨ å³Ñå³ÝáõÙ</t>
  </si>
  <si>
    <t>09</t>
  </si>
  <si>
    <t>452200</t>
  </si>
  <si>
    <t>-ապահովագրական ծախսեր</t>
  </si>
  <si>
    <t>Non-electric energy</t>
  </si>
  <si>
    <t>È»éÝ³³ñ¹ÛáõÝ³Ñ³ÝáõÙ, ³ñ¹ÛáõÝ³µ»ñáõÃÛáõÝ ¨ ßÇÝ³ñ³ñáõÃÛáõÝ</t>
  </si>
  <si>
    <t>ÐÇÙÝ³Ï³Ý ÁÝ¹Ñ³Ýáõñ ÏñÃáõÃÛáõÝ</t>
  </si>
  <si>
    <t>ØÇçÝ³Ï³ñ·(ÉñÇí) ÁÝ¹Ñ³Ýáõñ ÏñÃáõÃÛáõÝ</t>
  </si>
  <si>
    <t>1. ÐÇÙÝ³ñÏÇ ³Ýí³ÝáõÙÁ î³ßÇñÇ ù³Õ³ù³»ï³ñ³Ý</t>
  </si>
  <si>
    <r>
      <t xml:space="preserve"> </t>
    </r>
    <r>
      <rPr>
        <sz val="10"/>
        <color indexed="8"/>
        <rFont val="Arial Armenian"/>
        <family val="2"/>
      </rPr>
      <t>-²ÛÉ µÝ³Ï³Ý å³ï×³éÝ»ñáí ëï³ó³Í íÝ³ëí³ÍùÝ»ñÇ í»ñ³Ï³Ý·ÝáõÙ</t>
    </r>
  </si>
  <si>
    <t>484200</t>
  </si>
  <si>
    <t>Distributive trades, storage and warehousing</t>
  </si>
  <si>
    <t>ÐÛáõñ³ÝáóÝ»ñ ¨ Ñ³ë³ñ³Ï³Ï³Ý ëÝÝ¹Ç ûµÛ»ÏïÝ»ñ</t>
  </si>
  <si>
    <t>Hotels and restaurants</t>
  </si>
  <si>
    <t xml:space="preserve"> - êáóÇ³É³Ï³Ý ³å³ÑáíáõÃÛ³Ý µÝ»Õ»Ý Ýå³ëïÝ»ñ Í³é³ÛáõÃÛáõÝÝ»ñ Ù³ïáõóáÕÝ»ñÇÝ</t>
  </si>
  <si>
    <t xml:space="preserve"> 2.3.2. Ð³Ù³ÛÝùÇ µÛáõç»Ç ýáÝ¹³ÛÇÝ Ù³ëÇ ÙÇçáóÝ»ñÇ ï³ñ»ëÏ½µÇ ÙÝ³óáñ¹  (ïáÕ 8195 + ïáÕ 8196)</t>
  </si>
  <si>
    <t>8199³</t>
  </si>
  <si>
    <t>Ð³ë³ñ³Ï³Ï³Ý Ï³ñ· ¨ ³Ýíï³Ý·áõÃÛáõÝ</t>
  </si>
  <si>
    <t>²½·³ÛÇÝ ³Ýíï³Ý·áõÃÛáõÝ</t>
  </si>
  <si>
    <t>ä»ï³Ï³Ý å³Ñå³ÝáõÃÛáõÝ</t>
  </si>
  <si>
    <t>öñÏ³ñ³ñ Í³é³ÛáõÃÛáõÝ</t>
  </si>
  <si>
    <t xml:space="preserve">öñÏ³ñ³ñ Í³é³ÛáõÃÛáõÝ </t>
  </si>
  <si>
    <t>¸³ï³Ï³Ý ·áñÍáõÝ»áõÃÛáõÝ ¨ Çñ³í³Ï³Ý å³ßïå³ÝáõÃÛáõÝ</t>
  </si>
  <si>
    <t>Æñ³í³Ï³Ý å³ßïå³ÝáõÃÛáõÝ</t>
  </si>
  <si>
    <t>Î³é³í³ñáõÃÛ³Ý ï³ñµ»ñ Ù³Ï³ñ¹³ÏÝ»ñÇ ÙÇç¨ Çñ³Ï³Ý³óíáÕ ÁÝ¹Ñ³Ýáõñ µÝáõÛÃÇ ïñ³Ýëý»ñïÝ»ñ</t>
  </si>
  <si>
    <t>Agriculture, Forestry, Fishing and Hunting</t>
  </si>
  <si>
    <t xml:space="preserve">¶ÛáõÕ³ïÝï»ëáõÃÛáõÝ </t>
  </si>
  <si>
    <t>ÐàÔÆ Æð²òàôØÆò Øàôîøºð</t>
  </si>
  <si>
    <t>¸³ï³Ë³½áõÃÛáõÝ</t>
  </si>
  <si>
    <t>´ÅßÏ³Ï³Ý ë³ñù»ñ ¨ ë³ñù³íáñáõÙÝ»ñ</t>
  </si>
  <si>
    <t xml:space="preserve">êïáÙ³ïáÉá·Ç³Ï³Ý Í³é³ÛáõÃÛáõÝÝ»ñ </t>
  </si>
  <si>
    <t xml:space="preserve">¼µáë³ßñçáõÃÛáõÝ </t>
  </si>
  <si>
    <t>Tourism</t>
  </si>
  <si>
    <t xml:space="preserve">                           üÆÜ²Üê²Î²Ü  Ì²è²ÚàôÂÚ²Ü  äºîª                        ________________                                  Ն.Մուրադյան  ___________________</t>
  </si>
  <si>
    <t>Ն.Մուրադյան</t>
  </si>
  <si>
    <t>1. ÐÇÙÝ³ñÏÇ ³Ýí³ÝáõÙÁ î³ßÇñÇ Մշակույթի տուն</t>
  </si>
  <si>
    <t>_______________________________________________________________________________________________________________  Ñ³½³ñ ¹ñ³Ù ·áõÙ³ñáí:</t>
  </si>
  <si>
    <t>__________________________________________________________________________________________</t>
  </si>
  <si>
    <t>Housing and community amenities not elsewhere classified</t>
  </si>
  <si>
    <t>HEALTH</t>
  </si>
  <si>
    <t>ä³ßïå³ÝáõÃÛáõÝ (³ÛÉ ¹³ë»ñÇÝ ãå³ïÏ³ÝáÕ)</t>
  </si>
  <si>
    <r>
      <t xml:space="preserve"> -</t>
    </r>
    <r>
      <rPr>
        <sz val="10"/>
        <rFont val="Arial Armenian"/>
        <family val="2"/>
      </rPr>
      <t>îÝ³ÛÇÝ ïÝï»ëáõÃÛáõÝÝ»ñÇÝ Í³é³ÛáõÃÛáõÝÝ»ñ Ù³ïáõóáÕ` ß³ÑáõÛÃ ãÑ»ï³åÝ¹áÕ Ï³½Ù³Ï»ñåáõÃÛáõÝÝ»ñÇÝ ÝíÇñ³ïíáõÃÛáõÝÝ»ñ</t>
    </r>
  </si>
  <si>
    <t>481100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</si>
  <si>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</si>
  <si>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</si>
  <si>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</si>
  <si>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</si>
  <si>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</si>
  <si>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 xml:space="preserve">1. ÐÇÙÝ³ñÏÇ ³Ýí³ÝáõÙÁ   Քաղաքապետարան </t>
  </si>
  <si>
    <t xml:space="preserve"> - ï»Õ³Ï³Ý ÇÝùÝ³Ï³é³íñÙ³Ý Ù³ñÙÇÝÝ»ñÇÝ                                 (ïáÕ  4545+ïáÕ 4546)</t>
  </si>
  <si>
    <t xml:space="preserve"> -²ñï³ë³ÑÙ³ÝÛ³Ý ·áñÍáõÕáõÙÝ»ñÇ ·Íáí Í³Ëë»ñ</t>
  </si>
  <si>
    <t>Communication</t>
  </si>
  <si>
    <t xml:space="preserve">Î³å </t>
  </si>
  <si>
    <t>²ÛÉ µÝ³·³í³éÝ»ñ</t>
  </si>
  <si>
    <t>Other Industries</t>
  </si>
  <si>
    <t xml:space="preserve">Ø»Í³Í³Ë ¨ Ù³Ýñ³Í³Ë ³é¨ïáõñ, ³åñ³ÝùÝ»ñÇ å³Ñå³ÝáõÙ ¨ å³Ñ»ëï³íáñáõÙ  </t>
  </si>
  <si>
    <t>·) Ð³Ù³ÛÝùÇ í³ñã³Ï³Ý ï³ñ³ÍùáõÙ ß»Ýù»ñÇ, ßÇÝáõÃÛáõÝÝ»ñÇ, ù³Õ³ù³ßÇÝ³Ï³Ý ³ÛÉ ûµÛ»ÏïÝ»ñÇ  ù³Ý¹Ù³Ý ÃáõÛÉïíáõÃÛ³Ý Ñ³Ù³ñ</t>
  </si>
  <si>
    <t>») Ð³Ù³ÛÝùÇ ï³ñ³ÍùáõÙ µ³óûÃÛ³ í³×³éù Ï³½Ù³Ï»ñå»Éáõ ÃáõÛÉïíáõÃÛ³Ý Ñ³Ù³ñ</t>
  </si>
  <si>
    <t>Þñç³Ï³ ÙÇç³í³ÛñÇ ³ÕïáïÙ³Ý ¹»Ù å³Ûù³ñ</t>
  </si>
  <si>
    <t>Pollution Abatement</t>
  </si>
  <si>
    <t>Pollution abatement</t>
  </si>
  <si>
    <t>Î»Ýë³µ³½Ù³½³ÝáõÃÛ³Ý ¨ µÝáõÃÛ³Ý  å³ßïå³ÝáõÃÛáõÝ</t>
  </si>
  <si>
    <t>Protection of Biodiversity and Landscape</t>
  </si>
  <si>
    <t>Protection of biodiversity and landscape</t>
  </si>
  <si>
    <t>ä»ï³Ï³Ý µÛáõç»Çó Ñ³Ù³ÛÝùÝ»ñÇ µÛáõç»Ý»ñÇÝ ýÇÝ³Ýë³Ï³Ý Ñ³Ù³Ñ³ñÃ»óÙ³Ý ëÏ½µáõÝùáí ïñíáÕ ¹áï³óÇ³Ý»ñ</t>
  </si>
  <si>
    <t>úñ»ÝùÝ»ñÇ ÏÇñ³ñÏÙ³Ý ³ñ¹ÛáõÝùáõÙ Ñ³Ù³ÛÝùÝ»ñÇ µÛáõç»Ý»ñÇ ÏáñáõëïÝ»ñÇ ÷áËÑ³ïáõóáõÙ</t>
  </si>
  <si>
    <t>²ÛÉ ÁÝÃ³óÇÏ ¹ñ³Ù³ßÝáñÑÝ»ñ Ñ³Ù³ÛÝùÝ»ñÇÝ</t>
  </si>
  <si>
    <t>ÀÝÃ³óÇÏ ¹ñ³Ù³ßÝáñÑÝ»ñ å»ï³Ï³Ý ¨ Ñ³Ù³ÛÝùÝ»ñÇ áã ³é¨ïñ³ÛÇÝ Ï³½Ù³Ï»ñåáõÃÛáõÝÝ»ñÇÝ</t>
  </si>
  <si>
    <t>R&amp;D Agriculture, forestry, fishing and hunting</t>
  </si>
  <si>
    <t>³Û¹ ÃíáõÙ` Ñ³Ù³ÛÝùÇ µÛáõç»Ç í³ñã³Ï³Ý Ù³ëÇ å³Ñáõëï³ÛÇÝ ýáÝ¹Çó ýáÝ¹³ÛÇÝ Ù³ë Ï³ï³ñíáÕ Ñ³ïÏ³óáõÙÝ»ñ</t>
  </si>
  <si>
    <t xml:space="preserve"> - Ð³Ù³ÛÝù³ÛÇÝ Ýß³Ý³ÏáõÃÛ³Ý é³½Ù³í³ñ³Ï³Ý å³ß³ñÝ»ñ</t>
  </si>
  <si>
    <t xml:space="preserve"> - ÜÛáõÃ»ñ ¨ å³ñ³·³Ý»ñ</t>
  </si>
  <si>
    <t xml:space="preserve"> - ì»ñ³í³×³éùÇ Ñ³Ù³ñ Ý³Ë³ï»ëí³Í ³åñ³ÝùÝ»ñ</t>
  </si>
  <si>
    <r>
      <t xml:space="preserve"> -</t>
    </r>
    <r>
      <rPr>
        <sz val="10"/>
        <color indexed="8"/>
        <rFont val="Arial Armenian"/>
        <family val="2"/>
      </rPr>
      <t>ÐáõÕ³ñÏ³íáñáõÃÛ³Ý Ýå³ëïÝ»ñ µÛáõç»Çó</t>
    </r>
  </si>
  <si>
    <t>472600</t>
  </si>
  <si>
    <r>
      <t xml:space="preserve"> -</t>
    </r>
    <r>
      <rPr>
        <sz val="10"/>
        <rFont val="Arial Armenian"/>
        <family val="2"/>
      </rPr>
      <t>ÎñÃ³Ï³Ý, Ùß³ÏáõÃ³ÛÇÝ ¨ ëåáñï³ÛÇÝ Ýå³ëïÝ»ñ µÛáõç»Çó</t>
    </r>
  </si>
  <si>
    <t>472700</t>
  </si>
  <si>
    <t>ä²Þîä²ÜàôÂÚàôÜ (ïáÕ2210+2220+ïáÕ2230+ïáÕ2240+ïáÕ2250)</t>
  </si>
  <si>
    <t xml:space="preserve"> -êáõµëÇ¹Ç³Ý»ñ áã å»ï³Ï³Ý (áã h³Ù³ÛÝù³ÛÇÝ) áã ýÇÝ³Ýë³Ï³Ý Ï³½Ù³Ï»ñåáõÃÛáõÝÝ»ñÇÝ </t>
  </si>
  <si>
    <t>Religious and other community services</t>
  </si>
  <si>
    <t>Ð³Ý·ëïÇ, Ùß³ÏáõÛÃÇ ¨ ÏñáÝÇ ·Íáí Ñ»ï³½áï³Ï³Ý ¨ Ý³Ë³·Í³ÛÇÝ ³ßË³ï³ÝùÝ»ñ</t>
  </si>
  <si>
    <t>¸ñ³Ù³ßÝáñÑÝ»ñ ÙÇç³½·³ÛÇÝ Ï³½Ù³Ï»ñåáõÃÛáõÝÝ»ñÇÝ</t>
  </si>
  <si>
    <t>Ð³Ù³ÛÝùÇ µÛáõç» í×³ñíáÕ å»ï³Ï³Ý ïáõñù»ñ</t>
  </si>
  <si>
    <t xml:space="preserve">ä»ï³Ï³Ý å³ñïùÇ ·Íáí ·áñÍ³éÝáõÃÛáõÝÝ»ñ </t>
  </si>
  <si>
    <t xml:space="preserve">²Ýï³é³ÛÇÝ ïÝï»ëáõÃÛáõÝ </t>
  </si>
  <si>
    <t>Forestry</t>
  </si>
  <si>
    <t>ÒÏÝáñëáõÃÛáõÝ ¨ áñëáñ¹áõÃÛáõÝ</t>
  </si>
  <si>
    <t>Fishing and hunting</t>
  </si>
  <si>
    <t>ì³é»ÉÇù ¨ ¿Ý»ñ·»ïÇÏ³</t>
  </si>
  <si>
    <t>Fuel and Energy</t>
  </si>
  <si>
    <t>ø³ñ³ÍáõË  ¨ ³ÛÉ Ï³ñÍñ µÝ³Ï³Ý í³é»ÉÇù</t>
  </si>
  <si>
    <t>Coal and other solid mineral fuels</t>
  </si>
  <si>
    <t xml:space="preserve">Ü³íÃ³ÙÃ»ñù ¨ µÝ³Ï³Ý ·³½ </t>
  </si>
  <si>
    <t>Petroleum and natural gas</t>
  </si>
  <si>
    <t>ØÇçáõÏ³ÛÇÝ í³é»ÉÇù</t>
  </si>
  <si>
    <t>Nuclear fuel</t>
  </si>
  <si>
    <t>ì³é»ÉÇùÇ ³ÛÉ ï»ë³ÏÝ»ñ</t>
  </si>
  <si>
    <t>Other fuels</t>
  </si>
  <si>
    <t xml:space="preserve">¾É»Ïïñ³¿Ý»ñ·Ç³ </t>
  </si>
  <si>
    <t>Electricity</t>
  </si>
  <si>
    <t>àã ¿É»Ïïñ³Ï³Ý ¿Ý»ñ·Ç³</t>
  </si>
  <si>
    <t xml:space="preserve">                ². ÜºðøÆÜ ²Ô´ÚàôðÜºð                       (ïáÕ 8110+ïáÕ 8160),  (ïáÕ 8010-ïáÕ 8200)</t>
  </si>
  <si>
    <t>1. öàÊ²èàô ØÆæàòÜºð                                           (ïáÕ 8111+ïáÕ 8120)</t>
  </si>
  <si>
    <t>Housing and Community Amenities Not Elsewhere Classified</t>
  </si>
  <si>
    <t>ÀÝÃ³óÇÏ ¹ñ³Ù³ßÝáñÑÝ»ñ ÙÇç³½·³ÛÇÝ Ï³½Ù³Ï»ñåáõÃÛáõÝÝ»ñÇÝ</t>
  </si>
  <si>
    <t>1. ÐÇÙÝ³ñÏÇ ³Ýí³ÝáõÙÁ     Քաղաքապետարան</t>
  </si>
  <si>
    <t>1. ÐÇÙÝ³ñÏÇ ³Ýí³ÝáõÙÁ      Քաղաքապետարան</t>
  </si>
  <si>
    <t>§_10_¦</t>
  </si>
  <si>
    <t>Defense Not Elsewhere Classified</t>
  </si>
  <si>
    <t>Defense not elsewhere classified</t>
  </si>
  <si>
    <t>PUBLIC ORDER AND SAFETY</t>
  </si>
  <si>
    <t>àëïÇÏ³ÝáõÃÛáõÝ</t>
  </si>
  <si>
    <t>Police Services</t>
  </si>
  <si>
    <t>Police services</t>
  </si>
  <si>
    <t>Fire Protection Services</t>
  </si>
  <si>
    <t xml:space="preserve">Համայնքի սեփականություն համարվող հողերի վարձավճարներ </t>
  </si>
  <si>
    <t>9. Ìñ³·ñÇ ³Ýí³ÝáõÙÁ_____________</t>
  </si>
  <si>
    <t xml:space="preserve">    µÛáõç»ï³ÛÇÝ  Í³Ëë»ñÇ  ï³ñ³Íù³ÛÇÝ  ¹³ë³Ï³ñ·Ù³Ý </t>
  </si>
  <si>
    <t>________________________________</t>
  </si>
  <si>
    <t xml:space="preserve"> -î»Õ³Ï³ïí³Ï³Ý Í³é³ÛáõÃÛáõÝÝ»ñ</t>
  </si>
  <si>
    <t xml:space="preserve"> -Î³é³í³ñã³Ï³Ý Í³é³ÛáõÃÛáõÝÝ»ñ</t>
  </si>
  <si>
    <t>7.5 Î²è²ì²ðØ²Ü Ø²ðØÆÜÜºðÆ ¶àðÌàôÜºàôÂÚ²Ü Ðºîºì²Üøàì ²è²æ²ò²Ì ìÜ²êÜºðÆ Î²Ø ìÜ²êì²ÌøÜºðÆ ìºð²Î²Ü¶ÜàôØ</t>
  </si>
  <si>
    <t>04</t>
  </si>
  <si>
    <t>àéá·áõÙ</t>
  </si>
  <si>
    <t>05</t>
  </si>
  <si>
    <t>06</t>
  </si>
  <si>
    <t>07</t>
  </si>
  <si>
    <t>²ñï³ÑÇí³Ý¹³Ýáó³ÛÇÝ Í³é³ÛáõÃÛáõÝÝ»ñ</t>
  </si>
  <si>
    <t xml:space="preserve">1.2. ì³ñÏ»ñ ¨ ÷áË³ïíáõÃÛáõÝÝ»ñ (ëï³óáõÙ ¨ Ù³ñáõÙ)                                                                     (ïáÕ 8121+ïáÕ8140) </t>
  </si>
  <si>
    <t>1.2.1. ì³ñÏ»ñ (տող 8122+ տող 8130)</t>
  </si>
  <si>
    <t xml:space="preserve">  - í³ñÏ»ñÇ ëï³óáõÙ  (տող 8123+ տող 8124)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</si>
  <si>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</si>
  <si>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</si>
  <si>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</si>
  <si>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</si>
  <si>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</si>
  <si>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</si>
  <si>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</si>
  <si>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</si>
  <si>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</si>
  <si>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</si>
  <si>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</si>
  <si>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</si>
  <si>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</si>
  <si>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</si>
  <si>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</si>
  <si>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</si>
  <si>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r>
      <t>(</t>
    </r>
    <r>
      <rPr>
        <sz val="10"/>
        <rFont val="Sylfaen"/>
        <family val="1"/>
      </rPr>
      <t>ամիս</t>
    </r>
    <r>
      <rPr>
        <sz val="10"/>
        <rFont val="GHEA Grapalat"/>
      </rPr>
      <t xml:space="preserve"> </t>
    </r>
    <r>
      <rPr>
        <sz val="10"/>
        <rFont val="Sylfaen"/>
        <family val="1"/>
      </rPr>
      <t>ամսաթիվ</t>
    </r>
    <r>
      <rPr>
        <sz val="10"/>
        <rFont val="GHEA Grapalat"/>
      </rPr>
      <t>)</t>
    </r>
  </si>
  <si>
    <t xml:space="preserve">ÀÝ¹Ñ³Ýáõñ µÝáõÛÃÇ ÑÇí³Ý¹³Ýáó³ÛÇÝ Í³é³ÛáõÃÛáõÝÝ»ñ </t>
  </si>
  <si>
    <t>General hospital services</t>
  </si>
  <si>
    <t>7.7 ä²Ðàôêî²ÚÆÜ ØÆæàòÜºð</t>
  </si>
  <si>
    <t xml:space="preserve"> -öáË³Ý³ÏÙ³Ý Ïáõñë»ñÇ µ³ó³ë³Ï³Ý ï³ñµ»ñáõÃÛáõÝ</t>
  </si>
  <si>
    <t xml:space="preserve"> -îáõÛÅ»ñ</t>
  </si>
  <si>
    <t xml:space="preserve"> -öáË³éáõÃÛáõÝÝ»ñÇ ·Íáí ïáõñù»ñ</t>
  </si>
  <si>
    <t xml:space="preserve"> -êáõµëÇ¹Ç³Ý»ñ áã-ýÇÝ³Ýë³Ï³Ý å»ï³Ï³Ý (h³Ù³ÛÝù³ÛÇÝ) Ï³½Ù³Ï»ñåáõÃÛáõÝÝ»ñÇÝ </t>
  </si>
  <si>
    <t>î»Õ³Ï³Ý ïáõñù»ñ</t>
  </si>
  <si>
    <t xml:space="preserve">-Աճեցվող ակտիվներ </t>
  </si>
  <si>
    <t>²éáÕç³å³Ñ³Ï³Ý Ñ³ñ³ÏÇó Í³é³ÛáõÃÛáõÝÝ»ñ ¨ Íñ³·ñ»ñ</t>
  </si>
  <si>
    <t>6110</t>
  </si>
  <si>
    <t>6120</t>
  </si>
  <si>
    <t>6130</t>
  </si>
  <si>
    <t>6200</t>
  </si>
  <si>
    <t>6210</t>
  </si>
  <si>
    <t>6220</t>
  </si>
  <si>
    <t>6221</t>
  </si>
  <si>
    <t>General Services</t>
  </si>
  <si>
    <t xml:space="preserve">²ßË³ï³Ï³½ÙÇ /Ï³¹ñ»ñÇ/ ·Íáí ÁÝ¹Ñ³Ýáõñ µÝáõÛÃÇ Í³é³ÛáõÃÛáõÝÝ»ñ </t>
  </si>
  <si>
    <t>General personnel services</t>
  </si>
  <si>
    <t xml:space="preserve">Ìñ³·ñÙ³Ý ¨ íÇ×³Ï³·ñ³Ï³Ý ÁÝ¹Ñ³Ýáõñ Í³é³ÛáõÃÛáõÝÝ»ñ </t>
  </si>
  <si>
    <t>Overall planning and statistical services</t>
  </si>
  <si>
    <t xml:space="preserve">ÀÝ¹Ñ³Ýáõñ µÝáõÛÃÇ ³ÛÉ Í³é³ÛáõÃÛáõÝÝ»ñ </t>
  </si>
  <si>
    <t>Other general services</t>
  </si>
  <si>
    <t>ÀÝ¹Ñ³Ýáõñ µÝáõÛÃÇ Ñ»ï³½áï³Ï³Ý ³ßË³ï³Ýù</t>
  </si>
  <si>
    <t>Basic Research</t>
  </si>
  <si>
    <t xml:space="preserve">(ÐÐ å»ï³Ï³Ý Ï³é³í³ñÙ³Ý Ù³ñÙÝÇ Õ»Ï³í³ñÇ /Ñ³Ù³ÛÝùÇ Õ»Ï³í³ñÇ/ ëïáñ³·ñáõÃÛáõÝÁ ¨ ².Ð.².) </t>
  </si>
  <si>
    <t>Ü²Ê²Ð²ÞÆì*</t>
  </si>
  <si>
    <r>
      <t xml:space="preserve">                                                            ÐÆØÜ²ðÎÆ ÔºÎ²ì²ðª</t>
    </r>
    <r>
      <rPr>
        <sz val="11"/>
        <rFont val="Arial Armenian"/>
        <family val="2"/>
      </rPr>
      <t xml:space="preserve">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</t>
    </r>
    <r>
      <rPr>
        <b/>
        <sz val="10"/>
        <rFont val="Arial Armenian"/>
        <family val="2"/>
      </rPr>
      <t>_________________</t>
    </r>
  </si>
  <si>
    <t xml:space="preserve">2.5. Ð³Ù³ÛÝùÇ µÛáõç»Ç ýáÝ¹³ÛÇÝ Ù³ëÇ Å³Ù³Ý³Ï³íáñ ³½³ï ÙÇçáóÝ»ñÇó í³ñã³Ï³Ý Ù³ë ïñ³Ù³¹ñí³Í ÙÇçáóÝ»ñÇ í»ñ³¹³ñÓ ýáÝ¹³ÛÇÝ Ù³ë </t>
  </si>
  <si>
    <t xml:space="preserve"> -²ÛÉ í³ñÓ³ïñáõÃÛáõÝÝ»ñ </t>
  </si>
  <si>
    <t>²éáÕç³å³ÑáõÃÛáõÝ (³ÛÉ ¹³ë»ñÇÝ ãå³ïÏ³ÝáÕ)</t>
  </si>
  <si>
    <t>Health Not Elsewhere Classified</t>
  </si>
  <si>
    <t>Health not elsewhere classified</t>
  </si>
  <si>
    <t>ÀÝ¹Ñ³Ýáõñ µÝáõÛÃÇ Ñ³Ýñ³ÛÇÝ Í³é³ÛáõÃÛáõÝÝ»ñ (³ÛÉ ¹³ë»ñÇÝ ãå³ïÏ³ÝáÕ)</t>
  </si>
  <si>
    <t>General Services Not Elsewhere Classified</t>
  </si>
  <si>
    <t xml:space="preserve">ÀÝ¹Ñ³Ýáõñ µÝáõÛÃÇ Ñ³Ýñ³ÛÇÝ Í³é³ÛáõÃÛáõÝÝ»ñ (³ÛÉ ¹³ë»ñÇÝ ãå³ïÏ³ÝáÕ) </t>
  </si>
  <si>
    <t>General services not elsewhere classified</t>
  </si>
  <si>
    <t xml:space="preserve">ÀÝ¹Ñ³Ýáõñ µÝáõÛÃÇ Ñ³Ýñ³ÛÇÝ Í³é³ÛáõÃÛáõÝÝ»ñ (³ÛÉ ¹³ë»ñÇÝ ãå³ïÏ³ÝáÕ)  </t>
  </si>
  <si>
    <t xml:space="preserve"> - Þ»Ýù»ñÇ ¨ ßÇÝáõÃÛáõÝÝ»ñÇ Ï³åÇï³É í»ñ³Ýáñá·áõÙ</t>
  </si>
  <si>
    <t>Ð²Ü¶Æêî, ØÞ²ÎàôÚÂ ºì ÎðàÜ (ïáÕ2810+ïáÕ2820+ïáÕ2830+ïáÕ2840+ïáÕ2850+ïáÕ2860)</t>
  </si>
  <si>
    <t>ÎðÂàôÂÚàôÜ (ïáÕ2910+ïáÕ2920+ïáÕ2930+ïáÕ2940+ïáÕ2950+ïáÕ2960+ïáÕ2970+ïáÕ2980)</t>
  </si>
  <si>
    <t xml:space="preserve">êàòÆ²È²Î²Ü ä²Þîä²ÜàôÂÚàôÜ (ïáÕ3010+ïáÕ3020+ïáÕ3030+ïáÕ3040+ïáÕ3050+ïáÕ3060+ïáÕ3070+ïáÕ3080+ïáÕ3090) </t>
  </si>
  <si>
    <t>ÐÆØÜ²Î²Ü ´²ÄÆÜÜºðÆÜ â¸²êìàÔ ä²Ðàôêî²ÚÆÜ üàÜ¸ºð (ïáÕ3110)</t>
  </si>
  <si>
    <t>1. ÐÇÙÝ³ñÏÇ ³Ýí³ÝáõÙÁ  ՔԿԱԳ</t>
  </si>
  <si>
    <t xml:space="preserve">3. ÐÇÙÝ³ñÏÇ ï»Õ³µ³ßËÙ³Ý  Ù³ñ½Ç  ¨  Ñ³Ù³ÛÝùÇ Ïá¹Ý  Áëï   </t>
  </si>
  <si>
    <t xml:space="preserve">ÀÝ¹Ñ³Ýáõñ µÝáõÛÃÇ Ñ»ï³½áï³Ï³Ý ³ßË³ï³Ýù </t>
  </si>
  <si>
    <t>Basic research</t>
  </si>
  <si>
    <t xml:space="preserve">ÀÝ¹Ñ³Ýáõñ µÝáõÛÃÇ Ñ³Ýñ³ÛÇÝ Í³é³ÛáõÃÛáõÝÝ»ñÇ ·Íáí Ñ»ï³½áï³Ï³Ý ¨ Ý³Ë³·Í³ÛÇÝ ³ßË³ï³ÝùÝ»ñ </t>
  </si>
  <si>
    <t>R&amp;D General Public Services</t>
  </si>
  <si>
    <t xml:space="preserve">ÀÝ¹Ñ³Ýáõñ µÝáõÛÃÇ Ñ³Ýñ³ÛÇÝ Í³é³ÛáõÃÛáõÝÝ»ñ ·Íáí Ñ»ï³½áï³Ï³Ý ¨ Ý³Ë³·Í³ÛÇÝ ³ßË³ï³ÝùÝ»ñ  </t>
  </si>
  <si>
    <t>2. üÆÜ²Üê²Î²Ü ²ÎîÆìÜºð                      (ïáÕ8161+ïáÕ8170+ïáÕ8190-ïáÕ8197+ïáÕ8198+ïáÕ8199)</t>
  </si>
  <si>
    <t>Î³åÇï³É ¹ñ³Ù³ßÝáñÑÝ»ñ ûï³ñ»ñÏñÛ³ Ï³é³í³ñáõÃÛáõÝÝ»ñÇÝ</t>
  </si>
  <si>
    <t xml:space="preserve">7. üÇÝ³Ýë³íáñÙ³Ý  ³ÕµÛáõñÇ  Ïá¹Á  (ÐÐ  å»ï³Ï³Ý  µÛáõç»ª 1, Ñ³Ù³ÛÝùÇ  µÛáõç»ª 2) </t>
  </si>
  <si>
    <t xml:space="preserve">´Ûáõç»ï³ÛÇÝ Í³Ëë»ñÇ ïÝï»ë³·Çï³Ï³Ý ¹³ë³Ï³ñ·Ù³Ý  ï³ññ»ñ </t>
  </si>
  <si>
    <t xml:space="preserve"> - êáóÇ³É³Ï³Ý ³å³ÑáíáõÃÛ³Ý í×³ñÝ»ñ </t>
  </si>
  <si>
    <t>Waste management</t>
  </si>
  <si>
    <t xml:space="preserve">                                  (¶ÈÊ²ìàð Ð²Þì²ä²Ð) </t>
  </si>
  <si>
    <t>æñ³Ù³ï³Ï³ñ³ñáõÙ</t>
  </si>
  <si>
    <t>R&amp;D Recreation, Culture and Religion</t>
  </si>
  <si>
    <t>R&amp;D Recreation, culture and religion</t>
  </si>
  <si>
    <t>Ð³Ý·Çëï, Ùß³ÏáõÛÃ ¨ ÏñáÝ (³ÛÉ ¹³ë»ñÇÝ ãå³ïÏ³ÝáÕ)</t>
  </si>
  <si>
    <t xml:space="preserve">8. ***** ´Ûáõç»ï³ÛÇÝ  Í³Ëë»ñÇ  ·áñÍ³é³Ï³Ý  ¹³ë³Ï³ñ·.   </t>
  </si>
  <si>
    <t>Բ, àâ-üÆÜ²Üê²Î²Ü ²ÎîÆìÜºðÆ ¶Ìàì Ì²Êêºð</t>
  </si>
  <si>
    <t xml:space="preserve">                       ³Û¹ ÃíáõÙ`</t>
  </si>
  <si>
    <t>1210000</t>
  </si>
  <si>
    <t>1.ÐÆØÜ²Î²Ü ØÆæàòÜºð</t>
  </si>
  <si>
    <t>1211000</t>
  </si>
  <si>
    <t>Medical and maternity center services</t>
  </si>
  <si>
    <t>ÐÇí³Ý¹Ç ËÝ³ÙùÇ ¨ ³éáÕçáõÃÛ³Ý í»ñ³Ï³Ý·ÝÙ³Ý ïÝ³ÛÇÝ Í³é³ÛáõÃÛáõÝÝ»ñ</t>
  </si>
  <si>
    <t>1218000</t>
  </si>
  <si>
    <r>
      <t xml:space="preserve"> -</t>
    </r>
    <r>
      <rPr>
        <sz val="10"/>
        <color indexed="8"/>
        <rFont val="Arial Armenian"/>
        <family val="2"/>
      </rPr>
      <t>àã-ÝÛáõÃ³Ï³Ý ÑÇÙÝ³Ï³Ý ÙÇçáóÝ»ñ</t>
    </r>
  </si>
  <si>
    <t>513200</t>
  </si>
  <si>
    <t>1220000</t>
  </si>
  <si>
    <t>2.ä²Þ²ðÜºð</t>
  </si>
  <si>
    <t>1221000</t>
  </si>
  <si>
    <t xml:space="preserve"> -è³½Ù³í³ñ³Ï³Ý å³ß³ñÝ»ñ</t>
  </si>
  <si>
    <t>521100</t>
  </si>
  <si>
    <t>1222000</t>
  </si>
  <si>
    <t xml:space="preserve"> -ÜÛáõÃ»ñ ¨ å³ñ³·³Ý»ñ</t>
  </si>
  <si>
    <t>522100</t>
  </si>
  <si>
    <t>1223000</t>
  </si>
  <si>
    <t>áñÇó`</t>
  </si>
  <si>
    <t xml:space="preserve">  - ÑÇÙÝ³Ï³Ý ·áõÙ³ñÇ Ù³ñáõÙ</t>
  </si>
  <si>
    <t>Lower-secondary education</t>
  </si>
  <si>
    <t xml:space="preserve"> - ì×³ñÝ»ñ êáóÇ³É³Ï³Ý ³å³Ñáí³·ñáõÃÛ³Ý å»ï³Ï³Ý ÑÇÙÝ³¹ñ³ÙÇÝ </t>
  </si>
  <si>
    <t xml:space="preserve"> NN </t>
  </si>
  <si>
    <t>3</t>
  </si>
  <si>
    <t xml:space="preserve"> -²ßË³ïáÕÝ»ñÇ ³ßË³ï³í³ñÓ»ñ ¨ Ñ³í»É³í×³ñÝ»ñ</t>
  </si>
  <si>
    <r>
      <t xml:space="preserve">***** Ì²ÜàÂ²¶ðàôÂÚàôÜ V. </t>
    </r>
    <r>
      <rPr>
        <sz val="6"/>
        <rFont val="Times New Roman"/>
        <family val="1"/>
        <charset val="204"/>
      </rPr>
      <t xml:space="preserve"> </t>
    </r>
    <r>
      <rPr>
        <sz val="6"/>
        <rFont val="Arial Armenian"/>
        <family val="2"/>
      </rPr>
      <t>N 1 ûñÇÝ³Ï»ÉÇ Ó¨Ç Ýßí³Í ïáÕÁ Éñ³óíáõÙ ¿ Ññ³Ù³Ýáí Ñ³ëï³ïí³Í N 11 Ñ³í»Éí³ÍÇ` §´Ûáõç»ï³ÛÇÝ Í³Ëë»ñÇ ·áñÍ³é³Ï³Ý ¹³ë³Ï³ñ·áõÙ¦, ï³ññ»ñÇÝ Ñ³Ù³å³ï³ëË³Ý` µ³ÅÇÝ (2 ÝÇß), ËáõÙµ(1ÝÇß)  ¨ ¹³ë (1ÝÇß):</t>
    </r>
  </si>
  <si>
    <t xml:space="preserve">§__¦ §________________¦ 200_ Ã. </t>
  </si>
  <si>
    <t>-Տեղակատվական  ծառայություններ</t>
  </si>
  <si>
    <t xml:space="preserve"> - »ÝÃ³Ï³ ¿ áõÕÕÙ³Ý Ñ³Ù³ÛÝùÇ µÛáõç»Ç ýáÝ¹³ÛÇÝ  Ù³ë (ïáÕ 8191 - ïáÕ 8192)</t>
  </si>
  <si>
    <t xml:space="preserve">   ´. ²ðî²øÆÜ ²Ô´ÚàôðÜºð (ïáÕ 8210)</t>
  </si>
  <si>
    <t>1. öàÊ²èàô ØÆæàòÜºð (ïáÕ 8211+ïáÕ 8220)</t>
  </si>
  <si>
    <t xml:space="preserve"> - ²ÛÉ ÁÝÃ³óÇÏ ¹ñ³Ù³ßÝáñÑÝ»ñ                                                         </t>
  </si>
  <si>
    <t>¸ñ³Ù³ßÝáñÑÝ»ñ ûï³ñ»ñÏñÛ³ Ï³é³í³ñáõÃÛáõÝÝ»ñÇÝ</t>
  </si>
  <si>
    <t xml:space="preserve"> -Î»Ýë³Ãáß³ÏÝ»ñ</t>
  </si>
  <si>
    <t>4741</t>
  </si>
  <si>
    <t>4811</t>
  </si>
  <si>
    <t>4819</t>
  </si>
  <si>
    <t>Medical products, Appliances and Equipment</t>
  </si>
  <si>
    <t>¸»Õ³·áñÍ³Ï³Ý ³åñ³ÝùÝ»ñ</t>
  </si>
  <si>
    <t>Pharmaceutical products</t>
  </si>
  <si>
    <t>²ÛÉ µÅßÏ³Ï³Ý ³åñ³ÝùÝ»ñ</t>
  </si>
  <si>
    <t>Other medical products</t>
  </si>
  <si>
    <t>Therapeutic appliances and equipment</t>
  </si>
  <si>
    <t>Ø³ëÝ³·Çï³óí³Í µÅßÏ³Ï³Ý Í³é³ÛáõÃÛáõÝÝ»ñ</t>
  </si>
  <si>
    <t>Specialized medical services</t>
  </si>
  <si>
    <t>Dental services</t>
  </si>
  <si>
    <t>ä³ñ³µÅßÏ³Ï³Ý Í³é³ÛáõÃÛáõÝÝ»ñ</t>
  </si>
  <si>
    <t>1. ÐÇÙÝ³ñÏÇ ³Ýí³ÝáõÙÁ î³ßÇñÇ ù³Õ³ù³պ»ï³ñ³Ý</t>
  </si>
  <si>
    <t>RECREATION, CULTURE and RELIGION</t>
  </si>
  <si>
    <t>Ð³Ý·ëïÇ ¨ ëåáñïÇ Í³é³ÛáõÃÛáõÝÝ»ñ</t>
  </si>
  <si>
    <t xml:space="preserve">                                                     </t>
  </si>
  <si>
    <t xml:space="preserve">                      </t>
  </si>
  <si>
    <t>2.4. Ð³Ù³ÛÝùÇ µÛáõç»Ç ýáÝ¹³ÛÇÝ Ù³ëÇ Å³Ù³Ý³Ï³íáñ ³½³ï ÙÇçáóÝ»ñÇ ïñ³Ù³¹ñáõÙ í³ñã³Ï³Ý Ù³ë</t>
  </si>
  <si>
    <t xml:space="preserve"> - ÷áË³ïíáõÃÛáõÝÝ»ñÇ ïñ³Ù³¹ñáõÙ</t>
  </si>
  <si>
    <t xml:space="preserve"> -Ø»ù»Ý³Ý»ñÇ ¨ ë³ñù³íáñáõÙÝ»ñÇ ÁÝÃ³óÇÏ Ýáñá·áõÙ ¨ å³Ñå³ÝáõÙ</t>
  </si>
  <si>
    <t xml:space="preserve">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</si>
  <si>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</t>
  </si>
  <si>
    <r>
      <t xml:space="preserve"> -</t>
    </r>
    <r>
      <rPr>
        <sz val="10"/>
        <rFont val="Arial Armenian"/>
        <family val="2"/>
      </rPr>
      <t>îÝ³ÛÇÝ ïÝï»ëáõÃÛáõÝÝ»ñÇÝ ¹ñ³Ùáí í×³ñíáÕ ëáóÇ³É³Ï³Ý ³å³Ñáí³·ñáõÃÛ³Ý í×³ñÝ»ñ</t>
    </r>
  </si>
  <si>
    <r>
      <t xml:space="preserve"> -</t>
    </r>
    <r>
      <rPr>
        <sz val="10"/>
        <color indexed="8"/>
        <rFont val="Arial Armenian"/>
        <family val="2"/>
      </rPr>
      <t>êáóÇ³É³Ï³Ý ³å³ÑáíáõÃÛ³Ý µÝ»Õ»Ý Ýå³ëïÝ»ñ Í³é³ÛáõÃÛáõÝÝ»ñ Ù³ïáõóáÕÝ»ñÇÝ</t>
    </r>
  </si>
  <si>
    <t>Housing development</t>
  </si>
  <si>
    <t>Ð³Ù³ÛÝù³ÛÇÝ ½³ñ·³óáõÙ</t>
  </si>
  <si>
    <t xml:space="preserve"> -ÎñÃ³Ï³Ý, Ùß³ÏáõÃ³ÛÇÝ ¨ ëåáñï³ÛÇÝ Ýå³ëïÝ»ñ µÛáõç»Çó</t>
  </si>
  <si>
    <t xml:space="preserve"> - ì»ñ³í³×³éùÇ Ñ³Ù³ñ ³åñ³ÝùÝ»ñÇ Çñ³óáõÙÇó Ùáõïù»ñ</t>
  </si>
  <si>
    <t xml:space="preserve"> - ²ñï³¹ñ³Ï³Ý å³ß³ñÝ»ñÇ Çñ³óáõÙÇó Ùáõïù»ñ</t>
  </si>
  <si>
    <t>´²ðÒð²ðÄºø ²ÎîÆìÜºðÆ Æð²òàôØÆò Øàôîøºð</t>
  </si>
  <si>
    <t xml:space="preserve"> - µ³ÅÝ»ïáÙë»ñ ¨ Ï³åÇï³ÉáõÙ ³ÛÉ Ù³ëÝ³ÏóáõÃÛáõÝ Ó»éùµ»ñáõÙ</t>
  </si>
  <si>
    <t>4</t>
  </si>
  <si>
    <r>
      <t xml:space="preserve"> -</t>
    </r>
    <r>
      <rPr>
        <sz val="10"/>
        <color indexed="8"/>
        <rFont val="Arial Armenian"/>
        <family val="2"/>
      </rPr>
      <t>ä³Ñáõëï³ÛÇÝ ÙÇçáóÝ»ñ</t>
    </r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</si>
  <si>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</si>
  <si>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 xml:space="preserve"> àâ ÜÚàôÂ²Î²Ü â²ðî²¸ðì²Ì ²ÎîÆìÜºðÆ Æð²òàôØÆò Øàôîøºð</t>
  </si>
  <si>
    <t xml:space="preserve"> è²¼Ø²ì²ð²Î²Ü Ð²Ø²ÚÜø²ÚÆÜ ä²Þ²ðÜºðÆ Æð²òàôØÆò Øàôîøºð</t>
  </si>
  <si>
    <t>Ü³ËÝ³Ï³Ý Ù³ëÝ³·Çï³Ï³Ý (³ñÑ»ëï³·áñÍ³Ï³Ý) ¨ ÙÇçÇÝ Ù³ëÝ³·Çï³Ï³Ý ÏñÃáõÃÛáõÝ</t>
  </si>
  <si>
    <t>Ü³ËÝ³Ï³Ý Ù³ëÝ³·Çï³Ï³Ý (³ñÑ»ëï³·áñÍ³Ï³Ý) ÏñÃáõÃÛáõÝ</t>
  </si>
  <si>
    <t>ØÇçÇÝ Ù³ëÝ³·Çï³Ï³Ý ÏñÃáõÃÛáõÝ</t>
  </si>
  <si>
    <t>2.1. ´³ÅÝ»ïáÙë»ñ ¨ Ï³åÇï³ÉáõÙ ³ÛÉ Ù³ëÝ³ÏóáõÃÛáõÝ (տող 8162+ տող 8163 + տող 8164)</t>
  </si>
  <si>
    <t>2.2. öáË³ïíáõÃÛáõÝÝ»ñ (տող 8171+ տող 8172)</t>
  </si>
  <si>
    <t>Recreation, Culture and Religion Not Elsewhere Classified</t>
  </si>
  <si>
    <r>
      <t xml:space="preserve"> -</t>
    </r>
    <r>
      <rPr>
        <sz val="10"/>
        <color indexed="8"/>
        <rFont val="Arial Armenian"/>
        <family val="2"/>
      </rPr>
      <t>ÀÝÃ³óÇÏ ¹ñ³Ù³ßÝáñÑÝ»ñ å»ï³Ï³Ý Ñ³ïí³ÍÇ ³ÛÉ Ù³Ï³ñ¹³ÏÝ»ñÇÝ</t>
    </r>
  </si>
  <si>
    <t>463100</t>
  </si>
  <si>
    <t>9. Ìñ³·ñÇ ³Ýí³ÝáõÙÁ __Ð³ñ³½³ïÇÝ Ïáñóñ³Í ³ÝÓÇÝù ____</t>
  </si>
  <si>
    <t xml:space="preserve">4. **  ÐÐ å»ï³Ï³Ý Ï³é³í³ñÙ³Ý (ï»Õ³Ï³Ý ÇÝùÝ³Ï³é³í³ñÙ³Ý)  Ù³ñÙÝÇ </t>
  </si>
  <si>
    <t>5.¸ñ³Ù³ßÝáñÑÝ»ñ</t>
  </si>
  <si>
    <t>²ÛÉ µÝ³·³í³éÝ»ñÇ ·Íáí Ñ»ï³½áï³Ï³Ý ¨ Ý³Ë³·Í³ÛÇÝ ³ßË³ï³ÝùÝ»ñ</t>
  </si>
  <si>
    <t>R&amp;D Other industries</t>
  </si>
  <si>
    <t>îÝï»ë³Ï³Ý Ñ³ñ³µ»ñáõÃÛáõÝÝ»ñ (³ÛÉ ¹³ë»ñÇÝ ãå³ïÏ³ÝáÕ)</t>
  </si>
  <si>
    <t>Economic Affairs Not Elsewhere Classified</t>
  </si>
  <si>
    <t>Economic affairs not elsewhere classified</t>
  </si>
  <si>
    <t>ENVIRONMENTAL PROTECTION</t>
  </si>
  <si>
    <t xml:space="preserve"> -Î³åÇï³É ¹ñ³Ù³ßÝáñÑÝ»ñ ÙÇç³½·³ÛÇÝ Ï³½Ù³Ï»ñåáõÃÛáõÝÝ»ñÇÝ</t>
  </si>
  <si>
    <t>0</t>
  </si>
  <si>
    <t>1</t>
  </si>
  <si>
    <t>2</t>
  </si>
  <si>
    <t>x+C88</t>
  </si>
  <si>
    <t>êàòÆ²È²Î²Ü ²ä²ÐàìàôÂÚ²Ü Üä²êîÜºð</t>
  </si>
  <si>
    <t>4712</t>
  </si>
  <si>
    <t xml:space="preserve">²ñ¹ÛáõÝ³µ»ñáõÃÛáõÝ </t>
  </si>
  <si>
    <t>Manufacturing</t>
  </si>
  <si>
    <t xml:space="preserve">ÞÇÝ³ñ³ñáõÃÛáõÝ </t>
  </si>
  <si>
    <t>Construction</t>
  </si>
  <si>
    <t>îñ³Ýëåáñï</t>
  </si>
  <si>
    <t>Transport</t>
  </si>
  <si>
    <t>4831</t>
  </si>
  <si>
    <t>ú¶î²Î²ð Ð²Ü²ÌàÜºðÆ Æð²òàôØÆò Øàôîøºð</t>
  </si>
  <si>
    <t xml:space="preserve"> ²ÚÈ ´Ü²Î²Ü Ì²¶àôØ àôÜºòàÔ ÐÆØÜ²Î²Ü ØÆæàòÜºðÆ ÆðòàôØÆò Øàôîøºð</t>
  </si>
  <si>
    <t>8411</t>
  </si>
  <si>
    <t>8412</t>
  </si>
  <si>
    <t>8413</t>
  </si>
  <si>
    <t>Ü³Ë³¹åñáó³Ï³Ý ¨ ï³ññ³Ï³Ý ÁÝ¹Ñ³Ýáõñ ÏñÃáõÃÛáõÝ</t>
  </si>
  <si>
    <t>²Õµ³Ñ³ÝáõÙ</t>
  </si>
  <si>
    <t>Waste Management</t>
  </si>
  <si>
    <t>Î³åÇï³É ¹ñ³Ù³ßÝáñÑ»ñ ÙÇç³½·³ÛÇÝ Ï³½Ù³Ï»ñåáõÃÛáõÝÝ»ñÇÝ</t>
  </si>
  <si>
    <t xml:space="preserve">ÀÝÃ³óÇÏ ¹ñ³Ù³ßÝáñÑÝ»ñ å»ï³Ï³Ý Ñ³ïí³ÍÇ ³ÛÉ Ù³Ï³ñ¹³ÏÝ»ñÇÝ </t>
  </si>
  <si>
    <t>ÀÝÃ³óÇÏ ¹ñ³Ù³ßÝáñÑÝ»ñ å»ï³Ï³Ý Ï³é³í³ñÙ³Ý Ñ³ïí³ÍÇÝ</t>
  </si>
  <si>
    <t xml:space="preserve">´Ý³Ï³ñ³Ý³ÛÇÝ ßÇÝ³ñ³ñáõÃÛ³Ý ¨ ÏáÙáõÝ³É Í³é³ÛáõÃÛáõÝÝ»ñÇ ·Íáí Ñ»ï³½áï³Ï³Ý ¨ Ý³Ë³·Í³ÛÇÝ ³ßË³ï³ÝùÝ»ñ </t>
  </si>
  <si>
    <t>R&amp;D Housing and Community Amenities</t>
  </si>
  <si>
    <t>R&amp;D Housing and community amenities</t>
  </si>
  <si>
    <t xml:space="preserve"> - êå³éÙ³Ý Ñ³Ù³ñ Ý³Ë³ï»ëí³Í å³ß³ñÝ»ñÇ Çñ³óáõÙÇó Ùáõïù»ñ</t>
  </si>
  <si>
    <t>421700</t>
  </si>
  <si>
    <t xml:space="preserve">2.2 ¶áñÍáõÕáõÙÝ»ñÇ ¨ ßñç³·³ÛáõÃÛ³Ý Í³Ëë»ñ </t>
  </si>
  <si>
    <t>422100</t>
  </si>
  <si>
    <t xml:space="preserve"> -ÎáÙáõÝ³É Í³é³ÛáõÃÛáõÝÝ»ñ</t>
  </si>
  <si>
    <t xml:space="preserve"> -Î³åÇ Í³é³ÛáõÃÛáõÝÝ»ñ</t>
  </si>
  <si>
    <t xml:space="preserve">¼³ñ·³óÙ³Ý µ³½Ù³Ýå³ï³Ï Íñ³·ñ»ñ </t>
  </si>
  <si>
    <t>Multipurpose development projects</t>
  </si>
  <si>
    <t>îÝï»ë³Ï³Ý Ñ³ñ³µ»ñáõÃÛáõÝÝ»ñÇ ·Íáí Ñ»ï³½áï³Ï³Ý ¨ Ý³Ë³·Í³ÛÇÝ ³ßË³ï³ÝùÝ»ñ</t>
  </si>
  <si>
    <t>R&amp;D Economic Affairs</t>
  </si>
  <si>
    <t>Transfers of a General Character Between Different Levels of Government</t>
  </si>
  <si>
    <t>Transfers of a general character between different levels of government</t>
  </si>
  <si>
    <t>DEFENSE</t>
  </si>
  <si>
    <t>è³½Ù³Ï³Ý å³ßïå³ÝáõÃÛáõÝ</t>
  </si>
  <si>
    <t>Military Defense</t>
  </si>
  <si>
    <t xml:space="preserve">è³½Ù³Ï³Ý å³ßïå³ÝáõÃÛáõÝ </t>
  </si>
  <si>
    <t>Military defense</t>
  </si>
  <si>
    <t>Water transport</t>
  </si>
  <si>
    <t xml:space="preserve">ºñÏ³ÃáõÕ³ÛÇÝ ïñ³Ýëåáñï </t>
  </si>
  <si>
    <t>Railway transport</t>
  </si>
  <si>
    <t xml:space="preserve">ú¹³ÛÇÝ ïñ³Ýëåáñï </t>
  </si>
  <si>
    <t>Air transport</t>
  </si>
  <si>
    <t xml:space="preserve">ÊáÕáí³Ï³ß³ñ³ÛÇÝ ¨ ³ÛÉ ïñ³Ýëåáñï </t>
  </si>
  <si>
    <t>Pipeline and other transport</t>
  </si>
  <si>
    <t>Î³å</t>
  </si>
  <si>
    <t>Recreation, culture and religion not elsewhere classified</t>
  </si>
  <si>
    <t>EDUCATION</t>
  </si>
  <si>
    <t>Pre-primary and Primary Education</t>
  </si>
  <si>
    <t xml:space="preserve">Ü³Ë³¹åñáó³Ï³Ý ÏñÃáõÃÛáõÝ </t>
  </si>
  <si>
    <t>Pre-primary education</t>
  </si>
  <si>
    <t xml:space="preserve"> - ÀÝÃ³óÇÏ ¹ñ³Ù³ßÝáñÑÝ»ñ å»ï³Ï³Ý ¨ Ñ³Ù³ÛÝùÝ»ñÇ áã ³é¨ïñ³ÛÇÝ Ï³½Ù³Ï»ñåáõÃÛáõÝÝ»ñÇÝ</t>
  </si>
  <si>
    <t>Ý³Ë³Ñ³ßíÇ óáõó³ÝÇßÝ»ñÁ</t>
  </si>
  <si>
    <t xml:space="preserve"> - ¶»á¹»½Ç³Ï³Ý ù³ñï»½³·ñ³Ï³Ý Í³Ëë»ñ</t>
  </si>
  <si>
    <t xml:space="preserve"> -Ï»Ýë³Ãáß³ÏÝ»ñ</t>
  </si>
  <si>
    <t>474100</t>
  </si>
  <si>
    <t>1218100</t>
  </si>
  <si>
    <t>1218200</t>
  </si>
  <si>
    <r>
      <t xml:space="preserve">1.äºî²Î²Ü, îºÔ²Î²Ü ÆÜøÜ²Î²è²ì²ðØ²Ü Ø²ðØÆÜÜºðÆ, ¸ð²Üò ºÜÂ²Î² ´Úàôæºî²ÚÆÜ ÐÆØÜ²ðÎÜºðÆ ²ÞÊ²îàÔÜºðÆ ²ÞÊ²î²ì²ðÒÀª ÀÜ¸²ØºÜÀ,                                                                             </t>
    </r>
    <r>
      <rPr>
        <sz val="10"/>
        <rFont val="Arial Armenian"/>
        <family val="2"/>
      </rPr>
      <t>³Û¹ ÃíáõÙª</t>
    </r>
  </si>
  <si>
    <t>1,1 ²ßË³ï³ÝùÇ í³ñÓ³ïñáõÃÛáõÝ</t>
  </si>
  <si>
    <t xml:space="preserve">  411100</t>
  </si>
  <si>
    <t xml:space="preserve">  411200</t>
  </si>
  <si>
    <t xml:space="preserve"> -ø³Õ³ù³óÇ³Ï³Ý, ¹³ï³Ï³Ý ¨ å»ï³Ï³Ý Í³é³ÛáÕÝ»ñÇ å³ñ·¨³ïñáõÙ </t>
  </si>
  <si>
    <t>411300</t>
  </si>
  <si>
    <t xml:space="preserve"> -ÀÝÃ³óÇÏ ¹ñ³Ù³ßÝáñÑÝ»ñ ûï³ñ»ñÏñÛ³ Ï³é³í³ñáõÃÛáõÝÝ»ñÇÝ</t>
  </si>
  <si>
    <t>461100</t>
  </si>
  <si>
    <t>461200</t>
  </si>
  <si>
    <t>462100</t>
  </si>
  <si>
    <t>462200</t>
  </si>
  <si>
    <t>ÀÝ¹Ñ³Ýáõñ µÝáõÛÃÇ ïÝï»ë³Ï³Ý, ³é¨ïñ³ÛÇÝ ¨ ³ßË³ï³ÝùÇ ·Íáí Ñ³ñ³µ»ñáõÃÛáõÝÝ»ñ</t>
  </si>
  <si>
    <t xml:space="preserve"> -²ÛÉ Ù»ù»Ý³Ý»ñ ¨ ë³ñù³íáñáõÙÝ»ñ</t>
  </si>
  <si>
    <t xml:space="preserve"> -¿Ý»ñ·»ïÇÏ  Í³é³ÛáõÃÛáõÝÝ»ñ</t>
  </si>
  <si>
    <t>Ü ² Ê ² Ð ² Þ Æ ì*</t>
  </si>
  <si>
    <r>
      <t xml:space="preserve"> -</t>
    </r>
    <r>
      <rPr>
        <sz val="10"/>
        <color indexed="8"/>
        <rFont val="Arial Armenian"/>
        <family val="2"/>
      </rPr>
      <t>Î³åÇï³É ¹ñ³Ù³ßÝáñÑÝ»ñ å»ï³Ï³Ý Ñ³ïí³ÍÇ ³ÛÉ Ù³Ï³ñ¹³ÏÝ»ñÇÝ</t>
    </r>
  </si>
  <si>
    <t>463200</t>
  </si>
  <si>
    <t>6. êàòÆ²È²Î²Ü Üä²êîÜºð</t>
  </si>
  <si>
    <t>9111</t>
  </si>
  <si>
    <t>6111</t>
  </si>
  <si>
    <t>9112</t>
  </si>
  <si>
    <t>6112</t>
  </si>
  <si>
    <t>9213</t>
  </si>
  <si>
    <t>6213</t>
  </si>
  <si>
    <t>9212</t>
  </si>
  <si>
    <t>6212</t>
  </si>
  <si>
    <t xml:space="preserve">  - ÷áË³ïíáõÃÛáõÝÝ»ñÇ ëï³óáõÙ</t>
  </si>
  <si>
    <t>ÀÝ¹³Ù»ÝÁ (ë.4+ë.5)</t>
  </si>
  <si>
    <t xml:space="preserve"> -ÀÝÃ³óÇÏ ¹ñ³Ù³ßÝáñÑÝ»ñ  ÙÇç³½·³ÛÇÝ Ï³½Ù³Ï»ñåáõÃÛáõÝÝ»ñÇÝ</t>
  </si>
  <si>
    <r>
      <t xml:space="preserve"> -</t>
    </r>
    <r>
      <rPr>
        <sz val="10"/>
        <color indexed="8"/>
        <rFont val="Arial Armenian"/>
        <family val="2"/>
      </rPr>
      <t>¶áñÍ³½ñÏáõÃÛ³Ý Ýå³ëïÝ»ñ µÛáõç»Çó</t>
    </r>
  </si>
  <si>
    <t>472400</t>
  </si>
  <si>
    <r>
      <t xml:space="preserve"> -</t>
    </r>
    <r>
      <rPr>
        <sz val="10"/>
        <color indexed="8"/>
        <rFont val="Arial Armenian"/>
        <family val="2"/>
      </rPr>
      <t>Î»Ýë³Ãáß³ÏÇ ³ÝóÝ»Éáõ Ñ»ï Ï³åí³Í ¨ ï³ñÇù³ÛÇÝ Ýå³ëïÝ»ñ µÛáõç»Çó</t>
    </r>
  </si>
  <si>
    <t>472500</t>
  </si>
  <si>
    <t>¶áñÍ³½ñÏáõÃÛáõÝ</t>
  </si>
  <si>
    <t>Unemployment</t>
  </si>
  <si>
    <t xml:space="preserve">´Ý³Ï³ñ³Ý³ÛÇÝ ³å³ÑáíáõÙ </t>
  </si>
  <si>
    <t>Housing</t>
  </si>
  <si>
    <t xml:space="preserve">êáóÇ³É³Ï³Ý Ñ³ïáõÏ ³ñïáÝáõÃÛáõÝÝ»ñ (³ÛÉ ¹³ë»ñÇÝ ãå³ïÏ³ÝáÕ) </t>
  </si>
  <si>
    <t>Ա</t>
  </si>
  <si>
    <t>Fire protection services</t>
  </si>
  <si>
    <t>Law Courts</t>
  </si>
  <si>
    <t xml:space="preserve">¸³ï³ñ³ÝÝ»ñ </t>
  </si>
  <si>
    <t>Law courts</t>
  </si>
  <si>
    <t>Î³É³Ý³í³Ûñ»ñ</t>
  </si>
  <si>
    <t>Prisons</t>
  </si>
  <si>
    <t xml:space="preserve">Î³É³Ý³í³Ûñ»ñ </t>
  </si>
  <si>
    <t>R&amp;D Public Order and Safety</t>
  </si>
  <si>
    <t>R&amp;D Public order and safety</t>
  </si>
  <si>
    <t>Public Order and Safety Not Elsewhere Classified</t>
  </si>
  <si>
    <t>Paramedical services</t>
  </si>
  <si>
    <t>ÐÇí³Ý¹³Ýáó³ÛÇÝ Í³é³ÛáõÃÛáõÝÝ»ñ</t>
  </si>
  <si>
    <t>Hospital Services</t>
  </si>
  <si>
    <t>ÀÜ¸²ØºÜÀ Ì²Êêºð (ïáÕ2100+ïáÕ2200+ïáÕ2300+ïáÕ2400+ïáÕ2500+ïáÕ2600+ ïáÕ2700+ïáÕ2800+ïáÕ2900+ïáÕ3000+ïáÕ3100)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</si>
  <si>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</si>
  <si>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>Þñç³Ï³ ÙÇç³í³ÛñÇ å³ßïå³ÝáõÃÛáõÝ (³ÛÉ ¹³ë»ñÇÝ ãå³ïÏ³ÝáÕ)</t>
  </si>
  <si>
    <t>Environmental Protection Not Elsewhere Classified</t>
  </si>
  <si>
    <t>Environmental protection not elsewhere classified</t>
  </si>
  <si>
    <t>HOUSING AND COMMUNITY AMENITIES</t>
  </si>
  <si>
    <t>´Ý³Ï³ñ³Ý³ÛÇÝ ßÇÝ³ñ³ñáõÃÛáõÝ</t>
  </si>
  <si>
    <t>Housing Development</t>
  </si>
  <si>
    <t>1.2.2. öáË³ïíáõÃÛáõÝÝ»ñ (տող 8141+ տող 8150)</t>
  </si>
  <si>
    <t xml:space="preserve">  - µÛáõç»ï³ÛÇÝ ÷áË³ïíáõÃÛáõÝÝ»ñÇ ëï³óáõÙ (տող 8142+ տող 8143)</t>
  </si>
  <si>
    <t>արտասահմանյան գործուղումներ</t>
  </si>
  <si>
    <t xml:space="preserve">                         ÀÜ¸²ØºÜÀ`                                 (ïáÕ 8100+ïáÕ 8200), (ïáÕ 8000 Ñ³Ï³é³Ï Ýß³Ýáí)</t>
  </si>
  <si>
    <t>5</t>
  </si>
  <si>
    <t>9. Ìñ³·ñÇ ³Ýí³ÝáõÙÁ վարձատրվող հասարակական աշխ.</t>
  </si>
  <si>
    <t>Street lighting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</si>
  <si>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 Ս Անախասյան </t>
    </r>
    <r>
      <rPr>
        <b/>
        <sz val="10"/>
        <rFont val="Arial Armenian"/>
        <family val="2"/>
      </rPr>
      <t>_________________</t>
    </r>
  </si>
  <si>
    <t xml:space="preserve">                           üÆÜ²Üê²Î²Ü  Ì²è²ÚàôÂÚ²Ü  äºîª                        ________________                                   Ս Սուքիասյան  ___________________</t>
  </si>
  <si>
    <r>
      <t xml:space="preserve"> -</t>
    </r>
    <r>
      <rPr>
        <sz val="10"/>
        <color indexed="8"/>
        <rFont val="Arial Armenian"/>
        <family val="2"/>
      </rPr>
      <t>´Ý³Ï³ñ³Ý³ÛÇÝ Ýå³ëïÝ»ñ µÛáõç»Çó</t>
    </r>
  </si>
  <si>
    <t>472800</t>
  </si>
  <si>
    <r>
      <t xml:space="preserve"> -</t>
    </r>
    <r>
      <rPr>
        <sz val="10"/>
        <color indexed="8"/>
        <rFont val="Arial Armenian"/>
        <family val="2"/>
      </rPr>
      <t>²ÛÉ Ýå³ëïÝ»ñ µÛáõç»Çó</t>
    </r>
  </si>
  <si>
    <t>472900</t>
  </si>
  <si>
    <t>7. ²ÚÈ Ì²Êêºð</t>
  </si>
  <si>
    <t>²èàÔæ²ä²ÐàôÂÚàôÜ (ïáÕ2710+ïáÕ2720+ïáÕ2730+ïáÕ2740+ïáÕ2750+ïáÕ2760)</t>
  </si>
  <si>
    <t>08</t>
  </si>
  <si>
    <t xml:space="preserve">  - ÃáÕ³ñÏáõÙÇó ¨ ï»Õ³µ³ßËáõÙÇó Ùáõïù»ñ</t>
  </si>
  <si>
    <t xml:space="preserve"> -ä»ï³Ï³Ý Ñ³ïí³ÍÇ ï³ñµ»ñ Ù³Ï³ñ¹³ÏÝ»ñÇ ÏáÕÙÇó ÙÇÙÛ³Ýó ÝÏ³ïÙ³Ùµ ÏÇñ³éíáÕ ïáõÛÅ»ñ</t>
  </si>
  <si>
    <t>Family and Children</t>
  </si>
  <si>
    <t>Family and children</t>
  </si>
  <si>
    <t xml:space="preserve">³ÛÉ Ñ³Ù³ÛÝùÝ»ñÇÝ </t>
  </si>
  <si>
    <t xml:space="preserve"> - ÐÐ å»ï³Ï³Ý µÛáõç»ÇÝ</t>
  </si>
  <si>
    <t xml:space="preserve">ÐÐ ³ÛÉ Ñ³Ù³ÛÝùÝ»ñÇÝ </t>
  </si>
  <si>
    <t xml:space="preserve"> - ³ÛÉ</t>
  </si>
  <si>
    <r>
      <t xml:space="preserve">___________________________________________________________________  </t>
    </r>
    <r>
      <rPr>
        <b/>
        <sz val="11"/>
        <rFont val="Arial Armenian"/>
        <family val="2"/>
      </rPr>
      <t>Ñ³½³ñ ¹ñ³Ù ·áõÙ³ñá</t>
    </r>
    <r>
      <rPr>
        <b/>
        <sz val="11"/>
        <rFont val="Arial Armenian"/>
        <family val="2"/>
        <charset val="204"/>
      </rPr>
      <t>í:</t>
    </r>
  </si>
  <si>
    <t xml:space="preserve"> - Ý³ËÏÇÝáõÙ ïñ³Ù³¹ñí³Í ÷áË³ïíáõÃÛáõÝÝ»ñÇ ¹ÇÙ³ó ëï³óíáÕ Ù³ñáõÙÝ»ñÇó Ùáõïù»ñ</t>
  </si>
  <si>
    <t xml:space="preserve">úñÇÝ³Ï»ÉÇ Ó¨ N1 </t>
  </si>
  <si>
    <t>9. Ìñ³·ñÇ ³Ýí³ÝáõÙÁ__ å³Ñáõëï³ÛÇÝ ýáÝ¹</t>
  </si>
  <si>
    <t>úñÇÝ³Ï»ÉÇ Ó¨ N 3</t>
  </si>
  <si>
    <r>
      <t>(ÁÝ¹Ñ³Ýáõñ ·áõÙ³ñÁ Ãí»ñáí ¨ ï³é»ñáí****</t>
    </r>
    <r>
      <rPr>
        <sz val="10"/>
        <rFont val="Arial Armenian"/>
        <family val="2"/>
      </rPr>
      <t xml:space="preserve"> </t>
    </r>
    <r>
      <rPr>
        <sz val="8"/>
        <rFont val="Arial Armenian"/>
        <family val="2"/>
      </rPr>
      <t>)</t>
    </r>
  </si>
  <si>
    <r>
      <t xml:space="preserve">___________________________________________________________________  </t>
    </r>
    <r>
      <rPr>
        <b/>
        <sz val="11"/>
        <rFont val="Arial Armenian"/>
        <family val="2"/>
      </rPr>
      <t>Ñ³½³ñ ¹ñ³Ù ·áõÙ³ñáí:</t>
    </r>
  </si>
  <si>
    <t xml:space="preserve">³Û¹ ÃíáõÙ` </t>
  </si>
  <si>
    <r>
      <t xml:space="preserve"> </t>
    </r>
    <r>
      <rPr>
        <sz val="8"/>
        <rFont val="Arial Armenian"/>
        <family val="2"/>
      </rPr>
      <t xml:space="preserve">                                                                   </t>
    </r>
  </si>
  <si>
    <t xml:space="preserve"> -²ÛÉ µÝ³Ï³Ý å³ï×³éÝ»ñáí ëï³ó³Í íÝ³ëí³ÍùÝ»ñÇ í»ñ³Ï³Ý·ÝáõÙ</t>
  </si>
  <si>
    <t>Ø³ëÝ³·Çï³óí³Í ÑÇí³Ý¹³Ýáó³ÛÇÝ Í³é³ÛáõÃÛáõÝÝ»ñ</t>
  </si>
  <si>
    <t>512900</t>
  </si>
  <si>
    <t>1217000</t>
  </si>
  <si>
    <r>
      <t xml:space="preserve"> -</t>
    </r>
    <r>
      <rPr>
        <sz val="10"/>
        <color indexed="8"/>
        <rFont val="Arial Armenian"/>
        <family val="2"/>
      </rPr>
      <t>²×»óíáÕ ³ÏïÇíÝ»ñ</t>
    </r>
  </si>
  <si>
    <t>513100</t>
  </si>
  <si>
    <t>³Û¹ ÃíáõÙ Í³Ëë»ñÇ í»ñÍ³ÝáõÙÁ` Áëï µÛáõç»ï³ÛÇÝ Í³Ëë»ñÇ ïÝï»ë³·Çï³Ï³Ý ¹³ë³Ï³ñ·Ù³Ý Ñá¹í³ÍÝ»ñÇ</t>
  </si>
  <si>
    <t>......................................................</t>
  </si>
  <si>
    <t xml:space="preserve">(ÐÐ å»ï³Ï³Ý Ï³é³í³ñÙ³Ý Ï³Ù ï»Õ³Ï³Ý ÇÝùÝ³Ï³é³í³ñÙ³Ý  Ù³ñÙÝÇ Õ»Ï³í³ñÇ ëïáñ³·ñáõÃÛáõÝÁ ¨ ².Ð.².) </t>
  </si>
  <si>
    <t>4267</t>
  </si>
  <si>
    <t>Broadcasting and publishing services</t>
  </si>
  <si>
    <t>Religious and Other Community Services</t>
  </si>
  <si>
    <t>(Ñ³½³ñ ¹ñ³ÙÝ»ñáí)</t>
  </si>
  <si>
    <t xml:space="preserve"> îáÕÇ NN  </t>
  </si>
  <si>
    <t>ÀÝ¹³Ù»ÝÁ (ë.5+ë.6)</t>
  </si>
  <si>
    <t xml:space="preserve"> -ÜíÇñ³ïíáõÃÛáõÝÝ»ñ ³ÛÉ ß³ÑáõÛÃ ãÑ»ï³åÝ¹áÕ Ï³½Ù³Ï»ñåáõÃÛáõÝÝ»ñÇÝ</t>
  </si>
  <si>
    <t>4821</t>
  </si>
  <si>
    <t>4823</t>
  </si>
  <si>
    <t>4824</t>
  </si>
  <si>
    <t xml:space="preserve"> -ä³ñï³¹Çñ í×³ñÝ»ñ</t>
  </si>
  <si>
    <t>5. ÐÇÙÝ³ñÏÁ ëå³ë³ñÏáÕ ï»Õ³Ï³Ý ·³ÝÓ³å»ï³Ï³Ý µ³ÅÝÇ (î¶´) ³Ýí³ÝáõÙÁ _ Տաշիրի</t>
  </si>
  <si>
    <t>5. ÐÇÙÝ³ñÏÁ ëå³ë³ñÏáÕ ï»Õ³Ï³Ý ·³ÝÓ³å»ï³Ï³Ý µ³ÅÝÇ (î¶´) ³Ýí³ÝáõÙÁ _Տաշիրի</t>
  </si>
  <si>
    <t>´Ûáõç»ï³ÛÇÝ Í³Ëë»ñÇ ·áñÍ³é³Ï³Ý ¹³ë³Ï³ñ·Ù³Ý µ³ÅÇÝÝ»ñÇ, ËÙµ»ñÇ ¨ ¹³ë»ñÇ ³Ýí³ÝáõÙÝ»ñÁ</t>
  </si>
  <si>
    <t>2.5 ÀÝÃ³óÇÏ Ýáñá·áõÙ ¨ å³Ñå³ÝáõÙ (Í³é³ÛáõÃÛáõÝÝ»ñ ¨ ÝÛáõÃ»ñ)</t>
  </si>
  <si>
    <t>425100</t>
  </si>
  <si>
    <t>´Ü²Î²ð²Ü²ÚÆÜ ÞÆÜ²ð²ðàôÂÚàôÜ ºì ÎàØàôÜ²È Ì²è²ÚàôÂÚàôÜ (ïáÕ3610+ïáÕ3620+ïáÕ3630+ïáÕ3640+ïáÕ3650+ïáÕ3660)</t>
  </si>
  <si>
    <t>9. Ìñ³·ñÇ ³Ýí³ÝáõÙÁ _ïÝï»ë³Ï³Ý Ñ³ñ³µ»ñáõÃÛáõÝÝ»ñ</t>
  </si>
  <si>
    <t>Հոդվածի NN</t>
  </si>
  <si>
    <t>ÀÝ¹Ñ³Ýáõñ µÝáõÛÃÇ Ñ³Ýñ³ÛÇÝ Í³é³ÛáõÃÛáõÝÝ»ñ (³ÛÉ ¹³ë»ñÇÝ ãå³ïÏ³ÝáÕ)  (·»ñ»½Ù³ÝÝ»ñ)</t>
  </si>
  <si>
    <t>9. Ìñ³·ñÇ ³Ýí³ÝáõÙÁ ___ëåáñï___</t>
  </si>
  <si>
    <t>9. Ìñ³·ñÇ ³Ýí³ÝáõÙÁ___Ï³é³í³ñÙ³Ý ³å³ñ³ï</t>
  </si>
  <si>
    <t xml:space="preserve">    Áëï µÛáõç»ï³ÛÇÝ  Í³Ëë»ñÇ  ï³ñ³Íù³ÛÇÝ  ¹³ë³Ï³ñ·Ù³Ý </t>
  </si>
  <si>
    <t>Outpatient Services</t>
  </si>
  <si>
    <t>ÀÝ¹Ñ³Ýáõñ µÝáõÛÃÇ µÅßÏ³Ï³Ý Í³é³ÛáõÃÛáõÝÝ»ñ</t>
  </si>
  <si>
    <t>General medical services</t>
  </si>
  <si>
    <t>5. ÐÇÙÝ³ñÏÁ ëå³ë³ñÏáÕ ï»Õ³Ï³Ý ·³ÝÓ³å»ï³Ï³Ý µ³ÅÝÇ (î¶´) ³Ýí³ÝáõÙÁ __ Տաշիրի</t>
  </si>
  <si>
    <t>Ð³í»Éí³Í N 2</t>
  </si>
  <si>
    <t xml:space="preserve">Í³Ëë»ñ¦)  ïáÕÇ 3-ñ¹ ëÛáõÝ³ÏáõÙ µ»ñí³Í óáõó³ÝÇßÇ ·áõÙ³ñáí (Ãí»ñáí ¨ ï³é»ñáí): </t>
  </si>
  <si>
    <t>6420</t>
  </si>
  <si>
    <t>6430</t>
  </si>
  <si>
    <t xml:space="preserve">                        N 597-Ü Ññ³Ù³Ýáí</t>
  </si>
  <si>
    <r>
      <t>(ÁÝ¹Ñ³Ýáõñ ·áõÙ³ñÁ Ãí»ñáí ¨ ï³é»ñáí****</t>
    </r>
    <r>
      <rPr>
        <sz val="10"/>
        <rFont val="Times Armenian"/>
        <family val="1"/>
        <charset val="204"/>
      </rPr>
      <t xml:space="preserve"> </t>
    </r>
    <r>
      <rPr>
        <sz val="8"/>
        <rFont val="Arial Armenian"/>
        <family val="2"/>
        <charset val="204"/>
      </rPr>
      <t>)</t>
    </r>
  </si>
  <si>
    <t>10. Ìñ³·ñÇ Ïá¹Á 51</t>
  </si>
  <si>
    <t>Î»Õï³çñ»ñÇ Ñ»é³óáõÙ</t>
  </si>
  <si>
    <t>Waste Water Management</t>
  </si>
  <si>
    <t xml:space="preserve">Î»Õï³çñ»ñÇ Ñ»é³óáõÙ </t>
  </si>
  <si>
    <t>Waste water management</t>
  </si>
  <si>
    <t xml:space="preserve">11. *** ä»ï³Ï³Ý  Ï³é³í³ñÙ³Ý  (ï»Õ³Ï³Ý .ÇÝù ÇÝùÝ³Ï³é³í³ñÙ³Ý)Ù³ñÙÇÝÝ»ñÇ ·»ñ³ï»ëã³Ï³Ý Ïá¹Á   </t>
  </si>
  <si>
    <t xml:space="preserve"> -Þñç³Ï³ ÙÇç³í³ÛñÇ å³ßïå³ÝáõÃÛ³Ý ¨ ·Çï³Ï³Ý ÝÛáõÃ»ñ</t>
  </si>
  <si>
    <t>10. Ìñ³·ñÇ  Ïá¹Á</t>
  </si>
  <si>
    <t xml:space="preserve">   ³Ýí³ÝáõÙÁ ______________________________________________________________________________</t>
  </si>
  <si>
    <t>11.*** ÐÐ å»ï³Ï³Ý Ï³é³í³ñÙ³Ý (îÆ)</t>
  </si>
  <si>
    <t>6222</t>
  </si>
  <si>
    <t>6223</t>
  </si>
  <si>
    <t>6300</t>
  </si>
  <si>
    <t>02</t>
  </si>
  <si>
    <t>03</t>
  </si>
  <si>
    <t>Primary education</t>
  </si>
  <si>
    <t>Secondary Education</t>
  </si>
  <si>
    <t>¶áõÛù³Ñ³ñÏ Ñ³Ù³ÛÝùÝ»ñÇ í³ñã³Ï³Ý ï³ñ³ÍùÝ»ñáõÙ ·ïÝíáÕ ß»Ýù»ñÇ ¨ ßÇÝáõÃÛáõÝÝ»ñÇ Ñ³Ù³ñ</t>
  </si>
  <si>
    <r>
      <t xml:space="preserve"> -</t>
    </r>
    <r>
      <rPr>
        <sz val="10"/>
        <color indexed="8"/>
        <rFont val="Arial Armenian"/>
        <family val="2"/>
      </rPr>
      <t>²ÛÉ Ù»ù»Ý³Ý»ñ ¨ ë³ñù³íáñáõÙÝ»ñ</t>
    </r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</si>
  <si>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</si>
  <si>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 (³ÛÉ ¹³ë»ñÇÝ ãå³ïÏ³ÝáÕ)</t>
  </si>
  <si>
    <t>R&amp;D Communications</t>
  </si>
  <si>
    <t xml:space="preserve"> - Þ»Ýù»ñÇ ¨ ßÇÝáõÃÛáõÝÝ»ñÇ Ó»éù µ»ñáõÙ</t>
  </si>
  <si>
    <t>Water Supply</t>
  </si>
  <si>
    <t xml:space="preserve">æñ³Ù³ï³Ï³ñ³ñáõÙ </t>
  </si>
  <si>
    <t>Water supply</t>
  </si>
  <si>
    <t xml:space="preserve">üÇÝ³Ýë³Ï³Ý ¨ Ñ³ñÏ³µÛáõç»ï³ÛÇÝ Ñ³ñ³µ»ñáõÃÛáõÝÝ»ñ </t>
  </si>
  <si>
    <r>
      <t xml:space="preserve"> -</t>
    </r>
    <r>
      <rPr>
        <sz val="10"/>
        <color indexed="8"/>
        <rFont val="Arial Armenian"/>
        <family val="2"/>
      </rPr>
      <t>Þ»Ýù»ñÇ ¨ ßÇÝáõÃÛáõÝÝ»ñÇ Ï³éáõóáõÙ</t>
    </r>
  </si>
  <si>
    <t>511200</t>
  </si>
  <si>
    <t>1213000</t>
  </si>
  <si>
    <r>
      <t xml:space="preserve"> -</t>
    </r>
    <r>
      <rPr>
        <sz val="10"/>
        <color indexed="8"/>
        <rFont val="Arial Armenian"/>
        <family val="2"/>
      </rPr>
      <t>Þ»Ýù»ñÇ ¨ ßÇÝáõÃÛáõÝÝ»ñÇ Ï³åÇï³É í»ñ³Ýáñá·áõÙ</t>
    </r>
  </si>
  <si>
    <t>511300</t>
  </si>
  <si>
    <t>1214000</t>
  </si>
  <si>
    <t xml:space="preserve"> -êáõµëÇ¹Ç³Ý»ñ ýÇÝ³Ýë³Ï³Ý å»ï³Ï³Ý (h³Ù³ÛÝù³ÛÇÝ) Ï³½Ù³Ï»ñåáõÃÛáõÝÝ»ñÇÝ </t>
  </si>
  <si>
    <t xml:space="preserve">Ý³Ë³Ñ³ßíáõÙ Ï³ï³ñí³Í ÷á÷áËáõÃÛáõÝ-Ý»ñÁ  (³í»É³óáõÙÁª /+/,  å³Ï³ë»óáõÙÁª/-/   </t>
  </si>
  <si>
    <t>I</t>
  </si>
  <si>
    <t>II</t>
  </si>
  <si>
    <t>III</t>
  </si>
  <si>
    <t>IV</t>
  </si>
  <si>
    <t>²</t>
  </si>
  <si>
    <t>´</t>
  </si>
  <si>
    <t>¶</t>
  </si>
  <si>
    <t xml:space="preserve"> 1.1.Արժեթղթեր (բացառությամբ բաժնետոմսերի և կապիտալում այլ մասնակցության) տող 8212+ տող 8213</t>
  </si>
  <si>
    <t>1.2.1. ì³ñÏ»ñ (տող 8222+ տող 8230)</t>
  </si>
  <si>
    <t>1.äºî²Î²Ü, îºÔ²Î²Ü ÆÜøÜ²Î²è²ì²ðØ²Ü Ø²ðØÆÜÜºðÆ, ¸ð²Üò ºÜÂ²Î² ´Úàôæºî²ÚÆÜ ÐÆØÜ²ðÎÜºðÆ ²ÞÊ²îàÔÜºðÆ ²ÞÊ²î²ì²ðÒÀª ÀÜ¸²ØºÜÀ,                                                                             ³Û¹ ÃíáõÙª</t>
  </si>
  <si>
    <t xml:space="preserve"> -àã-ÝÛáõÃ³Ï³Ý ÑÇÙÝ³Ï³Ý ÙÇçáóÝ»ñ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</si>
  <si>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</si>
  <si>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</si>
  <si>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</si>
  <si>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r>
      <t xml:space="preserve"> -</t>
    </r>
    <r>
      <rPr>
        <sz val="10"/>
        <color indexed="8"/>
        <rFont val="Arial Armenian"/>
        <family val="2"/>
      </rPr>
      <t>Þ»Ýù»ñÇ ¨ ßÇÝáõÃÛáõÝÝ»ñÇ Ó»éù µ»ñáõÙ</t>
    </r>
  </si>
  <si>
    <t>511100</t>
  </si>
  <si>
    <t>1212000</t>
  </si>
  <si>
    <t>î»Õ³Ï³Ý í×³ñÝ»ñ</t>
  </si>
  <si>
    <t>8414</t>
  </si>
  <si>
    <t>01</t>
  </si>
  <si>
    <t xml:space="preserve">                                                                                                                                                                               (ëïáñ³·ñáõÃÛáõÝ)                                                                     (².Ð.².)</t>
  </si>
  <si>
    <t xml:space="preserve">                                                       </t>
  </si>
  <si>
    <t xml:space="preserve">                           üÆÜ²Üê²Î²Ü  Ì²è²ÚàôÂÚ²Ü  äºîª                        ________________                                    ___________________</t>
  </si>
  <si>
    <t>ÀÝÃ³óÇÏ ¹ñ³Ù³ßÝáñÑÝ»ñ å»ï³Ï³Ý ¨ Ñ³Ù³ÛÝùÝ»ñÇ  ³é¨ïñ³ÛÇÝ Ï³½Ù³Ï»ñåáõÃÛáõÝÝ»ñÇÝ</t>
  </si>
  <si>
    <t>²ÛÉ ÁÝÃ³óÇÏ ¹ñ³Ù³ßÝáñÑÝ»ñ</t>
  </si>
  <si>
    <t xml:space="preserve">Î³åÇï³É ¹ñ³Ù³ßÝáñÑÝ»ñ å»ï³Ï³Ý Ñ³ïí³ÍÇ ³ÛÉ Ù³Ï³ñ¹³ÏÝ»ñÇÝ </t>
  </si>
  <si>
    <t xml:space="preserve">×³Ý³å³ñÑ³ÛÇÝ ïñ³Ýëåáñï </t>
  </si>
  <si>
    <t>Road transport</t>
  </si>
  <si>
    <t xml:space="preserve">æñ³ÛÇÝ ïñ³Ýëåáñï </t>
  </si>
  <si>
    <t xml:space="preserve"> -îñ³Ýëåáñï³ÛÇÝ ë³ñù³íáñáõÙÝ»ñ</t>
  </si>
  <si>
    <t xml:space="preserve"> - àã ÝÛáõÃ³Ï³Ý ÑÇÙÝ³Ï³Ý ÙÇçáóÝ»ñ</t>
  </si>
  <si>
    <t>451100</t>
  </si>
  <si>
    <t>2. öáëï³ÛÇÝ Ñ³ëó»Ý ù, î³ßÇñ</t>
  </si>
  <si>
    <t>1. ÐÇÙÝ³ñÏÇ ³Ýí³ÝáõÙÁ î³ßÇñÇ ù³Õ³ù³å»ï³ñ³Ý</t>
  </si>
  <si>
    <t>²ÚÈ ÐÆØÜ²Î²Ü ØÆæàòÜºðÆ Æð²òàôØÆò Øàôîøºð</t>
  </si>
  <si>
    <t>²ÛÉ ·áõÛùÇ í³ñÓ³Ï³ÉáõÃÛáõÝÇó Ùáõïù»ñ</t>
  </si>
  <si>
    <t>êáóÇ³É³Ï³Ý å³ßïå³ÝáõÃÛ³ÝÁ ïñ³Ù³¹ñíáÕ ûÅ³¹³Ï Í³é³ÛáõÃÛáõÝÝ»ñ (³ÛÉ ¹³ë»ñÇÝ ãå³ïÏ³ÝáÕ)</t>
  </si>
  <si>
    <t>4657</t>
  </si>
  <si>
    <t>4726</t>
  </si>
  <si>
    <t>4727</t>
  </si>
  <si>
    <t>4728</t>
  </si>
  <si>
    <t>4729</t>
  </si>
  <si>
    <t xml:space="preserve">                                                              N  597-Ü   Ññ³Ù³Ýáí</t>
  </si>
  <si>
    <t>9. Ìñ³·ñÇ ³Ýí³ÝáõÙÁ ______________________</t>
  </si>
  <si>
    <t>Åµ) Â³ÝÏ³ñÅ»ù Ù»ï³ÕÝ»ñÇó å³ïñ³ëïí³Í Çñ»ñÇ Ù³Ýñ³Í³Ë ³éáõí³×³éùÇ ÃáõÛÉïíáõÃÛ³Ý Ñ³Ù³ñ</t>
  </si>
  <si>
    <t>7.2 Ð²ðÎºð, ä²ðî²¸Æð ìÖ²ðÜºð ºì îàôÚÄºð, àðàÜø Î²è²ì²ðØ²Ü î²ð´ºð Ø²Î²ð¸²ÎÜºðÆ ÎàÔØÆò ÎÆð²èìàôØ ºÜ ØÆØÚ²Üò ÜÎ²îØ²Ø´</t>
  </si>
  <si>
    <t>482100</t>
  </si>
  <si>
    <r>
      <t xml:space="preserve"> -</t>
    </r>
    <r>
      <rPr>
        <sz val="10"/>
        <color indexed="8"/>
        <rFont val="Arial Armenian"/>
        <family val="2"/>
      </rPr>
      <t>ä³ñï³¹Çñ í×³ñÝ»ñ</t>
    </r>
  </si>
  <si>
    <t>482300</t>
  </si>
  <si>
    <t>422200</t>
  </si>
  <si>
    <t>422900</t>
  </si>
  <si>
    <t xml:space="preserve">                    ÀÝ¹³Ù»ÝÁ                                   ³Û¹ ÃíáõÙ`</t>
  </si>
  <si>
    <t xml:space="preserve"> -´Ý»Õ»Ý ³ßË³ï³í³ñÓ»ñ ¨ Ñ³í»É³í×³ñÝ»ñ</t>
  </si>
  <si>
    <t>h³ëï³ïí»É ¿  ÐÐ ýÇÝ³ÝëÝ»ñÇ ¨ ¿ÏáÝáÙÇÏ³ÛÇ</t>
  </si>
  <si>
    <t>¸³ë</t>
  </si>
  <si>
    <t xml:space="preserve"> X</t>
  </si>
  <si>
    <t>X</t>
  </si>
  <si>
    <t xml:space="preserve">                        í³ñã³Ï³Ý Ù³ë                       ³Û¹ ÃíáõÙ`</t>
  </si>
  <si>
    <t xml:space="preserve">                    ýáÝ¹³ÛÇÝ Ù³ë               ³Û¹ ÃíáõÙ`</t>
  </si>
  <si>
    <t>425200</t>
  </si>
  <si>
    <t>2.6  ÜÛáõÃ»ñ</t>
  </si>
  <si>
    <t>426100</t>
  </si>
  <si>
    <t>426200</t>
  </si>
  <si>
    <t>³) ä»ï³Ï³Ý µÛáõç»Çó ýÇÝ³Ýë³Ï³Ý Ñ³Ù³Ñ³ñÃ»óÙ³Ý ëÏ½µáõÝùáí ïñ³Ù³¹ñíáÕ ¹áï³óÇ³Ý»ñ</t>
  </si>
  <si>
    <t xml:space="preserve">ÐÇÙÝ³ñÏÝ»ñÇ ÏáÕÙÇó  µÛáõç»ï³ÛÇÝ Ñ³ïÏ³óáõÙÝ»ñÇ Ñ³ßíÇÝ  Çñ³Ï³Ý³óíáÕ  Í³Ëë»ñÇ (»Éù»ñÇ) ³é³ÝÓÇÝ ï»ë³ÏÝ»ñÇ </t>
  </si>
  <si>
    <r>
      <t xml:space="preserve"> </t>
    </r>
    <r>
      <rPr>
        <b/>
        <sz val="10"/>
        <rFont val="Arial Armenian"/>
        <family val="2"/>
      </rPr>
      <t xml:space="preserve">¥Áëï ïÝï»ë³·Çï³Ï³Ý ¹³ë³Ï³ñ·Ù³Ý Ñá¹í³ÍÝ»ñÇ¤ </t>
    </r>
  </si>
  <si>
    <t>ÐáÕÇ Ñ³ñÏ Ñ³Ù³ÛÝùÝ»ñÇ í³ñã³Ï³Ý ï³ñ³ÍùÝ»ñáõÙ ·ïÝíáÕ ÑáÕÇ Ñ³Ù³ñ</t>
  </si>
  <si>
    <t>¶áõÛù³Ñ³ñÏ ÷áË³¹ñ³ÙÇçáóÝ»ñÇ Ñ³Ù³ñ</t>
  </si>
  <si>
    <t>6440</t>
  </si>
  <si>
    <t xml:space="preserve"> -ÐÇí³Ý¹áõÃÛ³Ý ¨ Ñ³ßÙ³Ý¹³ÙáõÃÛ³Ý Ýå³ëïÝ»ñ µÛáõç»Çó</t>
  </si>
  <si>
    <t xml:space="preserve"> -Ø³ÛñáõÃÛ³Ý Ýå³ëïÝ»ñ µÛáõç»Çó</t>
  </si>
  <si>
    <t>5121</t>
  </si>
  <si>
    <t>5122</t>
  </si>
  <si>
    <t>5129</t>
  </si>
  <si>
    <t>5131</t>
  </si>
  <si>
    <t>5132</t>
  </si>
  <si>
    <t xml:space="preserve"> -²×»óíáÕ ³ÏïÇíÝ»ñ</t>
  </si>
  <si>
    <t>5211</t>
  </si>
  <si>
    <t>5221</t>
  </si>
  <si>
    <t>5231</t>
  </si>
  <si>
    <t>5241</t>
  </si>
  <si>
    <t xml:space="preserve"> -êå³éÙ³Ý Ýå³ï³Ïáí å³ÑíáÕ å³ß³ñÝ»ñ</t>
  </si>
  <si>
    <t>5133</t>
  </si>
  <si>
    <t>5134</t>
  </si>
  <si>
    <t>5311</t>
  </si>
  <si>
    <t>5411</t>
  </si>
  <si>
    <t>5421</t>
  </si>
  <si>
    <t>5431</t>
  </si>
  <si>
    <t xml:space="preserve"> -ì»ñ³å³ïñ³ëïÙ³Ý ¨ áõëáõóÙ³Ý ÝÛáõÃ»ñ (³ßË³ïáÕÝ»ñÇ í»ñ³å³ïñ³ëïáõÙ)</t>
  </si>
  <si>
    <t xml:space="preserve">     ³Û¹ ÃíáõÙ`</t>
  </si>
  <si>
    <t xml:space="preserve"> -àã ÝÛáõÃ³Ï³Ý ã³ñï³¹ñí³Í ³ÏïÇíÝ»ñ</t>
  </si>
  <si>
    <t>-¶»á¹»½Ç³Ï³Ý ù³ñï»½³·ñ³Ï³Ý Í³Ëë»ñ</t>
  </si>
  <si>
    <t>513300</t>
  </si>
  <si>
    <t>1218300</t>
  </si>
  <si>
    <t>-Ü³Ë³·Í³Ñ»ï³½áï³Ï³Ý Í³Ëë»ñ</t>
  </si>
  <si>
    <t>513400</t>
  </si>
  <si>
    <t>4.â²ðî²¸ðì²Ì ԱԿՏԻՎՆԵՐ</t>
  </si>
  <si>
    <r>
      <t xml:space="preserve"> -</t>
    </r>
    <r>
      <rPr>
        <sz val="10"/>
        <color indexed="8"/>
        <rFont val="Arial Armenian"/>
        <family val="2"/>
      </rPr>
      <t>àã ÝÛáõÃ³Ï³Ý ã³ñï³¹ñí³Í ³ÏïÇíÝ»ñ</t>
    </r>
  </si>
  <si>
    <t xml:space="preserve"> ԸՆԴԱՄԵՆԸ  ԾԱԽՍԵՐ`</t>
  </si>
  <si>
    <r>
      <t xml:space="preserve">².   ÀÜÂ²òÆÎ  Ì²Êêºðª         </t>
    </r>
    <r>
      <rPr>
        <b/>
        <sz val="9"/>
        <rFont val="Arial Armenian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Armenian"/>
        <family val="2"/>
      </rPr>
      <t xml:space="preserve">ÀÜ¸²ØºÜÀ,                               ³Û¹ ÃíáõÙ`                                                                                       </t>
    </r>
  </si>
  <si>
    <t xml:space="preserve">È»éÝ³³ñ¹ÛáõÝ³Ñ³ÝÙ³Ý, ³ñ¹ÛáõÝ³µ»ñáõÃÛ³Ý ¨ ßÇÝ³ñ³ñáõÃÛ³Ý ·Íáí Ñ»ï³½áï³Ï³Ý ¨ Ý³Ë³·Í³ÛÇÝ ³ßË³ï³ÝùÝ»ñ </t>
  </si>
  <si>
    <t>Executive and Legislative Organs, Financial and Fiscal Affairs, External Affairs</t>
  </si>
  <si>
    <t>Executive and legislative organs</t>
  </si>
  <si>
    <t>Tertiary Education</t>
  </si>
  <si>
    <t>First stage of tertiary education</t>
  </si>
  <si>
    <t>Second stage of tertiary education</t>
  </si>
  <si>
    <t xml:space="preserve">Àëï Ù³Ï³ñ¹³ÏÝ»ñÇ ã¹³ë³Ï³ñ·íáÕ ÏñÃáõÃÛáõÝ </t>
  </si>
  <si>
    <t>Education Not Definable By Level</t>
  </si>
  <si>
    <t>Education not definable by level</t>
  </si>
  <si>
    <t xml:space="preserve">´Ý³Ï³ñ³Ý³ÛÇÝ ßÇÝ³ñ³ñáõÃÛáõÝ </t>
  </si>
  <si>
    <t>Ð³Ýñ³ÛÇÝ ³éáÕç³å³Ñ³Ï³Ý Í³é³ÛáõÃÛáõÝÝ»ñ</t>
  </si>
  <si>
    <t>Public Health Services</t>
  </si>
  <si>
    <t>Public health services</t>
  </si>
  <si>
    <t>²ñï³ùÇÝ ïÝï»ë³Ï³Ý ³ç³ÏóáõÃÛáõÝ</t>
  </si>
  <si>
    <t>R&amp;D Mining, manufacturing and construction</t>
  </si>
  <si>
    <t>411200</t>
  </si>
  <si>
    <t>483100</t>
  </si>
  <si>
    <t>7.4 ´Ü²Î²Ü ²ÔºîÜºðÆò Î²Ø ²ÚÈ ´Ü²Î²Ü ä²îÖ²èÜºðàì ²è²æ²ò²Ì ìÜ²êÜºðÆ Î²Ø ìÜ²êì²ÌøÜºðÆ ìºð²Î²Ü¶ÜàôØ</t>
  </si>
  <si>
    <t>484100</t>
  </si>
  <si>
    <t xml:space="preserve">êáóÇ³É³Ï³Ý å³ßïå³ÝáõÃÛ³Ý áÉáñïáõÙ Ñ»ï³½áï³Ï³Ý ¨ Ý³Ë³·Í³ÛÇÝ ³ßË³ï³ÝùÝ»ñ </t>
  </si>
  <si>
    <t>R&amp;D Social Protection</t>
  </si>
  <si>
    <t>R&amp;D Social protection</t>
  </si>
  <si>
    <t>êáóÇ³É³Ï³Ý å³ßïå³ÝáõÃÛáõÝ (³ÛÉ ¹³ë»ñÇÝ ãå³ïÏ³ÝáÕ)</t>
  </si>
  <si>
    <t>³Û¹ ÃíáõÙ` ºñ¨³ÝÇ Ñ³Ù³ù³Õ³ù³ÛÇÝ Í³Ëë»ñÇ ýÇÝ³Ýë³íáñÙ³Ý Ñ³Ù³ñ</t>
  </si>
  <si>
    <t xml:space="preserve"> ºñ¨³ÝÇ Ñ³Ù³ù³Õ³ù³ÛÇÝ Í³Ëë»ñÇ ýÇÝ³Ýë³íáñÙ³Ý Ñ³Ù³ñ</t>
  </si>
  <si>
    <t xml:space="preserve">áñÇó` </t>
  </si>
  <si>
    <r>
      <t xml:space="preserve"> -</t>
    </r>
    <r>
      <rPr>
        <sz val="10"/>
        <color indexed="8"/>
        <rFont val="Arial Armenian"/>
        <family val="2"/>
      </rPr>
      <t>îñ³Ýëåáñï³ÛÇÝ ë³ñù³íáñáõÙÝ»ñ</t>
    </r>
  </si>
  <si>
    <t>512100</t>
  </si>
  <si>
    <t xml:space="preserve"> -êáõµëÇ¹Ç³Ý»ñ áã å»ï³Ï³Ý (áã h³Ù³ÛÝù³ÛÇÝ) ýÇÝ³Ýë³Ï³Ý  Ï³½Ù³Ï»ñåáõÃÛáõÝÝ»ñÇÝ </t>
  </si>
  <si>
    <t xml:space="preserve"> -Î³åÇï³É ¹ñ³Ù³ßÝáñÑÝ»ñ ûï³ñ»ñÏñÛ³ Ï³é³í³ñáõÃÛáõÝÝ»ñÇÝ</t>
  </si>
  <si>
    <t xml:space="preserve"> -²ßË³ï³í³ñÓÇ ýáÝ¹</t>
  </si>
  <si>
    <t xml:space="preserve"> -²ÛÉ Ñ³ñÏ»ñ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</si>
  <si>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</si>
  <si>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</si>
  <si>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</si>
  <si>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</si>
  <si>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 xml:space="preserve">     X</t>
  </si>
  <si>
    <t>8111</t>
  </si>
  <si>
    <t>8121</t>
  </si>
  <si>
    <t>8131</t>
  </si>
  <si>
    <t>Þ²ðÄ²Î²Ü ¶àôÚøÆ Æð²òàôØÆò Øàôîøºð</t>
  </si>
  <si>
    <t xml:space="preserve">²ÜÞ²ðÄ ¶àôÚøÆ Æð²òàôØÆò Øàôîøºð </t>
  </si>
  <si>
    <t xml:space="preserve">      </t>
  </si>
  <si>
    <t>6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</si>
  <si>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 </t>
    </r>
    <r>
      <rPr>
        <b/>
        <sz val="10"/>
        <rFont val="Arial Armenian"/>
        <family val="2"/>
      </rPr>
      <t>_________________</t>
    </r>
  </si>
  <si>
    <t>463900</t>
  </si>
  <si>
    <t xml:space="preserve">( ÁÝ¹³Ù»ÝÁ ·áõÙ³ñÁ Ãí»ñáí ¨ ï³é»ñáí****)  </t>
  </si>
  <si>
    <r>
      <t xml:space="preserve">                                           (¶ÈÊ²ìàð Ð²Þì²ä²Ð)</t>
    </r>
    <r>
      <rPr>
        <sz val="11"/>
        <rFont val="Arial Armenian"/>
        <family val="2"/>
      </rPr>
      <t xml:space="preserve">                                           </t>
    </r>
    <r>
      <rPr>
        <sz val="8"/>
        <rFont val="Arial Armenian"/>
        <family val="2"/>
      </rPr>
      <t>(ëïáñ³·ñáõÃÛáõÝ)                                                                     (².Ð.².)</t>
    </r>
  </si>
  <si>
    <t>Agriculture</t>
  </si>
  <si>
    <t>Social protection not elsewhere classified</t>
  </si>
  <si>
    <t>´³-ÅÇÝ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</si>
  <si>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</si>
  <si>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 xml:space="preserve">úñ»Ýë¹Çñ ¨ ·áñÍ³¹Çñ Ù³ñÙÇÝÝ»ñ,å»ï³Ï³Ý Ï³é³í³ñáõÙ </t>
  </si>
  <si>
    <t xml:space="preserve">6.2 êàòÆ²È²Î²Ü ú¶ÜàôÂÚ²Ü ¸ð²Ø²Î²Ü ²ðî²Ð²ÚîàôÂÚ²Ø´ Üä²êîÜºð (´ÚàôæºÆò) </t>
  </si>
  <si>
    <r>
      <t xml:space="preserve"> -</t>
    </r>
    <r>
      <rPr>
        <sz val="10"/>
        <color indexed="8"/>
        <rFont val="Arial Armenian"/>
        <family val="2"/>
      </rPr>
      <t>ÐÇí³Ý¹áõÃÛ³Ý ¨ Ñ³ßÙ³Ý¹³ÙáõÃÛ³Ý Ýå³ëïÝ»ñ µÛáõç»Çó</t>
    </r>
  </si>
  <si>
    <r>
      <t>Î.î</t>
    </r>
    <r>
      <rPr>
        <sz val="8"/>
        <rFont val="Arial Armenian"/>
        <family val="2"/>
      </rPr>
      <t>.</t>
    </r>
  </si>
  <si>
    <t xml:space="preserve">                           üÆÜ²Üê²Î²Ü  Ì²è²ÚàôÂÚ²Ü  äºîª                        ________________                                                          Ա .Մուրադյան  ___________________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</si>
  <si>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</si>
  <si>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 xml:space="preserve"> - ²ÛÉ ÁÝÃ³óÇÏ ¹ñ³Ù³ßÝáñÑÝ»ñ                                                           (ïáÕ 4534+ïáÕ 4537 +ïáÕ 4538)</t>
  </si>
  <si>
    <t xml:space="preserve"> -²ÛÉ Ï³åÇï³É ¹ñ³Ù³ßÝáñÑÝ»ñ                                               (ïáÕ 4544+ïáÕ 4547 +ïáÕ 4548)</t>
  </si>
  <si>
    <t>ÀÝ¹Ñ³Ýáõñ µÝáõÛÃÇ ïÝï»ë³Ï³Ý, ³é¨ïñ³ÛÇÝ ¨ ³ßË³ï³ÝùÇ Ñ³ñó»ñÇ ·Íáí Ñ»ï³½áï³Ï³Ý ¨ Ý³Ë³·Í³ÛÇÝ ³ßË³ï³ÝùÝ»ñ</t>
  </si>
  <si>
    <t>R&amp;D General economic, commercial and labor affairs</t>
  </si>
  <si>
    <t>544100</t>
  </si>
  <si>
    <t xml:space="preserve">             ԸՆԴԱՄԵՆԸ    ºÈøºð`                           (ïáÕ 1100000+ïáÕ1200000)</t>
  </si>
  <si>
    <t>GENERAL PUBLIC SERVICES</t>
  </si>
  <si>
    <t>¶ñ³¹³ñ³ÝÝ»ñ</t>
  </si>
  <si>
    <t>Â³Ý·³ñ³ÝÝ»ñ ¨ óáõó³ëñ³ÑÝ»ñ</t>
  </si>
  <si>
    <t>²ÛÉ Ùß³ÏáõÃ³ÛÇÝ Ï³½Ù³Ï»ñåáõÃÛáõÝÝ»ñ</t>
  </si>
  <si>
    <t xml:space="preserve"> 1.1. ²ñÅ»ÃÕÃ»ñ (µ³ó³éáõÃÛ³Ùµ µ³ÅÝ»ïáÙë»ñÇ ¨ Ï³åÇï³ÉáõÙ ³ÛÉ Ù³ëÝ³ÏóáõÃÛ³Ý) տող 8112+ տող 8113</t>
  </si>
  <si>
    <t xml:space="preserve">öáÕáóÝ»ñÇ Éáõë³íáñáõÙ 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</si>
  <si>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Է. Արշակյան </t>
    </r>
    <r>
      <rPr>
        <b/>
        <sz val="10"/>
        <rFont val="Arial Armenian"/>
        <family val="2"/>
      </rPr>
      <t>_________________</t>
    </r>
  </si>
  <si>
    <t>Է.Արշակյան</t>
  </si>
  <si>
    <t xml:space="preserve">Է. Արշակյան  </t>
  </si>
  <si>
    <t>Է. Արշակյան</t>
  </si>
  <si>
    <t xml:space="preserve">Ý³Ë³Ñ³ßÇíÁª     0. 0   զրո դրամ  </t>
  </si>
  <si>
    <t>Ն. Մուրադյան</t>
  </si>
  <si>
    <t>______________________________________Է.Արշակյան___________________________________</t>
  </si>
  <si>
    <t xml:space="preserve">01._01_2013Ã._ -- 01._01 2014 Ã._ Å³Ù³Ý³Ï³Ñ³ïí³ÍÇ Ñ³Ù³ñ </t>
  </si>
  <si>
    <t>________________________________________________Է.Արշակյան____________________________</t>
  </si>
  <si>
    <t xml:space="preserve">Է Արշակյան  </t>
  </si>
  <si>
    <t>___________________________________Է.Արշակյան___________________________________</t>
  </si>
  <si>
    <t>___________________________________________Է.Արշակյան____________________________________________</t>
  </si>
  <si>
    <t xml:space="preserve">Ý³Ë³Ñ³ßÇíÁ      0,0  </t>
  </si>
  <si>
    <t>_________________________Է. Արշակյան________________________________________</t>
  </si>
  <si>
    <t>_________________________Է. Արշակյան______________________________________________________________</t>
  </si>
  <si>
    <t xml:space="preserve">Ý³Ë³Ñ³ßÇíÁª    0,0      </t>
  </si>
  <si>
    <t>___________________________Է. Արշակյան____________________________________________</t>
  </si>
  <si>
    <t>______________________________________Է.Արշակյան____________________________________</t>
  </si>
  <si>
    <t xml:space="preserve">Ý³Ë³Ñ³ßÇíÁ 0,0     </t>
  </si>
  <si>
    <t>____________________________________Է.Արշակյան___________________________________</t>
  </si>
  <si>
    <t xml:space="preserve">Ý³Ë³Ñ³ßÇíÁª       0.0      </t>
  </si>
  <si>
    <t>_______________________________Է. Արշակյան________________________________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</si>
  <si>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 </t>
    </r>
    <r>
      <rPr>
        <b/>
        <sz val="10"/>
        <rFont val="Arial Armenian"/>
        <family val="2"/>
      </rPr>
      <t>_Է.Արշակյան________________</t>
    </r>
  </si>
  <si>
    <t>§    դեկտեմբեր ¦ 2012    Ã</t>
  </si>
  <si>
    <t>Ý³Ë³Ñ³ßÇíÁª 0,0</t>
  </si>
  <si>
    <t>_______________________________Է. Արշակյան____________________________________</t>
  </si>
  <si>
    <t>_____________________________Է.Արշակյան_________________________________________________________</t>
  </si>
  <si>
    <t>Ý³Ë³Ñ³ßÇíÁ 0,0</t>
  </si>
  <si>
    <t>___________________________Է.Արշակյան_________________________________________</t>
  </si>
  <si>
    <r>
      <t xml:space="preserve">Լ Ո Ռ Ո Ւ   </t>
    </r>
    <r>
      <rPr>
        <b/>
        <sz val="16"/>
        <rFont val="Sylfaen"/>
        <family val="1"/>
      </rPr>
      <t>ՄԱՐԶԻ</t>
    </r>
    <r>
      <rPr>
        <b/>
        <sz val="16"/>
        <rFont val="GHEA Grapalat"/>
      </rPr>
      <t xml:space="preserve">  </t>
    </r>
  </si>
  <si>
    <r>
      <t xml:space="preserve">                  Հաստատված</t>
    </r>
    <r>
      <rPr>
        <b/>
        <sz val="14"/>
        <rFont val="GHEA Grapalat"/>
      </rPr>
      <t xml:space="preserve"> </t>
    </r>
    <r>
      <rPr>
        <b/>
        <sz val="14"/>
        <rFont val="Sylfaen"/>
        <family val="1"/>
      </rPr>
      <t>է</t>
    </r>
    <r>
      <rPr>
        <b/>
        <sz val="14"/>
        <rFont val="GHEA Grapalat"/>
      </rPr>
      <t xml:space="preserve">     ՏԱՇԻՐ    </t>
    </r>
    <r>
      <rPr>
        <b/>
        <sz val="14"/>
        <rFont val="Sylfaen"/>
        <family val="1"/>
      </rPr>
      <t>համայնքի</t>
    </r>
    <r>
      <rPr>
        <b/>
        <sz val="14"/>
        <rFont val="GHEA Grapalat"/>
      </rPr>
      <t xml:space="preserve"> </t>
    </r>
  </si>
  <si>
    <t>9. Ìñ³·ñÇ ³Ýí³ÝáõÙÁ_արտադպրոցական դաստիրակություն</t>
  </si>
  <si>
    <t>9. Ìñ³·ñÇ ³Ýí³ÝáõÙÁ արտադպրոցական դաստիրակություն</t>
  </si>
  <si>
    <t>9. Ìñ³·ñÇ ³Ýí³ÝáõÙÁ_արտադպրոցական դաստիարակություն</t>
  </si>
  <si>
    <t>9. Ìñ³·ñÇ ³Ýí³ÝáõÙÁ միջնակարգ ընդհանուր կրտություն</t>
  </si>
  <si>
    <t>9. Ìñ³·ñÇ ³Ýí³ÝáõÙÁ_նախադպրոցական կրտություն</t>
  </si>
  <si>
    <t>9. Ìñ³·ñÇ ³Ýí³ÝáõÙÁ_մշակույթ</t>
  </si>
  <si>
    <t>9. Ìñ³·ñÇ ³Ýí³ÝáõÙÁ առողջապահություն</t>
  </si>
  <si>
    <t>9. Ìñ³·ñÇ ³Ýí³ÝáõÙÁ_բնակ. շին. և կոմունալ տնտ.</t>
  </si>
  <si>
    <t>9. Ìñ³·ñÇ ³Ýí³ÝáõÙÁ_բնակարանային շինարարություն</t>
  </si>
  <si>
    <t>9. Ìñ³·ñÇ ³Ýí³ÝáõÙÁ _ջրամատակարարուÙ_</t>
  </si>
  <si>
    <t>9. Ìñ³·ñÇ ³Ýí³ÝáõÙÁ շրջակա միջավայրի պաշտպանություն</t>
  </si>
  <si>
    <t>9. Ìñ³·ñÇ ³Ýí³ÝáõÙÁ __²Õµ³Ñ³ÝáõÙ_</t>
  </si>
  <si>
    <t>9. Ìñ³·ñÇ ³Ýí³ÝáõÙÁ _ճանապարային տրանսպորտ</t>
  </si>
  <si>
    <t>9. Ìñ³·ñÇ ³Ýí³ÝáõÙÁ  պաշտպանություն</t>
  </si>
  <si>
    <t>9. Ìñ³·ñÇ ³Ýí³ÝáõÙÁ_ընդհանուր բնույթի հանր .ծառ.</t>
  </si>
  <si>
    <t xml:space="preserve">8. * ´Ûáõç»ï³ÛÇÝ  Í³Ëë»ñÇ  ·áñÍ³é³Ï³Ý  ¹³ë³Ï³ñ·.   </t>
  </si>
  <si>
    <t>9. Ìñ³·ñÇ ³Ýí³ÝáõÙÁ_ընդանուր բնույթի հանր. ծառ.</t>
  </si>
  <si>
    <t>9. Ìñ³·ñÇ ³Ýí³ÝáõÙÁ_պատվիրակված լիազոր.</t>
  </si>
  <si>
    <t xml:space="preserve">8. ** ´Ûáõç»ï³ÛÇÝ  Í³Ëë»ñÇ  ·áñÍ³é³Ï³Ý  ¹³ë³Ï³ñ·.   </t>
  </si>
  <si>
    <t xml:space="preserve">§_01_¦ §ÐáõÝí³ñÇ ¦ 2013 Ã. --  §30_¦ §_¹»Ïï»Ùµ»ñÇ_ ¦ 2013 Ã. Å³Ù³Ý³Ï³Ñ³ïí³ÍÇ Ñ³Ù³ñ </t>
  </si>
  <si>
    <t xml:space="preserve">§_01_¦ §ÐáõÝí³ñÇ ¦ 2013 Ã. --  §30¦ §¹»Ïï»Ùµ»ñÇ ¦ 2013 Ã. Å³Ù³Ý³Ï³Ñ³ïí³ÍÇ Ñ³Ù³ñ </t>
  </si>
  <si>
    <t xml:space="preserve">01.01.2013Ã. -- 30.12. 2013 Ã.  Å³Ù³Ý³Ï³Ñ³ïí³ÍÇ Ñ³Ù³ñ </t>
  </si>
  <si>
    <t>§26  ¦</t>
  </si>
  <si>
    <t>§ ÑáõÉÇë ¦ 2012 Ã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</si>
  <si>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sz val="10"/>
        <rFont val="Arial Armenian"/>
        <family val="2"/>
      </rPr>
      <t>_______________                                       Է. Արշակյան _________________</t>
    </r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</si>
  <si>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sz val="10"/>
        <rFont val="Arial Armenian"/>
        <family val="2"/>
      </rPr>
      <t>_______________                                         Ա Անախասյան _________________</t>
    </r>
  </si>
  <si>
    <r>
      <t xml:space="preserve">                                                            ÐÆØÜ²ðÎÆ ÔºÎ²ì²ðª</t>
    </r>
    <r>
      <rPr>
        <sz val="11"/>
        <rFont val="Arial Armenian"/>
        <family val="2"/>
      </rPr>
      <t xml:space="preserve">                                  </t>
    </r>
    <r>
      <rPr>
        <sz val="10"/>
        <rFont val="Arial Armenian"/>
        <family val="2"/>
      </rPr>
      <t>_______________                           _________________</t>
    </r>
  </si>
  <si>
    <r>
      <t xml:space="preserve">                                       üÆÜ²Üê²Î²Ü  Ì²è²ÚàôÂÚ²Ü  äºîª </t>
    </r>
    <r>
      <rPr>
        <sz val="11"/>
        <rFont val="Arial Armenian"/>
        <family val="2"/>
      </rPr>
      <t xml:space="preserve">                                  </t>
    </r>
    <r>
      <rPr>
        <sz val="10"/>
        <rFont val="Arial Armenian"/>
        <family val="2"/>
      </rPr>
      <t>_______________                           _________________</t>
    </r>
  </si>
  <si>
    <t xml:space="preserve">                                                         §01¦ §ÐáõÝí³ñÇ ¦ 2013 Ã.-- §31¦§դեկտեմբերի ¦ 2013 Ã §դեկտեմբերի ¦ 2013 Ã. Å³Ù³Ý³Ï³Ñ³ïí³ÍÇ Ñ³Ù³ñ </t>
  </si>
  <si>
    <t>_______________________________Է.Արշակյան______________________</t>
  </si>
  <si>
    <t xml:space="preserve">´ Ú àô æ º î ² Ú Æ Ü   Ð Æ Ø Ü ² ð Î Æ  ä ² Ð ä ² Ü Ø ² Ü   Ì ² Ê ê º ð Æ      </t>
  </si>
  <si>
    <t xml:space="preserve">                                                                                                                                               (ëïáñ³·ñáõÃÛáõÝ)                                                                     (².Ð.².)</t>
  </si>
  <si>
    <t xml:space="preserve">§13¦ § հունվարի ¦ 2014 Ã. </t>
  </si>
  <si>
    <t xml:space="preserve">8.´Ûáõç»ï³ÛÇÝ  Í³Ëë»ñÇ  ·áñÍ³é³Ï³Ý  ¹³ë³Ï³ñ·.   </t>
  </si>
  <si>
    <t xml:space="preserve">8.  ´Ûáõç»ï³ÛÇÝ  Í³Ëë»ñÇ  ·áñÍ³é³Ï³Ý  ¹³ë³Ï³ñ·.   </t>
  </si>
  <si>
    <t xml:space="preserve">                           üÆÜ²Üê²Î²Ü  Ì²è²ÚàôÂÚ²Ü  äºîª                        ________________                                         Ս. Սուքիասյան  ___________________</t>
  </si>
  <si>
    <t xml:space="preserve">8. ** ´Ûáõç»ï³ÛÇÝ  Í³Ëë»ñÇ  ·áñÍ  ¹³ë³Ï³ñ·.   </t>
  </si>
  <si>
    <t xml:space="preserve">Ù³ñÙÝÇ Ïá¹Ý Áëï µÛáõç Í³Ëë»ñÇ ·»ñ³ï»ëã³Ï. </t>
  </si>
  <si>
    <t>§22¦  հունվարի  2016թ</t>
  </si>
  <si>
    <t xml:space="preserve">§01¦ §ÐáõÝí³ñÇ ¦ 2016 Ã. --  §30¦ §¹»Ïï»Ùµ»ñÇ_ ¦ 2016 Ã. </t>
  </si>
  <si>
    <t>Ý³Ë³Ñ³ßÇíÁ 300.0  երեք հարյուր հազար</t>
  </si>
  <si>
    <t xml:space="preserve">01._01_2017Ã._ -- 30._12_ 2017 Ã._ Å³Ù³Ý³Ï³Ñ³ïí³ÍÇ Ñ³Ù³ñ </t>
  </si>
  <si>
    <t xml:space="preserve">01._01_201    Ã._ -- 30._12_ 201   Ã._ Å³Ù³Ý³Ï³Ñ³ïí³ÍÇ Ñ³Ù³ñ </t>
  </si>
  <si>
    <t xml:space="preserve">§_01_¦ §ÐáõÝí³ñÇ ¦ 201    Ã. --  §30_¦ §_¹»Ïï»Ùµ»ñÇ_ ¦ 201  Ã. Å³Ù³Ý³Ï³Ñ³ïí³ÍÇ Ñ³Ù³ñ </t>
  </si>
  <si>
    <t xml:space="preserve">§01¦ §ÐáõÝí³ñÇ ¦ 2017 Ã. --  §30¦ §¹»Ïï»Ùµ»ñÇ ¦ 2017 Ã. Å³Ù³Ý³Ï³Ñ³ïí³ÍÇ Ñ³Ù³ñ </t>
  </si>
  <si>
    <t>§  03  ¦ փետրվար  2017թ</t>
  </si>
  <si>
    <t xml:space="preserve">        §16¦ § հունվարի ¦ 2016 Ã. </t>
  </si>
  <si>
    <t xml:space="preserve">Ý³Ë³Ñ³ßÇíÁª   1000.0.0 հազ.դր մեկ միլիոն     </t>
  </si>
  <si>
    <t xml:space="preserve">Ý³Ë³Ñ³ßÇíÁª7000.0  յոթ ÙÇÉÇáÝ </t>
  </si>
  <si>
    <t>1. ÐÇÙÝ³ñÏÇ ³Ýí³ÝáõÙÁ  Տաշիրի  արվեստի դպրոց</t>
  </si>
  <si>
    <t xml:space="preserve">                                              ¶ÈÊ²ìàð Ð²Þì²ä²Ð                                 ________________                                                       Մ .Բաղդասարյան ___________________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</si>
  <si>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sz val="10"/>
        <rFont val="Arial Armenian"/>
        <family val="2"/>
      </rPr>
      <t>_______________                                                      Լ.Բաղդասարյան___________</t>
    </r>
  </si>
  <si>
    <r>
      <t xml:space="preserve">     </t>
    </r>
    <r>
      <rPr>
        <sz val="11"/>
        <rFont val="Arial Armenian"/>
        <family val="2"/>
      </rPr>
      <t xml:space="preserve">                                          </t>
    </r>
    <r>
      <rPr>
        <sz val="8"/>
        <rFont val="Arial Armenian"/>
        <family val="2"/>
      </rPr>
      <t>(ëïáñ³·ñáõÃÛáõÝ)                                                                                                                                                                  (².Ð.².)</t>
    </r>
  </si>
  <si>
    <t>§05¦  փետրվարի  2017թ</t>
  </si>
  <si>
    <t>Ý³Ë³Ñ³ßÇíÁª11500.0 հազ.դր    տասնմեկ ÙÇÉÇáÝ   հինգ  հարյուր դրամ</t>
  </si>
  <si>
    <t>§  15  ¦ օգոստոս  2017թ</t>
  </si>
  <si>
    <t xml:space="preserve">        §10¦ § օգոստոս ¦ 2017 Ã. </t>
  </si>
  <si>
    <t xml:space="preserve">Տաշիր </t>
  </si>
  <si>
    <t>Բլագոդարնոե</t>
  </si>
  <si>
    <t>Կատնառար</t>
  </si>
  <si>
    <t>Մեդովկա</t>
  </si>
  <si>
    <t>Մեղվաօվիտ</t>
  </si>
  <si>
    <t>Սարատովկա</t>
  </si>
  <si>
    <t>Նովոսելցեվօ</t>
  </si>
  <si>
    <t>Լեռնահովիտ</t>
  </si>
  <si>
    <t>ÐÇÙÝ³Ï³Ý ßÇÝáõÃÛáõÝÝ»ñÇ Ñ³Ù³ñ</t>
  </si>
  <si>
    <t>ù³Ý¹Ù³Ý ÃáõÛÉïíáõÃÛ³Ý Ñ³Ù³ñ</t>
  </si>
  <si>
    <t>աղբահ</t>
  </si>
  <si>
    <t>գ/հ ծառ</t>
  </si>
  <si>
    <t>ընդամ</t>
  </si>
  <si>
    <t xml:space="preserve"> ՔԿԱԳä»ïáõÃÛ³Ý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</si>
  <si>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գ) Պետական բյուջեից ցումներ (սուբվենցիաներ)</t>
  </si>
  <si>
    <t>ծնող վճ</t>
  </si>
  <si>
    <t>tuganq</t>
  </si>
  <si>
    <t>Dաշտադեմ</t>
  </si>
  <si>
    <t>¶áõÛùÇ í³ñÓ³Ï³ÉáõÃÛáõÝÇó »Ï³ÙáõïÝ»ñ</t>
  </si>
  <si>
    <t>Հ Ա Շ Վ Ա Ր Կ Ի    Ձ Ե Վ Ա Չ Ա Փ</t>
  </si>
  <si>
    <t>աղբահանություն</t>
  </si>
  <si>
    <t>բնակիչներ</t>
  </si>
  <si>
    <t>հանրային սննունդ</t>
  </si>
  <si>
    <t>4200 անձ</t>
  </si>
  <si>
    <t>1250ք.մ</t>
  </si>
  <si>
    <t>մթերային խանութ</t>
  </si>
  <si>
    <t>1316 քմ</t>
  </si>
  <si>
    <t>մյուս խանութ</t>
  </si>
  <si>
    <t>1700 քմ</t>
  </si>
  <si>
    <t>կրտության հիմն</t>
  </si>
  <si>
    <t>1200քմ</t>
  </si>
  <si>
    <t>մշակույթային</t>
  </si>
  <si>
    <t>1570 քմ</t>
  </si>
  <si>
    <t>հիվանդանո</t>
  </si>
  <si>
    <t>4500 քմ</t>
  </si>
  <si>
    <t>ամսեկան</t>
  </si>
  <si>
    <t>տարեկ</t>
  </si>
  <si>
    <t>համար1</t>
  </si>
  <si>
    <t>համար4</t>
  </si>
  <si>
    <t>համար3</t>
  </si>
  <si>
    <t>արվեստի դպրոց</t>
  </si>
  <si>
    <t xml:space="preserve">        §22¦ § դեÏï»Ùµ»ñ ¦ 2017 Ã. </t>
  </si>
  <si>
    <t xml:space="preserve">§01¦ §ÐáõÝí³ñÇ ¦ 2018 Ã. --  §30¦ §¹»Ïï»Ùµ»ñÇ ¦ 2018 Ã. </t>
  </si>
  <si>
    <t xml:space="preserve">        §20¦ § դեÏï»Ùµ»ñ ¦ 2017 Ã. </t>
  </si>
  <si>
    <t>ՀԱՅԱՍՏԱՆԻ ՀԱՆՐԱՊԵՏՈՒԹՅԱՆ ԼՈՌՈՒ  ՄԱՐԶԻ ՏԱՇԻՐԻ ՀԱՄԱՅՆՔԱՊԵՏԱՐԱՆԻ ԱՇԽԱՏԱԿԱԶՄԻ ԱՇԽԱՏԱԿԻՑՆԵՐԻ ԹՎԱՔԱՆԱԿԸ, ՀԱՍՏԻՔԱՑՈՒՑԱԿԸ ԵՎ ՊԱՇՏՈՆԱՅԻՆ ԴՐՈՒՅՔԱՉԱՓԵՐԸ</t>
  </si>
  <si>
    <t>ՆԱԽԱԳԻԾ</t>
  </si>
  <si>
    <t xml:space="preserve">Աշխատակիցների թվաքանակը`   </t>
  </si>
  <si>
    <t>Հ/Հ</t>
  </si>
  <si>
    <t>Հաստիքի անվանումը</t>
  </si>
  <si>
    <t>Հաստիքային միավորը</t>
  </si>
  <si>
    <t>Պաշտոնային դրույքաչափը</t>
  </si>
  <si>
    <t>ԸՆԴԱՄԵՆԸ</t>
  </si>
  <si>
    <t>Քաղաքական և հայեցողական պաշտոններ</t>
  </si>
  <si>
    <t>Համայնքի ղեկավար</t>
  </si>
  <si>
    <t>Վարչական ղեկավար</t>
  </si>
  <si>
    <t>Համայնքի ղեկավարի տեղակալ</t>
  </si>
  <si>
    <t>Համայնքի ղեկավարի խորհրդական</t>
  </si>
  <si>
    <t>Համայնքի ղեկավարի օգնական</t>
  </si>
  <si>
    <t>Ընդամենը</t>
  </si>
  <si>
    <t>Համայնքային ծառայության պաշտոններ</t>
  </si>
  <si>
    <t>Աշխատակազմի քարտուղար</t>
  </si>
  <si>
    <t>Աշխատակազմի գլխավոր մասնագետ</t>
  </si>
  <si>
    <t>Աշխատակազմի առաջատար մասնագետ</t>
  </si>
  <si>
    <t>Աշխատակազմի առաջատար մասնագետ/վարչական շրջանի օպերատոր</t>
  </si>
  <si>
    <t>Աշխատակազմի1-ին կարգի մասնագետ/վարչական շրջանի օպերատոր</t>
  </si>
  <si>
    <t>Ֆինանսական, հաշվապահական հաշվառման, եկամուտների հավաքագրման ու գանձման բաժին</t>
  </si>
  <si>
    <t xml:space="preserve"> բաժնի պետ գլխավոր հաշվապահ</t>
  </si>
  <si>
    <t>Գլխավոր մասնագետ</t>
  </si>
  <si>
    <t>Առաջատար մասնագետ</t>
  </si>
  <si>
    <t>1-ին կարգի մասնագետ</t>
  </si>
  <si>
    <t>Ճարտարապետության, քաղաքաշինության, գյուղատնտեսության և հողօգտագործման բաժին</t>
  </si>
  <si>
    <t xml:space="preserve">  բաժնի պետ</t>
  </si>
  <si>
    <t>բաժնի պետի տեղակալ</t>
  </si>
  <si>
    <t>Գլխավոր  մասնագետ</t>
  </si>
  <si>
    <t>Գնումների,ծրագրերի և տնտեսական զարգացման բաժին</t>
  </si>
  <si>
    <t xml:space="preserve"> բաժնի պետ</t>
  </si>
  <si>
    <t>Առաջատար  մասնագետ</t>
  </si>
  <si>
    <t>Ներքին աուդիտի բաժին</t>
  </si>
  <si>
    <t>բաժնի պետ</t>
  </si>
  <si>
    <t>Քաղաքացիական կացության ակտերի գրանցման տարածքային բաժին</t>
  </si>
  <si>
    <t>ՔԿԱԳ Բաժնի պետ</t>
  </si>
  <si>
    <t>Տեխնիկական սպասարկում իրականացնող անձնակազմ</t>
  </si>
  <si>
    <t>Համակարգչային օպերատոր</t>
  </si>
  <si>
    <t>Վարորդ</t>
  </si>
  <si>
    <t>Պայմանագրային աշխատող /բանվոր</t>
  </si>
  <si>
    <t>Գործավար</t>
  </si>
  <si>
    <t>Լրատվության գծով պատասխանատու</t>
  </si>
  <si>
    <t>Համացանցային ցանցի սպասարկող</t>
  </si>
  <si>
    <t>Հավաքարար</t>
  </si>
  <si>
    <t>Էլեկտրիկ</t>
  </si>
  <si>
    <t>Սեփական եկամուտները կազմում է 124248200    դրամ                                                                      Աշխատավարձի տարեկան ֆոնդը կազմում է 89539200 դրամ                                                                                                                                                    Տարբերությունը սեփական եկամուտների հետ տալիս է 34709000 դրամ</t>
  </si>
  <si>
    <t>ծնողական վճարներ</t>
  </si>
  <si>
    <t>Հավելված N 3</t>
  </si>
  <si>
    <t>Օրինակելի ձև N 2</t>
  </si>
  <si>
    <t>Հաստատվել է ՀՀ ֆինանսների նախարարի 2011  թվականի փետրվարի    23-ի  N 94-Ն հրամանով</t>
  </si>
  <si>
    <t>«Հ Ա Ս Տ Ա Տ Ո Ւ Մ   Ե Մ»</t>
  </si>
  <si>
    <t>Նախահաշիվը</t>
  </si>
  <si>
    <t>եկամուտների գծով` ___________________________</t>
  </si>
  <si>
    <t>ծախսերի գծով՝_______________________________________</t>
  </si>
  <si>
    <t>(ընդամենը գումարը թվերով և տառերով )</t>
  </si>
  <si>
    <t>(ընդամենը գումարը թվերով և տառերով)</t>
  </si>
  <si>
    <t xml:space="preserve">__________________________________________________ դրամ, </t>
  </si>
  <si>
    <t>____________________________________________ դրամ,</t>
  </si>
  <si>
    <t xml:space="preserve"> դեֆիցիտի (պակասուրդի)  գծով՝_______________________________________</t>
  </si>
  <si>
    <t>կամ հավելուրդի գծով՝_______________________________________</t>
  </si>
  <si>
    <t>____________________________________________ դրամ գումարով։</t>
  </si>
  <si>
    <t>Կ.Տ</t>
  </si>
  <si>
    <t>(ՀՀ պետական կառավարման մարմնի ղեկավարի /համայնքի ղեկավարի/ ստորագրությունը և Ա.Հ.Ա.)</t>
  </si>
  <si>
    <r>
      <t>«</t>
    </r>
    <r>
      <rPr>
        <b/>
        <i/>
        <sz val="10"/>
        <rFont val="GHEA Grapalat"/>
        <family val="3"/>
      </rPr>
      <t>____»    « ________» 20   թ.</t>
    </r>
  </si>
  <si>
    <t xml:space="preserve">Ն Ա Խ Ա Հ Ա Շ Ի Վ </t>
  </si>
  <si>
    <t>բյուջետային հիմնարկի արտաբյուջետային միջոցների գոյացման և տնօրինման</t>
  </si>
  <si>
    <t>___ __________ 20_____ թ. ____ ___________ 20_____ թ. ժամանակահատվածի համար</t>
  </si>
  <si>
    <t>1. Հիմնարկի անվանումը_____________________________</t>
  </si>
  <si>
    <t xml:space="preserve">8.Բյուջետային ծախսերի  գործառական դասակարգման </t>
  </si>
  <si>
    <t>2. Փոստային հասցեն _______________________________</t>
  </si>
  <si>
    <t>ծածկագիր</t>
  </si>
  <si>
    <t>Բաժին</t>
  </si>
  <si>
    <t>Խումբ</t>
  </si>
  <si>
    <t>Դաս</t>
  </si>
  <si>
    <t xml:space="preserve">3. Հիմնարկի  տեղաբաշխման  մարզի  և  համայնքի  կոդը ըստ  </t>
  </si>
  <si>
    <t xml:space="preserve"> բյուջետային  ծախսերի  տարածքային  դասակարգման </t>
  </si>
  <si>
    <t>9. Ծրագրի անվանումը___________________________</t>
  </si>
  <si>
    <t xml:space="preserve">4.ՀՀ պետական կառավարման (տեղական ինքնակառավարման) մարմնի </t>
  </si>
  <si>
    <t>_______________</t>
  </si>
  <si>
    <t xml:space="preserve">_______________________________________   </t>
  </si>
  <si>
    <t xml:space="preserve"> անվանումը_________________________________________________________</t>
  </si>
  <si>
    <t>10. Ծրագրի կոդը</t>
  </si>
  <si>
    <t>5. Հիմնարկը սպասարկող ՏԳԲ-ի անվանումը_________________________</t>
  </si>
  <si>
    <t xml:space="preserve">6. Հիմնարկի՝   ՏԳԲ-ում  բացված  արտաբյուջետային </t>
  </si>
  <si>
    <t>11.ՀՀ պետական կառավարման (ՏԻ) մարմնի կոդն</t>
  </si>
  <si>
    <t xml:space="preserve">   միջոցների  գանձապետական  հաշվի  համարը</t>
  </si>
  <si>
    <t xml:space="preserve">ըստ  բյուջետային  ծախսերի գերատեսչական </t>
  </si>
  <si>
    <t xml:space="preserve">7. Արտաբյուջետային հաշվի բացման իրավական հիմքը՝  </t>
  </si>
  <si>
    <t xml:space="preserve"> դասակարգման</t>
  </si>
  <si>
    <t xml:space="preserve"> ՀՀ կառավարության  «____»  « ____________» _______թ.  N _____ որոշումը կամ </t>
  </si>
  <si>
    <t>12. Չափի միավորը՝ հազար դրամ</t>
  </si>
  <si>
    <t>«____»  « _____________» ______թ.  N _____  ՀՀ օրենքը</t>
  </si>
  <si>
    <t xml:space="preserve">Տողերի  NN  </t>
  </si>
  <si>
    <t xml:space="preserve"> Արտաբյուջետային միջոցների գոյացման աղբյուրների և դրանց հաշվին իրականացվող ելքերի (ըստ բյուջետային ծախսերի  տնտեսագիտական դասակարգման տարրերի) </t>
  </si>
  <si>
    <t xml:space="preserve">Նույն ժամանակահատվածի համար նախկինում հաստատված՝ մինչ սույն նախահաշվի հաստատումը գործող </t>
  </si>
  <si>
    <t xml:space="preserve">Սույն         նախահաշվով հաստատվող  ցուցանիշները   </t>
  </si>
  <si>
    <t xml:space="preserve">այդ թվում՝ ըստ եռամսյակների (եռամսյակի ամիսների) աճողական </t>
  </si>
  <si>
    <t xml:space="preserve">անվանումները  </t>
  </si>
  <si>
    <t xml:space="preserve">Տնտեսագիտական ծածկագրի համարը (սինթետիկ հաշիվ) </t>
  </si>
  <si>
    <t>նախահաշվի ցուցանիշները</t>
  </si>
  <si>
    <t xml:space="preserve">նախահաշվում կատարված փոփոխութ-յունները  (ավելացումը՝ /+/,  պակասե-ցումը՝/-/)   </t>
  </si>
  <si>
    <t>Առաջին եռամսյակ</t>
  </si>
  <si>
    <t>Առաջին կիսամյակ</t>
  </si>
  <si>
    <t>Ինն ամիս</t>
  </si>
  <si>
    <t>Բ</t>
  </si>
  <si>
    <t>Գ</t>
  </si>
  <si>
    <t xml:space="preserve">I. ԸՆԹԱՑԻԿ ԵԿԱՄՈՒՏՆԵՐ                                                                      (տող 2111000+ տող 2112000+տող 2113000 ) </t>
  </si>
  <si>
    <t>այդ թվում՝</t>
  </si>
  <si>
    <t> 1. ՀԱՐԿԱՅԻՆ ԵԿԱՄՈՒՏՆԵՐ ԵՎ ՏՈՒՐՔԵՐ</t>
  </si>
  <si>
    <t xml:space="preserve"> 2. ՊԱՇՏՈՆԱԿԱՆ ԴՐԱՄԱՇՆՈՐՀՆԵՐ </t>
  </si>
  <si>
    <t>որից`</t>
  </si>
  <si>
    <t>2.1. Արտաքին պաշտոնական դրամաշնորհներ` ստացված այլ պետություններից</t>
  </si>
  <si>
    <t> 2.1.1 ընթացիկ արտաքին պաշտոնական դրամաշնորհներ` ստացված այլ պետություններից</t>
  </si>
  <si>
    <t> 2.1.2 կապիտալ արտաքին պաշտոնական դրամաշնորհներ` ստացված այլ պետություններից</t>
  </si>
  <si>
    <t>2.2 Արտաքին պաշտոնական դրամաշնորհներ` ստացված միջազգային կազմակերպություններից</t>
  </si>
  <si>
    <t> 2.2.1 ընթացիկ արտաքին պաշտոնական դրամաշնորհներ` ստացված միջազգային կազմակերպություններից</t>
  </si>
  <si>
    <t> 2.2.2 կապիտալ արտաքին պաշտոնական դրամաշնորհներ` ստացված միջազգային կազմակերպություններից</t>
  </si>
  <si>
    <t>2.3 Ներքին պաշտոնական դրամաշնորհներ` ստացված կառավարման այլ մակարդակներից</t>
  </si>
  <si>
    <t> 2.3.1 ընթացիկ ներքին պաշտոնական դրամաշնորհներ` ստացված կառավարման այլ մակարդակներից</t>
  </si>
  <si>
    <t> 2.3.2 կապիտալ ներքին պաշտոնական դրամաշնորհներ` ստացված կառավարման այլ մակարդակներից</t>
  </si>
  <si>
    <t xml:space="preserve"> 3. ԱՅԼ ԵԿԱՄՈՒՏՆԵՐ                                                   </t>
  </si>
  <si>
    <t>3.1 Եկամուտներ սեփականությունից</t>
  </si>
  <si>
    <t> 3.1.1 տոկոսներ</t>
  </si>
  <si>
    <t xml:space="preserve"> 3.1.2 շահաբաժիններ </t>
  </si>
  <si>
    <t> 3.1.3 գույքի վարձակալություն</t>
  </si>
  <si>
    <t>3.2 Եկամուտներ ապրանքների մատակարարումից և ծառայությունների մատուցումից</t>
  </si>
  <si>
    <t> 3.2.1 Եկամուտներ ապրանքների մատակարարումից և ծառայությունների մատուցումից</t>
  </si>
  <si>
    <t> 3.2.2 վարչական գանձումներ</t>
  </si>
  <si>
    <t>   3.2.2.1 մաքսավճար</t>
  </si>
  <si>
    <t>   3.2.2.2 այլ վարչական գանձումներ</t>
  </si>
  <si>
    <t>3.3 Եկամուտներ տույժերից, տուգանքներից</t>
  </si>
  <si>
    <t>3.4 Ոչ պաշտոնական դրամաշնորհներ</t>
  </si>
  <si>
    <t> 3.4.1 ընթացիկ ոչ պաշտոնական դրամաշնորհներ</t>
  </si>
  <si>
    <t> 3.4.2 կապիտալ ոչ պաշտոնական դրամաշնորհներ</t>
  </si>
  <si>
    <t>3.5 Այլ եկամուտներ</t>
  </si>
  <si>
    <t xml:space="preserve">II.  ԸՆԴԱՄԵՆԸ ԾԱԽՍԵՐ                                                     (տող1100000+ տող 4000000) </t>
  </si>
  <si>
    <t>այդ թվում`</t>
  </si>
  <si>
    <t>Ա. ԸՆԹԱՑԻԿ ԾԱԽՍԵՐ՝                                                                       (տող 1110000+ տող 1120000+տող 1130000+տող 1140000+տող 1150000+տող 1160000+տող 1170000)</t>
  </si>
  <si>
    <t xml:space="preserve">1. ԱՇԽԱՏԱՆՔԻ ՎԱՐՁԱՏՐՈՒԹՅՈՒՆ                                                (տող 1111000+ տող 1112000+տող 1113000+տող 1114000+տող 1115000+տող 1116000+տող 1117000) </t>
  </si>
  <si>
    <t> - Աշխատողների աշխատավարձեր և հավելավճարներ</t>
  </si>
  <si>
    <t> 411100</t>
  </si>
  <si>
    <t> - Պարգևատրումներ, դրամական խրախուսումներ և հատուկ վճարներ</t>
  </si>
  <si>
    <t> 411200</t>
  </si>
  <si>
    <t xml:space="preserve"> - Քաղաքացիական, դատական և պետական այլ ծառայողների պարգևատրում </t>
  </si>
  <si>
    <t> - Հարկային և մաքսային մարմինների աշխատողների պարգևատրում</t>
  </si>
  <si>
    <t xml:space="preserve"> - Այլ վարձատրություններ </t>
  </si>
  <si>
    <t> - Բնեղեն աշխատավարձեր և հավելավճարներ</t>
  </si>
  <si>
    <t xml:space="preserve"> - Սոցիալական ապահովության վճարներ </t>
  </si>
  <si>
    <t>2. ԾԱՌԱՅՈՒԹՅՈՒՆՆԵՐԻ ԵՎ ԱՊՐԱՆՔՆԵՐԻ  ՁԵՌՔԲԵՐՈՒՄ                                                                                     (տող 1121000+ տող 1122000 + տող 1123000+ տող 1124000+ տող 1125000+ տող 1126000)</t>
  </si>
  <si>
    <t xml:space="preserve">2.1. Շարունակական ծախսեր </t>
  </si>
  <si>
    <t> - Գործառնական և բանկային ծառայությունների ծախսեր</t>
  </si>
  <si>
    <r>
      <t xml:space="preserve"> - </t>
    </r>
    <r>
      <rPr>
        <sz val="10"/>
        <rFont val="GHEA Grapalat"/>
        <family val="3"/>
      </rPr>
      <t>Էներգետիկ ծառայություններ</t>
    </r>
  </si>
  <si>
    <t> - Կոմունալ ծառայություններ</t>
  </si>
  <si>
    <t> - Կապի ծառայություններ</t>
  </si>
  <si>
    <t> - Ապահովագրական ծախսեր</t>
  </si>
  <si>
    <t> - Գույքի և սարքավորումների վարձակալություն</t>
  </si>
  <si>
    <t> -Արտագերատեսչական ծախսեր</t>
  </si>
  <si>
    <t xml:space="preserve">2.2. Գործուղումների և շրջագայության ծախսեր </t>
  </si>
  <si>
    <t> - Ներքին գործուղումներ</t>
  </si>
  <si>
    <t> - Արտասահմանյան գործուղումների գծով ծախսեր</t>
  </si>
  <si>
    <t> - Այլ տրանսպորտային ծախսեր</t>
  </si>
  <si>
    <t>2.3. Պայմանագրային այլ ծառայությունների ձեռքբերում</t>
  </si>
  <si>
    <t> - Վարչական ծառայություններ</t>
  </si>
  <si>
    <t> - Համակարգչային ծառայություններ</t>
  </si>
  <si>
    <t> - Աշխատակազմի մասնագիտական զարգացման ծառայություններ</t>
  </si>
  <si>
    <t> - Տեղեկատվական ծառայություններ</t>
  </si>
  <si>
    <t> - Կառավարչական ծառայություններ</t>
  </si>
  <si>
    <t> - Կենցաղային և հանրային սննդի ծառայություններ</t>
  </si>
  <si>
    <t> - Ներկայացուցչական ծախսեր</t>
  </si>
  <si>
    <t> - Ընդհանուր բնույթի այլ ծառայություններ</t>
  </si>
  <si>
    <t>2.4. Այլ մասնագիտական ծառայությունների ձեռքբերում</t>
  </si>
  <si>
    <t> - Մասնագիտական ծառայություններ</t>
  </si>
  <si>
    <t>2.5. Ընթացիկ նորոգում և պահպանում (ծառայություններ և նյութեր)</t>
  </si>
  <si>
    <t> - Շենքերի և կառույցների ընթացիկ նորոգում և պահպանում</t>
  </si>
  <si>
    <t> - Մեքենաների և սարքավորումների ընթացիկ նորոգում և պահպանում</t>
  </si>
  <si>
    <t>2.6. Նյութեր (ապրանքներ)</t>
  </si>
  <si>
    <t> - Գրասենյակային նյութեր և հագուստ</t>
  </si>
  <si>
    <t> - Գյուղատնտեսական ապրանքներ</t>
  </si>
  <si>
    <t xml:space="preserve"> - Վերապատրաստման և ուսուցման նյութեր (աշխատողների զարգացման) </t>
  </si>
  <si>
    <t> - Տրանսպորտային նյութեր</t>
  </si>
  <si>
    <t> - Շրջակա միջավայրի պաշտպանության և գիտական նյութեր</t>
  </si>
  <si>
    <t> - Առողջապահական և լաբորատոր նյութեր</t>
  </si>
  <si>
    <t> - Կենցաղային և հանրային սննդի նյութեր</t>
  </si>
  <si>
    <t> - Հատուկ նպատակային այլ նյութեր</t>
  </si>
  <si>
    <t>3. ՏՈԿՈՍԱՎՃԱՐՆԵՐ</t>
  </si>
  <si>
    <t> - Ներքին արժեթղթերի տոկոսավճարներ</t>
  </si>
  <si>
    <t> - Ներքին վարկերի տոկոսավճարներ</t>
  </si>
  <si>
    <t> - Արտաքին արժեթղթերի գծով տոկոսավճարներ</t>
  </si>
  <si>
    <t> - Արտաքին վարկերի գծով տոկոսավճարներ</t>
  </si>
  <si>
    <t>Փոխառությունների հետ կապված վճարներ</t>
  </si>
  <si>
    <t> - Տույժեր</t>
  </si>
  <si>
    <t> - Փոխառությունների գծով տուրքեր</t>
  </si>
  <si>
    <t>4. ՍՈՒԲՍԻԴԻԱՆԵՐ</t>
  </si>
  <si>
    <t xml:space="preserve"> - Սուբսիդիաներ ոչ ֆինանսական պետական կազմակերպություններին </t>
  </si>
  <si>
    <t xml:space="preserve"> - Սուբսիդիաներ ֆինանսական պետական կազմակերպություններին </t>
  </si>
  <si>
    <t xml:space="preserve"> - Սուբսիդիաներ ոչ պետական ոչ ֆինանսական կազմակերպություններին </t>
  </si>
  <si>
    <t xml:space="preserve"> - Սուբսիդիաներ ոչ պետական ֆինանսական կազմակերպություններին </t>
  </si>
  <si>
    <t>5. ԴՐԱՄԱՇՆՈՐՀՆԵՐ</t>
  </si>
  <si>
    <t>Դրամաշնորհներ օտարերկրյա կառավարություններին</t>
  </si>
  <si>
    <t> - Ընթացիկ դրամաշնորհներ օտարերկրյա կառավարություններին</t>
  </si>
  <si>
    <t> - Կապիտալ դրամաշնորհներ օտարերկրյա կառավարություններին</t>
  </si>
  <si>
    <t>Դրամաշնորհներ միջազգային կազմակերպություններին</t>
  </si>
  <si>
    <t> - Ընթացիկ դրամաշնորհներ միջազգային կազմակերպություններին</t>
  </si>
  <si>
    <t> - Կապիտալ դրամաշնորհներ միջազգային կազմակերպություններին</t>
  </si>
  <si>
    <t>Ընթացիկ դրամաշնորհներ պետական հատվածի այլ մակարդակներին</t>
  </si>
  <si>
    <t> - Ընթացիկ դրամաշնորհներ պետական կառավարման հատվածին</t>
  </si>
  <si>
    <t> - Ընթացիկ սուբվենցիաներ համայնքներին</t>
  </si>
  <si>
    <t> - Պետական բյուջեից համայնքների բյուջեներին ֆինանսական համահարթեցման սկզբունքով տրվող դոտացիաներ</t>
  </si>
  <si>
    <t> - Օրենքների կիրարկման արդյունքում համայնքների բյուջեների կորուստների փոխհատուցում</t>
  </si>
  <si>
    <t xml:space="preserve"> - Այլ ընթացիկ դրամաշնորհներ համայնքներին </t>
  </si>
  <si>
    <t> - Ընթացիկ դրամաշնորհներ պետական և համայնքային ոչ առևտրային կազմակերպություններին</t>
  </si>
  <si>
    <t> - Ընթացիկ դրամաշնորհներ պետական և համայնքային առևտրային կազմակերպություններին</t>
  </si>
  <si>
    <t xml:space="preserve"> - Այլ ընթացիկ դրամաշնորհներ </t>
  </si>
  <si>
    <t> Կապիտալ դրամաշնորհներ պետական հատվածի այլ մակարդակներին</t>
  </si>
  <si>
    <t> - Կապիտալ դրամաշնորհներ պետական կառավարման հատվածին</t>
  </si>
  <si>
    <t> - Կապիտալ սուբվենցիաներ համայնքներին</t>
  </si>
  <si>
    <t xml:space="preserve"> - Այլ կապիտալ դրամաշնորհներ համայնքներին </t>
  </si>
  <si>
    <t> - Կապիտալ դրամաշնորհներ պետական և համայնքային ոչ առևտրային կազմակերպություններին</t>
  </si>
  <si>
    <t> - Կապիտալ դրամաշնորհներ պետական և համայնքային առևտրային կազմակերպություններին</t>
  </si>
  <si>
    <t xml:space="preserve"> -Այլ կապիտալ դրամաշնորհներ </t>
  </si>
  <si>
    <t>6. ՍՈՑԻԱԼԱԿԱՆ ՆՊԱՍՏՆԵՐ ԵՎ ԿԵՆՍԱԹՈՇԱԿՆԵՐ</t>
  </si>
  <si>
    <t>6.1. Սոցիալական ապահովության նպաստներ</t>
  </si>
  <si>
    <t> - Տնային տնտեսություններին դրամով վճարվող սոցիալական ապահովության վճարներ</t>
  </si>
  <si>
    <t> - Սոցիալական ապահովության բնեղեն նպաստներ ծառայություններ մատուցողներին</t>
  </si>
  <si>
    <t xml:space="preserve">6.2. Սոցիալական օգնության դրամական արտահայտությամբ նպաստներ (բյուջեից) </t>
  </si>
  <si>
    <r>
      <t xml:space="preserve"> - </t>
    </r>
    <r>
      <rPr>
        <sz val="10"/>
        <rFont val="GHEA Grapalat"/>
        <family val="3"/>
      </rPr>
      <t>Հիվանդության և հաշմանդամության նպաստներ բյուջեից</t>
    </r>
  </si>
  <si>
    <r>
      <t xml:space="preserve"> - </t>
    </r>
    <r>
      <rPr>
        <sz val="10"/>
        <rFont val="GHEA Grapalat"/>
        <family val="3"/>
      </rPr>
      <t>Մայրության նպաստներ բյուջեից</t>
    </r>
  </si>
  <si>
    <r>
      <t xml:space="preserve"> - </t>
    </r>
    <r>
      <rPr>
        <sz val="10"/>
        <rFont val="GHEA Grapalat"/>
        <family val="3"/>
      </rPr>
      <t>Երեխաների կամ ընտանեկան նպաստներ բյուջեից</t>
    </r>
  </si>
  <si>
    <r>
      <t xml:space="preserve"> - </t>
    </r>
    <r>
      <rPr>
        <sz val="10"/>
        <rFont val="GHEA Grapalat"/>
        <family val="3"/>
      </rPr>
      <t>Գործազրկության նպաստներ բյուջեից</t>
    </r>
  </si>
  <si>
    <r>
      <t xml:space="preserve"> - </t>
    </r>
    <r>
      <rPr>
        <sz val="10"/>
        <rFont val="GHEA Grapalat"/>
        <family val="3"/>
      </rPr>
      <t>Կենսաթոշակի անցնելու հետ կապված և տարիքային նպաստներ բյուջեից</t>
    </r>
  </si>
  <si>
    <r>
      <t xml:space="preserve"> - </t>
    </r>
    <r>
      <rPr>
        <sz val="10"/>
        <rFont val="GHEA Grapalat"/>
        <family val="3"/>
      </rPr>
      <t>Հուղարկավորության նպաստներ բյուջեից</t>
    </r>
  </si>
  <si>
    <r>
      <t xml:space="preserve"> - </t>
    </r>
    <r>
      <rPr>
        <sz val="10"/>
        <rFont val="GHEA Grapalat"/>
        <family val="3"/>
      </rPr>
      <t>Կրթական, մշակութային և սպորտային նպաստներ բյուջեից</t>
    </r>
  </si>
  <si>
    <r>
      <t xml:space="preserve"> - </t>
    </r>
    <r>
      <rPr>
        <sz val="10"/>
        <rFont val="GHEA Grapalat"/>
        <family val="3"/>
      </rPr>
      <t>Բնակարանային նպաստներ բյուջեից</t>
    </r>
  </si>
  <si>
    <r>
      <t xml:space="preserve"> - </t>
    </r>
    <r>
      <rPr>
        <sz val="10"/>
        <rFont val="GHEA Grapalat"/>
        <family val="3"/>
      </rPr>
      <t>Այլ նպաստներ բյուջեից</t>
    </r>
  </si>
  <si>
    <t>6.3. Կենսաթոշակներ</t>
  </si>
  <si>
    <t> - Կենսաթոշակներ</t>
  </si>
  <si>
    <t>7. ԱՅԼ ԾԱԽՍԵՐ</t>
  </si>
  <si>
    <t xml:space="preserve">7.1. Նվիրատվություններ ոչ կառավարչական (հասարակական) կազմակերպություններին </t>
  </si>
  <si>
    <r>
      <t xml:space="preserve"> - </t>
    </r>
    <r>
      <rPr>
        <sz val="10"/>
        <rFont val="GHEA Grapalat"/>
        <family val="3"/>
      </rPr>
      <t>Տնային տնտեսություններին ծառայություններ մատուցող` շահույթ չհետապնդող կազմակերպություններին նվիրատվություններ</t>
    </r>
  </si>
  <si>
    <r>
      <t xml:space="preserve"> - </t>
    </r>
    <r>
      <rPr>
        <sz val="10"/>
        <rFont val="GHEA Grapalat"/>
        <family val="3"/>
      </rPr>
      <t>Նվիրատվություններ այլ շահույթ չհետապնդող կազմակերպություններին</t>
    </r>
  </si>
  <si>
    <t>7.2. Հարկեր, պարտադիր վճարներ և տույժեր, որոնք կառավարման տարբեր մակարդակների կողմից կիրառվում են միմյանց նկատմամբ</t>
  </si>
  <si>
    <t> - Աշխատավարձի ֆոնդ</t>
  </si>
  <si>
    <t> - Այլ հարկեր</t>
  </si>
  <si>
    <r>
      <t xml:space="preserve"> - </t>
    </r>
    <r>
      <rPr>
        <sz val="10"/>
        <rFont val="GHEA Grapalat"/>
        <family val="3"/>
      </rPr>
      <t>Պարտադիր վճարներ</t>
    </r>
  </si>
  <si>
    <r>
      <t xml:space="preserve"> - </t>
    </r>
    <r>
      <rPr>
        <sz val="10"/>
        <rFont val="GHEA Grapalat"/>
        <family val="3"/>
      </rPr>
      <t>Պետական հատվածի տարբեր մակարդակների կողմից միմյանց նկատմամբ կիրառվող տույժեր</t>
    </r>
  </si>
  <si>
    <t xml:space="preserve">7.3. Դատարանների կողմից նշանակված տույժեր և տուգանքներ </t>
  </si>
  <si>
    <t> - Դատարանների կողմից նշանակված տույժեր և տուգանքներ</t>
  </si>
  <si>
    <t xml:space="preserve">7.4. Բնական աղետներից կամ այլ բնական պատճառներով առաջացած վնասների կամ վնասվածքների վերականգնում  </t>
  </si>
  <si>
    <t> - Բնական աղետներից առաջացած վնասվածքների կամ վնասների վերականգնում</t>
  </si>
  <si>
    <r>
      <t> </t>
    </r>
    <r>
      <rPr>
        <sz val="10"/>
        <rFont val="GHEA Grapalat"/>
        <family val="3"/>
      </rPr>
      <t>- Այլ բնական պատճառներով ստացած վնասվածքների վերականգնում</t>
    </r>
  </si>
  <si>
    <t xml:space="preserve">7.5. Կառավարման մարմինների գործունեության հետևանքով առաջացած վնասների կամ վնասվածքների վերականգնում </t>
  </si>
  <si>
    <r>
      <t xml:space="preserve"> - </t>
    </r>
    <r>
      <rPr>
        <sz val="10"/>
        <rFont val="GHEA Grapalat"/>
        <family val="3"/>
      </rPr>
      <t xml:space="preserve">Կառավարման մարմինների գործունեության հետևանքով առաջացած վնասվածքների կամ վնասների վերականգնում </t>
    </r>
  </si>
  <si>
    <t>7.6. Այլ ծախսեր</t>
  </si>
  <si>
    <r>
      <t xml:space="preserve"> - </t>
    </r>
    <r>
      <rPr>
        <sz val="10"/>
        <rFont val="GHEA Grapalat"/>
        <family val="3"/>
      </rPr>
      <t>Այլ ծախսեր</t>
    </r>
  </si>
  <si>
    <t>7.7. Պահուստային միջոցներ</t>
  </si>
  <si>
    <r>
      <t xml:space="preserve"> - </t>
    </r>
    <r>
      <rPr>
        <sz val="10"/>
        <rFont val="GHEA Grapalat"/>
        <family val="3"/>
      </rPr>
      <t>Պահուստային միջոցներ</t>
    </r>
  </si>
  <si>
    <t xml:space="preserve">Բ. ՈՉ ՖԻՆԱՆՍԱԿԱՆ ԱԿՏԻՎՆԵՐԻ ՀԵՏ ԳՈՐԾԱՌՆՈՒԹՅՈՒՆՆԵՐ (տող 1200000 + 1300000) </t>
  </si>
  <si>
    <t>ԲԱ. ՈՉ ՖԻՆԱՆՍԱԿԱՆ ԱԿՏԻՎՆԵՐԻ ԳԾՈՎ ԾԱԽՍԵՐ</t>
  </si>
  <si>
    <t>1. ՀԻՄՆԱԿԱՆ ՄԻՋՈՑՆԵՐ</t>
  </si>
  <si>
    <r>
      <t xml:space="preserve"> - </t>
    </r>
    <r>
      <rPr>
        <sz val="10"/>
        <rFont val="GHEA Grapalat"/>
        <family val="3"/>
      </rPr>
      <t>Շենքերի և շինությունների ձեռք բերում</t>
    </r>
  </si>
  <si>
    <t> - Շենքերի և շինությունների շինարարություն</t>
  </si>
  <si>
    <r>
      <t xml:space="preserve"> - </t>
    </r>
    <r>
      <rPr>
        <sz val="10"/>
        <rFont val="GHEA Grapalat"/>
        <family val="3"/>
      </rPr>
      <t>Շենքերի և շինությունների կապիտալ վերանորոգում</t>
    </r>
  </si>
  <si>
    <r>
      <t xml:space="preserve"> - </t>
    </r>
    <r>
      <rPr>
        <sz val="10"/>
        <rFont val="GHEA Grapalat"/>
        <family val="3"/>
      </rPr>
      <t>Տրանսպորտային սարքավորումներ</t>
    </r>
  </si>
  <si>
    <t> - Վարչական սարքավորումներ</t>
  </si>
  <si>
    <r>
      <t xml:space="preserve"> - </t>
    </r>
    <r>
      <rPr>
        <sz val="10"/>
        <rFont val="GHEA Grapalat"/>
        <family val="3"/>
      </rPr>
      <t>Այլ մեքենաներ և սարքավորումներ</t>
    </r>
  </si>
  <si>
    <r>
      <t xml:space="preserve"> - </t>
    </r>
    <r>
      <rPr>
        <sz val="10"/>
        <rFont val="GHEA Grapalat"/>
        <family val="3"/>
      </rPr>
      <t>Աճեցվող ակտիվներ</t>
    </r>
  </si>
  <si>
    <r>
      <t xml:space="preserve"> - </t>
    </r>
    <r>
      <rPr>
        <sz val="10"/>
        <rFont val="GHEA Grapalat"/>
        <family val="3"/>
      </rPr>
      <t>Ոչ նյութական հիմնական միջոցներ</t>
    </r>
  </si>
  <si>
    <t> - Գեոդեզիական քարտեզագրական ծախսեր</t>
  </si>
  <si>
    <t> - Նախագծահետազոտական ծախսեր</t>
  </si>
  <si>
    <t>2. ՊԱՇԱՐՆԵՐ</t>
  </si>
  <si>
    <t> - Ռազմավարական պաշարներ</t>
  </si>
  <si>
    <t> - Նյութեր և պարագաներ</t>
  </si>
  <si>
    <r>
      <t xml:space="preserve"> - </t>
    </r>
    <r>
      <rPr>
        <sz val="10"/>
        <rFont val="GHEA Grapalat"/>
        <family val="3"/>
      </rPr>
      <t>Վերավաճառքի համար նախատեսված ապրանքներ</t>
    </r>
  </si>
  <si>
    <r>
      <t xml:space="preserve"> - </t>
    </r>
    <r>
      <rPr>
        <sz val="10"/>
        <rFont val="GHEA Grapalat"/>
        <family val="3"/>
      </rPr>
      <t>Սպառման նպատակով պահվող պաշարներ</t>
    </r>
  </si>
  <si>
    <t>3. ԲԱՐՁՐԱՐԺԵՔ ԱԿՏԻՎՆԵՐ</t>
  </si>
  <si>
    <t> - Բարձրարժեք ակտիվներ</t>
  </si>
  <si>
    <t>4. ՉԱՐՏԱԴՐՎԱԾ ԱԿՏԻՎՆԵՐ</t>
  </si>
  <si>
    <t> - Հող</t>
  </si>
  <si>
    <t> - Ընդերքային ակտիվներ</t>
  </si>
  <si>
    <r>
      <t xml:space="preserve"> - </t>
    </r>
    <r>
      <rPr>
        <sz val="10"/>
        <rFont val="GHEA Grapalat"/>
        <family val="3"/>
      </rPr>
      <t>Այլ բնական ծագում ունեցող ակտիվներ</t>
    </r>
  </si>
  <si>
    <r>
      <t xml:space="preserve"> - </t>
    </r>
    <r>
      <rPr>
        <sz val="10"/>
        <rFont val="GHEA Grapalat"/>
        <family val="3"/>
      </rPr>
      <t>Ոչ նյութական չարտադրված ակտիվներ</t>
    </r>
  </si>
  <si>
    <t xml:space="preserve">ԲԲ. ՈՉ ՖԻՆԱՆՍԱԿԱՆ ԱԿՏԻՎՆԵՐԻ ԻՐԱՑՈՒՄԻՑ ՄՈՒՏՔԵՐ </t>
  </si>
  <si>
    <t> Հիմնական միջոցների իրացումից մուտքեր</t>
  </si>
  <si>
    <t> Պաշարների իրացումից մուտքեր</t>
  </si>
  <si>
    <t> Բարձրարժեք ակտիվների իրացումից մուտքեր</t>
  </si>
  <si>
    <t> Ոչ արտադրական ակտիվների իրացումից մուտքեր</t>
  </si>
  <si>
    <t xml:space="preserve">III. ԴԵՖԻՑԻՏ ԿԱՄ ՀԱՎԵԼՈՒՐԴ                                                         (տող 1000000 - 2000000) </t>
  </si>
  <si>
    <t xml:space="preserve">IV. ԴԵՖԻՑԻՏԻ ՖԻՆԱՆՍԱՎՈՐՄԱՆ ԱՂԲՅՈՒՐՆԵՐԸ                         (տող 5100000 + 5200000) </t>
  </si>
  <si>
    <t xml:space="preserve"> Ա. ՆԵՐՔԻՆ ԱՂԲՅՈՒՐՆԵՐ </t>
  </si>
  <si>
    <t xml:space="preserve">այդ թվում` </t>
  </si>
  <si>
    <t xml:space="preserve">1. ՓՈԽԱՌՈՒ ԶՈՒՏ  ՄԻՋՈՑՆԵՐ </t>
  </si>
  <si>
    <t xml:space="preserve"> 1.1. Արժեթղթերի (բացառությամբ բաժնետոմսերի և կապիտալում այլ մասնակցության) </t>
  </si>
  <si>
    <t xml:space="preserve">որից` </t>
  </si>
  <si>
    <t>թողարկումից և տեղաբաշխումից մուտքեր</t>
  </si>
  <si>
    <t>հիմնական գումարի մարում</t>
  </si>
  <si>
    <t xml:space="preserve">1.2. Վարկեր և փոխատվություններ (ստացում և մարում) </t>
  </si>
  <si>
    <t>1.2.1 Վարկեր</t>
  </si>
  <si>
    <t>վարկերի ստացում</t>
  </si>
  <si>
    <t>ստացված վարկերի հիմնական գումարի մարում</t>
  </si>
  <si>
    <t>1.2.2 Փոխատվություններ</t>
  </si>
  <si>
    <t>փոխատվությունների ստացում</t>
  </si>
  <si>
    <t>ստացված փոխատվությունների մարում</t>
  </si>
  <si>
    <t xml:space="preserve">2. ՖԻՆԱՆՍԱԿԱՆ ԶՈՒՏ  ԱԿՏԻՎՆԵՐ </t>
  </si>
  <si>
    <t xml:space="preserve">2.1. Բաժնետոմսերի և կապիտալում այլ մասնակցություն </t>
  </si>
  <si>
    <t> իրացումից մուտքեր</t>
  </si>
  <si>
    <t> - ձեռքբերում</t>
  </si>
  <si>
    <t>2.2. Փոխատվություններ</t>
  </si>
  <si>
    <t> - նախկինում տրամադրված փոխատվությունների դիմաց ստացվող մարումներից մուտքեր</t>
  </si>
  <si>
    <t> - փոխատվությունների տրամադրում</t>
  </si>
  <si>
    <t>2.3. Վարկեր</t>
  </si>
  <si>
    <t> - տրամադրված վարկերի մարումներից մուտքեր</t>
  </si>
  <si>
    <t> - վարկերի տրամադրում</t>
  </si>
  <si>
    <t>2.4. Արտաբյուջետային հաշվի ելքերի ֆինանսավորմանն ուղղվող հաշվի տարեսկզբի միջոցներ</t>
  </si>
  <si>
    <t>2.5. Արտաբյուջետային հաշվից համապատասխան բյուջե փոխանցվող միջոցներ</t>
  </si>
  <si>
    <t>2.6. Արտաբյուջետային հաշվի միջոցների փոփոխություն</t>
  </si>
  <si>
    <t>2.7. Արտաբյուջետային հաշվի ժամանակավորապես ազատ միջոցներ</t>
  </si>
  <si>
    <t xml:space="preserve"> Բ. ԱՐՏԱՔԻՆ ԱՂԲՅՈՒՐՆԵՐ </t>
  </si>
  <si>
    <t>1. ՓՈԽԱՌՈՒ ԶՈՒՏ  ՄԻՋՈՑՆԵՐ</t>
  </si>
  <si>
    <t xml:space="preserve"> որից`</t>
  </si>
  <si>
    <t xml:space="preserve">2.2. Փոխատվություններ </t>
  </si>
  <si>
    <t xml:space="preserve">2.3. Վարկեր </t>
  </si>
  <si>
    <t>__ ____________ 20 _____ թ.</t>
  </si>
  <si>
    <t xml:space="preserve">ՀԻՄՆԱՐԿԻ ՂԵԿԱՎԱՐ՝  </t>
  </si>
  <si>
    <t>(ստորագրություն)</t>
  </si>
  <si>
    <t>(Ա.Հ.Ա.)</t>
  </si>
  <si>
    <t> Կ. Տ.</t>
  </si>
  <si>
    <t>ՖԻՆԱՆՍԱԿԱՆ ԾԱՌԱՅՈՒԹՅԱՆ ՊԵՏ՝</t>
  </si>
  <si>
    <t>(ԳԼԽԱՎՈՐ ՀԱՇՎԱՊԱՀ)</t>
  </si>
  <si>
    <t> (ստորագրություն)</t>
  </si>
  <si>
    <t>§  15  ¦ փետրվար  2018թ</t>
  </si>
  <si>
    <t xml:space="preserve">Ý³Ë³Ñ³ßÇíÁª     3415.2    երեք ÙÇÉÇáÝ  չորս Ñ³ñÛáõñ  տասնհինգ  հազ. երկու հարյուր </t>
  </si>
  <si>
    <t xml:space="preserve">Տ Ե Ղ Ե Կ Ա Ն Ք </t>
  </si>
  <si>
    <t xml:space="preserve">                                        հազ.դրամ</t>
  </si>
  <si>
    <t xml:space="preserve">Համայնքի
անվանում </t>
  </si>
  <si>
    <t>Ընդամենը եկամուտ
2017թ պլան</t>
  </si>
  <si>
    <t>Ընդամենը ծախս
2017թ</t>
  </si>
  <si>
    <r>
      <t xml:space="preserve">Ընդամենը ծախս
2017թ  </t>
    </r>
    <r>
      <rPr>
        <sz val="10"/>
        <color indexed="10"/>
        <rFont val="GHEA Grapalat"/>
        <charset val="204"/>
      </rPr>
      <t>կլիենտ</t>
    </r>
  </si>
  <si>
    <r>
      <t xml:space="preserve">առ 13.11,2018 ըստ ծրագրի </t>
    </r>
    <r>
      <rPr>
        <sz val="10"/>
        <color indexed="10"/>
        <rFont val="GHEA Grapalat"/>
        <charset val="204"/>
      </rPr>
      <t>կլիենտ</t>
    </r>
  </si>
  <si>
    <t>13.11,18-29.12.18</t>
  </si>
  <si>
    <t>Ընդամենը եկամուտ
2018թ</t>
  </si>
  <si>
    <t>Ընդամենը ծախս
2018թ</t>
  </si>
  <si>
    <t>Սեփական
եկամուտ
2017թ.</t>
  </si>
  <si>
    <t>Սեփական
եկամուտ
2018թ.</t>
  </si>
  <si>
    <t>Աշխատավարձի
 ֆոնդ
(1 ամիս)
2018թ</t>
  </si>
  <si>
    <t>Աշխատավարձի
 ֆոնդ
(1 ամիս)
2017թ</t>
  </si>
  <si>
    <t>Համայնքապետարանի
աշխատողների
 թվաքանակ 2018թ.</t>
  </si>
  <si>
    <t>Համայնքապետարանի
աշխատողների
 թվաքանակ  2017թ.</t>
  </si>
  <si>
    <t>ՀՈԱԿ-ի աշխատողների 
թվաքանակ
2018թ.</t>
  </si>
  <si>
    <t>ՀՈԱԿ-ի աշխատողների 
թվաքանակ
2017թ.</t>
  </si>
  <si>
    <t>ֆինանսական համահարթեցման սկզբւնքով տրվող դոտացիա (2018)թ</t>
  </si>
  <si>
    <t>ֆինանսական համահարթեցման սկզբւնքով տրվող դոտացիա (2017)թ</t>
  </si>
  <si>
    <t xml:space="preserve">  ճան. կապիտալ վերան
 2018թ.</t>
  </si>
  <si>
    <t>Գիշերային լուսավորության 2018թ.</t>
  </si>
  <si>
    <t xml:space="preserve">Բազմաբնակարան
շենքների շքամուրքերի  նորոգում 2018 </t>
  </si>
  <si>
    <t>վարչ. սարքավ
ձեռք բերում 2018թ.</t>
  </si>
  <si>
    <t>Ջեռուցման 
համակարգի անցկացում 2018</t>
  </si>
  <si>
    <t>խմելու  ջրի 
անցկացում 2018</t>
  </si>
  <si>
    <t>նախագծա
հետազոտական
ծախս 2018թ.</t>
  </si>
  <si>
    <t xml:space="preserve"> աճեցվող ակտիվների ձեռք բերում 2018</t>
  </si>
  <si>
    <t>Կապիտալ
ծրագրեր 2018</t>
  </si>
  <si>
    <t>Շենք շինությունների նորոգում
2017թ.</t>
  </si>
  <si>
    <t>վարչ. սարքավ
ձեռք բերում 2017թ.</t>
  </si>
  <si>
    <t>նախագծա
հետազոտական
ծախս 2017թ.</t>
  </si>
  <si>
    <t>Կապիտալ 
ծախս  2018թ.</t>
  </si>
  <si>
    <t>Կապիտալ 
ծախս  2017թ.</t>
  </si>
  <si>
    <t>Դաշտադեմ</t>
  </si>
  <si>
    <t>Մեղվահովիտ</t>
  </si>
  <si>
    <t>Նովոսելցեվո</t>
  </si>
  <si>
    <t>19900 տրակտոր</t>
  </si>
  <si>
    <t xml:space="preserve">1. ÐÇÙÝ³ñÏÇ ³Ýí³ÝáõÙÁ  </t>
  </si>
  <si>
    <r>
      <t xml:space="preserve">                                   Տ  Ա  Շ  Ի  Ր      </t>
    </r>
    <r>
      <rPr>
        <b/>
        <sz val="16"/>
        <rFont val="Sylfaen"/>
        <family val="1"/>
      </rPr>
      <t>ՀԱՄԱՅՆՔԻ</t>
    </r>
  </si>
  <si>
    <t xml:space="preserve">                                                    Տաշիրի</t>
  </si>
  <si>
    <t>§  13  ¦ ապրիլ  2018թ</t>
  </si>
  <si>
    <t xml:space="preserve">                           üÆÜ²Üê²Î²Ü  Ì²è²ÚàôÂÚ²Ü  äºîª                             ________________                                            Ա.Մուրադյան  ___________________</t>
  </si>
  <si>
    <t xml:space="preserve">                           üÆÜ²Üê²Î²Ü  Ì²è²ÚàôÂÚ²Ü  äºîª                        ______                           __________                                   Ա.Մուրադյան  ___________________</t>
  </si>
  <si>
    <r>
      <t>ÀÜ¸Ð²Üàôð ´ÜàôÚÂÆ Ð²Üð²ÚÆÜ Ì²è²ÚàôÂÚàôÜÜºð</t>
    </r>
    <r>
      <rPr>
        <sz val="8"/>
        <rFont val="Arial LatArm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</si>
  <si>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 </t>
    </r>
    <r>
      <rPr>
        <sz val="8"/>
        <rFont val="Arial LatArm"/>
        <family val="2"/>
      </rPr>
      <t>(ïáÕ2210+2220+ïáÕ2230+ïáÕ2240+ïáÕ2250)</t>
    </r>
  </si>
  <si>
    <r>
      <t xml:space="preserve">Ð²ê²ð²Î²Î²Ü Î²ð¶, ²Üìî²Ü¶àôÂÚàôÜ ¨ ¸²î²Î²Ü ¶àðÌàôÜºàôÂÚàôÜ </t>
    </r>
    <r>
      <rPr>
        <sz val="8"/>
        <rFont val="Arial LatArm"/>
        <family val="2"/>
      </rPr>
      <t>(ïáÕ2310+ïáÕ2320+ïáÕ2330+ïáÕ2340+ïáÕ2350+ïáÕ2360+ïáÕ2370)</t>
    </r>
  </si>
  <si>
    <r>
      <t xml:space="preserve">Þðæ²Î² ØÆæ²ì²ÚðÆ ä²Þîä²ÜàôÂÚàôÜ </t>
    </r>
    <r>
      <rPr>
        <sz val="8"/>
        <rFont val="Arial LatArm"/>
        <family val="2"/>
      </rPr>
      <t>(ïáÕ2510+ïáÕ2520+ïáÕ2530+ïáÕ2540+ïáÕ2550+ïáÕ2560)</t>
    </r>
  </si>
  <si>
    <r>
      <t xml:space="preserve">´Ü²Î²ð²Ü²ÚÆÜ ÞÆÜ²ð²ðàôÂÚàôÜ ºì ÎàØàôÜ²È Ì²è²ÚàôÂÚàôÜ </t>
    </r>
    <r>
      <rPr>
        <sz val="8"/>
        <rFont val="Arial LatArm"/>
        <family val="2"/>
      </rPr>
      <t>(ïáÕ3610+ïáÕ3620+ïáÕ3630+ïáÕ3640+ïáÕ3650+ïáÕ3660)</t>
    </r>
  </si>
  <si>
    <r>
      <t xml:space="preserve">Ð²Ü¶Æêî, ØÞ²ÎàôÚÂ ºì ÎðàÜ </t>
    </r>
    <r>
      <rPr>
        <sz val="8"/>
        <rFont val="Arial LatArm"/>
        <family val="2"/>
      </rPr>
      <t>(ïáÕ2810+ïáÕ2820+ïáÕ2830+ïáÕ2840+ïáÕ2850+ïáÕ2860)</t>
    </r>
  </si>
  <si>
    <r>
      <t xml:space="preserve">ÎðÂàôÂÚàôÜ </t>
    </r>
    <r>
      <rPr>
        <sz val="8"/>
        <rFont val="Arial LatArm"/>
        <family val="2"/>
      </rPr>
      <t>(ïáÕ2910+ïáÕ2920+ïáÕ2930+ïáÕ2940+ïáÕ2950+ïáÕ2960+ïáÕ2970+ïáÕ2980)</t>
    </r>
  </si>
  <si>
    <r>
      <t xml:space="preserve">êàòÆ²È²Î²Ü ä²Þîä²ÜàôÂÚàôÜ </t>
    </r>
    <r>
      <rPr>
        <sz val="8"/>
        <rFont val="Arial LatArm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</si>
  <si>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 </t>
    </r>
    <r>
      <rPr>
        <sz val="8"/>
        <rFont val="Arial LatArm"/>
        <family val="2"/>
      </rPr>
      <t>(ïáÕ3110)</t>
    </r>
  </si>
  <si>
    <r>
      <t xml:space="preserve"> </t>
    </r>
    <r>
      <rPr>
        <b/>
        <sz val="10"/>
        <rFont val="Arial LatArm"/>
        <family val="2"/>
      </rPr>
      <t xml:space="preserve">¥Áëï ïÝï»ë³·Çï³Ï³Ý ¹³ë³Ï³ñ·Ù³Ý Ñá¹í³ÍÝ»ñÇ¤ </t>
    </r>
  </si>
  <si>
    <r>
      <t>4.</t>
    </r>
    <r>
      <rPr>
        <b/>
        <sz val="10"/>
        <rFont val="Arial LatArm"/>
        <family val="2"/>
      </rPr>
      <t xml:space="preserve"> ** </t>
    </r>
    <r>
      <rPr>
        <b/>
        <sz val="8"/>
        <rFont val="Arial LatArm"/>
        <family val="2"/>
      </rPr>
      <t>ä»ï³Ï³Ý Ï³é³í³ñÙ³Ý (ï»Õ³Ï³Ý ÇÝùÝ³Ï³é³í³ñÙ³Ý) Ù³ñÙÝÇ ³Ýí³ÝáõÙÁ</t>
    </r>
  </si>
  <si>
    <r>
      <t xml:space="preserve">².   ÀÜÂ²òÆÎ  Ì²Êêºðª         </t>
    </r>
    <r>
      <rPr>
        <b/>
        <sz val="9"/>
        <rFont val="Arial LatArm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LatArm"/>
        <family val="2"/>
      </rPr>
      <t xml:space="preserve">ÀÜ¸²ØºÜÀ,                               ³Û¹ ÃíáõÙ`                                                                                       </t>
    </r>
  </si>
  <si>
    <r>
      <t xml:space="preserve">1.äºî²Î²Ü, îºÔ²Î²Ü ÆÜøÜ²Î²è²ì²ðØ²Ü Ø²ðØÆÜÜºðÆ, ¸ð²Üò ºÜÂ²Î² ´Úàôæºî²ÚÆÜ ÐÆØÜ²ðÎÜºðÆ ²ÞÊ²îàÔÜºðÆ ²ÞÊ²î²ì²ðÒÀª ÀÜ¸²ØºÜÀ,                                                                             </t>
    </r>
    <r>
      <rPr>
        <sz val="10"/>
        <rFont val="Arial LatArm"/>
        <family val="2"/>
      </rPr>
      <t>³Û¹ ÃíáõÙª</t>
    </r>
  </si>
  <si>
    <r>
      <t xml:space="preserve"> -</t>
    </r>
    <r>
      <rPr>
        <sz val="10"/>
        <rFont val="Arial LatArm"/>
        <family val="2"/>
      </rPr>
      <t>¿Ý»ñ·»ïÇÏ  Í³é³ÛáõÃÛáõÝÝ»ñ</t>
    </r>
  </si>
  <si>
    <r>
      <t xml:space="preserve"> -</t>
    </r>
    <r>
      <rPr>
        <sz val="10"/>
        <color indexed="8"/>
        <rFont val="Arial LatArm"/>
        <family val="2"/>
      </rPr>
      <t>ÀÝÃ³óÇÏ ¹ñ³Ù³ßÝáñÑÝ»ñ å»ï³Ï³Ý Ñ³ïí³ÍÇ ³ÛÉ Ù³Ï³ñ¹³ÏÝ»ñÇÝ</t>
    </r>
  </si>
  <si>
    <r>
      <t xml:space="preserve"> -</t>
    </r>
    <r>
      <rPr>
        <sz val="10"/>
        <color indexed="8"/>
        <rFont val="Arial LatArm"/>
        <family val="2"/>
      </rPr>
      <t>Î³åÇï³É ¹ñ³Ù³ßÝáñÑÝ»ñ å»ï³Ï³Ý Ñ³ïí³ÍÇ ³ÛÉ Ù³Ï³ñ¹³ÏÝ»ñÇÝ</t>
    </r>
  </si>
  <si>
    <r>
      <t xml:space="preserve"> -</t>
    </r>
    <r>
      <rPr>
        <sz val="10"/>
        <rFont val="Arial LatArm"/>
        <family val="2"/>
      </rPr>
      <t>îÝ³ÛÇÝ ïÝï»ëáõÃÛáõÝÝ»ñÇÝ ¹ñ³Ùáí í×³ñíáÕ ëáóÇ³É³Ï³Ý ³å³Ñáí³·ñáõÃÛ³Ý í×³ñÝ»ñ</t>
    </r>
  </si>
  <si>
    <r>
      <t xml:space="preserve"> -</t>
    </r>
    <r>
      <rPr>
        <sz val="10"/>
        <color indexed="8"/>
        <rFont val="Arial LatArm"/>
        <family val="2"/>
      </rPr>
      <t>êáóÇ³É³Ï³Ý ³å³ÑáíáõÃÛ³Ý µÝ»Õ»Ý Ýå³ëïÝ»ñ Í³é³ÛáõÃÛáõÝÝ»ñ Ù³ïáõóáÕÝ»ñÇÝ</t>
    </r>
  </si>
  <si>
    <r>
      <t xml:space="preserve"> -</t>
    </r>
    <r>
      <rPr>
        <sz val="10"/>
        <color indexed="8"/>
        <rFont val="Arial LatArm"/>
        <family val="2"/>
      </rPr>
      <t>ÐÇí³Ý¹áõÃÛ³Ý ¨ Ñ³ßÙ³Ý¹³ÙáõÃÛ³Ý Ýå³ëïÝ»ñ µÛáõç»Çó</t>
    </r>
  </si>
  <si>
    <r>
      <t xml:space="preserve"> -</t>
    </r>
    <r>
      <rPr>
        <sz val="10"/>
        <color indexed="8"/>
        <rFont val="Arial LatArm"/>
        <family val="2"/>
      </rPr>
      <t>Ø³ÛñáõÃÛ³Ý Ýå³ëïÝ»ñ µÛáõç»Çó</t>
    </r>
  </si>
  <si>
    <r>
      <t xml:space="preserve"> -</t>
    </r>
    <r>
      <rPr>
        <sz val="10"/>
        <color indexed="8"/>
        <rFont val="Arial LatArm"/>
        <family val="2"/>
      </rPr>
      <t>ºñ»Ë³Ý»ñÇ Ï³Ù ÁÝï³Ý»Ï³Ý Ýå³ëïÝ»ñ µÛáõç»Çó</t>
    </r>
  </si>
  <si>
    <r>
      <t xml:space="preserve"> -</t>
    </r>
    <r>
      <rPr>
        <sz val="10"/>
        <color indexed="8"/>
        <rFont val="Arial LatArm"/>
        <family val="2"/>
      </rPr>
      <t>¶áñÍ³½ñÏáõÃÛ³Ý Ýå³ëïÝ»ñ µÛáõç»Çó</t>
    </r>
  </si>
  <si>
    <r>
      <t xml:space="preserve"> -</t>
    </r>
    <r>
      <rPr>
        <sz val="10"/>
        <color indexed="8"/>
        <rFont val="Arial LatArm"/>
        <family val="2"/>
      </rPr>
      <t>Î»Ýë³Ãáß³ÏÇ ³ÝóÝ»Éáõ Ñ»ï Ï³åí³Í ¨ ï³ñÇù³ÛÇÝ Ýå³ëïÝ»ñ µÛáõç»Çó</t>
    </r>
  </si>
  <si>
    <r>
      <t xml:space="preserve"> -</t>
    </r>
    <r>
      <rPr>
        <sz val="10"/>
        <color indexed="8"/>
        <rFont val="Arial LatArm"/>
        <family val="2"/>
      </rPr>
      <t>ÐáõÕ³ñÏ³íáñáõÃÛ³Ý Ýå³ëïÝ»ñ µÛáõç»Çó</t>
    </r>
  </si>
  <si>
    <r>
      <t xml:space="preserve"> -</t>
    </r>
    <r>
      <rPr>
        <sz val="10"/>
        <rFont val="Arial LatArm"/>
        <family val="2"/>
      </rPr>
      <t>ÎñÃ³Ï³Ý, Ùß³ÏáõÃ³ÛÇÝ ¨ ëåáñï³ÛÇÝ Ýå³ëïÝ»ñ µÛáõç»Çó</t>
    </r>
  </si>
  <si>
    <r>
      <t xml:space="preserve"> -</t>
    </r>
    <r>
      <rPr>
        <sz val="10"/>
        <color indexed="8"/>
        <rFont val="Arial LatArm"/>
        <family val="2"/>
      </rPr>
      <t>´Ý³Ï³ñ³Ý³ÛÇÝ Ýå³ëïÝ»ñ µÛáõç»Çó</t>
    </r>
  </si>
  <si>
    <r>
      <t xml:space="preserve"> -</t>
    </r>
    <r>
      <rPr>
        <sz val="10"/>
        <color indexed="8"/>
        <rFont val="Arial LatArm"/>
        <family val="2"/>
      </rPr>
      <t>²ÛÉ Ýå³ëïÝ»ñ µÛáõç»Çó</t>
    </r>
  </si>
  <si>
    <r>
      <t xml:space="preserve"> -</t>
    </r>
    <r>
      <rPr>
        <sz val="10"/>
        <rFont val="Arial LatArm"/>
        <family val="2"/>
      </rPr>
      <t>îÝ³ÛÇÝ ïÝï»ëáõÃÛáõÝÝ»ñÇÝ Í³é³ÛáõÃÛáõÝÝ»ñ Ù³ïáõóáÕ` ß³ÑáõÛÃ ãÑ»ï³åÝ¹áÕ Ï³½Ù³Ï»ñåáõÃÛáõÝÝ»ñÇÝ ÝíÇñ³ïíáõÃÛáõÝÝ»ñ</t>
    </r>
  </si>
  <si>
    <r>
      <t xml:space="preserve"> -</t>
    </r>
    <r>
      <rPr>
        <sz val="10"/>
        <color indexed="8"/>
        <rFont val="Arial LatArm"/>
        <family val="2"/>
      </rPr>
      <t>ÜíÇñ³ïíáõÃÛáõÝÝ»ñ ³ÛÉ ß³ÑáõÛÃ ãÑ»ï³åÝ¹áÕ Ï³½Ù³Ï»ñåáõÃÛáõÝÝ»ñÇÝ</t>
    </r>
  </si>
  <si>
    <r>
      <t xml:space="preserve"> -</t>
    </r>
    <r>
      <rPr>
        <sz val="10"/>
        <color indexed="8"/>
        <rFont val="Arial LatArm"/>
        <family val="2"/>
      </rPr>
      <t>ä³ñï³¹Çñ í×³ñÝ»ñ</t>
    </r>
  </si>
  <si>
    <r>
      <t xml:space="preserve"> -</t>
    </r>
    <r>
      <rPr>
        <sz val="10"/>
        <color indexed="8"/>
        <rFont val="Arial LatArm"/>
        <family val="2"/>
      </rPr>
      <t>ä»ï³Ï³Ý Ñ³ïí³ÍÇ ï³ñµ»ñ Ù³Ï³ñ¹³ÏÝ»ñÇ ÏáÕÙÇó ÙÇÙÛ³Ýó ÝÏ³ïÙ³Ùµ ÏÇñ³éíáÕ ïáõÛÅ»ñ</t>
    </r>
  </si>
  <si>
    <r>
      <t xml:space="preserve"> </t>
    </r>
    <r>
      <rPr>
        <sz val="10"/>
        <color indexed="8"/>
        <rFont val="Arial LatArm"/>
        <family val="2"/>
      </rPr>
      <t>-²ÛÉ µÝ³Ï³Ý å³ï×³éÝ»ñáí ëï³ó³Í íÝ³ëí³ÍùÝ»ñÇ í»ñ³Ï³Ý·ÝáõÙ</t>
    </r>
  </si>
  <si>
    <r>
      <t xml:space="preserve"> -</t>
    </r>
    <r>
      <rPr>
        <sz val="10"/>
        <color indexed="8"/>
        <rFont val="Arial LatArm"/>
        <family val="2"/>
      </rPr>
      <t xml:space="preserve">Î³é³í³ñÙ³Ý Ù³ñÙÇÝÝ»ñÇ ·áñÍáõÝ»áõÃÛ³Ý Ñ»ï¨³Ýùáí ³é³ç³ó³Í íÝ³ëí³ÍùÝ»ñÇ  Ï³Ù íÝ³ëÝ»ñÇ í»ñ³Ï³Ý·ÝáõÙ </t>
    </r>
  </si>
  <si>
    <r>
      <t xml:space="preserve"> -</t>
    </r>
    <r>
      <rPr>
        <sz val="10"/>
        <color indexed="8"/>
        <rFont val="Arial LatArm"/>
        <family val="2"/>
      </rPr>
      <t>²ÛÉ Í³Ëë»ñ</t>
    </r>
  </si>
  <si>
    <r>
      <t xml:space="preserve"> -</t>
    </r>
    <r>
      <rPr>
        <sz val="10"/>
        <color indexed="8"/>
        <rFont val="Arial LatArm"/>
        <family val="2"/>
      </rPr>
      <t>ä³Ñáõëï³ÛÇÝ ÙÇçáóÝ»ñ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</si>
  <si>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Ó»éù µ»ñáõÙ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</si>
  <si>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Ï³éáõóáõÙ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</si>
  <si>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Ï³åÇï³É í»ñ³Ýáñá·áõÙ</t>
    </r>
  </si>
  <si>
    <r>
      <t xml:space="preserve"> -</t>
    </r>
    <r>
      <rPr>
        <sz val="10"/>
        <color indexed="8"/>
        <rFont val="Arial LatArm"/>
        <family val="2"/>
      </rPr>
      <t>îñ³Ýëåáñï³ÛÇÝ ë³ñù³íáñáõÙÝ»ñ</t>
    </r>
  </si>
  <si>
    <r>
      <t xml:space="preserve"> -</t>
    </r>
    <r>
      <rPr>
        <sz val="10"/>
        <color indexed="8"/>
        <rFont val="Arial LatArm"/>
        <family val="2"/>
      </rPr>
      <t>²ÛÉ Ù»ù»Ý³Ý»ñ ¨ ë³ñù³íáñáõÙÝ»ñ</t>
    </r>
  </si>
  <si>
    <r>
      <t xml:space="preserve"> -</t>
    </r>
    <r>
      <rPr>
        <sz val="10"/>
        <color indexed="8"/>
        <rFont val="Arial LatArm"/>
        <family val="2"/>
      </rPr>
      <t>²×»óíáÕ ³ÏïÇíÝ»ñ</t>
    </r>
  </si>
  <si>
    <r>
      <t xml:space="preserve"> -</t>
    </r>
    <r>
      <rPr>
        <sz val="10"/>
        <color indexed="8"/>
        <rFont val="Arial LatArm"/>
        <family val="2"/>
      </rPr>
      <t>àã-ÝÛáõÃ³Ï³Ý ÑÇÙÝ³Ï³Ý ÙÇçáóÝ»ñ</t>
    </r>
  </si>
  <si>
    <r>
      <t xml:space="preserve"> -</t>
    </r>
    <r>
      <rPr>
        <sz val="10"/>
        <color indexed="8"/>
        <rFont val="Arial LatArm"/>
        <family val="2"/>
      </rPr>
      <t>ì»ñ³í³×³éùÇ Ñ³Ù³ñ Ý³Ë³ï»ëí³Í ³åñ³ÝùÝ»ñ</t>
    </r>
  </si>
  <si>
    <r>
      <t xml:space="preserve"> -</t>
    </r>
    <r>
      <rPr>
        <sz val="10"/>
        <color indexed="8"/>
        <rFont val="Arial LatArm"/>
        <family val="2"/>
      </rPr>
      <t>êå³éÙ³Ý Ýå³ï³Ïáí å³ÑíáÕ å³ß³ñÝ»ñ</t>
    </r>
  </si>
  <si>
    <r>
      <t xml:space="preserve"> -</t>
    </r>
    <r>
      <rPr>
        <sz val="10"/>
        <color indexed="8"/>
        <rFont val="Arial LatArm"/>
        <family val="2"/>
      </rPr>
      <t>²ÛÉ µÝ³Ï³Ý Í³·áõÙ áõÝ»óáÕ ³ÏïÇíÝ»ñ</t>
    </r>
  </si>
  <si>
    <r>
      <t xml:space="preserve"> -</t>
    </r>
    <r>
      <rPr>
        <sz val="10"/>
        <color indexed="8"/>
        <rFont val="Arial LatArm"/>
        <family val="2"/>
      </rPr>
      <t>àã ÝÛáõÃ³Ï³Ý áã ³ñï³¹ñ³Ï³Ý ³ÏïÇíÝ»ñ</t>
    </r>
  </si>
  <si>
    <r>
      <t xml:space="preserve">                                                            ÐÆØÜ²ðÎÆ ÔºÎ²ì²ðª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</si>
  <si>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r>
      <t xml:space="preserve"> </t>
    </r>
    <r>
      <rPr>
        <sz val="8"/>
        <rFont val="Arial LatArm"/>
        <family val="2"/>
      </rPr>
      <t xml:space="preserve">                                                                  </t>
    </r>
  </si>
  <si>
    <r>
      <t>Î.î</t>
    </r>
    <r>
      <rPr>
        <sz val="8"/>
        <rFont val="Arial LatArm"/>
        <family val="2"/>
      </rPr>
      <t>.</t>
    </r>
  </si>
  <si>
    <r>
      <t xml:space="preserve">                                       üÆÜ²Üê²Î²Ü  Ì²è²ÚàôÂÚ²Ü  äºîª 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</si>
  <si>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r>
      <t xml:space="preserve"> </t>
    </r>
    <r>
      <rPr>
        <sz val="8"/>
        <rFont val="Arial LatArm"/>
        <family val="2"/>
      </rPr>
      <t xml:space="preserve">                                                                   </t>
    </r>
  </si>
  <si>
    <r>
      <t>(ÁÝ¹Ñ³Ýáõñ ·áõÙ³ñÁ Ãí»ñáí ¨ ï³é»ñáí****</t>
    </r>
    <r>
      <rPr>
        <sz val="10"/>
        <rFont val="Arial LatArm"/>
        <family val="2"/>
      </rPr>
      <t xml:space="preserve"> </t>
    </r>
    <r>
      <rPr>
        <sz val="8"/>
        <rFont val="Arial LatArm"/>
        <family val="2"/>
      </rPr>
      <t>)</t>
    </r>
  </si>
  <si>
    <r>
      <t xml:space="preserve">___________________________________________________________________  </t>
    </r>
    <r>
      <rPr>
        <b/>
        <sz val="11"/>
        <rFont val="Arial LatArm"/>
        <family val="2"/>
      </rPr>
      <t>Ñ³½³ñ ¹ñ³Ù ·áõÙ³ñáí:</t>
    </r>
  </si>
  <si>
    <r>
      <t xml:space="preserve"> </t>
    </r>
    <r>
      <rPr>
        <b/>
        <sz val="9"/>
        <rFont val="Arial LatArm"/>
        <family val="2"/>
      </rPr>
      <t>¹³ë³Ï³ñ·Ù³Ý</t>
    </r>
    <r>
      <rPr>
        <sz val="9"/>
        <rFont val="Arial LatArm"/>
        <family val="2"/>
      </rPr>
      <t xml:space="preserve">  </t>
    </r>
  </si>
  <si>
    <r>
      <t xml:space="preserve">².   ÀÜÂ²òÆÎ  Ì²Êêºðª         </t>
    </r>
    <r>
      <rPr>
        <b/>
        <sz val="9"/>
        <rFont val="Arial LatArm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LatArm"/>
        <family val="2"/>
      </rPr>
      <t xml:space="preserve">ÀÜ¸²ØºÜÀ,                                                                                             </t>
    </r>
  </si>
  <si>
    <r>
      <t xml:space="preserve"> -</t>
    </r>
    <r>
      <rPr>
        <sz val="10"/>
        <rFont val="Arial LatArm"/>
        <family val="2"/>
      </rPr>
      <t>îÝ³ÛÇÝ ïÝï»ëáõÃÛáõÝÝ»ñÇÝ ¹ñ³Ùáí í×³ñíáÕ ëáóÇ³É³Ï³Ý ³å³ÑáíáõÃÛ³Ý í×³ñÝ»ñ</t>
    </r>
  </si>
  <si>
    <r>
      <t xml:space="preserve"> -</t>
    </r>
    <r>
      <rPr>
        <sz val="10"/>
        <color indexed="8"/>
        <rFont val="Arial LatArm"/>
        <family val="2"/>
      </rPr>
      <t>àã ÝÛáõÃ³Ï³Ý ã³ñï³¹ñí³Í ³ÏïÇíÝ»ñ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</si>
  <si>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 Է. Արշակյան _________________</t>
    </r>
  </si>
  <si>
    <r>
      <t xml:space="preserve">                                           (¶ÈÊ²ìàð Ð²Þì²ä²Ð)</t>
    </r>
    <r>
      <rPr>
        <sz val="11"/>
        <rFont val="Arial LatArm"/>
        <family val="2"/>
      </rPr>
      <t xml:space="preserve">                                           </t>
    </r>
    <r>
      <rPr>
        <sz val="8"/>
        <rFont val="Arial LatArm"/>
        <family val="2"/>
      </rPr>
      <t>(ëïáñ³·ñáõÃÛáõÝ)                                                                     (².Ð.².)</t>
    </r>
  </si>
  <si>
    <r>
      <t>** Ì²ÜàÂ²¶ðàôÂÚàôÜ II.</t>
    </r>
    <r>
      <rPr>
        <sz val="6"/>
        <rFont val="Arial LatArm"/>
        <family val="2"/>
      </rPr>
      <t xml:space="preserve">   N 1 ûñÇÝ³Ï»ÉÇ Ó¨Ç Ýßí³Í ïáÕÁ ÐÐ å»ï³Ï³Ý Ï³é³í³ñÙ³Ý ¨ ï»Õ³Ï³Ý ÇÝùÝ³Ï³é³í³ñÙ³Ý í»ñ³¹³ë Ù³ñÙÇÝÝ»ñÁ ã»Ý Éñ³óÝáõÙ:</t>
    </r>
  </si>
  <si>
    <r>
      <t xml:space="preserve">*** Ì²ÜàÂ²¶ðàôÂÚàôÜ III.   </t>
    </r>
    <r>
      <rPr>
        <sz val="6"/>
        <rFont val="Arial LatArm"/>
        <family val="2"/>
      </rPr>
      <t>N 1 ûñÇÝ³Ï»ÉÇ Ó¨Ç Ýßí³Í ïáÕÁ ÐÐ å»ï³Ï³Ý Ï³é³í³ñÙ³Ý ¨ ï»Õ³Ï³Ý ÇÝùÝ³Ï³é³í³ñÙ³Ý Ù³ñÙÇÝÝ»ñÁ Éñ³óÝáõÙ »Ý Çñ»Ýó Ñ³Ù³ñ µÛáõç»ï³ÛÇÝ Í³Ëë»ñÇ ·»ñ³ï»ëã³Ï³Ý ¹³ë³Ï³ñ·Ù³Ùµ ë³ÑÙ³Ý³Í Ïá¹Á:</t>
    </r>
  </si>
  <si>
    <r>
      <t xml:space="preserve">**** Ì²ÜàÂ²¶ðàôÂÚàôÜ IV. </t>
    </r>
    <r>
      <rPr>
        <sz val="6"/>
        <rFont val="Arial LatArm"/>
        <family val="2"/>
      </rPr>
      <t xml:space="preserve"> N 1 ûñÇÝ³Ï»ÉÇ Ó¨Ç Ýßí³Í ïáÕÁª   ³ÝÏ³Ë  Ýñ³ÝÇó, Ã» Ýáñ Ý³Ë³Ñ³ßÇíÁ áñ ¹»åùáõÙ ¿ Ñ³ëï³ïíáõÙ, Éñ³óíáõÙ ¿ N 1 ûñÇÝ³Ï»ÉÇ Ó¨Ç ³ÕÛáõë³ÏÇ §²¦ ëÛáõÝ³ÏáõÙ ³Ùñ³·ñí³Í N 1000000 (§ÀÝ¹³Ù»ÝÁ </t>
    </r>
  </si>
  <si>
    <r>
      <t xml:space="preserve">***** Ì²ÜàÂ²¶ðàôÂÚàôÜ V. </t>
    </r>
    <r>
      <rPr>
        <sz val="6"/>
        <rFont val="Arial LatArm"/>
        <family val="2"/>
      </rPr>
      <t xml:space="preserve"> N 1 ûñÇÝ³Ï»ÉÇ Ó¨Ç Ýßí³Í ïáÕÁ Éñ³óíáõÙ ¿ Ññ³Ù³Ýáí Ñ³ëï³ïí³Í N 11 Ñ³í»Éí³ÍÇ` §´Ûáõç»ï³ÛÇÝ Í³Ëë»ñÇ ·áñÍ³é³Ï³Ý ¹³ë³Ï³ñ·áõÙ¦, ï³ññ»ñÇÝ Ñ³Ù³å³ï³ëË³Ý` µ³ÅÇÝ (2 ÝÇß), ËáõÙµ(1ÝÇß)  ¨ ¹³ë (1ÝÇß):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</si>
  <si>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             </t>
    </r>
    <r>
      <rPr>
        <b/>
        <sz val="10"/>
        <rFont val="Arial LatArm"/>
        <family val="2"/>
      </rPr>
      <t>_________________</t>
    </r>
  </si>
  <si>
    <r>
      <t>Î.î</t>
    </r>
    <r>
      <rPr>
        <b/>
        <sz val="8"/>
        <rFont val="Arial LatArm"/>
        <family val="2"/>
      </rPr>
      <t>.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</si>
  <si>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խ .Մանուկյան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</si>
  <si>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Ս Ստեփանյան  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</si>
  <si>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Է. Արշակյան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</si>
  <si>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</t>
    </r>
    <r>
      <rPr>
        <sz val="10"/>
        <rFont val="Arial LatArm"/>
        <family val="2"/>
      </rPr>
      <t>_______________                                        Գ. Բեզոյան _________________</t>
    </r>
  </si>
  <si>
    <r>
      <t xml:space="preserve">                                           (¶ÈÊ²ìàð Ð²Þì²ä²Ð)</t>
    </r>
    <r>
      <rPr>
        <sz val="11"/>
        <rFont val="Arial LatArm"/>
        <family val="2"/>
      </rPr>
      <t xml:space="preserve">                                  </t>
    </r>
    <r>
      <rPr>
        <sz val="8"/>
        <rFont val="Arial LatArm"/>
        <family val="2"/>
      </rPr>
      <t>(ëïáñ³·ñáõÃÛáõÝ)                                                                     (².Ð.².)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</si>
  <si>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Է. Արշակյան _________________</t>
    </r>
  </si>
  <si>
    <r>
      <t xml:space="preserve">ÀÜ¸²ØºÜÀ Ì²Êêºð </t>
    </r>
    <r>
      <rPr>
        <sz val="8"/>
        <rFont val="Arial LatArm"/>
        <family val="2"/>
      </rPr>
      <t>(ïáÕ2100+ïáÕ2200+ïáÕ2300+ïáÕ2400+ïáÕ2500+ïáÕ2600+ ïáÕ2700+ïáÕ2800+ïáÕ2900+ïáÕ3000+ïáÕ3100)</t>
    </r>
  </si>
  <si>
    <r>
      <t xml:space="preserve">ÀÝ¹Ñ³Ýáõñ µÝáõÛÃÇ Ñ³Ýñ³ÛÇÝ Í³é³ÛáõÃÛáõÝÝ»ñ (³ÛÉ ¹³ë»ñÇÝ ãå³ïÏ³ÝáÕ)  </t>
    </r>
    <r>
      <rPr>
        <b/>
        <sz val="8"/>
        <rFont val="Arial LatArm"/>
        <family val="2"/>
      </rPr>
      <t>(·»ñ»½Ù³ÝÝ»ñ)</t>
    </r>
  </si>
  <si>
    <r>
      <t>îÜîºê²Î²Ü Ð²ð²´ºðàôÂÚàôÜÜºð (</t>
    </r>
    <r>
      <rPr>
        <sz val="8"/>
        <rFont val="Arial LatArm"/>
        <family val="2"/>
      </rPr>
      <t>ïáÕ2410+ïáÕ2420+ïáÕ2430+ïáÕ2440+ïáÕ2450+ïáÕ2460+ïáÕ2470+ïáÕ2480+ïáÕ2490</t>
    </r>
    <r>
      <rPr>
        <b/>
        <sz val="8"/>
        <rFont val="Arial LatArm"/>
        <family val="2"/>
      </rPr>
      <t>)</t>
    </r>
  </si>
  <si>
    <r>
      <t>²èàÔæ²ä²ÐàôÂÚàôÜ (</t>
    </r>
    <r>
      <rPr>
        <sz val="8"/>
        <rFont val="Arial LatArm"/>
        <family val="2"/>
      </rPr>
      <t>ïáÕ2710+ïáÕ2720+ïáÕ2730+ïáÕ2740+ïáÕ2750+ïáÕ2760</t>
    </r>
    <r>
      <rPr>
        <b/>
        <sz val="8"/>
        <rFont val="Arial LatArm"/>
        <family val="2"/>
      </rPr>
      <t>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</si>
  <si>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            Է.Արշակյան</t>
    </r>
    <r>
      <rPr>
        <b/>
        <sz val="10"/>
        <rFont val="Arial LatArm"/>
        <family val="2"/>
      </rPr>
      <t>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</si>
  <si>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Է.  Արշակյան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</si>
  <si>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       Է.Արշակյան____________</t>
    </r>
  </si>
  <si>
    <r>
      <t xml:space="preserve">           </t>
    </r>
    <r>
      <rPr>
        <sz val="12"/>
        <rFont val="Arial LatArm"/>
        <family val="2"/>
      </rPr>
      <t xml:space="preserve">  ÀÜ¸²ØºÜÀ</t>
    </r>
    <r>
      <rPr>
        <sz val="11"/>
        <rFont val="Arial LatArm"/>
        <family val="2"/>
      </rPr>
      <t xml:space="preserve">   </t>
    </r>
    <r>
      <rPr>
        <sz val="12"/>
        <rFont val="Arial LatArm"/>
        <family val="2"/>
      </rPr>
      <t xml:space="preserve"> Ì²Êêºð              </t>
    </r>
    <r>
      <rPr>
        <sz val="11"/>
        <rFont val="Arial LatArm"/>
        <family val="2"/>
      </rPr>
      <t xml:space="preserve"> </t>
    </r>
    <r>
      <rPr>
        <sz val="8"/>
        <rFont val="Arial LatArm"/>
        <family val="2"/>
      </rPr>
      <t>(ïáÕ4050+ïáÕ5000+ïáÕ 6000)</t>
    </r>
  </si>
  <si>
    <r>
      <t xml:space="preserve">².   ÀÜÂ²òÆÎ  Ì²Êêºðª                </t>
    </r>
    <r>
      <rPr>
        <sz val="10"/>
        <rFont val="Arial LatArm"/>
        <family val="2"/>
      </rPr>
      <t xml:space="preserve">(ïáÕ4100+ïáÕ4200+ïáÕ4300+ïáÕ4400+ïáÕ4500+ ïáÕ4600+ïáÕ4700)       </t>
    </r>
    <r>
      <rPr>
        <sz val="12"/>
        <rFont val="Arial LatArm"/>
        <family val="2"/>
      </rPr>
      <t xml:space="preserve">                                                                                                                </t>
    </r>
  </si>
  <si>
    <r>
      <t xml:space="preserve">1.1 ²ÞÊ²î²ÜøÆ ì²ðÒ²îðàôÂÚàôÜ </t>
    </r>
    <r>
      <rPr>
        <sz val="8"/>
        <rFont val="Arial LatArm"/>
        <family val="2"/>
      </rPr>
      <t xml:space="preserve">(ïáÕ4110+ïáÕ4120+ïáÕ4130) </t>
    </r>
    <r>
      <rPr>
        <sz val="10"/>
        <rFont val="Arial LatArm"/>
        <family val="2"/>
      </rPr>
      <t xml:space="preserve">                                                                    </t>
    </r>
  </si>
  <si>
    <r>
      <t xml:space="preserve">¸ð²Øàì ìÖ²ðìàÔ ²ÞÊ²î²ì²ðÒºð ºì Ð²ìºÈ²ìÖ²ðÜºð </t>
    </r>
    <r>
      <rPr>
        <sz val="8"/>
        <rFont val="Arial LatArm"/>
        <family val="2"/>
      </rPr>
      <t>(ïáÕ4111+ïáÕ4112+ ïáÕ4114)</t>
    </r>
  </si>
  <si>
    <r>
      <t xml:space="preserve">´ÜºÔºÜ ²ÞÊ²î²ì²ðÒºð ºì Ð²ìºÈ²ìÖ²ðÜºð </t>
    </r>
    <r>
      <rPr>
        <sz val="8"/>
        <rFont val="Arial LatArm"/>
        <family val="2"/>
      </rPr>
      <t>(ïáÕ4121)</t>
    </r>
  </si>
  <si>
    <r>
      <t xml:space="preserve">ö²êî²òÆ êàòÆ²È²Î²Ü ²ä²ÐàìàôÂÚ²Ü ìÖ²ðÜºð </t>
    </r>
    <r>
      <rPr>
        <sz val="8"/>
        <rFont val="Arial LatArm"/>
        <family val="2"/>
      </rPr>
      <t>(ïáÕ4131)</t>
    </r>
  </si>
  <si>
    <r>
      <t xml:space="preserve">1.2 Ì²è²ÚàôÂÚàôÜÜºðÆ ºì ²äð²ÜøÜºðÆ Òºèø ´ºðàôØ </t>
    </r>
    <r>
      <rPr>
        <sz val="8"/>
        <rFont val="Arial LatArm"/>
        <family val="2"/>
      </rPr>
      <t>(ïáÕ4210+ïáÕ4220+ïáÕ4230+ïáÕ4240+ïáÕ4250+ïáÕ4260)</t>
    </r>
  </si>
  <si>
    <r>
      <t xml:space="preserve">Þ²ðàôÜ²Î²Î²Ü Ì²Êêºð </t>
    </r>
    <r>
      <rPr>
        <sz val="8"/>
        <rFont val="Arial LatArm"/>
        <family val="2"/>
      </rPr>
      <t>(ïáÕ4211+ïáÕ4212+ïáÕ4213+ïáÕ4214+ïáÕ4215+ïáÕ4216+ïáÕ4217)</t>
    </r>
  </si>
  <si>
    <r>
      <t xml:space="preserve"> -</t>
    </r>
    <r>
      <rPr>
        <sz val="9"/>
        <rFont val="Arial LatArm"/>
        <family val="2"/>
      </rPr>
      <t>¾Ý»ñ·»ïÇÏ  Í³é³ÛáõÃÛáõÝÝ»ñ</t>
    </r>
  </si>
  <si>
    <r>
      <t xml:space="preserve"> ¶àðÌàôÔàôØÜºðÆ ºì Þðæ²¶²ÚàôÂÚàôÜÜºðÆ Ì²Êêºð </t>
    </r>
    <r>
      <rPr>
        <sz val="8"/>
        <rFont val="Arial LatArm"/>
        <family val="2"/>
      </rPr>
      <t>(ïáÕ4221+ïáÕ4222+ïáÕ4223)</t>
    </r>
  </si>
  <si>
    <r>
      <t xml:space="preserve">ä²ÚØ²Ü²¶ð²ÚÆÜ ²ÚÈ Ì²è²ÚàôÂÚàôÜÜºðÆ Òºèø ´ºðàôØ </t>
    </r>
    <r>
      <rPr>
        <sz val="8"/>
        <rFont val="Arial LatArm"/>
        <family val="2"/>
      </rPr>
      <t>(ïáÕ4231+ïáÕ4232+ïáÕ4233+ïáÕ4234+ïáÕ4235+ïáÕ4236+ïáÕ4237+ïáÕ4238)</t>
    </r>
  </si>
  <si>
    <r>
      <t xml:space="preserve"> ²ÚÈ Ø²êÜ²¶Æî²Î²Ü Ì²è²ÚàôÂÚàôÜÜºðÆ Òºèø ´ºðàôØ  </t>
    </r>
    <r>
      <rPr>
        <sz val="8"/>
        <rFont val="Arial LatArm"/>
        <family val="2"/>
      </rPr>
      <t>(ïáÕ 4241)</t>
    </r>
  </si>
  <si>
    <r>
      <t xml:space="preserve">ÀÜÂ²òÆÎ Üàðà¶àôØ ºì ä²Ðä²ÜàôØ (Í³é³ÛáõÃÛáõÝÝ»ñ ¨ ÝÛáõÃ»ñ) </t>
    </r>
    <r>
      <rPr>
        <sz val="8"/>
        <rFont val="Arial LatArm"/>
        <family val="2"/>
      </rPr>
      <t>(ïáÕ4251+ïáÕ4252)</t>
    </r>
  </si>
  <si>
    <r>
      <t xml:space="preserve"> ÜÚàôÂºð </t>
    </r>
    <r>
      <rPr>
        <sz val="8"/>
        <rFont val="Arial LatArm"/>
        <family val="2"/>
      </rPr>
      <t>(ïáÕ4261+ïáÕ4262+ïáÕ4263+ïáÕ4264+ïáÕ4265+ïáÕ4266+ïáÕ4267+ïáÕ4268)</t>
    </r>
  </si>
  <si>
    <r>
      <t xml:space="preserve"> </t>
    </r>
    <r>
      <rPr>
        <sz val="9"/>
        <color indexed="8"/>
        <rFont val="Arial LatArm"/>
        <family val="2"/>
      </rPr>
      <t xml:space="preserve">1.3 îàÎàê²ìÖ²ðÜºð </t>
    </r>
    <r>
      <rPr>
        <sz val="8"/>
        <color indexed="8"/>
        <rFont val="Arial LatArm"/>
        <family val="2"/>
      </rPr>
      <t>(ïáÕ4310+ïáÕ 4320+ïáÕ4330)</t>
    </r>
  </si>
  <si>
    <r>
      <t xml:space="preserve">ÜºðøÆÜ îàÎàê²ìÖ²ðÜºð </t>
    </r>
    <r>
      <rPr>
        <sz val="8"/>
        <color indexed="8"/>
        <rFont val="Arial LatArm"/>
        <family val="2"/>
      </rPr>
      <t>(ïáÕ4311+ïáÕ4312)</t>
    </r>
  </si>
  <si>
    <r>
      <t>²ðî²øÆÜ îàÎàê²ìÖ²ðÜºð</t>
    </r>
    <r>
      <rPr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(ïáÕ4321+ïáÕ4322)</t>
    </r>
  </si>
  <si>
    <r>
      <t xml:space="preserve">öàÊ²èàôÂÚàôÜÜºðÆ Ðºî Î²äì²Ì ìÖ²ðÜºð </t>
    </r>
    <r>
      <rPr>
        <sz val="8"/>
        <color indexed="8"/>
        <rFont val="Arial LatArm"/>
        <family val="2"/>
      </rPr>
      <t xml:space="preserve">(ïáÕ4331+ïáÕ4332+ïáÕ4333) </t>
    </r>
  </si>
  <si>
    <r>
      <t>1.4 êàô´êÆ¸Æ²Üºð</t>
    </r>
    <r>
      <rPr>
        <sz val="8"/>
        <color indexed="8"/>
        <rFont val="Arial LatArm"/>
        <family val="2"/>
      </rPr>
      <t xml:space="preserve">  (ïáÕ4410+ïáÕ4420)</t>
    </r>
  </si>
  <si>
    <r>
      <t xml:space="preserve">êàô´êÆ¸Æ²Üºð äºî²Î²Ü (Ð²Ø²ÚÜø²ÚÆÜ) Î²¼Ø²ÎºðäàôÂÚàôÜÜºðÆÜ </t>
    </r>
    <r>
      <rPr>
        <sz val="8"/>
        <color indexed="8"/>
        <rFont val="Arial LatArm"/>
        <family val="2"/>
      </rPr>
      <t>(ïáÕ4411+ïáÕ4412)</t>
    </r>
  </si>
  <si>
    <r>
      <t>êàô´êÆ¸Æ²Üºð àâ äºî²Î²Ü (àâ Ð²Ø²ÚÜø²ÚÆÜ) Î²¼Ø²ÎºðäàôÂÚàôÜÜºðÆÜ</t>
    </r>
    <r>
      <rPr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(ïáÕ4421+ïáÕ4422)</t>
    </r>
  </si>
  <si>
    <r>
      <t xml:space="preserve">1.5 ¸ð²Ø²ÞÜàðÐÜºð </t>
    </r>
    <r>
      <rPr>
        <sz val="8"/>
        <color indexed="8"/>
        <rFont val="Arial LatArm"/>
        <family val="2"/>
      </rPr>
      <t>(ïáÕ4510+ïáÕ4520+ïáÕ4530+ïáÕ4540)</t>
    </r>
  </si>
  <si>
    <r>
      <t>¸ð²Ø²ÞÜàðÐÜºð úî²ðºðÎðÚ² Î²è²ì²ðàôÂÚàôÜÜºðÆÜ</t>
    </r>
    <r>
      <rPr>
        <sz val="8"/>
        <color indexed="8"/>
        <rFont val="Arial LatArm"/>
        <family val="2"/>
      </rPr>
      <t xml:space="preserve"> (ïáÕ4511+ïáÕ4512)</t>
    </r>
  </si>
  <si>
    <r>
      <t>¸ð²Ø²ÞÜàðÐÜºð ØÆæ²¼¶²ÚÆÜ Î²¼Ø²ÎºðäàôÂÚàôÜÜºðÆÜ</t>
    </r>
    <r>
      <rPr>
        <sz val="8"/>
        <color indexed="8"/>
        <rFont val="Arial LatArm"/>
        <family val="2"/>
      </rPr>
      <t xml:space="preserve"> (ïáÕ4521+ïáÕ4522)</t>
    </r>
  </si>
  <si>
    <r>
      <t>ÀÜÂ²òÆÎ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(ïáÕ4531+ïáÕ4532+ïáÕ4533)</t>
    </r>
  </si>
  <si>
    <r>
      <t>Î²äÆî²È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(ïáÕ4541+ïáÕ4542+ïáÕ4543)</t>
    </r>
  </si>
  <si>
    <r>
      <t xml:space="preserve">1.6 êàòÆ²È²Î²Ü Üä²êîÜºð ºì ÎºÜê²ÂàÞ²ÎÜºð </t>
    </r>
    <r>
      <rPr>
        <sz val="8"/>
        <color indexed="8"/>
        <rFont val="Arial LatArm"/>
        <family val="2"/>
      </rPr>
      <t>(ïáÕ4610+ïáÕ4630+ïáÕ4640)</t>
    </r>
  </si>
  <si>
    <r>
      <t xml:space="preserve"> êàòÆ²È²Î²Ü ú¶ÜàôÂÚ²Ü ¸ð²Ø²Î²Ü ²ðî²Ð²ÚîàôÂÚ²Ø´ Üä²êîÜºð (´ÚàôæºÆò) </t>
    </r>
    <r>
      <rPr>
        <sz val="8"/>
        <color indexed="8"/>
        <rFont val="Arial LatArm"/>
        <family val="2"/>
      </rPr>
      <t xml:space="preserve">(ïáÕ4631+ïáÕ4632+ïáÕ4633+ïáÕ4634) </t>
    </r>
  </si>
  <si>
    <r>
      <t xml:space="preserve"> ÎºÜê²ÂàÞ²ÎÜºð </t>
    </r>
    <r>
      <rPr>
        <sz val="8"/>
        <color indexed="8"/>
        <rFont val="Arial LatArm"/>
        <family val="2"/>
      </rPr>
      <t xml:space="preserve">(ïáÕ4641) </t>
    </r>
  </si>
  <si>
    <r>
      <t xml:space="preserve">1.7 ²ÚÈ Ì²Êêºð </t>
    </r>
    <r>
      <rPr>
        <sz val="8"/>
        <rFont val="Arial LatArm"/>
        <family val="2"/>
      </rPr>
      <t>(ïáÕ4710+ïáÕ4720+ïáÕ4730+ïáÕ4740+ïáÕ4750+ïáÕ4760+ïáÕ4770)</t>
    </r>
  </si>
  <si>
    <r>
      <t xml:space="preserve">ÜìÆð²îìàôÂÚàôÜÜºð àâ Î²è²ì²ð²Î²Ü (Ð²ê²ð²Î²Î²Ü) Î²¼Ø²ÎºðäàôÂÚàôÜÜºðÆÜ </t>
    </r>
    <r>
      <rPr>
        <sz val="8"/>
        <rFont val="Arial LatArm"/>
        <family val="2"/>
      </rPr>
      <t xml:space="preserve">(ïáÕ4711+ïáÕ4712) </t>
    </r>
  </si>
  <si>
    <r>
      <t xml:space="preserve">Ð²ðÎºð, ä²ðî²¸Æð ìÖ²ðÜºð ºì îàôÚÄºð, àðàÜø Î²è²ì²ðØ²Ü î²ð´ºð Ø²Î²ð¸²ÎÜºðÆ ÎàÔØÆò ÎÆð²èìàôØ ºÜ ØÆØÚ²Üò ÜÎ²îØ²Ø´ </t>
    </r>
    <r>
      <rPr>
        <sz val="8"/>
        <color indexed="8"/>
        <rFont val="Arial LatArm"/>
        <family val="2"/>
      </rPr>
      <t>(ïáÕ4721+ïáÕ4722+ïáÕ4723+ïáÕ4724)</t>
    </r>
  </si>
  <si>
    <r>
      <t xml:space="preserve">¸²î²ð²ÜÜºðÆ ÎàÔØÆò ÜÞ²Ü²Îì²Ì îàôÚÄºð ºì îàô¶²ÜøÜºð </t>
    </r>
    <r>
      <rPr>
        <sz val="8"/>
        <color indexed="8"/>
        <rFont val="Arial LatArm"/>
        <family val="2"/>
      </rPr>
      <t>(ïáÕ4731)</t>
    </r>
  </si>
  <si>
    <r>
      <t xml:space="preserve"> ´Ü²Î²Ü ²ÔºîÜºðÆò Î²Ø ²ÚÈ ´Ü²Î²Ü ä²îÖ²èÜºðàì ²è²æ²ò²Ì ìÜ²êÜºðÆ Î²Ø ìÜ²êì²ÌøÜºðÆ ìºð²Î²Ü¶ÜàôØ </t>
    </r>
    <r>
      <rPr>
        <sz val="8"/>
        <color indexed="8"/>
        <rFont val="Arial LatArm"/>
        <family val="2"/>
      </rPr>
      <t>(ïáÕ4741+ïáÕ4742)</t>
    </r>
  </si>
  <si>
    <r>
      <t xml:space="preserve">Î²è²ì²ðØ²Ü Ø²ðØÆÜÜºðÆ ¶àðÌàôÜºàôÂÚ²Ü Ðºîºì²Üøàì ²è²æ²ò²Ì ìÜ²êÜºðÆ Î²Ø ìÜ²êì²ÌøÜºðÆ </t>
    </r>
    <r>
      <rPr>
        <sz val="9"/>
        <color indexed="8"/>
        <rFont val="Arial LatArm"/>
        <family val="2"/>
      </rPr>
      <t xml:space="preserve"> </t>
    </r>
    <r>
      <rPr>
        <i/>
        <sz val="9"/>
        <color indexed="8"/>
        <rFont val="Arial LatArm"/>
        <family val="2"/>
      </rPr>
      <t xml:space="preserve">ìºð²Î²Ü¶ÜàôØ </t>
    </r>
    <r>
      <rPr>
        <sz val="8"/>
        <color indexed="8"/>
        <rFont val="Arial LatArm"/>
        <family val="2"/>
      </rPr>
      <t>(ïáÕ4751)</t>
    </r>
  </si>
  <si>
    <r>
      <t xml:space="preserve"> ²ÚÈ Ì²Êêºð </t>
    </r>
    <r>
      <rPr>
        <sz val="9"/>
        <color indexed="8"/>
        <rFont val="Arial LatArm"/>
        <family val="2"/>
      </rPr>
      <t>(ïáÕ4761)</t>
    </r>
  </si>
  <si>
    <r>
      <t xml:space="preserve">ä²Ðàôêî²ÚÆÜ ØÆæàòÜºð </t>
    </r>
    <r>
      <rPr>
        <sz val="9"/>
        <color indexed="8"/>
        <rFont val="Arial LatArm"/>
        <family val="2"/>
      </rPr>
      <t>(ïáÕ4771)</t>
    </r>
  </si>
  <si>
    <r>
      <t xml:space="preserve">´. àâ üÆÜ²Üê²Î²Ü ²ÎîÆìÜºðÆ ¶Ìàì Ì²Êêºð                     </t>
    </r>
    <r>
      <rPr>
        <sz val="10"/>
        <color indexed="8"/>
        <rFont val="Arial LatArm"/>
        <family val="2"/>
      </rPr>
      <t>(ïáÕ5100+ïáÕ5200+ïáÕ5300+ïáÕ5400)</t>
    </r>
  </si>
  <si>
    <r>
      <t xml:space="preserve">1.1. ÐÆØÜ²Î²Ü ØÆæàòÜºð                                 </t>
    </r>
    <r>
      <rPr>
        <sz val="8"/>
        <color indexed="8"/>
        <rFont val="Arial LatArm"/>
        <family val="2"/>
      </rPr>
      <t>(ïáÕ5110+ïáÕ5120+ïáÕ5130)</t>
    </r>
  </si>
  <si>
    <r>
      <t xml:space="preserve">ÞºÜøºð ºì ÞÆÜàôÂÚàôÜÜºð                                       </t>
    </r>
    <r>
      <rPr>
        <sz val="8"/>
        <color indexed="8"/>
        <rFont val="Arial LatArm"/>
        <family val="2"/>
      </rPr>
      <t>(ïáÕ5111+ïáÕ5112+ïáÕ5113)</t>
    </r>
  </si>
  <si>
    <r>
      <t xml:space="preserve">ØºøºÜ²Üºð ºì ê²ðø²ìàðàôØÜºð                                       </t>
    </r>
    <r>
      <rPr>
        <sz val="8"/>
        <color indexed="8"/>
        <rFont val="Arial LatArm"/>
        <family val="2"/>
      </rPr>
      <t>(ïáÕ5121+ ïáÕ5122+ïáÕ5123)</t>
    </r>
  </si>
  <si>
    <r>
      <t xml:space="preserve"> ²ÚÈ ÐÆØÜ²Î²Ü ØÆæàòÜºð                                                             </t>
    </r>
    <r>
      <rPr>
        <sz val="8"/>
        <color indexed="8"/>
        <rFont val="Arial LatArm"/>
        <family val="2"/>
      </rPr>
      <t>(ïáÕ 5131+ïáÕ 5132+ïáÕ 5133+ ïáÕ5134)</t>
    </r>
  </si>
  <si>
    <r>
      <t xml:space="preserve">1.2 ä²Þ²ðÜºð </t>
    </r>
    <r>
      <rPr>
        <sz val="8"/>
        <color indexed="8"/>
        <rFont val="Arial LatArm"/>
        <family val="2"/>
      </rPr>
      <t>(ïáÕ5211+ïáÕ5221+ïáÕ5231+ïáÕ5241)</t>
    </r>
  </si>
  <si>
    <r>
      <t xml:space="preserve">1.3 ´²ðÒð²ðÄºø ²ÎîÆìÜºð </t>
    </r>
    <r>
      <rPr>
        <sz val="8"/>
        <color indexed="8"/>
        <rFont val="Arial LatArm"/>
        <family val="2"/>
      </rPr>
      <t>(ïáÕ 5311)</t>
    </r>
  </si>
  <si>
    <r>
      <t xml:space="preserve">1.4 â²ðî²¸ðì²Ì ԱԿՏԻՎՆԵՐ                              </t>
    </r>
    <r>
      <rPr>
        <sz val="8"/>
        <rFont val="Arial LatArm"/>
        <family val="2"/>
      </rPr>
      <t>(ïáÕ 5411+ïáÕ 5421+ïáÕ 5431+ïáÕ5441)</t>
    </r>
  </si>
  <si>
    <r>
      <t xml:space="preserve"> ¶. àâ üÆÜ²Üê²Î²Ü ²ÎîÆìÜºðÆ Æð²òàôØÆò Øàôîøºð </t>
    </r>
    <r>
      <rPr>
        <sz val="10"/>
        <rFont val="Arial LatArm"/>
        <family val="2"/>
      </rPr>
      <t>(ïáÕ6100+ïáÕ6200+ïáÕ6300+ïáÕ6400)</t>
    </r>
  </si>
  <si>
    <r>
      <t>ÐÆØÜ²Î²Ü ØÆæàòÜºðÆ Æð²òàôØÆò Øàôîøºð</t>
    </r>
    <r>
      <rPr>
        <sz val="10"/>
        <rFont val="Arial LatArm"/>
        <family val="2"/>
      </rPr>
      <t xml:space="preserve"> (ïáÕ6110+ïáÕ6120+ïáÕ6130) </t>
    </r>
  </si>
  <si>
    <r>
      <t>ä²Þ²ðÜºðÆ Æð²òàôØÆò Øàôîøºð</t>
    </r>
    <r>
      <rPr>
        <i/>
        <sz val="11"/>
        <rFont val="Arial LatArm"/>
        <family val="2"/>
      </rPr>
      <t xml:space="preserve"> </t>
    </r>
    <r>
      <rPr>
        <sz val="10"/>
        <rFont val="Arial LatArm"/>
        <family val="2"/>
      </rPr>
      <t>(ïáÕ6210+ïáÕ6220)</t>
    </r>
  </si>
  <si>
    <r>
      <t xml:space="preserve">´²ðÒð²ðÄºø ²ÎîÆìÜºðÆ Æð²òàôØÆò Øàôîøºð  </t>
    </r>
    <r>
      <rPr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 6310)</t>
    </r>
  </si>
  <si>
    <r>
      <t>â²ðî²¸ðì²Ì ²ÎîÆìÜºðÆ Æð²òàôØÆò Øàôîøºð</t>
    </r>
    <r>
      <rPr>
        <i/>
        <sz val="11"/>
        <rFont val="Arial LatArm"/>
        <family val="2"/>
      </rPr>
      <t xml:space="preserve">`                                                   </t>
    </r>
    <r>
      <rPr>
        <sz val="10"/>
        <rFont val="Arial LatArm"/>
        <family val="2"/>
      </rPr>
      <t>(ïáÕ6410+ïáÕ6420+ïáÕ6430+ïáÕ6440)</t>
    </r>
  </si>
  <si>
    <r>
      <t xml:space="preserve"> -</t>
    </r>
    <r>
      <rPr>
        <sz val="10"/>
        <color indexed="8"/>
        <rFont val="Arial LatArm"/>
        <family val="2"/>
      </rPr>
      <t>Þ»Ýù»ñÇ ¨ ßÇÝáõÃÛáõÝ. Ï³åÇï³É í»ñ³Ýáñá·áõÙ</t>
    </r>
  </si>
  <si>
    <r>
      <t xml:space="preserve">                                      ÐԱØԱՅÜՔԻ ÔºÎ²ì²ðª</t>
    </r>
    <r>
      <rPr>
        <sz val="11"/>
        <rFont val="Arial LatArm"/>
        <family val="2"/>
      </rPr>
      <t xml:space="preserve">                  </t>
    </r>
    <r>
      <rPr>
        <sz val="10"/>
        <rFont val="Arial LatArm"/>
        <family val="2"/>
      </rPr>
      <t xml:space="preserve">                                 Է. Արշակյան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</si>
  <si>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Ա Անախասյան _________________</t>
    </r>
  </si>
  <si>
    <r>
      <t xml:space="preserve">                                                            ÐÆØÜ²ðÎÆ ÔºÎ²ì²ðª</t>
    </r>
    <r>
      <rPr>
        <sz val="11"/>
        <rFont val="Arial LatArm"/>
        <family val="2"/>
      </rPr>
      <t xml:space="preserve">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</t>
    </r>
    <r>
      <rPr>
        <b/>
        <sz val="10"/>
        <rFont val="Arial LatArm"/>
        <family val="2"/>
      </rPr>
      <t>_________________</t>
    </r>
  </si>
  <si>
    <r>
      <t>ä²Þ²ðÜºðÆ Æð²òàôØÆò Øàôîøºð</t>
    </r>
    <r>
      <rPr>
        <b/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(ïáÕ6210+ïáÕ6220)</t>
    </r>
  </si>
  <si>
    <r>
      <t xml:space="preserve">²ÚÈ ä²Þ²ðÜºðÆ Æð²òàôØÆò Øàôîøºð </t>
    </r>
    <r>
      <rPr>
        <i/>
        <sz val="10"/>
        <rFont val="Arial LatArm"/>
        <family val="2"/>
      </rPr>
      <t>(ïáÕ6221+ïáÕ6222+ïáÕ6223)</t>
    </r>
  </si>
  <si>
    <r>
      <t xml:space="preserve">´²ðÒð²ðÄºø ²ÎîÆìÜºðÆ Æð²òàôØÆò Øàôîøºð </t>
    </r>
    <r>
      <rPr>
        <sz val="10"/>
        <rFont val="Arial LatArm"/>
        <family val="2"/>
      </rPr>
      <t xml:space="preserve"> </t>
    </r>
    <r>
      <rPr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 6310)</t>
    </r>
  </si>
  <si>
    <r>
      <t>â²ðî²¸ðì²Ì ²ÎîÆìÜºðÆ Æð²òàôØÆò Øàôîøºð</t>
    </r>
    <r>
      <rPr>
        <b/>
        <i/>
        <sz val="10"/>
        <rFont val="Arial LatArm"/>
        <family val="2"/>
      </rPr>
      <t xml:space="preserve">`                                                   </t>
    </r>
    <r>
      <rPr>
        <sz val="10"/>
        <rFont val="Arial LatArm"/>
        <family val="2"/>
      </rPr>
      <t>(ïáÕ6410+ïáÕ6420+ïáÕ6430+ïáÕ6440)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</si>
  <si>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             Է.Արշակյան</t>
    </r>
    <r>
      <rPr>
        <b/>
        <sz val="10"/>
        <rFont val="Arial LatArm"/>
        <family val="2"/>
      </rPr>
      <t>_________________</t>
    </r>
  </si>
  <si>
    <r>
      <t xml:space="preserve">        (</t>
    </r>
    <r>
      <rPr>
        <sz val="10"/>
        <rFont val="Sylfaen"/>
        <family val="1"/>
      </rPr>
      <t>համայնքի</t>
    </r>
    <r>
      <rPr>
        <sz val="10"/>
        <rFont val="GHEA Grapalat"/>
      </rPr>
      <t xml:space="preserve"> </t>
    </r>
    <r>
      <rPr>
        <sz val="10"/>
        <rFont val="Sylfaen"/>
        <family val="1"/>
      </rPr>
      <t>բյուջեն</t>
    </r>
    <r>
      <rPr>
        <sz val="10"/>
        <rFont val="GHEA Grapalat"/>
      </rPr>
      <t xml:space="preserve"> </t>
    </r>
    <r>
      <rPr>
        <sz val="10"/>
        <rFont val="Sylfaen"/>
        <family val="1"/>
      </rPr>
      <t>սպասարկող</t>
    </r>
    <r>
      <rPr>
        <sz val="10"/>
        <rFont val="GHEA Grapalat"/>
      </rPr>
      <t xml:space="preserve"> </t>
    </r>
    <r>
      <rPr>
        <sz val="10"/>
        <rFont val="Sylfaen"/>
        <family val="1"/>
      </rPr>
      <t>տեղական</t>
    </r>
    <r>
      <rPr>
        <sz val="10"/>
        <rFont val="GHEA Grapalat"/>
      </rPr>
      <t xml:space="preserve"> </t>
    </r>
    <r>
      <rPr>
        <sz val="10"/>
        <rFont val="Sylfaen"/>
        <family val="1"/>
      </rPr>
      <t>գանձապետական</t>
    </r>
    <r>
      <rPr>
        <sz val="10"/>
        <rFont val="GHEA Grapalat"/>
      </rPr>
      <t xml:space="preserve"> </t>
    </r>
    <r>
      <rPr>
        <sz val="10"/>
        <rFont val="Sylfaen"/>
        <family val="1"/>
      </rPr>
      <t>բաժանմունքի</t>
    </r>
    <r>
      <rPr>
        <sz val="10"/>
        <rFont val="GHEA Grapalat"/>
      </rPr>
      <t xml:space="preserve"> </t>
    </r>
    <r>
      <rPr>
        <sz val="10"/>
        <rFont val="Sylfaen"/>
        <family val="1"/>
      </rPr>
      <t>անվանումը</t>
    </r>
    <r>
      <rPr>
        <sz val="10"/>
        <rFont val="GHEA Grapalat"/>
      </rPr>
      <t>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</si>
  <si>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____________Է.Արշակյան                                       _________________</t>
    </r>
  </si>
  <si>
    <t>4652</t>
  </si>
  <si>
    <t>465200</t>
  </si>
  <si>
    <t>1. ÐÇÙÝ³ñÏÇ ³Ýí³ÝáõÙÁ   Կաթնառատի  ՆՈՒՀ ՀՈԱԿ</t>
  </si>
  <si>
    <t xml:space="preserve">    - Բիթիէլ սերվիս</t>
  </si>
  <si>
    <t xml:space="preserve">    --Վեոն Արմենիա</t>
  </si>
  <si>
    <t xml:space="preserve">   --Ֆինկա ՍՊԸ</t>
  </si>
  <si>
    <t xml:space="preserve">           - -Տաշիր</t>
  </si>
  <si>
    <t xml:space="preserve">          Բլագոդարնոե</t>
  </si>
  <si>
    <t xml:space="preserve">         Սարատովկա</t>
  </si>
  <si>
    <t xml:space="preserve">           Լեռնովիտ</t>
  </si>
  <si>
    <t xml:space="preserve">          Կատնառատ</t>
  </si>
  <si>
    <t xml:space="preserve">         Մեդովկա</t>
  </si>
  <si>
    <t xml:space="preserve">     հրավարություն</t>
  </si>
  <si>
    <t>50000*6</t>
  </si>
  <si>
    <t xml:space="preserve">§01¦ §ÐáõÝí³ñÇ ¦ 2019 Ã. --  §30¦ §¹»Ïï»Ùµ»ñÇ ¦ 2019 Ã. </t>
  </si>
  <si>
    <t xml:space="preserve">        §5¦ § դեÏï»Ùµ»ñ ¦ 2018 Ã. </t>
  </si>
  <si>
    <t>îºÔºÎ²Üø</t>
  </si>
  <si>
    <t xml:space="preserve"> Ñ³Ù³ÛÝùÇ µÛáõç»áí Ý³Ë³ï»ëí³Í</t>
  </si>
  <si>
    <t>Ñ³ñÏ³ï»ë³ÏÝ»ñÇ ³å³éùÇ ¨ Ñ³ßí³ñÏÝ»ñÇ í»ñ³µ»ñÛ³É</t>
  </si>
  <si>
    <t>Ð/Ð</t>
  </si>
  <si>
    <t>Ð³ñÏ³ï»ë³ÏÇ ³Ýí³ÝáõÙÁ</t>
  </si>
  <si>
    <t>ÀÝ¹³Ù»ÝÁ</t>
  </si>
  <si>
    <t xml:space="preserve"> µÛáõç»áí Ý³Ë³ï»ëí³Í ³å³éù</t>
  </si>
  <si>
    <t>Ñ³ßí³ñÏ 2019Ã.</t>
  </si>
  <si>
    <t>³å³éù ³é 01.01.2019Ã</t>
  </si>
  <si>
    <t>ÐáÕÇ Ñ³ñÏ</t>
  </si>
  <si>
    <t>Æ.²</t>
  </si>
  <si>
    <t>ü.²</t>
  </si>
  <si>
    <t>¶áõÛù³Ñ³ñÏ</t>
  </si>
  <si>
    <t>Ñ³Ù³ÛÝùÇ í³ñã³Ï³Ý ï³ñ³ÍùÝ»ñáõÙ ·ïÝíáÕ ß»Ýù»ñÇ ¨ ßÇÝáõÃÛáõÝÝ»ñÇ Ñ³Ù³ñ</t>
  </si>
  <si>
    <t>÷áË³¹ñ³ÙÇçáóÝ»ñÇ Ñ³Ù³ñ</t>
  </si>
  <si>
    <t>ä³Ñáõëï.ÑáÕ»ñÇ</t>
  </si>
  <si>
    <t>í³ñÓ³í×³ñÝ»ñ</t>
  </si>
  <si>
    <t xml:space="preserve"> Ð²Ø²ÚÜøÆ ÔºÎ²ì²ðª</t>
  </si>
  <si>
    <t>¶ÈÊ.üÆÜ²ÜêÆêî(Ð²Þì²ä²Ð)</t>
  </si>
  <si>
    <t xml:space="preserve">Ý³Ë³Ñ³ßÇíÁª1325,0     ÙÇÉÇáÝ երեք   հարյուր  քսանհինգ  Ñ³½. </t>
  </si>
  <si>
    <t>§15 ¦  մայիս  2019թ</t>
  </si>
  <si>
    <t xml:space="preserve">Ý³Ë³Ñ³ßÇíÁª 3043,0  երեք  ÙÇÉÇáÝ  քառասուներեք  հազ.   </t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</si>
  <si>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Է  Արշակյյան   _________________</t>
    </r>
  </si>
  <si>
    <r>
      <t xml:space="preserve">       ՀԱՄԱՅՆՔԻ  </t>
    </r>
    <r>
      <rPr>
        <b/>
        <sz val="16"/>
        <rFont val="GHEA Grapalat"/>
      </rPr>
      <t xml:space="preserve">  </t>
    </r>
    <r>
      <rPr>
        <b/>
        <sz val="16"/>
        <rFont val="Sylfaen"/>
        <family val="1"/>
      </rPr>
      <t>ՂԵԿԱՎԱՐ՝</t>
    </r>
    <r>
      <rPr>
        <b/>
        <sz val="16"/>
        <rFont val="GHEA Grapalat"/>
      </rPr>
      <t xml:space="preserve">                       Է.Արշակյան</t>
    </r>
  </si>
  <si>
    <r>
      <t>².   ÀÜÂ²òÆÎ  Ì²Êêºðª</t>
    </r>
    <r>
      <rPr>
        <b/>
        <sz val="9"/>
        <rFont val="Arial LatArm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LatArm"/>
        <family val="2"/>
      </rPr>
      <t xml:space="preserve">ÀÜ¸²ØºÜÀ,                                                                                             </t>
    </r>
  </si>
  <si>
    <t xml:space="preserve">§01¦ §ÐáõÝí³ñÇ ¦ 2020 Ã. --  §30¦ §¹»Ïï»Ùµ»ñÇ ¦ 2020 Ã. </t>
  </si>
  <si>
    <t>ynd arv</t>
  </si>
  <si>
    <t>ynd hoak</t>
  </si>
  <si>
    <t>մշակույթի կենտրոն</t>
  </si>
  <si>
    <t>ընդամեն   ծնողական</t>
  </si>
  <si>
    <t>Համայնքի կողմից աղբահանության վճար վճարողների համար աղբահանության աշխատանքները կազմակերպելու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</si>
  <si>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</si>
  <si>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</si>
  <si>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</si>
  <si>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Համայնքի կողմից կազմակերպվող մրցույթների և աճուրդների մասնակցության համար</t>
  </si>
  <si>
    <t>Համայնքն սպասարկող անասնաբույժի ծառայությունների դիմաց</t>
  </si>
  <si>
    <t xml:space="preserve">Ý³Ë³Ñ³ßÇíÁ 2925,0   երկու միլիոն  ինն հարյուր քսանհինգ հազար դր.  </t>
  </si>
  <si>
    <t xml:space="preserve">        §10¦ § հուլիս ¦ 2020 Ã. </t>
  </si>
  <si>
    <t>2020թ իրավաբանական անձանց աղբահանության վճարը ըստ պայմանագրերի ամսեկան կազմում է 470,0հազ.դրամ   *12  =  5640,0 հազ դր տարեկան</t>
  </si>
  <si>
    <r>
      <t xml:space="preserve">Ý³Ë³Ñ³ßÇíÁ   </t>
    </r>
    <r>
      <rPr>
        <sz val="10"/>
        <rFont val="Arial LatArm"/>
        <family val="2"/>
      </rPr>
      <t>500,0 հինգ  Ñ³ñÛáõñ Ñ³½³ñ դրամ</t>
    </r>
  </si>
  <si>
    <t>9. Ìñ³·ñÇ ³Ýí³ÝáõÙÁ _ճանապարային տրանսպորտ  սուբվեն</t>
  </si>
  <si>
    <t>9. Ìñ³·ñÇ ³Ýí³ÝáõÙÁ _ջրամատակարարուÙ_սուբվեն</t>
  </si>
  <si>
    <t>9. Ìñ³·ñÇ ³Ýí³ÝáõÙÁ_բնակարանային շինարարություն սուբվեն</t>
  </si>
  <si>
    <t>9. Ìñ³·ñÇ ³Ýí³ÝáõÙÁ --öáÕáóÝ»ñÇ Éáõë³íáñáõÙ  սուբվեն</t>
  </si>
  <si>
    <t>9. Ìñ³·ñÇ ³Ýí³ÝáõÙÁ _  սուբվեն  ծրագիր</t>
  </si>
  <si>
    <t xml:space="preserve">                   </t>
  </si>
  <si>
    <t xml:space="preserve">                               </t>
  </si>
  <si>
    <t xml:space="preserve">                                            </t>
  </si>
  <si>
    <t xml:space="preserve">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</si>
  <si>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</si>
  <si>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Համայնքի բյուջե մուտքագրվող անշարժ գույքի հարկ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</si>
  <si>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</si>
  <si>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Իրավաբանական անձանց և անհատ ձեռնարկատերերին համայնքի վարչական տարածքում «Առևտրի և ծառայությունների մասին» Հայաստանի Հանրապետության օրենքով սահմանված՝ բացօթյա առևտուր կազմակերպելու թույլտվության համար</t>
  </si>
  <si>
    <t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</t>
  </si>
  <si>
    <t>Համայնքի վարչական տարածքում մարդատար տաքսու (բացառությամբ երթուղային տաքսիների` միկրոավտոբուսների) ծառայություն իրականացնելու թույլտվության համար</t>
  </si>
  <si>
    <t>Համայնքի վարչական տարածքում մասնավոր գերեզմանատան կազմակերպման և շահագործման թույլտվության համար</t>
  </si>
  <si>
    <t>Համայնքի տարածքում սահմանափակման ենթակա ծառայության օբյեկտի գործունեության թույլտվության համար</t>
  </si>
  <si>
    <t>Այլ տեղական տուրքեր</t>
  </si>
  <si>
    <t>Եկամտային հարկ</t>
  </si>
  <si>
    <t>Շահութահարկ</t>
  </si>
  <si>
    <t>Այլ հարկերից և պարտադիր վճարներից կատարվող մասհանումներ</t>
  </si>
  <si>
    <t>Հողի հարկի, գույքահարկի և անշարժ գույքի հարկի գծով համայնքի բյուջե վճարումների բնագավառում բացահայտված հարկային օրենսդրության խախտումների համար հարկատուներից գանձվող տույժեր տուգանքներ, որոնք չեն հաշվարկվում այդ հարկերի գումարների նկատմամբ</t>
  </si>
  <si>
    <t>Տողի NN</t>
  </si>
  <si>
    <t>Եկամտատեսակները</t>
  </si>
  <si>
    <t>Հոդվածի</t>
  </si>
  <si>
    <t>Ընդամենը (ս.5+ս.6)</t>
  </si>
  <si>
    <t>NN</t>
  </si>
  <si>
    <t>վարչական մաս</t>
  </si>
  <si>
    <t>ֆոնդային մաս</t>
  </si>
  <si>
    <t>ԸՆԴԱՄԵՆԸ ԵԿԱՄՈՒՏՆԵՐ</t>
  </si>
  <si>
    <t>(տող 1100 + տող 1200 + տող 1300)</t>
  </si>
  <si>
    <t>1. ՀԱՐԿԵՐ ԵՎ ՏՈՒՐՔԵՐ</t>
  </si>
  <si>
    <t>(տող 1110 + տող 1120 + տող 1130 + տող 1140 + տող 1150)</t>
  </si>
  <si>
    <t>այդ թվում</t>
  </si>
  <si>
    <t>1.1 Գույքային հարկեր անշարժ գույքից</t>
  </si>
  <si>
    <t>(տող 1111 + տող 1112 + տող 1113)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</si>
  <si>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</si>
  <si>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</si>
  <si>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  </t>
  </si>
  <si>
    <t>1.2 Գույքային հարկեր այլ գույքից</t>
  </si>
  <si>
    <t>Գույքահարկ փոխադրամիջոցների համար</t>
  </si>
  <si>
    <t>անքներ կատարելու</t>
  </si>
  <si>
    <t>թույլտվության համար</t>
  </si>
  <si>
    <t>Համայնքի վարչական տարածքում ոգելից և ալկոհոլային խմիչքների և (կամ) ծխախոտի արտադր</t>
  </si>
  <si>
    <t>նքի վաճառքի թույլտվության համար</t>
  </si>
  <si>
    <t>1.4 Համայնքի բյուջե վճարվող պետական տուրքեր (տող 1141 + տող 1142)</t>
  </si>
  <si>
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</t>
  </si>
  <si>
    <t>1.5 Այլ հարկային եկամուտներ</t>
  </si>
  <si>
    <t>(տող 1151 + տող 1155)</t>
  </si>
  <si>
    <t>Օրենքով պետական բյուջե ամրագրվող հարկերից և այլ պարտադիր վճարներից մասհանումներ համայնքների բյուջեներ (տող 1152 + տող 1153 + տող 1154)</t>
  </si>
  <si>
    <t>2. ՊԱՇՏՈՆԱԿԱՆ ԴՐԱՄԱՇՆՈՐՀՆԵՐ</t>
  </si>
  <si>
    <t>(տող 1210 + տող 1220 + տող 1230 + տող 1240 + տող 1250 + տող 1260)</t>
  </si>
  <si>
    <t>2.1 Ընթացիկ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</si>
  <si>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</t>
  </si>
  <si>
    <t>2.2 Կապիտալ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</si>
  <si>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կապիտալ ծախսերի ֆինանսավորման նպատակով</t>
  </si>
  <si>
    <t>2.3 Ընթացիկ արտաքին պաշտոնական դրամաշնորհներ` ստացված միջազգային կազմակերպություններից,</t>
  </si>
  <si>
    <t>այդ թ</t>
  </si>
  <si>
    <t>ում`</t>
  </si>
  <si>
    <t>Համայնքի բյուջե մուտքագրվող արտաքին պաշտոնական դրամաշնորհներ` ստացված միջազգային կազմակերպություններից ընթացիկ ծախսերի ֆինա</t>
  </si>
  <si>
    <t>սավորման նպատակով</t>
  </si>
  <si>
    <t>2.4 Կապիտալ արտաքին պաշտոնական դրամաշնորհներ` ստացված միջազգա</t>
  </si>
  <si>
    <t>ին կազմակերպություններից</t>
  </si>
  <si>
    <t>Համայնքի բյուջե մուտքագրվող արտաքին պաշտոնական դրամաշնորհներ` ստացված միջազգային կազմակերպութ</t>
  </si>
  <si>
    <t>2.5 Ընթացիկ ներքին պաշտոնական դ</t>
  </si>
  <si>
    <t>ամաշնորհներ` ստացված կառավարման այլ մակարդակներից</t>
  </si>
  <si>
    <t>(տող 1251 + տող 1252 + տող 1255 + տող 1256)</t>
  </si>
  <si>
    <t>Պետական բյուջեից տրամադրվող այլ դոտացիաներ (տող 1253 + տող 1254)</t>
  </si>
  <si>
    <t>այ</t>
  </si>
  <si>
    <t xml:space="preserve"> թվում`</t>
  </si>
  <si>
    <t>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</t>
  </si>
  <si>
    <t>արներ</t>
  </si>
  <si>
    <t>Այլ դոտացիաներ</t>
  </si>
  <si>
    <t>ՀՀ այլ համայնքների բյուջեներից ընթացիկ ծախսերի ֆինանսավորման նպատակով ստացվող պաշտոնական դրամաշնորհ</t>
  </si>
  <si>
    <t>եր</t>
  </si>
  <si>
    <t>2.6 Կապիտալ ներքին պաշտոնական դրամաշնորհներ` ստացված կառավարման այլ մակարդակներից</t>
  </si>
  <si>
    <t>(տող 1261 + տող 1262)</t>
  </si>
  <si>
    <t>ՀՀ այլ համայնքներից կապիտալ ծախսերի ֆինանսավորման նպատակով ստացվող պաշտոնական դրամաշնորհներ</t>
  </si>
  <si>
    <t>3. ԱՅԼ ԵԿԱՄՈՒՏՆԵՐ</t>
  </si>
  <si>
    <t>(տող 1310 + տող 1320 + տող 1330 + տող 1340 + տող 1350 + տող 1360 + տող 1370 + տող 1380 + տող 1390)</t>
  </si>
  <si>
    <t>3.1 Տոկոսներ</t>
  </si>
  <si>
    <t>Օրենքով նախատեսված դեպքերում բանկերում համայնքի բյուջեի ժամանակավոր ազատ միջոցների տեղաբա</t>
  </si>
  <si>
    <t>խումից և դեպոզիտներից ստացված տոկոսավճարներ</t>
  </si>
  <si>
    <t>3.2 Շահաբաժիններ</t>
  </si>
  <si>
    <t>Բաժնետիրական ընկերություններում համայնքի մասնակցության դիմաց համայնքի բյուջե կատարվող մասհանումներ (շահաբաժիններ)</t>
  </si>
  <si>
    <t>3.3 Գույքի վարձակալությունից եկամուտներ</t>
  </si>
  <si>
    <t>(տող 1331 + տող 1332 + տող 1333 + տող 1334)</t>
  </si>
  <si>
    <t>Համայնքի վարչական տարածքում գտնվող պետական սեփականություն համարվող հողերի վարձակալո</t>
  </si>
  <si>
    <t>Համայնքի վարչական տարածքում գտնվող պետության և համայնքի սեփականությանը պատկանող հողամասերի կառուցապատման իրավունք</t>
  </si>
  <si>
    <t>Այլ գույքի վարձակալությունից մուտքեր</t>
  </si>
  <si>
    <t>(տող 1341 + տող 1342 + տող 1343)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</si>
  <si>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</si>
  <si>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Պետության կողմից տեղական ինքնակառավարման մարմիններին պատվիրակված լիազորությունների իրականացման ծախսերի ֆինանս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</si>
  <si>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վճարներ</t>
  </si>
  <si>
    <t>3.5 Վարչական գանձումներ (տող 1351 + տող 1352 + տող 1353)</t>
  </si>
  <si>
    <t>Տեղական վճարներ</t>
  </si>
  <si>
    <t>(տող 13501 + տող 13502 + տող 13503 + տող 13504 + տող 13505 + տող 13506 + տող 13507 + տող 13508 + տող 13509 + տող 13510 + տող 13511 + տող 13512 + տող 13513 + տող 13514 + տող 13515 + տող 13516 + տող 13517 + տող 13518 + տող 13519+ տող 13520)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</si>
  <si>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</si>
  <si>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Ճարտարապետաշինարարական նախագծային փաստաթղթերով նախատեսված՝ շինարարության թույլտվություն պահանջող, բոլոր շինարարական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</si>
  <si>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</si>
  <si>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</si>
  <si>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վարչական տարածքում տոնավաճառներին (վերնիսաժներին) մասնակցելու հա</t>
  </si>
  <si>
    <t>ար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</si>
  <si>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մասին» Հայաստանի Հանրապետության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</si>
  <si>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</si>
  <si>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</si>
  <si>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Համայնքային սեփականություն հանդիսացող պատմության և մշակույթի անշարժ հուշարձանների և համայնքային ենթակայության թանգարա</t>
  </si>
  <si>
    <t>ների մուտքի համար</t>
  </si>
  <si>
    <t>Համայնքային սեփականություն հանդիսացող ընդհանուր օգտագործման փողոցներում և հրապարակներում (բացառությամբ բակային տարածքների, ուսումնական, կրթական, մշակութային և առողջապահական հաստատությունների, պետական կառավարման և տեղական ինքնակառավարման մարմինների վարչական շենքերի հարակից տարածքների) ավտոտրանսպորտային միջոցն ավտոկայանատեղում կայանելու համար</t>
  </si>
  <si>
    <t>Համայնքի արխիվից փաստաթղթերի պատճեններ տրամադրելու համար</t>
  </si>
  <si>
    <t>Այլ տեղական վճարներ</t>
  </si>
  <si>
    <t>Համայնքի բյուջե մուտքագրվող այլ վարչական գանձումներ</t>
  </si>
  <si>
    <t>3.6 Մուտքեր տույժերից, տուգանքներից</t>
  </si>
  <si>
    <t>(տող 1361 + տող 1362)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</si>
  <si>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</si>
  <si>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</si>
  <si>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Համայնքի բյուջե մուտքագրվող այլ կատեգորիաներում չդասակարգված ընթացիկ տրանսֆերտներ</t>
  </si>
  <si>
    <t>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</si>
  <si>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</si>
  <si>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</si>
  <si>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Համայնքի բյուջե մուտքագրվող այլ կատեգորիաներում չդասակարգված կապիտալ տրանսֆերտներ</t>
  </si>
  <si>
    <t>(տող 1381 + տող 1382)</t>
  </si>
  <si>
    <t>ց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</si>
  <si>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</t>
  </si>
  <si>
    <t>3.9 Այլ եկամուտներ</t>
  </si>
  <si>
    <t xml:space="preserve">(տող 1391 + տող </t>
  </si>
  <si>
    <t>392 + տող 1393)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</si>
  <si>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</si>
  <si>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</si>
  <si>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</si>
  <si>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</si>
  <si>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</si>
  <si>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</si>
  <si>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</si>
  <si>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</si>
  <si>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</si>
  <si>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</si>
  <si>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</si>
  <si>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</si>
  <si>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</si>
  <si>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</si>
  <si>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</si>
  <si>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</si>
  <si>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 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</si>
  <si>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</si>
  <si>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</si>
  <si>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,«Առևտրի և ծառայությունների մասին,, Հայաստանի Հանրապետության օրենքով սահմանված՝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</si>
  <si>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</si>
  <si>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</si>
  <si>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</si>
  <si>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</si>
  <si>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տաքսիների,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</si>
  <si>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</si>
  <si>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</si>
  <si>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> Համայնքի վարչական տարածքում տեխնիկական և հատուկ նշանակության հրավառություն իրականացնելու թույլտվության համար</t>
  </si>
  <si>
    <t xml:space="preserve">Համայնքի տարածքում սահմանափակման ենթակա ծառայության օբյեկտի գործունեության թույլտվության համար 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</si>
  <si>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</si>
  <si>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</si>
  <si>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</si>
  <si>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</si>
  <si>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</si>
  <si>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</si>
  <si>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 xml:space="preserve"> Շահութահարկ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</si>
  <si>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</si>
  <si>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</si>
  <si>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</si>
  <si>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</si>
  <si>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</si>
  <si>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</si>
  <si>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</si>
  <si>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</si>
  <si>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</si>
  <si>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</si>
  <si>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</si>
  <si>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</si>
  <si>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</si>
  <si>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</si>
  <si>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</si>
  <si>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</si>
  <si>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</si>
  <si>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</si>
  <si>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</si>
  <si>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</si>
  <si>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</si>
  <si>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</si>
  <si>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</si>
  <si>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</si>
  <si>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</si>
  <si>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</si>
  <si>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</si>
  <si>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</si>
  <si>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</si>
  <si>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>7412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</si>
  <si>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</si>
  <si>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</si>
  <si>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</si>
  <si>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</si>
  <si>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</si>
  <si>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</si>
  <si>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</si>
  <si>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</si>
  <si>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</si>
  <si>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</si>
  <si>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</si>
  <si>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</si>
  <si>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վարչական տարածքում տոնավաճառներին (վերնիսաժներին) մասնակցելու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</si>
  <si>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</si>
  <si>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Ոռոգման ջրի մատակարարման համար այն համայնքներում, որոնք ներառված չեն ,«Ջրօգտագործողների ընկերությունների և ջրօգտագործողների ընկերությունների միությունների մասին,, Հայաստանի Հանրապետության օրենքի համաձայն ստեղծված ջրօգտագործողների ընկերությունների սպասարկման տարածքներում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</si>
  <si>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</si>
  <si>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Համայնքի վարչական տարածքում ինքնակամ կառուցված շենքերի, շինությունների օրինականացման համար վճարներ </t>
  </si>
  <si>
    <t>3.6 Մուտքեր տույժերից, տուգանքներից (տող 1361 + տող 1362)</t>
  </si>
  <si>
    <t>7431</t>
  </si>
  <si>
    <t>3.7 Համայնքի բյուջե մուտքագրվող այլ կատեգորիաներում չդասակարգված ընթացիկ տրանսֆերտներ(տող 1371 + տող 1372)այդ թվում`</t>
  </si>
  <si>
    <t>7441</t>
  </si>
  <si>
    <t>3.8 Համայնքի բյուջե մուտքագրվող այլ կատեգորիաներում չդասակարգված կապիտալ տրանսֆերտներ   (տող 1381 + տող 1382)այդ թվում`</t>
  </si>
  <si>
    <t>7442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</si>
  <si>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</si>
  <si>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</si>
  <si>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</si>
  <si>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</si>
  <si>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Օրենքով և իրավական այլ ակտերով սահմանված` համայնքի բյուջեի մուտքագրման ենթակա այլ եկամուտներ</t>
  </si>
  <si>
    <t>Տողի</t>
  </si>
  <si>
    <t>ապառքը տարեսկզբի դրությամբ</t>
  </si>
  <si>
    <t>ապառքը տարեվերջի դրությամբ</t>
  </si>
  <si>
    <t>տվյալ տարվա հաշվարկային գումարը</t>
  </si>
  <si>
    <t>Հողի հարկ համայնքների վարչական տարածքներում գտնվող հողերի համար</t>
  </si>
  <si>
    <t>Անշարժ գույքի հարկ</t>
  </si>
  <si>
    <t>Հողերի վարձակալության վարձավճարներ</t>
  </si>
  <si>
    <t>Այլ գույքի վարձակալության վարձավճարներ</t>
  </si>
  <si>
    <t>(հազար դրամով)</t>
  </si>
  <si>
    <r>
      <t xml:space="preserve">              Î.î                         üÆÜ²Üê²Î²Ü  Ì²è²ÚàôÂÚ²Ü  äºîª 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</si>
  <si>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t xml:space="preserve">                           üÆÜ²Üê²Î²Ü  Ì²è²ÚàôÂÚ²Ü  äºîª                        ________Ա. Դիլբարյան____                                    ___________________</t>
  </si>
  <si>
    <t>այլ կապիտալ դրաաշնորհ</t>
  </si>
  <si>
    <t xml:space="preserve">Ý³Ë³Ñ³ßÇíÁ  00,0  դրամ                   </t>
  </si>
  <si>
    <t xml:space="preserve"> --չիմեգ ՍՊԸ</t>
  </si>
  <si>
    <t>տնտեսվարող սուբյեկտի
 անվանումը</t>
  </si>
  <si>
    <t>հասցե</t>
  </si>
  <si>
    <t>Դրույքաչափ/տարի</t>
  </si>
  <si>
    <t>քմ․</t>
  </si>
  <si>
    <t>Նկարագիր</t>
  </si>
  <si>
    <t>Ընդհանուր գումար</t>
  </si>
  <si>
    <t>ԱՁ Սինամ Բարսեղյան</t>
  </si>
  <si>
    <t>ՀՀ Լոռու մարզ, Տաշիր համայնք, գ․ Լեռնահովիտ, հրապարակ թիվ 5</t>
  </si>
  <si>
    <t>մինչև 26</t>
  </si>
  <si>
    <t>Լեռնահովիտ - 240000</t>
  </si>
  <si>
    <t>ԱՁ Արփինե Դալալոյան</t>
  </si>
  <si>
    <t xml:space="preserve">	ՀՀ Լոռու մարզ, Տաշիր համայնք, գ. Լեռնահովիտ, փողոց 5, թիվ 6/1</t>
  </si>
  <si>
    <t>26-50</t>
  </si>
  <si>
    <t>ԱՁ Անժելա Հայրապետյան</t>
  </si>
  <si>
    <t>ՀՀ Լոռու մարզ, Տաշիր համայնք, գ․ Լեռնահովիտ, հրապարակ 6</t>
  </si>
  <si>
    <t>ԱՁ Ֆենյա Սուքիասյան</t>
  </si>
  <si>
    <t>ՀՀ Լոռու մարզ, Տաշիր համայնք, գ․ Լեռնահովիտ, 9-րդ փողոց, թիվ 11</t>
  </si>
  <si>
    <t>ԱՁ Նարա Բաղդասարյան</t>
  </si>
  <si>
    <t xml:space="preserve">ՀՀ , Լոռու մարզ, Տաշիր համայնք, գ. Լեռնահովիտ, 9-րդ փ․, թիվ 19 </t>
  </si>
  <si>
    <t>ԱՁ Կարեն Քոսյան</t>
  </si>
  <si>
    <t>ՀՀ Լոռու մարզ, Տաշիր համայնք, գ․ Մեդովկա, 3-րդ փողոց , թիվ 207</t>
  </si>
  <si>
    <t>միայն  ոգելից խմիչք</t>
  </si>
  <si>
    <t>Մեդովկա - 20000</t>
  </si>
  <si>
    <t>ԱՁ Իրինա Բժոյան</t>
  </si>
  <si>
    <t>ՀՀ Լոռու մարզ, Տաշիր համայնք, գ. Կաթնառատ, 1-ին նրբ,.  6</t>
  </si>
  <si>
    <t>Կաթնառատ-120000</t>
  </si>
  <si>
    <t>ԱՁ Նորայր Մարդոյան</t>
  </si>
  <si>
    <t>ՀՀ, Լոռու մարզ, Տաշիր համայնք, գ. Կաթնառատ, 4-րդ փողոց, 1-ին նրբանցք, թիվ 10</t>
  </si>
  <si>
    <t>ԱՁ Սայաթ Կիրակոսյան</t>
  </si>
  <si>
    <t>ՀՀ Լոռու մարզ, Տաշիր համայնք, գ.Կաթնառատ, փողոց 4, թիվ 4</t>
  </si>
  <si>
    <t>ԱՁ Սրբուհի Դավոյան</t>
  </si>
  <si>
    <t xml:space="preserve">	ՀՀ Լոռու մարզ, Տաշիր համայնք, գ. Բլագոդարնոյե, 1-ին փ, թիվ 54</t>
  </si>
  <si>
    <t>Բլագոդարնոյե-40000</t>
  </si>
  <si>
    <t>ԱՁ Արթուր Անտոնյան</t>
  </si>
  <si>
    <t>ՀՀ Լոռու մարզ, Տաշիր համայնք, գ.Նովոսելցովո, 2-րդ փողոց, թիվ 53</t>
  </si>
  <si>
    <t>Նովոսելցովո - 40000</t>
  </si>
  <si>
    <t>ԱՁ Գայանե Բարսեղյան</t>
  </si>
  <si>
    <t>ՀՀ Լոռու մարզ,Տաշիր համայնք, գ. Սարատովկա, 2-րդ փողոց,  15</t>
  </si>
  <si>
    <t>միայն ոգելից խմիչք</t>
  </si>
  <si>
    <t>Սարատովկա - 20000</t>
  </si>
  <si>
    <t>Աձ Գարիկ Դալալոյան</t>
  </si>
  <si>
    <t>ՀՀ Լոռու մարզ, Տաշիր համայնք, ք. Տաշիր, Երևանյան 132</t>
  </si>
  <si>
    <t>Տաշիր - 2232000</t>
  </si>
  <si>
    <t>ԱՁ Հակոբյան Նաիրա</t>
  </si>
  <si>
    <t>ՀՀ Լոռու մարզ, Տաշիր համայնք, ք. Տաշիր, Կ․ Դեմիրճյան 2/1</t>
  </si>
  <si>
    <t>ԱՁ Մերուժան Մուրադյան</t>
  </si>
  <si>
    <t>ՀՀ Լոռու մարզ, Տաշիր համայնք, ք. Տաշիր, Երևանյան թիվ 171</t>
  </si>
  <si>
    <t>ԱՁ Հասմիկ Պետրոսյան</t>
  </si>
  <si>
    <t>ՀՀ Լոռու մարզ, Տաշիր համայնք, ք․ Տաշիր,  Երևանյան 94/2</t>
  </si>
  <si>
    <t>ԱՁ Նորայր Մովսիսյան</t>
  </si>
  <si>
    <t>ՀՀ Լոռու մարզ, Տաշիր համայնք, ք․ Տաշիր, Երևանյան 264</t>
  </si>
  <si>
    <t>ԱՁ Վալիկո Մովսիսյան</t>
  </si>
  <si>
    <t>ՀՀ Լոռու մարզ, Տաշիր համայնք, ք․ Տաշիր, Երևանյան 326</t>
  </si>
  <si>
    <t>ԱՁ Պողոսյան Դիաննա</t>
  </si>
  <si>
    <t xml:space="preserve">	ՀՀ, Լոռու մարզ,  Տաշիր համայնք, ք․ Տաշիր , Արցախի փ.  21</t>
  </si>
  <si>
    <t>ԱՁ Տիրուն Եսայան</t>
  </si>
  <si>
    <t>ՀՀ Լոռու մարզ, Տաշիր համայնք, ք, Տաշիր, Շահումյան փ․ , թիվ 17</t>
  </si>
  <si>
    <t>ԱՁ Սուսաննա Պառավյան</t>
  </si>
  <si>
    <t>ՀՀ, Լոռու մարզ, Տաշիր համայնք. Ք․ Տաշիր, Երևանյան փողոց, թաղամաս 1</t>
  </si>
  <si>
    <t>ԱՁ Արմենուհի Ռաֆաելյան</t>
  </si>
  <si>
    <t>ՀՀ, Լոռու մարզ, Տաշիր համայնք, ք. Տաշիր Երևանյան 200</t>
  </si>
  <si>
    <t>200-500</t>
  </si>
  <si>
    <t>ԱՁ Ազատ Ռաֆաելյան</t>
  </si>
  <si>
    <t>ՀՀ, Լոռու մարզ, Տաշիր համայնք,  ք․ Տաշիր, Երևանյան 204</t>
  </si>
  <si>
    <t>50-100</t>
  </si>
  <si>
    <t>ԱՁ Խանում Գրիգորյան</t>
  </si>
  <si>
    <t>ՀՀ, Լոռու մարզ, Տաշիր համայնք.ք․ Տաշիր Երևանյան փողոց, 190</t>
  </si>
  <si>
    <t>ԱՁ Զավեն Բեգլարյան</t>
  </si>
  <si>
    <t>ՀՀ Լոռու մարզ, Տաշիր համայնք, ք․ Տաշիր, Երևանյան 14</t>
  </si>
  <si>
    <t>ԱՁ Ժորա Պողոսյան</t>
  </si>
  <si>
    <t>ՀՀ Լոռու մարզ, Տաշիր համայնք, ք. Տաշիր, ԱՆԻ Բ/Զ</t>
  </si>
  <si>
    <t>ԱՁ Արմեն Մնեյան</t>
  </si>
  <si>
    <t>ՀՀ, Լոռու մարզ, Տաշիր համայնք, ք. Տաշիր, Խանջյան փողոց , թաղամաս 5, թիվ 3</t>
  </si>
  <si>
    <t>ԱՁ Զինա Հայրապետյան</t>
  </si>
  <si>
    <t>ՀՀ, Լոռու մարզ, Տաշիր համայնք, ք. Տաշիր, Դպրոցականների փողոց, թաղամաս 9 , բ/շ 10 , 14</t>
  </si>
  <si>
    <t>ԱՁ Նարինե Վարդանյան</t>
  </si>
  <si>
    <t>ՀՀ Լոռու մարզ, Տաշիր համայնք, ք. Տաշիր, Երևանյան փողոց, թիվ 173</t>
  </si>
  <si>
    <t>ԱՁ Իրինա Թովմասյան</t>
  </si>
  <si>
    <t xml:space="preserve">	ՀՀ Լոռու մարզ, Տաշիր համայնք, ք. Տաշիր, Երևանյան Փողոց  218</t>
  </si>
  <si>
    <t>ԱՁ Վահե Բաղդասարյան</t>
  </si>
  <si>
    <t>ՀՀ Լոռու մարզ, Տաշիր համայնք, ք. Տաշիր, Երևանյան 5</t>
  </si>
  <si>
    <t>ԱՁ Տոնոյան Մառլենա</t>
  </si>
  <si>
    <t>ՀՀ Լոռու մարզ, Տաշիր համայնք, ք․ Տաշիր, Էրեբունի փ․, թիվ 6</t>
  </si>
  <si>
    <t>ԱՁ Նարգիզյան Կարեն</t>
  </si>
  <si>
    <t xml:space="preserve">	ՀՀ  Լոռու մարզ,Տաշիր համայնք, ք․ Տաշիր, Երևանյան 1</t>
  </si>
  <si>
    <t>ԱՁ Գայանե Գասպարյան</t>
  </si>
  <si>
    <t>ՀՀ Լոռու մարզ, Տաշիր համայնք, ք․ Տաշիր, Բաղրամյան փ․, թիվ 19Ա</t>
  </si>
  <si>
    <t>ԱՁ Գյոզալ Բաղդասարյան</t>
  </si>
  <si>
    <t>ԱՁ Ռիմա Բաղդասարյան Շմավոնի</t>
  </si>
  <si>
    <t>ՀՀ Լոռու մարզ, Տաշիր համայնք,  ք.Տաշիր, Կ.Դեմիրճյան փողոց, թաղամաս 5, թիվ 79</t>
  </si>
  <si>
    <t>ԱՁ Մանվել Առաքելյան</t>
  </si>
  <si>
    <t>ՀՀ, Լոռու մարզ, Տաշիր համայնք, ք․ Տաշիր, Երևանյան փ․, թիվ 33</t>
  </si>
  <si>
    <t>ԱՁ Զոյա Մալխասյան</t>
  </si>
  <si>
    <t>ՀՀ Լոռու մարզ, Տաշիր համայնք, քաղաք Տաշիր, Երևանյան փողոց, թիվ 151</t>
  </si>
  <si>
    <t>ԱՁ Աբրահամյան Ամալիկ</t>
  </si>
  <si>
    <t>ՀՀ, Լոռու մարզ, Տաշիր համայնք, քաղաք Տաշիր, Լենինի 166</t>
  </si>
  <si>
    <t>ԱՁ Մխոյան Վահան</t>
  </si>
  <si>
    <t>ՀՀ, Լոռու մարզ, Տաշիր համայնք, ք․ Տաշիր, Երևանյան փ․ թղմ․ 1</t>
  </si>
  <si>
    <t>ԱՁ Դումիկյան Քերոբ</t>
  </si>
  <si>
    <t>ՀՀ, Լոռու մարզ, Տաշիր համայնք, ք․ Տաշիր, Երևանյան փողոց, տուն 239</t>
  </si>
  <si>
    <t>Ոգելից խմիչք և ծխախոտ                 2022 թ</t>
  </si>
  <si>
    <t>2712000  ընդ տարեկան</t>
  </si>
  <si>
    <t xml:space="preserve">§01¦ §ÐáõÝí³ñÇ ¦ 2022 Ã. --  §30¦ §¹»Ïï»Ùµ»ñÇ ¦ 2022 Ã. </t>
  </si>
  <si>
    <t xml:space="preserve">§01¦ §ÐáõÝí³ñÇ ¦ 2022 Ã. --  §30¦ §¹»Ïï»Ùµ»ñÇ ¦ 2022 Ã. Å³Ù³Ý³Ï³Ñ³ïí³ÍÇ Ñ³Ù³ñ </t>
  </si>
  <si>
    <r>
      <t xml:space="preserve">1. ÐÇÙÝ³ñÏÇ ³Ýí³ÝáõÙÁ   համար    </t>
    </r>
    <r>
      <rPr>
        <b/>
        <sz val="12"/>
        <rFont val="Arial LatArm"/>
        <family val="2"/>
      </rPr>
      <t>3</t>
    </r>
    <r>
      <rPr>
        <b/>
        <sz val="8"/>
        <rFont val="Arial LatArm"/>
        <family val="2"/>
      </rPr>
      <t xml:space="preserve"> </t>
    </r>
    <r>
      <rPr>
        <b/>
        <sz val="10"/>
        <rFont val="Arial LatArm"/>
        <family val="2"/>
      </rPr>
      <t>ՆՈՒՀ ՀՈԱԿ</t>
    </r>
  </si>
  <si>
    <r>
      <t xml:space="preserve">1. ÐÇÙÝ³ñÏÇ ³Ýí³ÝáõÙÁ  համար </t>
    </r>
    <r>
      <rPr>
        <b/>
        <sz val="11"/>
        <rFont val="Arial LatArm"/>
        <family val="2"/>
      </rPr>
      <t>4 ՆՈՒՀ ՀՈԱԿ</t>
    </r>
  </si>
  <si>
    <r>
      <t xml:space="preserve"> 1. ÐÇÙÝ³ñÏÇ ³Ýí³ÝáõÙÁ </t>
    </r>
    <r>
      <rPr>
        <b/>
        <sz val="10"/>
        <rFont val="Arial LatArm"/>
        <family val="2"/>
      </rPr>
      <t>î³ßÇñÇ  Մշակույթի կենտրոն</t>
    </r>
  </si>
  <si>
    <t>ä³ñ·¨³ïñáõÙÝ»ñ, ¹ñ³Ù³Ï³Ý Ëñ³ËáõëáõÙÝ»ñ ¨ Ñ³ïáõÏ í×³ñÝ»ñ</t>
  </si>
  <si>
    <t>465500</t>
  </si>
  <si>
    <r>
      <t xml:space="preserve">                                               </t>
    </r>
    <r>
      <rPr>
        <sz val="11"/>
        <color rgb="FFFF0000"/>
        <rFont val="Arial LatArm"/>
        <family val="2"/>
      </rPr>
      <t>Սառատովկա 2500, Կաթնառատ 2500,0   Մեծավան -11000,0   սարչապետ- 11000, Նորաշեն</t>
    </r>
  </si>
  <si>
    <t>§28 ¦ դեկտեմբերի  2022թ</t>
  </si>
  <si>
    <t>§01¦ §ÐáõÝí³ñÇ ¦ 2023 Ã. --  §30¦ §¹»Ïï»Ùµ»ñÇ ¦ 2023 Ã.</t>
  </si>
  <si>
    <t xml:space="preserve">        §    ¦ § դեկտ»Ùµ»ñ ¦ 2022 Ã. </t>
  </si>
  <si>
    <t xml:space="preserve">Ý³Ë³Ñ³ßÇíÁ    0  երեք  միլիոն երկու հարյուր  դրամ </t>
  </si>
  <si>
    <t>Ý³Ë³Ñ³ßÇíÁ  20000.0  քսան   միլիոն  դրամ</t>
  </si>
  <si>
    <t>Ý³Ë³Ñ³ßÇíÁ 500,0  հինգ  հարյուր հազար  դրամ</t>
  </si>
  <si>
    <t>§20 ¦ հունվարիի  2022թ</t>
  </si>
  <si>
    <t>Ý³Ë³Ñ³ßÇíÁª     1999,0   մեկ միլիÇáÝ ինն  Ñ³ñÛáõñ  ինսունինը հազ. դրամ</t>
  </si>
  <si>
    <t xml:space="preserve">Ý³Ë³Ñ³ßÇíÁª   148602,0  հարյուր քառասուն    ÙÇÉÇáÝ  դրամ </t>
  </si>
  <si>
    <t xml:space="preserve">Ý³Ë³Ñ³ßÇíÁª   18602,0 տասնութ միլիոն վեց հարյուր երկու  դրամ </t>
  </si>
  <si>
    <t>Ý³Ë³Ñ³ßÇíÁª  12000.0  տասներկու  ÙÇÉÇáÝ դրամ</t>
  </si>
  <si>
    <t xml:space="preserve">§01¦ §ÐáõÝí³ñÇ ¦ 2023 Ã. --  §31¦ §¹»Ïï»Ùµ»ñÇ ¦ 2023 Ã. Å³Ù³Ý³Ï³Ñ³ïí³ÍÇ Ñ³Ù³ñ </t>
  </si>
  <si>
    <t>1. ÐÇÙÝ³ñÏÇ ³Ýí³ÝáõÙÁ  համար 1 ՆՈՒՀ ՀՈԱԿ</t>
  </si>
  <si>
    <t xml:space="preserve">Ý³Ë³Ñ³ßÇíÁª 28000.0    քսանոթ միլիոն դրամ </t>
  </si>
  <si>
    <t>§20 ¦ հունվարի  2023թ</t>
  </si>
  <si>
    <t>Ý³Ë³Ñ³ßÇíÁ  53000,0 քառասուներեք  ÙÇÉÇáÝ  դրամ</t>
  </si>
  <si>
    <t>Ý³Ë³Ñ³ßÇíÁ 10000,0   տաս  ÙÇÉÇáÝ  դրամ</t>
  </si>
  <si>
    <r>
      <t xml:space="preserve">1. ÐÇÙÝ³ñÏÇ ³Ýí³ÝáõÙÁ Սարչապետի &lt;&lt;Պարտեզ&gt;&gt; մանկապարտեզ </t>
    </r>
    <r>
      <rPr>
        <b/>
        <sz val="11"/>
        <rFont val="Arial LatArm"/>
        <family val="2"/>
      </rPr>
      <t xml:space="preserve"> ՀՈԱԿ</t>
    </r>
  </si>
  <si>
    <t>9. Ìñ³·ñÇ ³Ýí³ÝáõÙÁ___Նախադպրոցական կրտություն</t>
  </si>
  <si>
    <t>Ý³Ë³Ñ³ßÇíÁ 14000,0   տաս  ÙÇÉÇáÝ  դրամ</t>
  </si>
  <si>
    <t xml:space="preserve">§01¦ §ÐáõÝí³ñÇ ¦ 2023 Ã. --  §30¦ §¹»Ïï»Ùµ»ñÇ ¦ 2023 Ã. Å³Ù³Ý³Ï³Ñ³ïí³ÍÇ Ñ³Ù³ñ </t>
  </si>
  <si>
    <r>
      <t xml:space="preserve">1. ÐÇÙÝ³ñÏÇ ³Ýí³ÝáõÙÁ Մեծավանի &lt;&lt;գույների աշխարհ&gt;&gt; մանկապարտեզ </t>
    </r>
    <r>
      <rPr>
        <b/>
        <sz val="11"/>
        <rFont val="Arial LatArm"/>
        <family val="2"/>
      </rPr>
      <t xml:space="preserve"> ՀՈԱԿ</t>
    </r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</si>
  <si>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 34000.0   եռեսունչորս միլիոն    դրամ </t>
    </r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</si>
  <si>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 5200.0  հինգ միլիոն երկու հարյուր հազար     դրամ </t>
    </r>
  </si>
  <si>
    <t>§20 ¦ հունվարի  2022թ</t>
  </si>
  <si>
    <t>Ý³Ë³Ñ³ßÇíÁª 36000,0 եռեսունվեց ÙÇÉÇáÝ    դրամ</t>
  </si>
  <si>
    <t xml:space="preserve">-Î³é³í³ñÙ³Ý Ù³ñÙÇÝÝ»ñÇ ·áñÍáõÝ»áõÃÛ³Ý Ñ»ï¨³Ýùáí ³é³ç³ó³Í íÝ³ëí³ÍùÝ»ñÇ  Ï³Ù íÝ³ëÝ»ñÇ í»ñ³Ï³Ý·ÝáõÙ </t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</si>
  <si>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5200.0   հինգ միլիոն  երկու հարյուր հազար    դրամ </t>
    </r>
  </si>
  <si>
    <t>1. ÐÇÙÝ³ñÏÇ ³Ýí³ÝáõÙÁ Մեծավանի Արվեստի դպրոց ՀՈԱԿ</t>
  </si>
  <si>
    <t xml:space="preserve">թյան վարձավճարներ </t>
  </si>
  <si>
    <t xml:space="preserve">3.4 Համայնքի բյուջեի եկամուտներ ապրանքների մատակարարումից և ծառայությունների մատուցումից </t>
  </si>
  <si>
    <t xml:space="preserve">        §    ¦ § դեկտ»Ùµ»ñ ¦ 2023 Ã. </t>
  </si>
  <si>
    <r>
      <t>900272501033     -    /900272000</t>
    </r>
    <r>
      <rPr>
        <sz val="8"/>
        <color rgb="FFFF0000"/>
        <rFont val="Arial LatArm"/>
        <family val="2"/>
      </rPr>
      <t xml:space="preserve">598  </t>
    </r>
    <r>
      <rPr>
        <sz val="8"/>
        <rFont val="Arial LatArm"/>
        <family val="2"/>
      </rPr>
      <t>achnan  coren/</t>
    </r>
  </si>
  <si>
    <t>§01¦ §ÐáõÝí³ñÇ ¦ 2024 Ã. --  §30¦ §¹»Ïï»Ùµ»ñÇ ¦ 2024 Ã.</t>
  </si>
  <si>
    <t>§ 14  ¦ փետրվարի  2024թ</t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</si>
  <si>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1650,0   հազար վեց  հարյուր հիսուն     դրամ </t>
    </r>
  </si>
  <si>
    <t xml:space="preserve">                                                                    </t>
  </si>
  <si>
    <t>ճապոնացիների ծրագիր</t>
  </si>
  <si>
    <t>§ 14 ¦հունվարի  2025թ</t>
  </si>
  <si>
    <t>§01¦ §ÐáõÝí³ñÇ ¦ 2025 Ã. --  §31¦ §¹»Ïï»Ùµ»ñÇ ¦ 2025 Ã.</t>
  </si>
  <si>
    <t xml:space="preserve">        §  25  ¦ § դեկտ»Ùµ»ñ ¦ 2024 Ã. </t>
  </si>
  <si>
    <t>Ý³Ë³Ñ³ßÇíÁª 36000,0   եռեսունվեց  միլիոն   դրամ</t>
  </si>
  <si>
    <t>Ý³Ë³Ñ³ßÇíÁ 93066,0   ինսուներեք միլիոն վաթսունվեց հազար դրամ</t>
  </si>
  <si>
    <r>
      <t xml:space="preserve"> </t>
    </r>
    <r>
      <rPr>
        <sz val="10"/>
        <rFont val="Arial LatArm"/>
        <family val="2"/>
      </rPr>
      <t xml:space="preserve">¥Áëï ïÝï»ë³·Çï³Ï³Ý ¹³ë³Ï³ñ·Ù³Ý Ñá¹í³ÍÝ»ñÇ¤ </t>
    </r>
  </si>
  <si>
    <t>Ý³Ë³Ñ³ßÇíÁ    130000,0 հարյուր երեսուն միլիոն դրամ</t>
  </si>
  <si>
    <r>
      <t xml:space="preserve">1. ÐÇÙÝ³ñÏÇ ³Ýí³ÝáõÙÁ         </t>
    </r>
    <r>
      <rPr>
        <sz val="11"/>
        <rFont val="Arial LatArm"/>
        <family val="2"/>
      </rPr>
      <t>ՀՈԱԿ</t>
    </r>
    <r>
      <rPr>
        <sz val="8"/>
        <rFont val="Arial LatArm"/>
        <family val="2"/>
      </rPr>
      <t xml:space="preserve">  </t>
    </r>
    <r>
      <rPr>
        <sz val="11"/>
        <rFont val="Arial LatArm"/>
        <family val="2"/>
      </rPr>
      <t>Մանկապարտեզներ</t>
    </r>
  </si>
  <si>
    <t>I -er   sep ek   72546/3= 24182  /1,2,3amisner/</t>
  </si>
  <si>
    <t>III-er sep ek   85753,7/3 = 28584,5     /7,8,9 amisner</t>
  </si>
  <si>
    <t>II-er sep ek    85136,3 /3=28378,7    /4,5,6 amisner</t>
  </si>
  <si>
    <t>IV -er sep ek  117626,2  = 39208,4      /10,11,12 amisner</t>
  </si>
  <si>
    <t>ynd 361061,2  sep.ek</t>
  </si>
  <si>
    <r>
      <rPr>
        <sz val="10"/>
        <rFont val="Arial LatArm"/>
        <family val="2"/>
      </rPr>
      <t>Ý³Ë³Ñ³ßÇíÁª</t>
    </r>
    <r>
      <rPr>
        <sz val="8"/>
        <rFont val="Arial LatArm"/>
        <family val="2"/>
      </rPr>
      <t xml:space="preserve">     18930,0   տասնութ  միլիոն ինը  հարյուր երեսուն  հազ դրամ   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</si>
  <si>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Դ. Խռոյան _________________</t>
    </r>
  </si>
  <si>
    <r>
      <rPr>
        <sz val="10"/>
        <rFont val="Arial LatArm"/>
        <family val="2"/>
      </rPr>
      <t>Ý³Ë³Ñ³ßÇíÁª</t>
    </r>
    <r>
      <rPr>
        <sz val="8"/>
        <rFont val="Arial LatArm"/>
        <family val="2"/>
      </rPr>
      <t xml:space="preserve">     30000,0   երեսուն  միլիոն  դրամ   </t>
    </r>
  </si>
  <si>
    <t>§ 27  ¦ հունվարի  2025թ</t>
  </si>
  <si>
    <t>§01¦ §ÐáõÝí³ñÇ ¦ 2025 Ã. --  §30¦ §¹»Ïï»Ùµ»ñÇ ¦ 2025 Ã.</t>
  </si>
  <si>
    <t xml:space="preserve">        § 23   ¦ § հունվաñ ¦ 2025 Ã. </t>
  </si>
  <si>
    <r>
      <t xml:space="preserve">              Î.î                       ¶ÈÊ²ìàð Ð²Þì²ä²Ð ª 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</si>
  <si>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t>Ա. Մուրադյան</t>
  </si>
  <si>
    <r>
      <t xml:space="preserve">2026       </t>
    </r>
    <r>
      <rPr>
        <b/>
        <sz val="16"/>
        <rFont val="Sylfaen"/>
        <family val="1"/>
      </rPr>
      <t>Թ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Վ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Ա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Կ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Ա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Ն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Ի</t>
    </r>
    <r>
      <rPr>
        <b/>
        <sz val="16"/>
        <rFont val="GHEA Grapalat"/>
      </rPr>
      <t xml:space="preserve">    </t>
    </r>
    <r>
      <rPr>
        <b/>
        <sz val="16"/>
        <rFont val="Sylfaen"/>
        <family val="1"/>
      </rPr>
      <t>Բ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Յ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ՈՒ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Ջ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Ե</t>
    </r>
  </si>
  <si>
    <t>§01¦ §ÐáõÝí³ñÇ ¦ 2026 Ã. --  §31¦ §¹»Ïï»Ùµ»ñÇ ¦ 2026 Ã.</t>
  </si>
  <si>
    <t xml:space="preserve">Հայաստանի Հանրապետության օրենսդրությամբ սահմանված կարգով հաստատված ճարտարապետաշինարարական նախագծին համապատասխան` համայնքի վարչական տարածքում նոր շենքերի և շինությունների շինարարության թույլտվության ժամկետների երկարաձգման յուրաքանչյուր տարվա (այդ թվում՝ ոչ ամբողջական) համար՝ </t>
  </si>
  <si>
    <t>«Գնումների մասին» օրենքի պահանջներին համապատասխան իրականացված գնման գործընթացի միջոցով ընտրված օպերատորի կամ 100 տոկոս համայնքային մասնակցությամբ օպերատորի կողմից ներհամայնքային ավտոբուսային կանոնավոր փոխադրումների ծառայություններից օգտվելու դիմաց փոխհատուցման վճար՝</t>
  </si>
  <si>
    <t>§ 24 ¦դեկտեմբերի  2025թ</t>
  </si>
  <si>
    <r>
      <t xml:space="preserve"> </t>
    </r>
    <r>
      <rPr>
        <b/>
        <sz val="14"/>
        <rFont val="Sylfaen"/>
        <family val="1"/>
      </rPr>
      <t xml:space="preserve">ավագանու </t>
    </r>
    <r>
      <rPr>
        <b/>
        <sz val="14"/>
        <rFont val="GHEA Grapalat"/>
      </rPr>
      <t>2025   թվա</t>
    </r>
    <r>
      <rPr>
        <b/>
        <sz val="14"/>
        <rFont val="Sylfaen"/>
        <family val="1"/>
      </rPr>
      <t>կանի</t>
    </r>
    <r>
      <rPr>
        <b/>
        <sz val="14"/>
        <rFont val="GHEA Grapalat"/>
      </rPr>
      <t xml:space="preserve">  դեկտեմբերի  24 -ի  </t>
    </r>
    <r>
      <rPr>
        <b/>
        <sz val="14"/>
        <rFont val="GHEA Grapalat"/>
        <charset val="204"/>
      </rPr>
      <t xml:space="preserve">N 109    </t>
    </r>
    <r>
      <rPr>
        <b/>
        <sz val="14"/>
        <rFont val="GHEA Grapalat"/>
      </rPr>
      <t xml:space="preserve">Ն </t>
    </r>
    <r>
      <rPr>
        <b/>
        <sz val="14"/>
        <rFont val="Sylfaen"/>
        <family val="1"/>
      </rPr>
      <t>որոշմամբ</t>
    </r>
    <r>
      <rPr>
        <b/>
        <sz val="14"/>
        <rFont val="GHEA Grapalat"/>
      </rPr>
      <t xml:space="preserve"> 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</si>
  <si>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Ï³åÇï³É í»ñ³Ýáñá·áõÙ</t>
    </r>
    <r>
      <rPr>
        <b/>
        <sz val="10"/>
        <color indexed="8"/>
        <rFont val="Arial LatArm"/>
        <family val="2"/>
      </rPr>
      <t xml:space="preserve">   </t>
    </r>
  </si>
  <si>
    <t>Համայնքի վարչական տարածքում համայնքապետարանի սեփականություն հանդիսացող հենասյունների վարձակալության  վճար յուրաքանչյուր ամսվա համարˋ</t>
  </si>
  <si>
    <t xml:space="preserve">                                             ՏԱՇԻՐ  Ñ³Ù³ÛÝùÇ  Õ»Ï³í³ñÇ §05¦ հունվարÇ   2026թ.  ÃÇí  1 Ա   áñáßÙ³Ý</t>
  </si>
  <si>
    <t xml:space="preserve"> Տաշիր    Ñ³Ù³ÛÝùÇ 2026 Ã. µÛáõç»Ç »Éù³ÛÇÝ(Í³Ëë³ÛÇÝ) Ù³ëÇ µ³ßËáõÙÁ Áëï »é³ÙëÛ³ÏÝ»ñÇ</t>
  </si>
  <si>
    <t xml:space="preserve">                                             Տաշիր   Ñ³Ù³ÛÝùÇ  Õ»Ï³í³ñÇ §05 ¦ հունվարի 2025 թ - ÃÇí  1  Ա  áñáßÙ³Ý</t>
  </si>
  <si>
    <t xml:space="preserve"> Տաշիր  Ñ³Ù³ÛÝùÇ 2026 Ã. µÛáõç»Ç »Ï³Ùï³ÛÇÝ(Ùáõïù³ÛÇÝ) Ù³ëÇ µ³ßËáõÙÁ Áëï »é³ÙëÛ³ÏÝ»ñÇ</t>
  </si>
  <si>
    <t xml:space="preserve">        §  15  ¦ § դեկտ»Ùµ»ñ ¦ 2025 Ã. </t>
  </si>
  <si>
    <t xml:space="preserve">Ý³Ë³Ñ³ßÇíÁª 563300,0 Հինգ հարյուր  վաթսուներեք  միլիոն վեց  հարյուր երեսուներեք  հազար  դրամ </t>
  </si>
  <si>
    <t xml:space="preserve">        § 125  ¦ § դեկտ»Ùµ»ñ ¦ 2025 Ã. </t>
  </si>
  <si>
    <t xml:space="preserve">Ý³Ë³Ñ³ßÇíÁ 79450,0   յոթանասունինը    միլիոն չորս հարյուր հիսուն  հազար դրամ </t>
  </si>
  <si>
    <t xml:space="preserve">Ý³Ë³Ñ³ßÇíÁª  00  դրամ  </t>
  </si>
  <si>
    <t>§ 24 դեկտեմբերի  2025թ</t>
  </si>
  <si>
    <t xml:space="preserve">Ý³Ë³Ñ³ßÇíÁª  1000,0   մեկ  միլիոն   դրամ  </t>
  </si>
  <si>
    <t xml:space="preserve">Ý³Ë³Ñ³ßÇíÁ 395000 երեք   հարյուր իննսուն  միլիոն    դրամ </t>
  </si>
  <si>
    <t xml:space="preserve">Ý³Ë³Ñ³ßÇíÁ   4000,0 չորս    միլիոն   դրամ.  </t>
  </si>
  <si>
    <t xml:space="preserve">        § 15  ¦ § դեկտ»Ùµ»ñ ¦ 2025 Ã. </t>
  </si>
  <si>
    <t xml:space="preserve">Ý³Ë³Ñ³ßÇíÁª   4000.0     չորս միլիոն   դրամ  </t>
  </si>
  <si>
    <t>Ý³Ë³Ñ³ßÇíÁ 21000,0 քսանմեկ  միլիոն դրամ</t>
  </si>
  <si>
    <t xml:space="preserve">Ý³Ë³Ñ³ßÇíÁ  0,0   հազար  դրամ </t>
  </si>
  <si>
    <t>Ý³Ë³Ñ³ßÇíÁ 704800,0   յոթ  հարյուր չորս միլիոն ութ հարյուր հազար դրամ</t>
  </si>
  <si>
    <t>Ý³Ë³Ñ³ßÇíÁ 489055,0   չորս հարյուր ութանասունինը  միլիոն  հիսունհինգ  հազար դրամ</t>
  </si>
  <si>
    <t>Ý³Ë³Ñ³ßÇíÁª   100601,0  մեկ հարյուր  միլիոն վեց հարյուր մեկ հազար  դրամ</t>
  </si>
  <si>
    <t xml:space="preserve">Ý³Ë³Ñ³ßÇíÁª  0,0               դրամ. </t>
  </si>
  <si>
    <t>Ý³Ë³Ñ³ßÇíÁª     24500,0  քսանչորս միլիոն հինգ հարյուր  դրամ</t>
  </si>
  <si>
    <t>Ý³Ë³Ñ³ßÇíÁ 98420,0   ութանասունհինգ միլիոն հարյուր յոթանասուներկու հազար դրամ</t>
  </si>
  <si>
    <t>Ý³Ë³Ñ³ßÇíÁ 67806,0 վաթսունյոթ միլիոն ութ  հարուր վեց  հազար դրամ</t>
  </si>
  <si>
    <t>Ý³Ë³Ñ³ßÇíÁ   0,0      դրամ</t>
  </si>
  <si>
    <t>Ý³Ë³Ñ³ßÇíÁ 12000,0  տասներկու միլիոն  դրամ</t>
  </si>
  <si>
    <t>Ý³Ë³Ñ³ßÇíÁ   72607,0  յոթանասուներկու միլիոն վեց  հարյուր յոթ  հազար դրամ</t>
  </si>
  <si>
    <t>Ý³Ë³Ñ³ßÇíÁ   71117,0   յոթանասունմեկ  միլիոն  հարյուր տասնյոթ  հազար դրամ</t>
  </si>
  <si>
    <t>Ý³Ë³Ñ³ßÇíÁª   190000,0  հարյուր իննսու միլիոն դրամ</t>
  </si>
  <si>
    <t>Ý³Ë³Ñ³ßÇíÁ   300,0    երեք հարյուր  հազար դրամ</t>
  </si>
  <si>
    <t>Ý³Ë³Ñ³ßÇíÁª     11000,0  տասնմեկ  միլիոն  դրամ</t>
  </si>
  <si>
    <t>Ý³Ë³Ñ³ßÇíÁª 0,0    հարյուր տասնմեկ միլիոն երկու հարյուր տասնվեց հազար դրամ</t>
  </si>
  <si>
    <t>Ý³Ë³Ñ³ßÇíÁª 63000,0 վաթսուներեք միլիոն  դրամ</t>
  </si>
  <si>
    <t>Ý³Ë³Ñ³ßÇíÁª 1306148,5472  մեկ միլիարդ երեք հարյուր վեց  միլիոն հարյուր քառասուն ութ հազար հինգ հարյուր քառասունյոթ,2  դրամ</t>
  </si>
  <si>
    <t>Ý³Ë³Ñ³ßÇíÁª 697720,0  վեց հարյուր ինսունյոթ  միլիոն յոթ հարյուր քսան  դրամ</t>
  </si>
  <si>
    <r>
      <rPr>
        <sz val="10"/>
        <rFont val="Arial LatArm"/>
        <family val="2"/>
      </rPr>
      <t>Ý³Ë³Ñ³ßÇíÁª</t>
    </r>
    <r>
      <rPr>
        <sz val="8"/>
        <rFont val="Arial LatArm"/>
        <family val="2"/>
      </rPr>
      <t xml:space="preserve">     40000,0   քառասուն  միլիոն  դրամ  </t>
    </r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</si>
  <si>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 60000.0   վաթսուն  միլիոն    դրամ </t>
    </r>
  </si>
  <si>
    <t>axbaman 7016,0 sev</t>
  </si>
  <si>
    <t>980,0 գութան</t>
  </si>
  <si>
    <t>§ 26 մարտի  2026թ</t>
  </si>
  <si>
    <t>§ 26 ¦մարտի  2026թ</t>
  </si>
  <si>
    <t>Պետական բյուջեից համայնքի վարչական բյուջեին տրամադրվող այլ դոտացիաներ</t>
  </si>
  <si>
    <t>09,07,26</t>
  </si>
  <si>
    <t>54020 +3000+327,6+1723,1</t>
  </si>
  <si>
    <t xml:space="preserve">                փոփոխ 13,08,2026 թ        </t>
  </si>
  <si>
    <t>Հավելված 1</t>
  </si>
  <si>
    <t>ՀՀ Լոռու մարզի Տաշիր համայնքի ավագանու</t>
  </si>
  <si>
    <t>Գույքահարկ համայնքների վարչական տարածքներում գտնվող շենքերի և շինությունների համար900275081173</t>
  </si>
  <si>
    <t>Հողի հարկ համայնքների վարչական տարածքներում գտնվող հողի համար900275081033</t>
  </si>
  <si>
    <t>Համայնքի բյուջե մուտքագրվող անշարժ գույքի հարկ        900275001999</t>
  </si>
  <si>
    <t>1.3 Տեղական տուրքեր (տող 11301 + տող 11302 + տող 11303 + տող 11304 + տող 11305 + տող 11306+ տող 11307 + տող 11308 + տող 11309 + տող 11310+ տող 11311 + տող 11312 + տող 11313 + տող 11314 + տող 11315 + տող 11316 + տող 11317 + տող 11318 + տող 11319)</t>
  </si>
  <si>
    <t>Համայնքի վարչական տարածքում նոր շենքերի, շինությունների և ոչ հիմնական շինությունների շինարարության (տեղադրման) թույլտվության համարշ900275081215</t>
  </si>
  <si>
    <t>Համայնքի վարչական տարածքում գոյություն ունեցող շենքերի և շինությունների վերակառուցման, ուժեղացման, վերականգնման, արդիականացման և բարեկարգման աշխա    900275002534</t>
  </si>
  <si>
    <t>Համայնքի վարչական տարածքում շենքերի, շինությունների և քաղաքաշինական այլ օբյեկտների քանդման թույլտվության համար900275081207</t>
  </si>
  <si>
    <t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(սաունաներին), ժամը 24.00-ից հետո աշխատելու թույլտվության համար900275001254</t>
  </si>
  <si>
    <t>Համայնքի վարչական տարածքում համայնքային կանոններին համապատասխան հանրային սննդի կազմակերպման և իրացման թույլտվության համար 900275001304</t>
  </si>
  <si>
    <t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 900275081249</t>
  </si>
  <si>
    <t>Հայաստանի Հանրապետության վարչատարածքային միավորների խորհրդանիշերը (զինանշան, անվանում և այլն), որպես օրենքով գրանցված ապրանքային նշան, օգտագործելու թույլտվության համար  900275001312</t>
  </si>
  <si>
    <t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համար900275081181</t>
  </si>
  <si>
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համար900275081058</t>
  </si>
  <si>
    <t>ուններից կապիտալ ծախսերի ֆինանսավորման նպատակով900275001098  , 002609</t>
  </si>
  <si>
    <t>Պետական բյուջեից ֆինանսական համահարթեցման սկզբունքով տրամադրվող դոտացիաներ900275081074</t>
  </si>
  <si>
    <t>Պետական բյուջեից կապիտալ ծախսերի ֆինանսավորման նպատակային հատկացումներ (սուբվենցիաներ)900275001056</t>
  </si>
  <si>
    <t>Համայնքի սեփականություն համարվող հողերի վարձակալության վարձավճարներ 900275081082</t>
  </si>
  <si>
    <t>Այլ գույքի վարձակալությունից մուտքեր900275081132</t>
  </si>
  <si>
    <t>վորման համար պետական բյուջեից ստացվող միջոցներ     081157</t>
  </si>
  <si>
    <t>Համայնքի կողմից կազմակերպվող մրցույթների և աճուրդների մասնակցության համար 900275081272</t>
  </si>
  <si>
    <t>Համայնքի կողմից աղբահանության վճար վճարողների համար աղբահանության աշխատանքները կազմակերպելու համար900275081165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</si>
  <si>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900275002518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</si>
  <si>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  900275001270</t>
  </si>
  <si>
    <t>Համայնքային ենթակայության մանկապարտեզի ծառայությունից օգտվողների համար  900275001189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</si>
  <si>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համար900275001197</t>
  </si>
  <si>
    <t>Համայնքի արխիվից փաստաթղթերի պատճեններ տրամադրելու համար900275002526</t>
  </si>
  <si>
    <t>Համայնքն սպասարկող անասնաբույժի ծառայությունների դիմաց900275001239</t>
  </si>
  <si>
    <t>Համայնքի վարչական տարածքում ինքնակամ կառուցված  շենքերի շինությունների օրիկանացման  համար վճարներ 900275081124</t>
  </si>
  <si>
    <t>Վարչական իրավախախտումների համար տեղական ինքնակառավարման մարմինների կողմից պատասխանատվության միջոցների կիրառումից եկամուտներ900275081298</t>
  </si>
  <si>
    <t>Մուտքեր համայնքի բյուջեի նկատմամբ ստանձնած պայմանագրային պարտավորությունների չկատարման դիմաց գանձվող տույժերից 900275</t>
  </si>
  <si>
    <t>Նվիրատվության, ժառանգության իրավունքով ֆիզիկական անձանցից և կհամայնքի բյուջե ստացված մուտքեր` տրամադրված արտաքին աղբյուրներ900275001320</t>
  </si>
  <si>
    <t>Համայնքի գույքին պատճառած վնասների փոխհատուցումից մուտքեր 900275</t>
  </si>
  <si>
    <t>քի բյուջե մուտքագրման ենթակա այլ եկամուտներ900275081108</t>
  </si>
  <si>
    <t>ՀՀ ԼՈՌՈՒ ՄԱՐԶԻ ՏԱՇԻՐ ՀԱՄԱՅՆՔԻ ԲՅՈՒՋԵԻ ԵԿԱՄՈՒՏՆԵՐՆ ԸՍՏ ԱՌԱՆՁԻՆ ԵԿԱՄՏԱՏԵՍԱԿՆԵՐԻ</t>
  </si>
  <si>
    <t>Հավելված 2</t>
  </si>
  <si>
    <t>Հավելված 3</t>
  </si>
  <si>
    <t xml:space="preserve">Հայաստանի Հանրապետության Լոռու մարզի </t>
  </si>
  <si>
    <t xml:space="preserve">Տաշիր համայնքի ավագանու </t>
  </si>
  <si>
    <t>ՀՀ ԼՈՌՈՒ ՄԱՐԶԻ ՏԱՇԻՐ ՀԱՄԱՅՆՔԻ ԲՅՈՒՋԵԻ ՄՆԱՑՈՐԴԻ ՏԱՐԵՎԵՐՋԻ ՀԱՎԵԼՈՒՐԴԸ ԿԱՄ ԴԵՖԻՑԻՏԸ (ՊԱԿԱՍՈՒՐԴԸ)</t>
  </si>
  <si>
    <t>Հավելված 5</t>
  </si>
  <si>
    <t> 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համար900275001213</t>
  </si>
  <si>
    <t> 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</si>
  <si>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 Համայնքի վարչական տարածքում թանկարժեք մետաղներից պատրաստված իրերի որոշակի վայրում մանրածախ առք ու վաճառք իրականացնելու թույլտվության համար900270001205</t>
  </si>
  <si>
    <t> Քաղաքային բնակավայրերում ավագանու որոշմամբ, սահմանված կարգին համապատասխան, տնային կենդանիներ պահելու թույլտվության համար</t>
  </si>
  <si>
    <t> Համայնքի վարչական տարածքում քաղաքացիական հոգեհանգստի (հրաժեշտի) ծիսակատարության ծառայությունների իրականացման և (կամ) մատուցման թույլտվության համար</t>
  </si>
  <si>
    <t> Համայնքի վարչական տարածքում տեխնիկական և հատուկ նշանակության հրավառություն իրականացնելու թույլտվության համար  900275001262</t>
  </si>
  <si>
    <t> Այլ տեղական տուրքեր</t>
  </si>
  <si>
    <t>Հավելված 6</t>
  </si>
  <si>
    <t>ՀՀ ԼՈՌՈՒ ՄԱՐԶԻ ՏԱՇԻՐ ՀԱՄԱՅՆՔԻ ԲՅՈՒՋԵԻ ԾԱԽՍԵՐՆ ԸՍՏ ԳՈՐԾԱՌՆԱԿԱՆ ԵՎ  ՏՆՏԵՍԱԳԻՏԱԿԱՆ ԴԱՍԱԿԱՐԳՄԱՆ</t>
  </si>
  <si>
    <t>ՀՀ ԼՈՌՈՒ ՄԱՐԶԻ ՏԱՇԻՐ ՀԱՄԱՅՆՔԻ ԲՅՈՒՋԵԻ ԾԱԽՍԵՐՆ ԸՍՏ ՏՆՏԵՍԱԳԻՏԱԿԱՆ                                               ԴԱՍԱԿԱՐԳՄԱՆ</t>
  </si>
  <si>
    <r>
      <rPr>
        <sz val="10"/>
        <rFont val="GHEA Grapalat"/>
        <family val="3"/>
      </rPr>
      <t xml:space="preserve">ՀՀ ԼՈՌՈՒ ՄԱՐԶԻ ՏԱՇԻՐ ՀԱՄԱՅՆՔԻ ԲՅՈՒՋԵԻ ԾԱԽՍԵՐՆ ԸՍՏ ԳՈՐԾԱՌՆԱԿԱՆ ԴԱՍԱԿԱՐԳՄԱՆ </t>
    </r>
    <r>
      <rPr>
        <sz val="10"/>
        <rFont val="Arial LatArm"/>
        <family val="2"/>
      </rPr>
      <t xml:space="preserve">          </t>
    </r>
    <r>
      <rPr>
        <b/>
        <sz val="10"/>
        <rFont val="Arial LatArm"/>
        <family val="2"/>
      </rPr>
      <t xml:space="preserve">                                </t>
    </r>
  </si>
  <si>
    <r>
      <t>ÀÜ¸²ØºÜÀ Ì²Êêºð</t>
    </r>
    <r>
      <rPr>
        <b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(ïáÕ2100+ïáÕ2200+ïáÕ2300+ïáÕ2400+ïáÕ2500+ïáÕ2600+ ïáÕ2700+ïáÕ2800+ïáÕ2900+ïáÕ3000+ïáÕ3100)</t>
    </r>
  </si>
  <si>
    <r>
      <t>ÀÜ¸Ð²Üàôð ´ÜàôÚÂÆ Ð²Üð²ÚÆÜ Ì²è²ÚàôÂÚàôÜÜºð</t>
    </r>
    <r>
      <rPr>
        <sz val="10"/>
        <rFont val="Arial LatArm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</si>
  <si>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 </t>
    </r>
    <r>
      <rPr>
        <sz val="10"/>
        <rFont val="Arial LatArm"/>
        <family val="2"/>
      </rPr>
      <t>(ïáÕ2210+2220+ïáÕ2230+ïáÕ2240+ïáÕ2250)</t>
    </r>
  </si>
  <si>
    <r>
      <t xml:space="preserve">Ð²ê²ð²Î²Î²Ü Î²ð¶, ²Üìî²Ü¶àôÂÚàôÜ ¨ ¸²î²Î²Ü ¶àðÌàôÜºàôÂÚàôÜ </t>
    </r>
    <r>
      <rPr>
        <sz val="10"/>
        <rFont val="Arial LatArm"/>
        <family val="2"/>
      </rPr>
      <t>(ïáÕ2310+ïáÕ2320+ïáÕ2330+ïáÕ2340+ïáÕ2350+ïáÕ2360+ïáÕ2370)</t>
    </r>
  </si>
  <si>
    <r>
      <t>îÜîºê²Î²Ü Ð²ð²´ºðàôÂÚàôÜÜºð (</t>
    </r>
    <r>
      <rPr>
        <sz val="10"/>
        <rFont val="Arial LatArm"/>
        <family val="2"/>
      </rPr>
      <t>ïáÕ2410+ïáÕ2420+ïáÕ2430+ïáÕ2440+ïáÕ2450+ïáÕ2460+ïáÕ2470+ïáÕ2480+ïáÕ2490</t>
    </r>
    <r>
      <rPr>
        <b/>
        <sz val="10"/>
        <rFont val="Arial LatArm"/>
        <family val="2"/>
      </rPr>
      <t>)</t>
    </r>
  </si>
  <si>
    <r>
      <t xml:space="preserve">Þðæ²Î² ØÆæ²ì²ÚðÆ ä²Þîä²ÜàôÂÚàôÜ </t>
    </r>
    <r>
      <rPr>
        <sz val="10"/>
        <rFont val="Arial LatArm"/>
        <family val="2"/>
      </rPr>
      <t>(ïáÕ2510+ïáÕ2520+ïáÕ2530+ïáÕ2540+ïáÕ2550+ïáÕ2560)</t>
    </r>
  </si>
  <si>
    <r>
      <t xml:space="preserve">´Ü²Î²ð²Ü²ÚÆÜ ÞÆÜ²ð²ðàôÂÚàôÜ ºì ÎàØàôÜ²È Ì²è²ÚàôÂÚàôÜ </t>
    </r>
    <r>
      <rPr>
        <sz val="10"/>
        <rFont val="Arial LatArm"/>
        <family val="2"/>
      </rPr>
      <t>(ïáÕ3610+ïáÕ3620+ïáÕ3630+ïáÕ3640+ïáÕ3650+ïáÕ3660)</t>
    </r>
  </si>
  <si>
    <r>
      <t>²èàÔæ²ä²ÐàôÂÚàôÜ (</t>
    </r>
    <r>
      <rPr>
        <sz val="10"/>
        <rFont val="Arial LatArm"/>
        <family val="2"/>
      </rPr>
      <t>ïáÕ2710+ïáÕ2720+ïáÕ2730+ïáÕ2740+ïáÕ2750+ïáÕ2760</t>
    </r>
    <r>
      <rPr>
        <b/>
        <sz val="10"/>
        <rFont val="Arial LatArm"/>
        <family val="2"/>
      </rPr>
      <t>)</t>
    </r>
  </si>
  <si>
    <r>
      <t xml:space="preserve">Ð²Ü¶Æêî, ØÞ²ÎàôÚÂ ºì ÎðàÜ </t>
    </r>
    <r>
      <rPr>
        <sz val="10"/>
        <rFont val="Arial LatArm"/>
        <family val="2"/>
      </rPr>
      <t>(ïáÕ2810+ïáÕ2820+ïáÕ2830+ïáÕ2840+ïáÕ2850+ïáÕ2860)</t>
    </r>
  </si>
  <si>
    <r>
      <t xml:space="preserve">ÎðÂàôÂÚàôÜ </t>
    </r>
    <r>
      <rPr>
        <sz val="10"/>
        <rFont val="Arial LatArm"/>
        <family val="2"/>
      </rPr>
      <t>(ïáÕ2910+ïáÕ2920+ïáÕ2930+ïáÕ2940+ïáÕ2950+ïáÕ2960+ïáÕ2970+ïáÕ2980)</t>
    </r>
  </si>
  <si>
    <r>
      <t xml:space="preserve">êàòÆ²È²Î²Ü ä²Þîä²ÜàôÂÚàôÜ </t>
    </r>
    <r>
      <rPr>
        <sz val="10"/>
        <rFont val="Arial LatArm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</si>
  <si>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 </t>
    </r>
    <r>
      <rPr>
        <sz val="10"/>
        <rFont val="Arial LatArm"/>
        <family val="2"/>
      </rPr>
      <t>(ïáÕ3110)</t>
    </r>
  </si>
  <si>
    <t>2025 թվականի դեկտեմբերի 24-ի N 109-Ն որոշման</t>
  </si>
  <si>
    <t>Հավելված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</si>
</sst>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_р_._-;\-* #,##0.00_р_._-;_-* &quot;-&quot;??_р_._-;_-@_-"/>
    <numFmt numFmtId="165" formatCode="0000"/>
    <numFmt numFmtId="166" formatCode="000"/>
    <numFmt numFmtId="167" formatCode="0.0"/>
    <numFmt numFmtId="168" formatCode="0.000"/>
    <numFmt numFmtId="169" formatCode="0.0000"/>
    <numFmt numFmtId="170" formatCode="#,##0.0"/>
    <numFmt numFmtId="171" formatCode="#,##0.0000"/>
    <numFmt numFmtId="172" formatCode="_-* #,##0.00_?_._-;\-* #,##0.00_?_._-;_-* &quot;-&quot;??_?_._-;_-@_-"/>
    <numFmt numFmtId="173" formatCode="#,##0.0_);\(#,##0.0\)"/>
    <numFmt numFmtId="174" formatCode="0.00000"/>
  </numFmts>
  <fonts count="174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8"/>
      <name val="Arial"/>
      <family val="2"/>
      <charset val="204"/>
    </font>
    <font>
      <b/>
      <sz val="11"/>
      <name val="Arial Armenian"/>
      <family val="2"/>
    </font>
    <font>
      <b/>
      <sz val="8"/>
      <name val="Arial Armenian"/>
      <family val="2"/>
    </font>
    <font>
      <b/>
      <i/>
      <sz val="10"/>
      <name val="Arial Armenian"/>
      <family val="2"/>
    </font>
    <font>
      <b/>
      <i/>
      <sz val="8"/>
      <name val="Arial Armenian"/>
      <family val="2"/>
    </font>
    <font>
      <i/>
      <sz val="10"/>
      <name val="Arial Armenian"/>
      <family val="2"/>
    </font>
    <font>
      <sz val="10"/>
      <color indexed="8"/>
      <name val="Arial Armenian"/>
      <family val="2"/>
    </font>
    <font>
      <sz val="9"/>
      <name val="Arial Armenian"/>
      <family val="2"/>
    </font>
    <font>
      <sz val="11"/>
      <name val="Arial Armenian"/>
      <family val="2"/>
    </font>
    <font>
      <b/>
      <i/>
      <sz val="11"/>
      <name val="Arial Armenian"/>
      <family val="2"/>
    </font>
    <font>
      <b/>
      <sz val="9"/>
      <name val="Arial Armenian"/>
      <family val="2"/>
    </font>
    <font>
      <b/>
      <sz val="9"/>
      <color indexed="8"/>
      <name val="Arial Armenian"/>
      <family val="2"/>
    </font>
    <font>
      <b/>
      <i/>
      <sz val="9"/>
      <color indexed="8"/>
      <name val="Arial Armenian"/>
      <family val="2"/>
    </font>
    <font>
      <sz val="9"/>
      <name val="Arial"/>
      <family val="2"/>
      <charset val="204"/>
    </font>
    <font>
      <sz val="8"/>
      <color indexed="8"/>
      <name val="Arial Armenian"/>
      <family val="2"/>
    </font>
    <font>
      <b/>
      <u/>
      <sz val="14"/>
      <name val="Arial Armenian"/>
      <family val="2"/>
    </font>
    <font>
      <sz val="12"/>
      <name val="Arial"/>
      <family val="2"/>
      <charset val="204"/>
    </font>
    <font>
      <b/>
      <sz val="10"/>
      <color indexed="8"/>
      <name val="Arial Armenian"/>
      <family val="2"/>
    </font>
    <font>
      <b/>
      <u/>
      <sz val="10"/>
      <name val="Arial Armenian"/>
      <family val="2"/>
    </font>
    <font>
      <b/>
      <u/>
      <sz val="10"/>
      <name val="Arial Armenian"/>
      <family val="2"/>
      <charset val="204"/>
    </font>
    <font>
      <sz val="9"/>
      <name val="Arial Armenian"/>
      <family val="2"/>
      <charset val="204"/>
    </font>
    <font>
      <b/>
      <sz val="11"/>
      <name val="Arial Armenian"/>
      <family val="2"/>
      <charset val="204"/>
    </font>
    <font>
      <sz val="8"/>
      <name val="Arial Armenian"/>
      <family val="2"/>
      <charset val="204"/>
    </font>
    <font>
      <sz val="10"/>
      <name val="Times Armenian"/>
      <family val="1"/>
      <charset val="204"/>
    </font>
    <font>
      <sz val="11"/>
      <name val="Arial Armenian"/>
      <family val="2"/>
      <charset val="204"/>
    </font>
    <font>
      <b/>
      <sz val="10"/>
      <name val="Arial Armenian"/>
      <family val="2"/>
      <charset val="204"/>
    </font>
    <font>
      <b/>
      <u/>
      <sz val="14"/>
      <name val="Arial Armenian"/>
      <family val="2"/>
      <charset val="204"/>
    </font>
    <font>
      <b/>
      <sz val="13"/>
      <name val="Arial Armenian"/>
      <family val="2"/>
      <charset val="204"/>
    </font>
    <font>
      <b/>
      <sz val="10"/>
      <name val="Times Armenian"/>
      <family val="1"/>
      <charset val="204"/>
    </font>
    <font>
      <b/>
      <sz val="8"/>
      <name val="Arial Armenian"/>
      <family val="2"/>
      <charset val="204"/>
    </font>
    <font>
      <u/>
      <sz val="8"/>
      <name val="Arial Armenian"/>
      <family val="2"/>
    </font>
    <font>
      <b/>
      <sz val="9"/>
      <color indexed="8"/>
      <name val="Arial"/>
      <family val="2"/>
      <charset val="204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b/>
      <sz val="9"/>
      <name val="Arial"/>
      <family val="2"/>
      <charset val="204"/>
    </font>
    <font>
      <b/>
      <i/>
      <sz val="11"/>
      <color indexed="8"/>
      <name val="Arial Armenian"/>
      <family val="2"/>
    </font>
    <font>
      <i/>
      <sz val="11"/>
      <color indexed="8"/>
      <name val="Arial Armenian"/>
      <family val="2"/>
    </font>
    <font>
      <b/>
      <i/>
      <sz val="10"/>
      <color indexed="8"/>
      <name val="Arial Armenian"/>
      <family val="2"/>
    </font>
    <font>
      <i/>
      <sz val="10"/>
      <color indexed="8"/>
      <name val="Arial Armenian"/>
      <family val="2"/>
    </font>
    <font>
      <b/>
      <sz val="9"/>
      <name val="Arial"/>
      <family val="2"/>
    </font>
    <font>
      <sz val="10"/>
      <name val="Arial"/>
      <family val="2"/>
      <charset val="204"/>
    </font>
    <font>
      <u/>
      <sz val="9"/>
      <name val="Arial Armenian"/>
      <family val="2"/>
    </font>
    <font>
      <u/>
      <sz val="14"/>
      <name val="Arial Armenian"/>
      <family val="2"/>
    </font>
    <font>
      <b/>
      <u/>
      <sz val="6"/>
      <name val="Times Armenian"/>
      <family val="1"/>
    </font>
    <font>
      <b/>
      <u/>
      <sz val="6"/>
      <name val="Arial Armenian"/>
      <family val="2"/>
    </font>
    <font>
      <sz val="6"/>
      <name val="Arial Armenian"/>
      <family val="2"/>
    </font>
    <font>
      <sz val="6"/>
      <name val="Times New Roman"/>
      <family val="1"/>
      <charset val="204"/>
    </font>
    <font>
      <sz val="7"/>
      <name val="Arial Armenian"/>
      <family val="2"/>
    </font>
    <font>
      <sz val="7"/>
      <color indexed="8"/>
      <name val="Arial Armenian"/>
      <family val="2"/>
    </font>
    <font>
      <b/>
      <sz val="13"/>
      <name val="Arial Armenian"/>
      <family val="2"/>
    </font>
    <font>
      <b/>
      <i/>
      <u/>
      <sz val="10"/>
      <name val="Arial Armenian"/>
      <family val="2"/>
    </font>
    <font>
      <b/>
      <sz val="9"/>
      <name val="Arial Armenian"/>
      <family val="2"/>
      <charset val="204"/>
    </font>
    <font>
      <b/>
      <sz val="10"/>
      <name val="GHEA Grapalat"/>
      <family val="3"/>
    </font>
    <font>
      <sz val="10"/>
      <name val="GHEA Grapalat"/>
      <family val="3"/>
    </font>
    <font>
      <sz val="10"/>
      <name val="GHEA Grapalat"/>
    </font>
    <font>
      <b/>
      <sz val="12"/>
      <name val="GHEA Grapalat"/>
    </font>
    <font>
      <b/>
      <u/>
      <sz val="12"/>
      <name val="Sylfaen"/>
      <family val="1"/>
    </font>
    <font>
      <b/>
      <sz val="10"/>
      <name val="GHEA Grapalat"/>
    </font>
    <font>
      <b/>
      <sz val="14"/>
      <name val="GHEA Grapalat"/>
    </font>
    <font>
      <b/>
      <sz val="16"/>
      <name val="Sylfaen"/>
      <family val="1"/>
    </font>
    <font>
      <b/>
      <sz val="16"/>
      <name val="GHEA Grapalat"/>
    </font>
    <font>
      <sz val="10"/>
      <name val="Sylfaen"/>
      <family val="1"/>
    </font>
    <font>
      <b/>
      <sz val="14"/>
      <name val="Sylfaen"/>
      <family val="1"/>
    </font>
    <font>
      <sz val="14"/>
      <name val="GHEA Grapalat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04"/>
    </font>
    <font>
      <b/>
      <sz val="9"/>
      <name val="GHEA Grapalat"/>
      <family val="3"/>
    </font>
    <font>
      <b/>
      <i/>
      <sz val="10"/>
      <name val="GHEA Grapalat"/>
      <family val="3"/>
    </font>
    <font>
      <b/>
      <u/>
      <sz val="14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i/>
      <u/>
      <sz val="10"/>
      <name val="GHEA Grapalat"/>
      <family val="3"/>
    </font>
    <font>
      <u/>
      <sz val="10"/>
      <name val="GHEA Grapalat"/>
      <family val="3"/>
    </font>
    <font>
      <b/>
      <sz val="12"/>
      <name val="GHEA Grapalat"/>
      <family val="3"/>
    </font>
    <font>
      <b/>
      <i/>
      <sz val="14"/>
      <name val="GHEA Grapalat"/>
      <family val="3"/>
    </font>
    <font>
      <b/>
      <i/>
      <sz val="13"/>
      <name val="GHEA Grapalat"/>
      <family val="3"/>
    </font>
    <font>
      <sz val="9"/>
      <name val="GHEA Grapalat"/>
      <family val="3"/>
    </font>
    <font>
      <sz val="8"/>
      <name val="GHEA Grapalat"/>
      <family val="3"/>
    </font>
    <font>
      <b/>
      <sz val="8"/>
      <name val="GHEA Grapalat"/>
      <family val="3"/>
    </font>
    <font>
      <b/>
      <sz val="11"/>
      <name val="GHEA Grapalat"/>
      <family val="3"/>
    </font>
    <font>
      <b/>
      <i/>
      <sz val="11"/>
      <name val="Sylfaen"/>
      <family val="1"/>
    </font>
    <font>
      <sz val="14"/>
      <name val="GHEA Grapalat"/>
      <family val="3"/>
    </font>
    <font>
      <sz val="10"/>
      <color indexed="10"/>
      <name val="GHEA Grapalat"/>
      <charset val="204"/>
    </font>
    <font>
      <sz val="10"/>
      <name val="Times Armenian"/>
      <family val="1"/>
    </font>
    <font>
      <sz val="10"/>
      <color indexed="8"/>
      <name val="GHEA Grapalat"/>
      <family val="3"/>
    </font>
    <font>
      <sz val="10"/>
      <name val="Arial LatArm"/>
      <family val="2"/>
    </font>
    <font>
      <b/>
      <u/>
      <sz val="14"/>
      <name val="Arial LatArm"/>
      <family val="2"/>
    </font>
    <font>
      <b/>
      <sz val="12"/>
      <name val="Arial LatArm"/>
      <family val="2"/>
    </font>
    <font>
      <sz val="12"/>
      <name val="Arial LatArm"/>
      <family val="2"/>
    </font>
    <font>
      <sz val="8"/>
      <name val="Arial LatArm"/>
      <family val="2"/>
    </font>
    <font>
      <b/>
      <sz val="10"/>
      <name val="Arial LatArm"/>
      <family val="2"/>
    </font>
    <font>
      <sz val="11"/>
      <name val="Arial LatArm"/>
      <family val="2"/>
    </font>
    <font>
      <b/>
      <i/>
      <sz val="10"/>
      <name val="Arial LatArm"/>
      <family val="2"/>
    </font>
    <font>
      <b/>
      <i/>
      <sz val="11"/>
      <name val="Arial LatArm"/>
      <family val="2"/>
    </font>
    <font>
      <sz val="9"/>
      <name val="Arial LatArm"/>
      <family val="2"/>
    </font>
    <font>
      <b/>
      <sz val="8"/>
      <name val="Arial LatArm"/>
      <family val="2"/>
    </font>
    <font>
      <sz val="8"/>
      <color indexed="10"/>
      <name val="Arial LatArm"/>
      <family val="2"/>
    </font>
    <font>
      <b/>
      <i/>
      <sz val="8"/>
      <name val="Arial LatArm"/>
      <family val="2"/>
    </font>
    <font>
      <b/>
      <i/>
      <sz val="9"/>
      <name val="Arial LatArm"/>
      <family val="2"/>
    </font>
    <font>
      <b/>
      <sz val="11"/>
      <name val="Arial LatArm"/>
      <family val="2"/>
    </font>
    <font>
      <b/>
      <sz val="9"/>
      <name val="Arial LatArm"/>
      <family val="2"/>
    </font>
    <font>
      <i/>
      <sz val="11"/>
      <name val="Arial LatArm"/>
      <family val="2"/>
    </font>
    <font>
      <b/>
      <u/>
      <sz val="10"/>
      <name val="Arial LatArm"/>
      <family val="2"/>
    </font>
    <font>
      <b/>
      <sz val="13"/>
      <name val="Arial LatArm"/>
      <family val="2"/>
    </font>
    <font>
      <u/>
      <sz val="8"/>
      <name val="Arial LatArm"/>
      <family val="2"/>
    </font>
    <font>
      <b/>
      <sz val="9"/>
      <color indexed="8"/>
      <name val="Arial LatArm"/>
      <family val="2"/>
    </font>
    <font>
      <b/>
      <i/>
      <sz val="9"/>
      <color indexed="8"/>
      <name val="Arial LatArm"/>
      <family val="2"/>
    </font>
    <font>
      <i/>
      <sz val="10"/>
      <name val="Arial LatArm"/>
      <family val="2"/>
    </font>
    <font>
      <sz val="10"/>
      <color indexed="8"/>
      <name val="Arial LatArm"/>
      <family val="2"/>
    </font>
    <font>
      <b/>
      <i/>
      <sz val="11"/>
      <color indexed="8"/>
      <name val="Arial LatArm"/>
      <family val="2"/>
    </font>
    <font>
      <i/>
      <sz val="11"/>
      <color indexed="8"/>
      <name val="Arial LatArm"/>
      <family val="2"/>
    </font>
    <font>
      <b/>
      <sz val="10"/>
      <color indexed="8"/>
      <name val="Arial LatArm"/>
      <family val="2"/>
    </font>
    <font>
      <b/>
      <i/>
      <sz val="10"/>
      <color indexed="8"/>
      <name val="Arial LatArm"/>
      <family val="2"/>
    </font>
    <font>
      <i/>
      <sz val="10"/>
      <color indexed="8"/>
      <name val="Arial LatArm"/>
      <family val="2"/>
    </font>
    <font>
      <sz val="8"/>
      <color indexed="8"/>
      <name val="Arial LatArm"/>
      <family val="2"/>
    </font>
    <font>
      <u/>
      <sz val="9"/>
      <name val="Arial LatArm"/>
      <family val="2"/>
    </font>
    <font>
      <u/>
      <sz val="14"/>
      <name val="Arial LatArm"/>
      <family val="2"/>
    </font>
    <font>
      <sz val="7"/>
      <name val="Arial LatArm"/>
      <family val="2"/>
    </font>
    <font>
      <sz val="7"/>
      <color indexed="8"/>
      <name val="Arial LatArm"/>
      <family val="2"/>
    </font>
    <font>
      <sz val="6"/>
      <name val="Arial LatArm"/>
      <family val="2"/>
    </font>
    <font>
      <b/>
      <u/>
      <sz val="6"/>
      <name val="Arial LatArm"/>
      <family val="2"/>
    </font>
    <font>
      <b/>
      <i/>
      <u/>
      <sz val="10"/>
      <name val="Arial LatArm"/>
      <family val="2"/>
    </font>
    <font>
      <i/>
      <sz val="8"/>
      <name val="Arial LatArm"/>
      <family val="2"/>
    </font>
    <font>
      <b/>
      <sz val="14"/>
      <color rgb="FF002060"/>
      <name val="Arial LatArm"/>
      <family val="2"/>
    </font>
    <font>
      <b/>
      <sz val="10"/>
      <color rgb="FF002060"/>
      <name val="Arial LatArm"/>
      <family val="2"/>
    </font>
    <font>
      <i/>
      <sz val="9"/>
      <name val="Arial LatArm"/>
      <family val="2"/>
    </font>
    <font>
      <sz val="9"/>
      <color indexed="8"/>
      <name val="Arial LatArm"/>
      <family val="2"/>
    </font>
    <font>
      <i/>
      <sz val="9"/>
      <color indexed="8"/>
      <name val="Arial LatArm"/>
      <family val="2"/>
    </font>
    <font>
      <i/>
      <sz val="8"/>
      <color indexed="8"/>
      <name val="Arial LatArm"/>
      <family val="2"/>
    </font>
    <font>
      <sz val="12"/>
      <color indexed="8"/>
      <name val="Arial LatArm"/>
      <family val="2"/>
    </font>
    <font>
      <i/>
      <sz val="12"/>
      <name val="Arial LatArm"/>
      <family val="2"/>
    </font>
    <font>
      <sz val="10"/>
      <color indexed="10"/>
      <name val="Arial LatArm"/>
      <family val="2"/>
    </font>
    <font>
      <b/>
      <sz val="14"/>
      <color rgb="FFFF0000"/>
      <name val="Sylfaen"/>
      <family val="1"/>
    </font>
    <font>
      <b/>
      <sz val="14"/>
      <name val="GHEA Grapalat"/>
      <charset val="204"/>
    </font>
    <font>
      <sz val="8"/>
      <color rgb="FFFF0000"/>
      <name val="Arial LatArm"/>
      <family val="2"/>
    </font>
    <font>
      <sz val="9.5"/>
      <name val="Arial Unicode"/>
      <family val="2"/>
      <charset val="204"/>
    </font>
    <font>
      <sz val="9.5"/>
      <name val="Arial"/>
      <family val="2"/>
      <charset val="204"/>
    </font>
    <font>
      <u/>
      <sz val="12"/>
      <name val="Arial LatArm"/>
      <family val="2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  <font>
      <b/>
      <sz val="10"/>
      <color theme="1"/>
      <name val="GHEA Grapalat"/>
      <family val="3"/>
    </font>
    <font>
      <sz val="10"/>
      <color theme="1"/>
      <name val="GHEA Grapalat"/>
      <family val="3"/>
    </font>
    <font>
      <b/>
      <sz val="8"/>
      <color indexed="8"/>
      <name val="Arial LatArm"/>
      <family val="2"/>
    </font>
    <font>
      <sz val="10"/>
      <name val="Times New Roman"/>
      <family val="1"/>
      <charset val="204"/>
    </font>
    <font>
      <sz val="9"/>
      <color rgb="FF000000"/>
      <name val="Sylfaen"/>
      <family val="1"/>
      <charset val="204"/>
    </font>
    <font>
      <sz val="11"/>
      <color rgb="FFFF0000"/>
      <name val="Arial LatArm"/>
      <family val="2"/>
    </font>
    <font>
      <sz val="13"/>
      <name val="Arial LatArm"/>
      <family val="2"/>
    </font>
    <font>
      <u/>
      <sz val="11"/>
      <name val="Arial LatArm"/>
      <family val="2"/>
    </font>
    <font>
      <u/>
      <sz val="10"/>
      <color theme="10"/>
      <name val="Arial"/>
      <family val="2"/>
      <charset val="204"/>
    </font>
    <font>
      <sz val="9"/>
      <name val="GHEA Grapalat"/>
      <family val="3"/>
      <charset val="204"/>
    </font>
    <font>
      <sz val="11"/>
      <name val="GHEA Grapalat"/>
      <family val="3"/>
    </font>
    <font>
      <sz val="9"/>
      <name val="Arial LatArm"/>
      <family val="2"/>
      <charset val="204"/>
    </font>
    <font>
      <sz val="11"/>
      <name val="Arial LatArm"/>
      <family val="2"/>
      <charset val="204"/>
    </font>
    <font>
      <sz val="12"/>
      <name val="GHEA Grapalat"/>
      <family val="3"/>
    </font>
    <font>
      <sz val="9.5"/>
      <name val="GHEA Grapalat"/>
      <family val="3"/>
    </font>
    <font>
      <sz val="11"/>
      <name val="GHEA Grapalat"/>
      <family val="3"/>
      <charset val="204"/>
    </font>
    <font>
      <sz val="10"/>
      <name val="GHEA Grapalat"/>
      <family val="3"/>
      <charset val="204"/>
    </font>
    <font>
      <sz val="10"/>
      <name val="Arial LatArm"/>
      <family val="2"/>
      <charset val="204"/>
    </font>
    <font>
      <b/>
      <i/>
      <sz val="10"/>
      <name val="Arial LatArm"/>
      <family val="2"/>
      <charset val="204"/>
    </font>
    <font>
      <sz val="10"/>
      <name val="Arial LatArm"/>
      <family val="3"/>
      <charset val="204"/>
    </font>
    <font>
      <b/>
      <sz val="10"/>
      <name val="Arial LatArm"/>
      <family val="2"/>
      <charset val="204"/>
    </font>
    <font>
      <i/>
      <sz val="10"/>
      <name val="Arial LatArm"/>
      <family val="2"/>
      <charset val="204"/>
    </font>
    <font>
      <sz val="8"/>
      <name val="GHEA Grapalat"/>
      <family val="3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/>
        <bgColor indexed="64"/>
      </patternFill>
    </fill>
  </fills>
  <borders count="9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indexed="64"/>
      </top>
      <bottom/>
      <diagonal/>
    </border>
  </borders>
  <cellStyleXfs count="8">
    <xf numFmtId="0" fontId="0" fillId="0" borderId="0"/>
    <xf numFmtId="0" fontId="45" fillId="0" borderId="0"/>
    <xf numFmtId="164" fontId="76" fillId="0" borderId="0" applyFont="0" applyFill="0" applyBorder="0" applyAlignment="0" applyProtection="0"/>
    <xf numFmtId="0" fontId="94" fillId="0" borderId="0"/>
    <xf numFmtId="0" fontId="96" fillId="0" borderId="84" applyNumberFormat="0" applyFill="0" applyProtection="0">
      <alignment horizontal="left" vertical="center" wrapText="1"/>
    </xf>
    <xf numFmtId="0" fontId="96" fillId="0" borderId="84" applyNumberFormat="0" applyFill="0" applyProtection="0">
      <alignment horizontal="center" vertical="center"/>
    </xf>
    <xf numFmtId="4" fontId="96" fillId="0" borderId="84" applyFill="0" applyProtection="0">
      <alignment horizontal="right" vertical="center"/>
    </xf>
    <xf numFmtId="0" fontId="159" fillId="0" borderId="0" applyNumberFormat="0" applyFill="0" applyBorder="0" applyAlignment="0" applyProtection="0"/>
  </cellStyleXfs>
  <cellXfs count="2802">
    <xf numFmtId="0" fontId="0" fillId="0" borderId="0" xfId="0"/>
    <xf numFmtId="0" fontId="1" fillId="0" borderId="0" xfId="0" applyFont="1"/>
    <xf numFmtId="0" fontId="7" fillId="2" borderId="4" xfId="0" applyFont="1" applyFill="1" applyBorder="1" applyAlignment="1">
      <alignment horizontal="centerContinuous" vertical="center" wrapText="1"/>
    </xf>
    <xf numFmtId="0" fontId="7" fillId="2" borderId="5" xfId="0" applyFont="1" applyFill="1" applyBorder="1" applyAlignment="1">
      <alignment horizontal="centerContinuous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8" fillId="0" borderId="0" xfId="0" applyFont="1"/>
    <xf numFmtId="49" fontId="4" fillId="0" borderId="9" xfId="0" applyNumberFormat="1" applyFont="1" applyBorder="1" applyAlignment="1">
      <alignment horizontal="center" vertical="center"/>
    </xf>
    <xf numFmtId="49" fontId="12" fillId="2" borderId="0" xfId="0" applyNumberFormat="1" applyFont="1" applyFill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49" fontId="12" fillId="2" borderId="13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Border="1" applyAlignment="1">
      <alignment vertical="top" wrapText="1"/>
    </xf>
    <xf numFmtId="0" fontId="7" fillId="2" borderId="46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vertical="top" wrapText="1"/>
    </xf>
    <xf numFmtId="49" fontId="0" fillId="2" borderId="0" xfId="0" applyNumberFormat="1" applyFill="1"/>
    <xf numFmtId="0" fontId="0" fillId="2" borderId="0" xfId="0" applyFill="1" applyAlignment="1">
      <alignment vertical="top"/>
    </xf>
    <xf numFmtId="0" fontId="0" fillId="2" borderId="0" xfId="0" applyFill="1" applyAlignment="1">
      <alignment horizontal="center" vertical="top"/>
    </xf>
    <xf numFmtId="0" fontId="25" fillId="2" borderId="0" xfId="0" applyFont="1" applyFill="1"/>
    <xf numFmtId="0" fontId="26" fillId="2" borderId="0" xfId="0" applyFont="1" applyFill="1" applyAlignment="1">
      <alignment horizontal="center"/>
    </xf>
    <xf numFmtId="0" fontId="25" fillId="2" borderId="0" xfId="0" applyFont="1" applyFill="1" applyAlignment="1">
      <alignment horizontal="center"/>
    </xf>
    <xf numFmtId="0" fontId="27" fillId="2" borderId="0" xfId="0" applyFont="1" applyFill="1"/>
    <xf numFmtId="0" fontId="27" fillId="2" borderId="0" xfId="0" applyFont="1" applyFill="1" applyAlignment="1">
      <alignment horizontal="right"/>
    </xf>
    <xf numFmtId="49" fontId="27" fillId="2" borderId="0" xfId="0" applyNumberFormat="1" applyFont="1" applyFill="1"/>
    <xf numFmtId="0" fontId="27" fillId="2" borderId="0" xfId="0" applyFont="1" applyFill="1" applyAlignment="1">
      <alignment vertical="top"/>
    </xf>
    <xf numFmtId="0" fontId="4" fillId="2" borderId="0" xfId="0" applyFont="1" applyFill="1"/>
    <xf numFmtId="0" fontId="29" fillId="2" borderId="0" xfId="0" applyFont="1" applyFill="1"/>
    <xf numFmtId="0" fontId="30" fillId="2" borderId="0" xfId="0" applyFont="1" applyFill="1" applyAlignment="1">
      <alignment vertical="top" wrapText="1"/>
    </xf>
    <xf numFmtId="49" fontId="30" fillId="2" borderId="0" xfId="0" applyNumberFormat="1" applyFont="1" applyFill="1"/>
    <xf numFmtId="0" fontId="30" fillId="2" borderId="0" xfId="0" applyFont="1" applyFill="1"/>
    <xf numFmtId="0" fontId="12" fillId="2" borderId="0" xfId="0" applyFont="1" applyFill="1" applyAlignment="1">
      <alignment vertical="top"/>
    </xf>
    <xf numFmtId="0" fontId="30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wrapText="1"/>
    </xf>
    <xf numFmtId="0" fontId="26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7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0" fontId="7" fillId="2" borderId="10" xfId="0" applyFont="1" applyFill="1" applyBorder="1" applyAlignment="1">
      <alignment horizontal="left"/>
    </xf>
    <xf numFmtId="0" fontId="4" fillId="2" borderId="0" xfId="0" applyFont="1" applyFill="1" applyAlignment="1">
      <alignment horizontal="left" vertical="top"/>
    </xf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  <xf numFmtId="0" fontId="4" fillId="2" borderId="7" xfId="0" applyFont="1" applyFill="1" applyBorder="1" applyAlignment="1">
      <alignment horizontal="left"/>
    </xf>
    <xf numFmtId="0" fontId="4" fillId="2" borderId="26" xfId="0" applyFont="1" applyFill="1" applyBorder="1" applyAlignment="1">
      <alignment horizontal="left" vertical="top"/>
    </xf>
    <xf numFmtId="0" fontId="4" fillId="2" borderId="28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left" vertical="top"/>
    </xf>
    <xf numFmtId="0" fontId="34" fillId="2" borderId="0" xfId="0" applyFont="1" applyFill="1" applyAlignment="1">
      <alignment horizontal="left" vertical="top"/>
    </xf>
    <xf numFmtId="0" fontId="35" fillId="2" borderId="0" xfId="0" applyFont="1" applyFill="1" applyAlignment="1">
      <alignment horizontal="left" vertical="top"/>
    </xf>
    <xf numFmtId="49" fontId="4" fillId="2" borderId="0" xfId="0" applyNumberFormat="1" applyFont="1" applyFill="1"/>
    <xf numFmtId="0" fontId="4" fillId="2" borderId="7" xfId="0" applyFont="1" applyFill="1" applyBorder="1" applyAlignment="1">
      <alignment vertical="top"/>
    </xf>
    <xf numFmtId="0" fontId="4" fillId="2" borderId="0" xfId="0" applyFont="1" applyFill="1" applyAlignment="1">
      <alignment vertical="top"/>
    </xf>
    <xf numFmtId="0" fontId="4" fillId="2" borderId="46" xfId="0" applyFont="1" applyFill="1" applyBorder="1" applyAlignment="1">
      <alignment horizontal="centerContinuous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Continuous" vertical="center" wrapText="1"/>
    </xf>
    <xf numFmtId="49" fontId="7" fillId="2" borderId="37" xfId="0" applyNumberFormat="1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/>
    </xf>
    <xf numFmtId="0" fontId="6" fillId="2" borderId="43" xfId="0" applyFont="1" applyFill="1" applyBorder="1" applyAlignment="1">
      <alignment horizontal="left" vertical="center" wrapText="1"/>
    </xf>
    <xf numFmtId="49" fontId="1" fillId="2" borderId="38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49" fontId="2" fillId="0" borderId="38" xfId="0" applyNumberFormat="1" applyFont="1" applyBorder="1" applyAlignment="1">
      <alignment vertical="top" wrapText="1"/>
    </xf>
    <xf numFmtId="49" fontId="36" fillId="0" borderId="38" xfId="0" applyNumberFormat="1" applyFont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0" xfId="0" applyFont="1" applyFill="1" applyBorder="1"/>
    <xf numFmtId="49" fontId="36" fillId="0" borderId="10" xfId="0" applyNumberFormat="1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/>
    </xf>
    <xf numFmtId="49" fontId="37" fillId="0" borderId="10" xfId="0" applyNumberFormat="1" applyFont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/>
    </xf>
    <xf numFmtId="49" fontId="2" fillId="0" borderId="23" xfId="0" applyNumberFormat="1" applyFont="1" applyBorder="1" applyAlignment="1">
      <alignment vertical="top" wrapText="1"/>
    </xf>
    <xf numFmtId="49" fontId="37" fillId="0" borderId="23" xfId="0" applyNumberFormat="1" applyFont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 vertical="center"/>
    </xf>
    <xf numFmtId="49" fontId="6" fillId="0" borderId="48" xfId="0" applyNumberFormat="1" applyFont="1" applyBorder="1" applyAlignment="1">
      <alignment vertical="top" wrapText="1"/>
    </xf>
    <xf numFmtId="0" fontId="4" fillId="2" borderId="48" xfId="0" applyFont="1" applyFill="1" applyBorder="1" applyAlignment="1">
      <alignment horizontal="center"/>
    </xf>
    <xf numFmtId="49" fontId="14" fillId="0" borderId="38" xfId="0" applyNumberFormat="1" applyFont="1" applyBorder="1" applyAlignment="1">
      <alignment vertical="top" wrapText="1"/>
    </xf>
    <xf numFmtId="49" fontId="38" fillId="0" borderId="38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vertical="top" wrapText="1"/>
    </xf>
    <xf numFmtId="49" fontId="10" fillId="0" borderId="10" xfId="0" applyNumberFormat="1" applyFont="1" applyBorder="1" applyAlignment="1">
      <alignment vertical="top" wrapText="1"/>
    </xf>
    <xf numFmtId="0" fontId="4" fillId="2" borderId="23" xfId="0" applyFont="1" applyFill="1" applyBorder="1"/>
    <xf numFmtId="49" fontId="1" fillId="0" borderId="23" xfId="0" applyNumberFormat="1" applyFont="1" applyBorder="1" applyAlignment="1">
      <alignment vertical="top" wrapText="1"/>
    </xf>
    <xf numFmtId="49" fontId="14" fillId="0" borderId="43" xfId="0" applyNumberFormat="1" applyFont="1" applyBorder="1" applyAlignment="1">
      <alignment vertical="top" wrapText="1"/>
    </xf>
    <xf numFmtId="0" fontId="4" fillId="2" borderId="10" xfId="0" applyFont="1" applyFill="1" applyBorder="1" applyAlignment="1">
      <alignment horizontal="center" vertical="center"/>
    </xf>
    <xf numFmtId="49" fontId="37" fillId="0" borderId="38" xfId="0" applyNumberFormat="1" applyFont="1" applyBorder="1" applyAlignment="1">
      <alignment horizontal="center" vertical="center" wrapText="1"/>
    </xf>
    <xf numFmtId="49" fontId="36" fillId="0" borderId="23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vertical="top" wrapText="1"/>
    </xf>
    <xf numFmtId="0" fontId="39" fillId="0" borderId="10" xfId="0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vertical="top" wrapText="1"/>
    </xf>
    <xf numFmtId="49" fontId="11" fillId="0" borderId="10" xfId="0" applyNumberFormat="1" applyFont="1" applyBorder="1" applyAlignment="1">
      <alignment vertical="center" wrapText="1"/>
    </xf>
    <xf numFmtId="49" fontId="11" fillId="0" borderId="23" xfId="0" applyNumberFormat="1" applyFont="1" applyBorder="1" applyAlignment="1">
      <alignment vertical="top" wrapText="1"/>
    </xf>
    <xf numFmtId="0" fontId="4" fillId="2" borderId="38" xfId="0" applyFont="1" applyFill="1" applyBorder="1"/>
    <xf numFmtId="49" fontId="40" fillId="0" borderId="43" xfId="0" applyNumberFormat="1" applyFont="1" applyBorder="1" applyAlignment="1">
      <alignment vertical="top" wrapText="1"/>
    </xf>
    <xf numFmtId="49" fontId="11" fillId="0" borderId="38" xfId="0" applyNumberFormat="1" applyFont="1" applyBorder="1" applyAlignment="1">
      <alignment vertical="top" wrapText="1"/>
    </xf>
    <xf numFmtId="49" fontId="36" fillId="0" borderId="40" xfId="0" applyNumberFormat="1" applyFont="1" applyBorder="1" applyAlignment="1">
      <alignment horizontal="center" vertical="center" wrapText="1"/>
    </xf>
    <xf numFmtId="49" fontId="41" fillId="0" borderId="17" xfId="0" applyNumberFormat="1" applyFont="1" applyBorder="1" applyAlignment="1">
      <alignment vertical="top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/>
    </xf>
    <xf numFmtId="0" fontId="4" fillId="2" borderId="43" xfId="0" applyFont="1" applyFill="1" applyBorder="1" applyAlignment="1">
      <alignment horizontal="center" vertical="center"/>
    </xf>
    <xf numFmtId="49" fontId="40" fillId="0" borderId="43" xfId="0" applyNumberFormat="1" applyFont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/>
    </xf>
    <xf numFmtId="49" fontId="22" fillId="0" borderId="10" xfId="0" applyNumberFormat="1" applyFont="1" applyBorder="1" applyAlignment="1">
      <alignment vertical="top" wrapText="1"/>
    </xf>
    <xf numFmtId="0" fontId="4" fillId="2" borderId="10" xfId="0" applyFont="1" applyFill="1" applyBorder="1" applyAlignment="1">
      <alignment horizontal="center" vertical="top"/>
    </xf>
    <xf numFmtId="49" fontId="22" fillId="0" borderId="23" xfId="0" applyNumberFormat="1" applyFont="1" applyBorder="1" applyAlignment="1">
      <alignment vertical="top" wrapText="1"/>
    </xf>
    <xf numFmtId="0" fontId="4" fillId="2" borderId="23" xfId="0" applyFont="1" applyFill="1" applyBorder="1" applyAlignment="1">
      <alignment horizontal="center" vertical="top"/>
    </xf>
    <xf numFmtId="49" fontId="42" fillId="0" borderId="43" xfId="0" applyNumberFormat="1" applyFont="1" applyBorder="1" applyAlignment="1">
      <alignment vertical="top" wrapText="1"/>
    </xf>
    <xf numFmtId="0" fontId="4" fillId="2" borderId="8" xfId="0" applyFont="1" applyFill="1" applyBorder="1" applyAlignment="1">
      <alignment horizontal="center" vertical="center"/>
    </xf>
    <xf numFmtId="49" fontId="43" fillId="0" borderId="10" xfId="0" applyNumberFormat="1" applyFont="1" applyBorder="1" applyAlignment="1">
      <alignment vertical="top" wrapText="1"/>
    </xf>
    <xf numFmtId="49" fontId="12" fillId="2" borderId="10" xfId="0" applyNumberFormat="1" applyFont="1" applyFill="1" applyBorder="1" applyAlignment="1">
      <alignment horizontal="center" vertical="center" wrapText="1"/>
    </xf>
    <xf numFmtId="0" fontId="44" fillId="0" borderId="10" xfId="0" applyFont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top"/>
    </xf>
    <xf numFmtId="49" fontId="8" fillId="0" borderId="43" xfId="0" applyNumberFormat="1" applyFont="1" applyBorder="1" applyAlignment="1">
      <alignment vertical="top" wrapText="1"/>
    </xf>
    <xf numFmtId="49" fontId="1" fillId="2" borderId="49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top"/>
    </xf>
    <xf numFmtId="49" fontId="10" fillId="0" borderId="17" xfId="0" applyNumberFormat="1" applyFont="1" applyBorder="1" applyAlignment="1">
      <alignment vertical="top" wrapText="1"/>
    </xf>
    <xf numFmtId="0" fontId="4" fillId="2" borderId="9" xfId="0" applyFont="1" applyFill="1" applyBorder="1" applyAlignment="1">
      <alignment horizontal="center" vertical="top"/>
    </xf>
    <xf numFmtId="49" fontId="37" fillId="0" borderId="39" xfId="0" applyNumberFormat="1" applyFont="1" applyBorder="1" applyAlignment="1">
      <alignment horizontal="center" vertical="center" wrapText="1"/>
    </xf>
    <xf numFmtId="49" fontId="43" fillId="0" borderId="17" xfId="0" applyNumberFormat="1" applyFont="1" applyBorder="1" applyAlignment="1">
      <alignment vertical="top" wrapText="1"/>
    </xf>
    <xf numFmtId="0" fontId="37" fillId="0" borderId="10" xfId="0" applyFont="1" applyBorder="1" applyAlignment="1">
      <alignment horizontal="center" vertical="center" wrapText="1"/>
    </xf>
    <xf numFmtId="49" fontId="22" fillId="0" borderId="17" xfId="0" applyNumberFormat="1" applyFont="1" applyBorder="1" applyAlignment="1">
      <alignment vertical="top" wrapText="1"/>
    </xf>
    <xf numFmtId="49" fontId="11" fillId="0" borderId="17" xfId="0" applyNumberFormat="1" applyFont="1" applyBorder="1" applyAlignment="1">
      <alignment vertical="top" wrapText="1"/>
    </xf>
    <xf numFmtId="49" fontId="22" fillId="0" borderId="24" xfId="0" applyNumberFormat="1" applyFont="1" applyBorder="1" applyAlignment="1">
      <alignment vertical="top" wrapText="1"/>
    </xf>
    <xf numFmtId="0" fontId="4" fillId="2" borderId="15" xfId="0" applyFont="1" applyFill="1" applyBorder="1" applyAlignment="1">
      <alignment horizontal="center" vertical="top"/>
    </xf>
    <xf numFmtId="49" fontId="19" fillId="0" borderId="40" xfId="0" applyNumberFormat="1" applyFont="1" applyBorder="1" applyAlignment="1">
      <alignment vertical="top" wrapText="1"/>
    </xf>
    <xf numFmtId="49" fontId="22" fillId="0" borderId="41" xfId="0" applyNumberFormat="1" applyFont="1" applyBorder="1" applyAlignment="1">
      <alignment vertical="top" wrapText="1"/>
    </xf>
    <xf numFmtId="49" fontId="37" fillId="0" borderId="48" xfId="0" applyNumberFormat="1" applyFont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top"/>
    </xf>
    <xf numFmtId="49" fontId="19" fillId="0" borderId="27" xfId="0" applyNumberFormat="1" applyFont="1" applyBorder="1" applyAlignment="1">
      <alignment vertical="top" wrapText="1"/>
    </xf>
    <xf numFmtId="49" fontId="22" fillId="0" borderId="28" xfId="0" applyNumberFormat="1" applyFont="1" applyBorder="1" applyAlignment="1">
      <alignment vertical="top" wrapText="1"/>
    </xf>
    <xf numFmtId="49" fontId="1" fillId="2" borderId="27" xfId="0" applyNumberFormat="1" applyFont="1" applyFill="1" applyBorder="1" applyAlignment="1">
      <alignment horizontal="center" vertical="center" wrapText="1"/>
    </xf>
    <xf numFmtId="49" fontId="19" fillId="0" borderId="48" xfId="0" applyNumberFormat="1" applyFont="1" applyBorder="1" applyAlignment="1">
      <alignment vertical="top" wrapText="1"/>
    </xf>
    <xf numFmtId="49" fontId="22" fillId="0" borderId="51" xfId="0" applyNumberFormat="1" applyFont="1" applyBorder="1" applyAlignment="1">
      <alignment vertical="top" wrapText="1"/>
    </xf>
    <xf numFmtId="49" fontId="1" fillId="2" borderId="48" xfId="0" applyNumberFormat="1" applyFont="1" applyFill="1" applyBorder="1" applyAlignment="1">
      <alignment horizontal="center" vertical="center" wrapText="1"/>
    </xf>
    <xf numFmtId="49" fontId="1" fillId="2" borderId="46" xfId="0" applyNumberFormat="1" applyFont="1" applyFill="1" applyBorder="1" applyAlignment="1">
      <alignment horizontal="center" vertical="center" wrapText="1"/>
    </xf>
    <xf numFmtId="49" fontId="19" fillId="0" borderId="38" xfId="0" applyNumberFormat="1" applyFont="1" applyBorder="1" applyAlignment="1">
      <alignment vertical="top" wrapText="1"/>
    </xf>
    <xf numFmtId="49" fontId="11" fillId="0" borderId="43" xfId="0" applyNumberFormat="1" applyFont="1" applyBorder="1" applyAlignment="1">
      <alignment vertical="top" wrapText="1"/>
    </xf>
    <xf numFmtId="49" fontId="1" fillId="2" borderId="25" xfId="0" applyNumberFormat="1" applyFont="1" applyFill="1" applyBorder="1" applyAlignment="1">
      <alignment horizontal="center" vertical="center" wrapText="1"/>
    </xf>
    <xf numFmtId="49" fontId="19" fillId="0" borderId="10" xfId="0" applyNumberFormat="1" applyFont="1" applyBorder="1" applyAlignment="1">
      <alignment vertical="top" wrapText="1"/>
    </xf>
    <xf numFmtId="49" fontId="37" fillId="0" borderId="13" xfId="0" applyNumberFormat="1" applyFont="1" applyBorder="1" applyAlignment="1">
      <alignment horizontal="center" vertical="top" wrapText="1"/>
    </xf>
    <xf numFmtId="49" fontId="4" fillId="0" borderId="10" xfId="1" applyNumberFormat="1" applyFont="1" applyBorder="1" applyAlignment="1">
      <alignment vertical="top" wrapText="1"/>
    </xf>
    <xf numFmtId="49" fontId="10" fillId="0" borderId="17" xfId="1" applyNumberFormat="1" applyFont="1" applyBorder="1" applyAlignment="1">
      <alignment vertical="top" wrapText="1"/>
    </xf>
    <xf numFmtId="0" fontId="19" fillId="0" borderId="23" xfId="0" applyFont="1" applyBorder="1" applyAlignment="1">
      <alignment horizontal="left" vertical="top" wrapText="1"/>
    </xf>
    <xf numFmtId="0" fontId="22" fillId="0" borderId="24" xfId="0" applyFont="1" applyBorder="1" applyAlignment="1">
      <alignment horizontal="left" vertical="top" wrapText="1"/>
    </xf>
    <xf numFmtId="49" fontId="37" fillId="0" borderId="18" xfId="0" applyNumberFormat="1" applyFont="1" applyBorder="1" applyAlignment="1">
      <alignment horizontal="center" vertical="top" wrapText="1"/>
    </xf>
    <xf numFmtId="0" fontId="4" fillId="2" borderId="48" xfId="0" applyFont="1" applyFill="1" applyBorder="1" applyAlignment="1">
      <alignment vertical="center"/>
    </xf>
    <xf numFmtId="0" fontId="2" fillId="2" borderId="51" xfId="0" applyFont="1" applyFill="1" applyBorder="1" applyAlignment="1">
      <alignment vertical="top" wrapText="1"/>
    </xf>
    <xf numFmtId="49" fontId="12" fillId="2" borderId="37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1" fillId="2" borderId="0" xfId="0" applyFont="1" applyFill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/>
    </xf>
    <xf numFmtId="0" fontId="6" fillId="0" borderId="0" xfId="0" applyFont="1" applyAlignment="1">
      <alignment horizontal="center" vertical="top"/>
    </xf>
    <xf numFmtId="0" fontId="1" fillId="2" borderId="0" xfId="0" applyFont="1" applyFill="1" applyAlignment="1">
      <alignment horizontal="center"/>
    </xf>
    <xf numFmtId="49" fontId="1" fillId="2" borderId="0" xfId="0" applyNumberFormat="1" applyFont="1" applyFill="1" applyAlignment="1">
      <alignment horizontal="center" vertical="center" wrapText="1"/>
    </xf>
    <xf numFmtId="0" fontId="46" fillId="2" borderId="0" xfId="0" applyFont="1" applyFill="1"/>
    <xf numFmtId="0" fontId="12" fillId="2" borderId="0" xfId="0" applyFont="1" applyFill="1" applyAlignment="1">
      <alignment horizontal="left"/>
    </xf>
    <xf numFmtId="0" fontId="23" fillId="2" borderId="0" xfId="0" applyFont="1" applyFill="1"/>
    <xf numFmtId="0" fontId="3" fillId="2" borderId="0" xfId="0" applyFont="1" applyFill="1" applyAlignment="1">
      <alignment horizontal="centerContinuous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Continuous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top"/>
    </xf>
    <xf numFmtId="0" fontId="2" fillId="2" borderId="0" xfId="0" applyFont="1" applyFill="1" applyAlignment="1">
      <alignment wrapText="1"/>
    </xf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/>
    <xf numFmtId="0" fontId="4" fillId="2" borderId="0" xfId="0" applyFont="1" applyFill="1" applyAlignment="1">
      <alignment horizontal="centerContinuous" vertical="top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Continuous"/>
    </xf>
    <xf numFmtId="0" fontId="2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Continuous" wrapTex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47" fillId="2" borderId="0" xfId="0" applyFont="1" applyFill="1" applyAlignment="1">
      <alignment horizontal="centerContinuous" wrapText="1"/>
    </xf>
    <xf numFmtId="0" fontId="20" fillId="2" borderId="0" xfId="0" applyFont="1" applyFill="1" applyAlignment="1">
      <alignment horizontal="centerContinuous" wrapText="1"/>
    </xf>
    <xf numFmtId="0" fontId="6" fillId="2" borderId="0" xfId="0" applyFont="1" applyFill="1" applyAlignment="1">
      <alignment horizontal="centerContinuous" wrapText="1"/>
    </xf>
    <xf numFmtId="0" fontId="2" fillId="2" borderId="0" xfId="0" applyFont="1" applyFill="1" applyAlignment="1">
      <alignment horizontal="centerContinuous" wrapText="1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0" fontId="12" fillId="2" borderId="0" xfId="0" applyFont="1" applyFill="1"/>
    <xf numFmtId="0" fontId="15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left"/>
    </xf>
    <xf numFmtId="0" fontId="12" fillId="2" borderId="26" xfId="0" applyFont="1" applyFill="1" applyBorder="1" applyAlignment="1">
      <alignment horizontal="left"/>
    </xf>
    <xf numFmtId="0" fontId="15" fillId="2" borderId="27" xfId="0" applyFont="1" applyFill="1" applyBorder="1" applyAlignment="1">
      <alignment horizontal="left"/>
    </xf>
    <xf numFmtId="0" fontId="15" fillId="2" borderId="30" xfId="0" applyFont="1" applyFill="1" applyBorder="1" applyAlignment="1">
      <alignment horizontal="left"/>
    </xf>
    <xf numFmtId="0" fontId="15" fillId="2" borderId="26" xfId="0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left"/>
    </xf>
    <xf numFmtId="0" fontId="15" fillId="2" borderId="7" xfId="0" applyFont="1" applyFill="1" applyBorder="1" applyAlignment="1">
      <alignment horizontal="left"/>
    </xf>
    <xf numFmtId="0" fontId="15" fillId="2" borderId="0" xfId="0" applyFont="1" applyFill="1" applyAlignment="1">
      <alignment horizontal="left" vertical="top"/>
    </xf>
    <xf numFmtId="49" fontId="15" fillId="2" borderId="0" xfId="0" applyNumberFormat="1" applyFont="1" applyFill="1" applyAlignment="1">
      <alignment horizontal="center" vertical="center" wrapText="1"/>
    </xf>
    <xf numFmtId="0" fontId="12" fillId="2" borderId="0" xfId="0" applyFont="1" applyFill="1" applyAlignment="1">
      <alignment horizontal="left" vertical="top"/>
    </xf>
    <xf numFmtId="0" fontId="12" fillId="2" borderId="0" xfId="0" applyFont="1" applyFill="1" applyAlignment="1">
      <alignment horizontal="left" vertical="center"/>
    </xf>
    <xf numFmtId="0" fontId="12" fillId="2" borderId="7" xfId="0" applyFont="1" applyFill="1" applyBorder="1" applyAlignment="1">
      <alignment horizontal="left"/>
    </xf>
    <xf numFmtId="0" fontId="12" fillId="2" borderId="10" xfId="0" applyFont="1" applyFill="1" applyBorder="1" applyAlignment="1">
      <alignment horizontal="left" vertical="top"/>
    </xf>
    <xf numFmtId="0" fontId="12" fillId="2" borderId="29" xfId="0" applyFont="1" applyFill="1" applyBorder="1" applyAlignment="1">
      <alignment horizontal="left" vertical="top"/>
    </xf>
    <xf numFmtId="0" fontId="12" fillId="2" borderId="30" xfId="0" applyFont="1" applyFill="1" applyBorder="1" applyAlignment="1">
      <alignment horizontal="left" vertical="top"/>
    </xf>
    <xf numFmtId="49" fontId="12" fillId="2" borderId="7" xfId="0" applyNumberFormat="1" applyFont="1" applyFill="1" applyBorder="1" applyAlignment="1">
      <alignment horizontal="left"/>
    </xf>
    <xf numFmtId="0" fontId="12" fillId="2" borderId="0" xfId="0" applyFont="1" applyFill="1" applyAlignment="1">
      <alignment horizontal="center" vertical="center" wrapText="1"/>
    </xf>
    <xf numFmtId="49" fontId="12" fillId="2" borderId="0" xfId="0" applyNumberFormat="1" applyFont="1" applyFill="1" applyAlignment="1">
      <alignment horizontal="left"/>
    </xf>
    <xf numFmtId="0" fontId="7" fillId="2" borderId="0" xfId="0" applyFont="1" applyFill="1"/>
    <xf numFmtId="0" fontId="4" fillId="0" borderId="38" xfId="0" applyFont="1" applyBorder="1" applyAlignment="1">
      <alignment horizontal="justify" vertical="top" wrapText="1"/>
    </xf>
    <xf numFmtId="0" fontId="14" fillId="0" borderId="1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justify" vertical="top" wrapText="1"/>
    </xf>
    <xf numFmtId="0" fontId="43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39" fillId="0" borderId="10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left" vertical="top" wrapText="1"/>
    </xf>
    <xf numFmtId="49" fontId="39" fillId="2" borderId="10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justify" vertical="top" wrapText="1"/>
    </xf>
    <xf numFmtId="0" fontId="1" fillId="0" borderId="16" xfId="0" applyFont="1" applyBorder="1" applyAlignment="1">
      <alignment horizontal="left" vertical="top" wrapText="1"/>
    </xf>
    <xf numFmtId="0" fontId="39" fillId="0" borderId="23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49" fontId="39" fillId="2" borderId="38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4" fillId="2" borderId="38" xfId="0" applyFont="1" applyFill="1" applyBorder="1" applyAlignment="1">
      <alignment horizontal="center" vertical="center" wrapText="1"/>
    </xf>
    <xf numFmtId="49" fontId="37" fillId="0" borderId="10" xfId="0" applyNumberFormat="1" applyFont="1" applyBorder="1" applyAlignment="1">
      <alignment horizontal="center" vertical="top" wrapText="1"/>
    </xf>
    <xf numFmtId="49" fontId="19" fillId="0" borderId="39" xfId="0" applyNumberFormat="1" applyFont="1" applyBorder="1" applyAlignment="1">
      <alignment vertical="top" wrapText="1"/>
    </xf>
    <xf numFmtId="49" fontId="22" fillId="0" borderId="39" xfId="0" applyNumberFormat="1" applyFont="1" applyBorder="1" applyAlignment="1">
      <alignment vertical="top" wrapText="1"/>
    </xf>
    <xf numFmtId="49" fontId="37" fillId="0" borderId="39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justify" vertical="top" wrapText="1"/>
    </xf>
    <xf numFmtId="49" fontId="43" fillId="0" borderId="43" xfId="0" applyNumberFormat="1" applyFont="1" applyBorder="1" applyAlignment="1">
      <alignment vertical="top" wrapText="1"/>
    </xf>
    <xf numFmtId="49" fontId="12" fillId="2" borderId="38" xfId="0" applyNumberFormat="1" applyFont="1" applyFill="1" applyBorder="1" applyAlignment="1">
      <alignment horizontal="center" vertical="center" wrapText="1"/>
    </xf>
    <xf numFmtId="49" fontId="12" fillId="2" borderId="27" xfId="0" applyNumberFormat="1" applyFont="1" applyFill="1" applyBorder="1" applyAlignment="1">
      <alignment horizontal="center" vertical="center" wrapText="1"/>
    </xf>
    <xf numFmtId="0" fontId="19" fillId="0" borderId="39" xfId="0" applyFont="1" applyBorder="1" applyAlignment="1">
      <alignment horizontal="left" vertical="top" wrapText="1"/>
    </xf>
    <xf numFmtId="0" fontId="22" fillId="0" borderId="42" xfId="0" applyFont="1" applyBorder="1" applyAlignment="1">
      <alignment horizontal="left" vertical="top" wrapText="1"/>
    </xf>
    <xf numFmtId="0" fontId="4" fillId="2" borderId="26" xfId="0" applyFont="1" applyFill="1" applyBorder="1" applyAlignment="1">
      <alignment vertical="center"/>
    </xf>
    <xf numFmtId="0" fontId="2" fillId="2" borderId="27" xfId="0" applyFont="1" applyFill="1" applyBorder="1" applyAlignment="1">
      <alignment vertical="top" wrapText="1"/>
    </xf>
    <xf numFmtId="49" fontId="19" fillId="0" borderId="26" xfId="0" applyNumberFormat="1" applyFont="1" applyBorder="1" applyAlignment="1">
      <alignment vertical="top" wrapText="1"/>
    </xf>
    <xf numFmtId="0" fontId="9" fillId="2" borderId="23" xfId="0" applyFont="1" applyFill="1" applyBorder="1" applyAlignment="1">
      <alignment horizontal="center" vertical="top"/>
    </xf>
    <xf numFmtId="49" fontId="42" fillId="0" borderId="23" xfId="0" applyNumberFormat="1" applyFont="1" applyBorder="1" applyAlignment="1">
      <alignment vertical="top" wrapText="1"/>
    </xf>
    <xf numFmtId="0" fontId="50" fillId="0" borderId="0" xfId="0" applyFont="1" applyAlignment="1">
      <alignment horizontal="left"/>
    </xf>
    <xf numFmtId="0" fontId="50" fillId="2" borderId="0" xfId="0" applyFont="1" applyFill="1" applyAlignment="1">
      <alignment horizontal="left"/>
    </xf>
    <xf numFmtId="0" fontId="49" fillId="0" borderId="0" xfId="0" applyFont="1" applyAlignment="1">
      <alignment horizontal="left"/>
    </xf>
    <xf numFmtId="0" fontId="52" fillId="2" borderId="7" xfId="0" applyFont="1" applyFill="1" applyBorder="1" applyAlignment="1">
      <alignment horizontal="center" vertical="center"/>
    </xf>
    <xf numFmtId="0" fontId="52" fillId="2" borderId="38" xfId="0" applyFont="1" applyFill="1" applyBorder="1" applyAlignment="1">
      <alignment horizontal="center" vertical="center"/>
    </xf>
    <xf numFmtId="0" fontId="52" fillId="2" borderId="25" xfId="0" applyFont="1" applyFill="1" applyBorder="1" applyAlignment="1">
      <alignment horizontal="center" vertical="center"/>
    </xf>
    <xf numFmtId="0" fontId="52" fillId="2" borderId="10" xfId="0" applyFont="1" applyFill="1" applyBorder="1"/>
    <xf numFmtId="0" fontId="52" fillId="2" borderId="10" xfId="0" applyFont="1" applyFill="1" applyBorder="1" applyAlignment="1">
      <alignment vertical="center"/>
    </xf>
    <xf numFmtId="0" fontId="52" fillId="2" borderId="23" xfId="0" applyFont="1" applyFill="1" applyBorder="1" applyAlignment="1">
      <alignment horizontal="center" vertical="center"/>
    </xf>
    <xf numFmtId="0" fontId="52" fillId="2" borderId="23" xfId="0" applyFont="1" applyFill="1" applyBorder="1"/>
    <xf numFmtId="0" fontId="52" fillId="2" borderId="10" xfId="0" applyFont="1" applyFill="1" applyBorder="1" applyAlignment="1">
      <alignment horizontal="center" vertical="center"/>
    </xf>
    <xf numFmtId="0" fontId="52" fillId="2" borderId="38" xfId="0" applyFont="1" applyFill="1" applyBorder="1"/>
    <xf numFmtId="0" fontId="52" fillId="2" borderId="43" xfId="0" applyFont="1" applyFill="1" applyBorder="1" applyAlignment="1">
      <alignment horizontal="center" vertical="center"/>
    </xf>
    <xf numFmtId="0" fontId="52" fillId="0" borderId="38" xfId="0" applyFont="1" applyBorder="1" applyAlignment="1">
      <alignment horizontal="justify" vertical="top" wrapText="1"/>
    </xf>
    <xf numFmtId="0" fontId="52" fillId="0" borderId="10" xfId="0" applyFont="1" applyBorder="1" applyAlignment="1">
      <alignment horizontal="justify" vertical="top" wrapText="1"/>
    </xf>
    <xf numFmtId="0" fontId="52" fillId="0" borderId="23" xfId="0" applyFont="1" applyBorder="1" applyAlignment="1">
      <alignment horizontal="justify" vertical="top" wrapText="1"/>
    </xf>
    <xf numFmtId="0" fontId="52" fillId="2" borderId="38" xfId="0" applyFont="1" applyFill="1" applyBorder="1" applyAlignment="1">
      <alignment horizontal="center" vertical="center" wrapText="1"/>
    </xf>
    <xf numFmtId="0" fontId="52" fillId="2" borderId="10" xfId="0" applyFont="1" applyFill="1" applyBorder="1" applyAlignment="1">
      <alignment horizontal="center" vertical="top"/>
    </xf>
    <xf numFmtId="0" fontId="52" fillId="2" borderId="23" xfId="0" applyFont="1" applyFill="1" applyBorder="1" applyAlignment="1">
      <alignment horizontal="center" vertical="top"/>
    </xf>
    <xf numFmtId="0" fontId="52" fillId="2" borderId="38" xfId="0" applyFont="1" applyFill="1" applyBorder="1" applyAlignment="1">
      <alignment horizontal="center" vertical="top"/>
    </xf>
    <xf numFmtId="49" fontId="53" fillId="0" borderId="26" xfId="0" applyNumberFormat="1" applyFont="1" applyBorder="1" applyAlignment="1">
      <alignment vertical="top" wrapText="1"/>
    </xf>
    <xf numFmtId="49" fontId="53" fillId="0" borderId="10" xfId="0" applyNumberFormat="1" applyFont="1" applyBorder="1" applyAlignment="1">
      <alignment vertical="top" wrapText="1"/>
    </xf>
    <xf numFmtId="49" fontId="53" fillId="0" borderId="39" xfId="0" applyNumberFormat="1" applyFont="1" applyBorder="1" applyAlignment="1">
      <alignment vertical="top" wrapText="1"/>
    </xf>
    <xf numFmtId="49" fontId="53" fillId="0" borderId="38" xfId="0" applyNumberFormat="1" applyFont="1" applyBorder="1" applyAlignment="1">
      <alignment vertical="top" wrapText="1"/>
    </xf>
    <xf numFmtId="49" fontId="52" fillId="0" borderId="10" xfId="1" applyNumberFormat="1" applyFont="1" applyBorder="1" applyAlignment="1">
      <alignment vertical="top" wrapText="1"/>
    </xf>
    <xf numFmtId="0" fontId="53" fillId="0" borderId="39" xfId="0" applyFont="1" applyBorder="1" applyAlignment="1">
      <alignment horizontal="left" vertical="top" wrapText="1"/>
    </xf>
    <xf numFmtId="0" fontId="52" fillId="2" borderId="26" xfId="0" applyFont="1" applyFill="1" applyBorder="1" applyAlignment="1">
      <alignment vertical="center"/>
    </xf>
    <xf numFmtId="49" fontId="16" fillId="0" borderId="38" xfId="0" applyNumberFormat="1" applyFont="1" applyBorder="1" applyAlignment="1">
      <alignment horizontal="center" vertical="center" wrapText="1"/>
    </xf>
    <xf numFmtId="49" fontId="16" fillId="0" borderId="10" xfId="0" applyNumberFormat="1" applyFont="1" applyBorder="1" applyAlignment="1">
      <alignment horizontal="center" vertical="center" wrapText="1"/>
    </xf>
    <xf numFmtId="49" fontId="16" fillId="0" borderId="23" xfId="0" applyNumberFormat="1" applyFont="1" applyBorder="1" applyAlignment="1">
      <alignment horizontal="center" vertical="center" wrapText="1"/>
    </xf>
    <xf numFmtId="49" fontId="17" fillId="0" borderId="38" xfId="0" applyNumberFormat="1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49" fontId="16" fillId="0" borderId="40" xfId="0" applyNumberFormat="1" applyFont="1" applyBorder="1" applyAlignment="1">
      <alignment horizontal="center" vertical="center" wrapText="1"/>
    </xf>
    <xf numFmtId="49" fontId="16" fillId="0" borderId="39" xfId="0" applyNumberFormat="1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left"/>
    </xf>
    <xf numFmtId="49" fontId="16" fillId="0" borderId="13" xfId="0" applyNumberFormat="1" applyFont="1" applyBorder="1" applyAlignment="1">
      <alignment horizontal="center" vertical="top" wrapText="1"/>
    </xf>
    <xf numFmtId="49" fontId="1" fillId="2" borderId="0" xfId="0" applyNumberFormat="1" applyFont="1" applyFill="1"/>
    <xf numFmtId="0" fontId="1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/>
    </xf>
    <xf numFmtId="0" fontId="13" fillId="2" borderId="0" xfId="0" applyFont="1" applyFill="1"/>
    <xf numFmtId="49" fontId="2" fillId="2" borderId="0" xfId="0" applyNumberFormat="1" applyFont="1" applyFill="1"/>
    <xf numFmtId="0" fontId="2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top"/>
    </xf>
    <xf numFmtId="49" fontId="17" fillId="0" borderId="23" xfId="0" applyNumberFormat="1" applyFont="1" applyBorder="1" applyAlignment="1">
      <alignment horizontal="center" vertical="center" wrapText="1"/>
    </xf>
    <xf numFmtId="49" fontId="16" fillId="0" borderId="48" xfId="0" applyNumberFormat="1" applyFont="1" applyBorder="1" applyAlignment="1">
      <alignment horizontal="center" vertical="center" wrapText="1"/>
    </xf>
    <xf numFmtId="49" fontId="16" fillId="0" borderId="18" xfId="0" applyNumberFormat="1" applyFont="1" applyBorder="1" applyAlignment="1">
      <alignment horizontal="center" vertical="top" wrapText="1"/>
    </xf>
    <xf numFmtId="167" fontId="4" fillId="2" borderId="7" xfId="0" applyNumberFormat="1" applyFont="1" applyFill="1" applyBorder="1" applyAlignment="1">
      <alignment horizontal="center" vertical="center"/>
    </xf>
    <xf numFmtId="167" fontId="4" fillId="2" borderId="7" xfId="0" applyNumberFormat="1" applyFont="1" applyFill="1" applyBorder="1" applyAlignment="1">
      <alignment horizontal="center" vertical="center" wrapText="1"/>
    </xf>
    <xf numFmtId="167" fontId="4" fillId="2" borderId="8" xfId="0" applyNumberFormat="1" applyFont="1" applyFill="1" applyBorder="1" applyAlignment="1">
      <alignment horizontal="center" vertical="center" wrapText="1"/>
    </xf>
    <xf numFmtId="167" fontId="4" fillId="2" borderId="38" xfId="0" applyNumberFormat="1" applyFont="1" applyFill="1" applyBorder="1" applyAlignment="1">
      <alignment horizontal="center"/>
    </xf>
    <xf numFmtId="167" fontId="4" fillId="2" borderId="8" xfId="0" applyNumberFormat="1" applyFont="1" applyFill="1" applyBorder="1" applyAlignment="1">
      <alignment horizontal="center"/>
    </xf>
    <xf numFmtId="167" fontId="4" fillId="2" borderId="52" xfId="0" applyNumberFormat="1" applyFont="1" applyFill="1" applyBorder="1" applyAlignment="1">
      <alignment horizontal="center"/>
    </xf>
    <xf numFmtId="167" fontId="4" fillId="2" borderId="10" xfId="0" applyNumberFormat="1" applyFont="1" applyFill="1" applyBorder="1" applyAlignment="1">
      <alignment horizontal="center"/>
    </xf>
    <xf numFmtId="167" fontId="4" fillId="2" borderId="23" xfId="0" applyNumberFormat="1" applyFont="1" applyFill="1" applyBorder="1" applyAlignment="1">
      <alignment horizontal="center"/>
    </xf>
    <xf numFmtId="167" fontId="4" fillId="2" borderId="48" xfId="0" applyNumberFormat="1" applyFont="1" applyFill="1" applyBorder="1" applyAlignment="1">
      <alignment horizontal="center"/>
    </xf>
    <xf numFmtId="167" fontId="4" fillId="2" borderId="9" xfId="0" applyNumberFormat="1" applyFont="1" applyFill="1" applyBorder="1" applyAlignment="1">
      <alignment horizontal="center"/>
    </xf>
    <xf numFmtId="167" fontId="4" fillId="2" borderId="9" xfId="0" applyNumberFormat="1" applyFont="1" applyFill="1" applyBorder="1" applyAlignment="1">
      <alignment horizontal="center" vertical="center"/>
    </xf>
    <xf numFmtId="167" fontId="4" fillId="2" borderId="57" xfId="0" applyNumberFormat="1" applyFont="1" applyFill="1" applyBorder="1" applyAlignment="1">
      <alignment horizontal="center" vertical="center"/>
    </xf>
    <xf numFmtId="167" fontId="4" fillId="2" borderId="10" xfId="0" applyNumberFormat="1" applyFont="1" applyFill="1" applyBorder="1" applyAlignment="1">
      <alignment horizontal="center" vertical="center"/>
    </xf>
    <xf numFmtId="167" fontId="4" fillId="2" borderId="10" xfId="0" applyNumberFormat="1" applyFont="1" applyFill="1" applyBorder="1" applyAlignment="1">
      <alignment horizontal="center" vertical="top"/>
    </xf>
    <xf numFmtId="167" fontId="4" fillId="2" borderId="15" xfId="0" applyNumberFormat="1" applyFont="1" applyFill="1" applyBorder="1" applyAlignment="1">
      <alignment horizontal="center" vertical="center"/>
    </xf>
    <xf numFmtId="167" fontId="4" fillId="2" borderId="23" xfId="0" applyNumberFormat="1" applyFont="1" applyFill="1" applyBorder="1" applyAlignment="1">
      <alignment horizontal="center" vertical="center"/>
    </xf>
    <xf numFmtId="167" fontId="4" fillId="2" borderId="23" xfId="0" applyNumberFormat="1" applyFont="1" applyFill="1" applyBorder="1" applyAlignment="1">
      <alignment horizontal="center" vertical="top"/>
    </xf>
    <xf numFmtId="167" fontId="4" fillId="2" borderId="58" xfId="0" applyNumberFormat="1" applyFont="1" applyFill="1" applyBorder="1" applyAlignment="1">
      <alignment horizontal="center" vertical="center"/>
    </xf>
    <xf numFmtId="167" fontId="4" fillId="2" borderId="39" xfId="0" applyNumberFormat="1" applyFont="1" applyFill="1" applyBorder="1" applyAlignment="1">
      <alignment horizontal="center" vertical="center"/>
    </xf>
    <xf numFmtId="167" fontId="4" fillId="2" borderId="39" xfId="0" applyNumberFormat="1" applyFont="1" applyFill="1" applyBorder="1" applyAlignment="1">
      <alignment horizontal="center" vertical="top"/>
    </xf>
    <xf numFmtId="167" fontId="4" fillId="2" borderId="39" xfId="0" applyNumberFormat="1" applyFont="1" applyFill="1" applyBorder="1" applyAlignment="1">
      <alignment horizontal="center"/>
    </xf>
    <xf numFmtId="167" fontId="4" fillId="2" borderId="8" xfId="0" applyNumberFormat="1" applyFont="1" applyFill="1" applyBorder="1" applyAlignment="1">
      <alignment horizontal="center" vertical="center"/>
    </xf>
    <xf numFmtId="167" fontId="4" fillId="2" borderId="8" xfId="0" applyNumberFormat="1" applyFont="1" applyFill="1" applyBorder="1" applyAlignment="1">
      <alignment horizontal="center" vertical="top"/>
    </xf>
    <xf numFmtId="167" fontId="4" fillId="2" borderId="9" xfId="0" applyNumberFormat="1" applyFont="1" applyFill="1" applyBorder="1" applyAlignment="1">
      <alignment horizontal="center" vertical="top"/>
    </xf>
    <xf numFmtId="167" fontId="4" fillId="2" borderId="15" xfId="0" applyNumberFormat="1" applyFont="1" applyFill="1" applyBorder="1" applyAlignment="1">
      <alignment horizontal="center" vertical="top"/>
    </xf>
    <xf numFmtId="167" fontId="4" fillId="2" borderId="29" xfId="0" applyNumberFormat="1" applyFont="1" applyFill="1" applyBorder="1" applyAlignment="1">
      <alignment horizontal="center" vertical="top"/>
    </xf>
    <xf numFmtId="167" fontId="4" fillId="2" borderId="57" xfId="0" applyNumberFormat="1" applyFont="1" applyFill="1" applyBorder="1" applyAlignment="1">
      <alignment horizontal="center" vertical="top"/>
    </xf>
    <xf numFmtId="167" fontId="4" fillId="2" borderId="50" xfId="0" applyNumberFormat="1" applyFont="1" applyFill="1" applyBorder="1" applyAlignment="1">
      <alignment horizontal="center" vertical="top"/>
    </xf>
    <xf numFmtId="167" fontId="22" fillId="0" borderId="50" xfId="0" applyNumberFormat="1" applyFont="1" applyBorder="1" applyAlignment="1">
      <alignment vertical="top" wrapText="1"/>
    </xf>
    <xf numFmtId="167" fontId="22" fillId="0" borderId="58" xfId="0" applyNumberFormat="1" applyFont="1" applyBorder="1" applyAlignment="1">
      <alignment vertical="top" wrapText="1"/>
    </xf>
    <xf numFmtId="167" fontId="4" fillId="2" borderId="20" xfId="0" applyNumberFormat="1" applyFont="1" applyFill="1" applyBorder="1" applyAlignment="1">
      <alignment horizontal="center" vertical="top"/>
    </xf>
    <xf numFmtId="167" fontId="1" fillId="2" borderId="26" xfId="0" applyNumberFormat="1" applyFont="1" applyFill="1" applyBorder="1"/>
    <xf numFmtId="167" fontId="4" fillId="2" borderId="53" xfId="0" applyNumberFormat="1" applyFont="1" applyFill="1" applyBorder="1" applyAlignment="1">
      <alignment horizontal="center"/>
    </xf>
    <xf numFmtId="167" fontId="4" fillId="2" borderId="38" xfId="0" applyNumberFormat="1" applyFont="1" applyFill="1" applyBorder="1" applyAlignment="1">
      <alignment horizontal="center" vertical="center"/>
    </xf>
    <xf numFmtId="167" fontId="9" fillId="2" borderId="23" xfId="0" applyNumberFormat="1" applyFont="1" applyFill="1" applyBorder="1" applyAlignment="1">
      <alignment horizontal="center" vertical="top"/>
    </xf>
    <xf numFmtId="167" fontId="22" fillId="0" borderId="10" xfId="0" applyNumberFormat="1" applyFont="1" applyBorder="1" applyAlignment="1">
      <alignment vertical="top" wrapText="1"/>
    </xf>
    <xf numFmtId="167" fontId="22" fillId="0" borderId="9" xfId="0" applyNumberFormat="1" applyFont="1" applyBorder="1" applyAlignment="1">
      <alignment vertical="top" wrapText="1"/>
    </xf>
    <xf numFmtId="0" fontId="1" fillId="0" borderId="0" xfId="0" applyFont="1" applyAlignment="1">
      <alignment horizontal="left"/>
    </xf>
    <xf numFmtId="2" fontId="4" fillId="2" borderId="10" xfId="0" applyNumberFormat="1" applyFont="1" applyFill="1" applyBorder="1" applyAlignment="1">
      <alignment horizontal="center"/>
    </xf>
    <xf numFmtId="167" fontId="0" fillId="0" borderId="0" xfId="0" applyNumberFormat="1"/>
    <xf numFmtId="167" fontId="4" fillId="2" borderId="10" xfId="0" applyNumberFormat="1" applyFont="1" applyFill="1" applyBorder="1" applyAlignment="1">
      <alignment vertical="center" wrapText="1"/>
    </xf>
    <xf numFmtId="167" fontId="4" fillId="2" borderId="9" xfId="0" applyNumberFormat="1" applyFont="1" applyFill="1" applyBorder="1" applyAlignment="1">
      <alignment vertical="center" wrapText="1"/>
    </xf>
    <xf numFmtId="167" fontId="4" fillId="2" borderId="52" xfId="0" applyNumberFormat="1" applyFont="1" applyFill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167" fontId="0" fillId="2" borderId="38" xfId="0" applyNumberFormat="1" applyFill="1" applyBorder="1" applyAlignment="1">
      <alignment horizontal="center"/>
    </xf>
    <xf numFmtId="49" fontId="55" fillId="2" borderId="0" xfId="0" applyNumberFormat="1" applyFont="1" applyFill="1" applyAlignment="1">
      <alignment horizontal="center" vertical="center" wrapText="1"/>
    </xf>
    <xf numFmtId="167" fontId="5" fillId="2" borderId="38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 vertical="top"/>
    </xf>
    <xf numFmtId="2" fontId="4" fillId="2" borderId="9" xfId="0" applyNumberFormat="1" applyFont="1" applyFill="1" applyBorder="1" applyAlignment="1">
      <alignment horizontal="center" vertical="top"/>
    </xf>
    <xf numFmtId="0" fontId="56" fillId="2" borderId="0" xfId="0" applyFont="1" applyFill="1"/>
    <xf numFmtId="0" fontId="18" fillId="2" borderId="0" xfId="0" applyFont="1" applyFill="1" applyAlignment="1">
      <alignment vertical="top" wrapText="1"/>
    </xf>
    <xf numFmtId="0" fontId="15" fillId="2" borderId="0" xfId="0" applyFont="1" applyFill="1"/>
    <xf numFmtId="49" fontId="2" fillId="2" borderId="0" xfId="0" applyNumberFormat="1" applyFont="1" applyFill="1" applyAlignment="1">
      <alignment horizontal="left" wrapText="1"/>
    </xf>
    <xf numFmtId="167" fontId="1" fillId="2" borderId="26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left" wrapText="1"/>
    </xf>
    <xf numFmtId="167" fontId="4" fillId="2" borderId="9" xfId="0" applyNumberFormat="1" applyFont="1" applyFill="1" applyBorder="1" applyAlignment="1">
      <alignment horizontal="center" vertical="center" wrapText="1"/>
    </xf>
    <xf numFmtId="167" fontId="4" fillId="2" borderId="52" xfId="0" applyNumberFormat="1" applyFont="1" applyFill="1" applyBorder="1" applyAlignment="1">
      <alignment horizontal="center" vertical="center" wrapText="1"/>
    </xf>
    <xf numFmtId="167" fontId="19" fillId="0" borderId="9" xfId="0" applyNumberFormat="1" applyFont="1" applyBorder="1" applyAlignment="1">
      <alignment horizontal="center" vertical="center" wrapText="1"/>
    </xf>
    <xf numFmtId="167" fontId="4" fillId="2" borderId="10" xfId="0" applyNumberFormat="1" applyFont="1" applyFill="1" applyBorder="1" applyAlignment="1">
      <alignment horizontal="center" vertical="center" wrapText="1"/>
    </xf>
    <xf numFmtId="167" fontId="19" fillId="0" borderId="10" xfId="0" applyNumberFormat="1" applyFont="1" applyBorder="1" applyAlignment="1">
      <alignment horizontal="center" vertical="center" wrapText="1"/>
    </xf>
    <xf numFmtId="0" fontId="58" fillId="0" borderId="0" xfId="0" applyFont="1"/>
    <xf numFmtId="0" fontId="60" fillId="0" borderId="0" xfId="0" applyFont="1"/>
    <xf numFmtId="0" fontId="61" fillId="0" borderId="0" xfId="0" applyFont="1"/>
    <xf numFmtId="0" fontId="62" fillId="0" borderId="0" xfId="0" applyFont="1"/>
    <xf numFmtId="0" fontId="63" fillId="0" borderId="0" xfId="0" applyFont="1" applyAlignment="1">
      <alignment horizontal="center"/>
    </xf>
    <xf numFmtId="0" fontId="63" fillId="0" borderId="0" xfId="0" applyFont="1"/>
    <xf numFmtId="0" fontId="59" fillId="0" borderId="0" xfId="0" applyFont="1"/>
    <xf numFmtId="0" fontId="59" fillId="0" borderId="0" xfId="0" applyFont="1" applyAlignment="1">
      <alignment horizontal="center"/>
    </xf>
    <xf numFmtId="0" fontId="65" fillId="0" borderId="0" xfId="0" applyFont="1" applyAlignment="1">
      <alignment horizontal="center"/>
    </xf>
    <xf numFmtId="0" fontId="67" fillId="0" borderId="0" xfId="0" applyFont="1"/>
    <xf numFmtId="0" fontId="68" fillId="0" borderId="0" xfId="0" applyFont="1"/>
    <xf numFmtId="0" fontId="64" fillId="0" borderId="0" xfId="0" applyFont="1"/>
    <xf numFmtId="167" fontId="4" fillId="3" borderId="9" xfId="0" applyNumberFormat="1" applyFont="1" applyFill="1" applyBorder="1" applyAlignment="1">
      <alignment horizontal="center" vertical="top"/>
    </xf>
    <xf numFmtId="0" fontId="13" fillId="0" borderId="0" xfId="0" applyFont="1" applyAlignment="1">
      <alignment horizontal="justify" vertical="top"/>
    </xf>
    <xf numFmtId="0" fontId="45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167" fontId="4" fillId="3" borderId="23" xfId="0" applyNumberFormat="1" applyFont="1" applyFill="1" applyBorder="1" applyAlignment="1">
      <alignment horizontal="center" vertical="center"/>
    </xf>
    <xf numFmtId="0" fontId="63" fillId="0" borderId="39" xfId="0" applyFont="1" applyBorder="1" applyAlignment="1">
      <alignment horizontal="center"/>
    </xf>
    <xf numFmtId="0" fontId="63" fillId="0" borderId="40" xfId="0" applyFont="1" applyBorder="1" applyAlignment="1">
      <alignment horizontal="center"/>
    </xf>
    <xf numFmtId="0" fontId="59" fillId="0" borderId="40" xfId="0" applyFont="1" applyBorder="1"/>
    <xf numFmtId="0" fontId="63" fillId="0" borderId="40" xfId="0" applyFont="1" applyBorder="1"/>
    <xf numFmtId="0" fontId="59" fillId="0" borderId="40" xfId="0" applyFont="1" applyBorder="1" applyAlignment="1">
      <alignment horizontal="center"/>
    </xf>
    <xf numFmtId="0" fontId="60" fillId="0" borderId="40" xfId="0" applyFont="1" applyBorder="1"/>
    <xf numFmtId="0" fontId="61" fillId="0" borderId="40" xfId="0" applyFont="1" applyBorder="1"/>
    <xf numFmtId="0" fontId="62" fillId="0" borderId="40" xfId="0" applyFont="1" applyBorder="1"/>
    <xf numFmtId="0" fontId="59" fillId="0" borderId="38" xfId="0" applyFont="1" applyBorder="1"/>
    <xf numFmtId="0" fontId="52" fillId="3" borderId="25" xfId="0" applyFont="1" applyFill="1" applyBorder="1" applyAlignment="1">
      <alignment horizontal="center" vertical="center"/>
    </xf>
    <xf numFmtId="49" fontId="2" fillId="3" borderId="38" xfId="0" applyNumberFormat="1" applyFont="1" applyFill="1" applyBorder="1" applyAlignment="1">
      <alignment vertical="top" wrapText="1"/>
    </xf>
    <xf numFmtId="49" fontId="36" fillId="3" borderId="38" xfId="0" applyNumberFormat="1" applyFont="1" applyFill="1" applyBorder="1" applyAlignment="1">
      <alignment horizontal="center" vertical="center" wrapText="1"/>
    </xf>
    <xf numFmtId="0" fontId="4" fillId="3" borderId="0" xfId="0" applyFont="1" applyFill="1"/>
    <xf numFmtId="0" fontId="52" fillId="2" borderId="0" xfId="0" applyFont="1" applyFill="1" applyAlignment="1">
      <alignment vertical="center"/>
    </xf>
    <xf numFmtId="49" fontId="53" fillId="3" borderId="38" xfId="0" applyNumberFormat="1" applyFont="1" applyFill="1" applyBorder="1" applyAlignment="1">
      <alignment vertical="top" wrapText="1"/>
    </xf>
    <xf numFmtId="49" fontId="43" fillId="3" borderId="43" xfId="0" applyNumberFormat="1" applyFont="1" applyFill="1" applyBorder="1" applyAlignment="1">
      <alignment vertical="top" wrapText="1"/>
    </xf>
    <xf numFmtId="49" fontId="12" fillId="3" borderId="38" xfId="0" applyNumberFormat="1" applyFont="1" applyFill="1" applyBorder="1" applyAlignment="1">
      <alignment horizontal="center" vertical="center" wrapText="1"/>
    </xf>
    <xf numFmtId="167" fontId="4" fillId="3" borderId="52" xfId="0" applyNumberFormat="1" applyFont="1" applyFill="1" applyBorder="1" applyAlignment="1">
      <alignment horizontal="center"/>
    </xf>
    <xf numFmtId="0" fontId="0" fillId="3" borderId="0" xfId="0" applyFill="1"/>
    <xf numFmtId="49" fontId="2" fillId="2" borderId="0" xfId="0" applyNumberFormat="1" applyFont="1" applyFill="1" applyAlignment="1">
      <alignment horizontal="center" wrapText="1"/>
    </xf>
    <xf numFmtId="4" fontId="1" fillId="2" borderId="10" xfId="0" applyNumberFormat="1" applyFont="1" applyFill="1" applyBorder="1" applyAlignment="1">
      <alignment horizontal="center" vertical="center"/>
    </xf>
    <xf numFmtId="4" fontId="4" fillId="2" borderId="7" xfId="0" applyNumberFormat="1" applyFont="1" applyFill="1" applyBorder="1" applyAlignment="1">
      <alignment horizontal="center" vertical="center"/>
    </xf>
    <xf numFmtId="4" fontId="4" fillId="2" borderId="7" xfId="0" applyNumberFormat="1" applyFont="1" applyFill="1" applyBorder="1" applyAlignment="1">
      <alignment horizontal="center" vertical="center" wrapText="1"/>
    </xf>
    <xf numFmtId="4" fontId="4" fillId="2" borderId="8" xfId="0" applyNumberFormat="1" applyFont="1" applyFill="1" applyBorder="1" applyAlignment="1">
      <alignment horizontal="center" vertical="center" wrapText="1"/>
    </xf>
    <xf numFmtId="4" fontId="5" fillId="2" borderId="38" xfId="0" applyNumberFormat="1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>
      <alignment horizontal="center" vertical="center"/>
    </xf>
    <xf numFmtId="4" fontId="4" fillId="2" borderId="38" xfId="0" applyNumberFormat="1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center"/>
    </xf>
    <xf numFmtId="4" fontId="4" fillId="3" borderId="10" xfId="0" applyNumberFormat="1" applyFont="1" applyFill="1" applyBorder="1" applyAlignment="1">
      <alignment horizontal="center" vertical="center"/>
    </xf>
    <xf numFmtId="4" fontId="5" fillId="3" borderId="38" xfId="0" applyNumberFormat="1" applyFont="1" applyFill="1" applyBorder="1" applyAlignment="1">
      <alignment horizontal="center" vertical="center"/>
    </xf>
    <xf numFmtId="4" fontId="4" fillId="2" borderId="52" xfId="0" applyNumberFormat="1" applyFont="1" applyFill="1" applyBorder="1" applyAlignment="1">
      <alignment horizontal="center" vertical="center"/>
    </xf>
    <xf numFmtId="4" fontId="4" fillId="2" borderId="23" xfId="0" applyNumberFormat="1" applyFont="1" applyFill="1" applyBorder="1" applyAlignment="1">
      <alignment horizontal="center" vertical="center"/>
    </xf>
    <xf numFmtId="4" fontId="4" fillId="3" borderId="23" xfId="0" applyNumberFormat="1" applyFont="1" applyFill="1" applyBorder="1" applyAlignment="1">
      <alignment horizontal="center" vertical="center"/>
    </xf>
    <xf numFmtId="4" fontId="4" fillId="2" borderId="48" xfId="0" applyNumberFormat="1" applyFont="1" applyFill="1" applyBorder="1" applyAlignment="1">
      <alignment horizontal="center" vertical="center"/>
    </xf>
    <xf numFmtId="4" fontId="4" fillId="3" borderId="38" xfId="0" applyNumberFormat="1" applyFont="1" applyFill="1" applyBorder="1" applyAlignment="1">
      <alignment horizontal="center" vertical="center"/>
    </xf>
    <xf numFmtId="4" fontId="4" fillId="3" borderId="8" xfId="0" applyNumberFormat="1" applyFont="1" applyFill="1" applyBorder="1" applyAlignment="1">
      <alignment horizontal="center" vertical="center"/>
    </xf>
    <xf numFmtId="4" fontId="4" fillId="2" borderId="9" xfId="0" applyNumberFormat="1" applyFont="1" applyFill="1" applyBorder="1" applyAlignment="1">
      <alignment horizontal="center" vertical="center"/>
    </xf>
    <xf numFmtId="4" fontId="4" fillId="2" borderId="57" xfId="0" applyNumberFormat="1" applyFont="1" applyFill="1" applyBorder="1" applyAlignment="1">
      <alignment horizontal="center" vertical="center"/>
    </xf>
    <xf numFmtId="4" fontId="4" fillId="2" borderId="58" xfId="0" applyNumberFormat="1" applyFont="1" applyFill="1" applyBorder="1" applyAlignment="1">
      <alignment horizontal="center" vertical="center"/>
    </xf>
    <xf numFmtId="4" fontId="4" fillId="2" borderId="39" xfId="0" applyNumberFormat="1" applyFont="1" applyFill="1" applyBorder="1" applyAlignment="1">
      <alignment horizontal="center" vertical="center"/>
    </xf>
    <xf numFmtId="4" fontId="4" fillId="3" borderId="9" xfId="0" applyNumberFormat="1" applyFont="1" applyFill="1" applyBorder="1" applyAlignment="1">
      <alignment horizontal="center" vertical="center"/>
    </xf>
    <xf numFmtId="4" fontId="4" fillId="2" borderId="29" xfId="0" applyNumberFormat="1" applyFont="1" applyFill="1" applyBorder="1" applyAlignment="1">
      <alignment horizontal="center" vertical="center"/>
    </xf>
    <xf numFmtId="4" fontId="4" fillId="3" borderId="29" xfId="0" applyNumberFormat="1" applyFont="1" applyFill="1" applyBorder="1" applyAlignment="1">
      <alignment horizontal="center" vertical="center"/>
    </xf>
    <xf numFmtId="4" fontId="4" fillId="2" borderId="9" xfId="0" applyNumberFormat="1" applyFont="1" applyFill="1" applyBorder="1" applyAlignment="1">
      <alignment horizontal="center" vertical="top"/>
    </xf>
    <xf numFmtId="4" fontId="11" fillId="0" borderId="9" xfId="0" applyNumberFormat="1" applyFont="1" applyBorder="1" applyAlignment="1">
      <alignment horizontal="center" vertical="center" wrapText="1"/>
    </xf>
    <xf numFmtId="4" fontId="4" fillId="2" borderId="9" xfId="0" applyNumberFormat="1" applyFont="1" applyFill="1" applyBorder="1" applyAlignment="1">
      <alignment horizontal="center" vertical="center" wrapText="1"/>
    </xf>
    <xf numFmtId="4" fontId="4" fillId="2" borderId="52" xfId="0" applyNumberFormat="1" applyFont="1" applyFill="1" applyBorder="1" applyAlignment="1">
      <alignment horizontal="center" vertical="center" wrapText="1"/>
    </xf>
    <xf numFmtId="4" fontId="4" fillId="2" borderId="10" xfId="0" applyNumberFormat="1" applyFont="1" applyFill="1" applyBorder="1" applyAlignment="1">
      <alignment horizontal="center"/>
    </xf>
    <xf numFmtId="4" fontId="4" fillId="2" borderId="52" xfId="0" applyNumberFormat="1" applyFont="1" applyFill="1" applyBorder="1" applyAlignment="1">
      <alignment horizontal="center"/>
    </xf>
    <xf numFmtId="4" fontId="4" fillId="2" borderId="57" xfId="0" applyNumberFormat="1" applyFont="1" applyFill="1" applyBorder="1" applyAlignment="1">
      <alignment horizontal="center" vertical="top"/>
    </xf>
    <xf numFmtId="4" fontId="4" fillId="3" borderId="57" xfId="0" applyNumberFormat="1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top"/>
    </xf>
    <xf numFmtId="4" fontId="4" fillId="3" borderId="10" xfId="0" applyNumberFormat="1" applyFont="1" applyFill="1" applyBorder="1" applyAlignment="1">
      <alignment horizontal="center" vertical="top"/>
    </xf>
    <xf numFmtId="4" fontId="4" fillId="3" borderId="58" xfId="0" applyNumberFormat="1" applyFont="1" applyFill="1" applyBorder="1" applyAlignment="1">
      <alignment horizontal="center" vertical="center"/>
    </xf>
    <xf numFmtId="4" fontId="4" fillId="3" borderId="9" xfId="0" applyNumberFormat="1" applyFont="1" applyFill="1" applyBorder="1" applyAlignment="1">
      <alignment horizontal="center" vertical="top"/>
    </xf>
    <xf numFmtId="4" fontId="4" fillId="2" borderId="29" xfId="0" applyNumberFormat="1" applyFont="1" applyFill="1" applyBorder="1" applyAlignment="1">
      <alignment horizontal="center" vertical="top"/>
    </xf>
    <xf numFmtId="4" fontId="11" fillId="0" borderId="9" xfId="0" applyNumberFormat="1" applyFont="1" applyBorder="1" applyAlignment="1">
      <alignment vertical="center" wrapText="1"/>
    </xf>
    <xf numFmtId="4" fontId="4" fillId="3" borderId="57" xfId="0" applyNumberFormat="1" applyFont="1" applyFill="1" applyBorder="1" applyAlignment="1">
      <alignment horizontal="center" vertical="top"/>
    </xf>
    <xf numFmtId="4" fontId="4" fillId="2" borderId="60" xfId="0" applyNumberFormat="1" applyFont="1" applyFill="1" applyBorder="1" applyAlignment="1">
      <alignment horizontal="center" vertical="top"/>
    </xf>
    <xf numFmtId="4" fontId="4" fillId="3" borderId="60" xfId="0" applyNumberFormat="1" applyFont="1" applyFill="1" applyBorder="1" applyAlignment="1">
      <alignment horizontal="center" vertical="top"/>
    </xf>
    <xf numFmtId="4" fontId="4" fillId="2" borderId="0" xfId="0" applyNumberFormat="1" applyFont="1" applyFill="1" applyAlignment="1">
      <alignment horizontal="center" vertical="top"/>
    </xf>
    <xf numFmtId="4" fontId="4" fillId="3" borderId="52" xfId="0" applyNumberFormat="1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center" wrapText="1"/>
    </xf>
    <xf numFmtId="4" fontId="1" fillId="2" borderId="7" xfId="0" applyNumberFormat="1" applyFont="1" applyFill="1" applyBorder="1" applyAlignment="1">
      <alignment horizontal="center" vertical="center"/>
    </xf>
    <xf numFmtId="4" fontId="1" fillId="2" borderId="7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4" fontId="45" fillId="2" borderId="38" xfId="0" applyNumberFormat="1" applyFont="1" applyFill="1" applyBorder="1" applyAlignment="1">
      <alignment horizontal="center"/>
    </xf>
    <xf numFmtId="4" fontId="1" fillId="2" borderId="8" xfId="0" applyNumberFormat="1" applyFont="1" applyFill="1" applyBorder="1" applyAlignment="1">
      <alignment horizontal="center"/>
    </xf>
    <xf numFmtId="4" fontId="1" fillId="2" borderId="38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center"/>
    </xf>
    <xf numFmtId="4" fontId="1" fillId="2" borderId="52" xfId="0" applyNumberFormat="1" applyFont="1" applyFill="1" applyBorder="1" applyAlignment="1">
      <alignment horizontal="center"/>
    </xf>
    <xf numFmtId="4" fontId="1" fillId="2" borderId="23" xfId="0" applyNumberFormat="1" applyFont="1" applyFill="1" applyBorder="1" applyAlignment="1">
      <alignment horizontal="center"/>
    </xf>
    <xf numFmtId="4" fontId="1" fillId="2" borderId="48" xfId="0" applyNumberFormat="1" applyFont="1" applyFill="1" applyBorder="1" applyAlignment="1">
      <alignment horizontal="center"/>
    </xf>
    <xf numFmtId="4" fontId="1" fillId="2" borderId="9" xfId="0" applyNumberFormat="1" applyFont="1" applyFill="1" applyBorder="1" applyAlignment="1">
      <alignment horizontal="center"/>
    </xf>
    <xf numFmtId="4" fontId="1" fillId="2" borderId="9" xfId="0" applyNumberFormat="1" applyFont="1" applyFill="1" applyBorder="1" applyAlignment="1">
      <alignment horizontal="center" vertical="center"/>
    </xf>
    <xf numFmtId="4" fontId="1" fillId="2" borderId="57" xfId="0" applyNumberFormat="1" applyFont="1" applyFill="1" applyBorder="1" applyAlignment="1">
      <alignment horizontal="center" vertical="center"/>
    </xf>
    <xf numFmtId="4" fontId="1" fillId="2" borderId="10" xfId="0" applyNumberFormat="1" applyFont="1" applyFill="1" applyBorder="1" applyAlignment="1">
      <alignment horizontal="center" vertical="top"/>
    </xf>
    <xf numFmtId="4" fontId="1" fillId="2" borderId="23" xfId="0" applyNumberFormat="1" applyFont="1" applyFill="1" applyBorder="1" applyAlignment="1">
      <alignment horizontal="center" vertical="center"/>
    </xf>
    <xf numFmtId="4" fontId="1" fillId="2" borderId="23" xfId="0" applyNumberFormat="1" applyFont="1" applyFill="1" applyBorder="1" applyAlignment="1">
      <alignment horizontal="center" vertical="top"/>
    </xf>
    <xf numFmtId="4" fontId="1" fillId="2" borderId="58" xfId="0" applyNumberFormat="1" applyFont="1" applyFill="1" applyBorder="1" applyAlignment="1">
      <alignment horizontal="center" vertical="center"/>
    </xf>
    <xf numFmtId="4" fontId="1" fillId="2" borderId="39" xfId="0" applyNumberFormat="1" applyFont="1" applyFill="1" applyBorder="1" applyAlignment="1">
      <alignment horizontal="center" vertical="center"/>
    </xf>
    <xf numFmtId="4" fontId="1" fillId="2" borderId="39" xfId="0" applyNumberFormat="1" applyFont="1" applyFill="1" applyBorder="1" applyAlignment="1">
      <alignment horizontal="center" vertical="top"/>
    </xf>
    <xf numFmtId="4" fontId="1" fillId="2" borderId="39" xfId="0" applyNumberFormat="1" applyFont="1" applyFill="1" applyBorder="1" applyAlignment="1">
      <alignment horizontal="center"/>
    </xf>
    <xf numFmtId="4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top"/>
    </xf>
    <xf numFmtId="4" fontId="1" fillId="2" borderId="9" xfId="0" applyNumberFormat="1" applyFont="1" applyFill="1" applyBorder="1" applyAlignment="1">
      <alignment horizontal="center" vertical="top"/>
    </xf>
    <xf numFmtId="4" fontId="1" fillId="2" borderId="29" xfId="0" applyNumberFormat="1" applyFont="1" applyFill="1" applyBorder="1" applyAlignment="1">
      <alignment horizontal="center" vertical="top"/>
    </xf>
    <xf numFmtId="4" fontId="1" fillId="2" borderId="10" xfId="0" applyNumberFormat="1" applyFont="1" applyFill="1" applyBorder="1" applyAlignment="1">
      <alignment vertical="center" wrapText="1"/>
    </xf>
    <xf numFmtId="4" fontId="1" fillId="2" borderId="9" xfId="0" applyNumberFormat="1" applyFont="1" applyFill="1" applyBorder="1" applyAlignment="1">
      <alignment vertical="center" wrapText="1"/>
    </xf>
    <xf numFmtId="4" fontId="11" fillId="0" borderId="10" xfId="0" applyNumberFormat="1" applyFont="1" applyBorder="1" applyAlignment="1">
      <alignment vertical="center" wrapText="1"/>
    </xf>
    <xf numFmtId="4" fontId="1" fillId="2" borderId="52" xfId="0" applyNumberFormat="1" applyFont="1" applyFill="1" applyBorder="1" applyAlignment="1">
      <alignment vertical="center" wrapText="1"/>
    </xf>
    <xf numFmtId="4" fontId="1" fillId="2" borderId="57" xfId="0" applyNumberFormat="1" applyFont="1" applyFill="1" applyBorder="1" applyAlignment="1">
      <alignment horizontal="center" vertical="top"/>
    </xf>
    <xf numFmtId="4" fontId="4" fillId="3" borderId="39" xfId="0" applyNumberFormat="1" applyFont="1" applyFill="1" applyBorder="1" applyAlignment="1">
      <alignment horizontal="center" vertical="center"/>
    </xf>
    <xf numFmtId="167" fontId="4" fillId="2" borderId="52" xfId="0" applyNumberFormat="1" applyFont="1" applyFill="1" applyBorder="1" applyAlignment="1">
      <alignment horizontal="center" vertical="center"/>
    </xf>
    <xf numFmtId="4" fontId="11" fillId="3" borderId="10" xfId="0" applyNumberFormat="1" applyFont="1" applyFill="1" applyBorder="1" applyAlignment="1">
      <alignment horizontal="center" vertical="center" wrapText="1"/>
    </xf>
    <xf numFmtId="167" fontId="70" fillId="3" borderId="10" xfId="0" applyNumberFormat="1" applyFont="1" applyFill="1" applyBorder="1" applyAlignment="1">
      <alignment horizontal="center" vertical="center"/>
    </xf>
    <xf numFmtId="0" fontId="71" fillId="0" borderId="0" xfId="0" applyFont="1"/>
    <xf numFmtId="0" fontId="71" fillId="0" borderId="0" xfId="0" applyFont="1" applyAlignment="1">
      <alignment horizontal="center" vertical="center"/>
    </xf>
    <xf numFmtId="0" fontId="71" fillId="0" borderId="0" xfId="0" applyFont="1" applyAlignment="1">
      <alignment vertical="center"/>
    </xf>
    <xf numFmtId="0" fontId="72" fillId="0" borderId="10" xfId="0" applyFont="1" applyBorder="1" applyAlignment="1">
      <alignment horizontal="center" vertical="center"/>
    </xf>
    <xf numFmtId="0" fontId="72" fillId="0" borderId="10" xfId="0" applyFont="1" applyBorder="1" applyAlignment="1">
      <alignment horizontal="center" vertical="center" wrapText="1"/>
    </xf>
    <xf numFmtId="0" fontId="73" fillId="0" borderId="10" xfId="0" applyFont="1" applyBorder="1" applyAlignment="1">
      <alignment horizontal="center" vertical="center"/>
    </xf>
    <xf numFmtId="0" fontId="73" fillId="0" borderId="10" xfId="0" applyFont="1" applyBorder="1" applyAlignment="1">
      <alignment horizontal="center" vertical="center" wrapText="1"/>
    </xf>
    <xf numFmtId="9" fontId="0" fillId="0" borderId="0" xfId="0" applyNumberFormat="1"/>
    <xf numFmtId="0" fontId="73" fillId="0" borderId="17" xfId="0" applyFont="1" applyBorder="1" applyAlignment="1">
      <alignment horizontal="center" vertical="center"/>
    </xf>
    <xf numFmtId="0" fontId="72" fillId="0" borderId="2" xfId="0" applyFont="1" applyBorder="1" applyAlignment="1">
      <alignment horizontal="center" vertical="center" wrapText="1"/>
    </xf>
    <xf numFmtId="0" fontId="72" fillId="0" borderId="2" xfId="0" applyFont="1" applyBorder="1" applyAlignment="1">
      <alignment horizontal="center" vertical="center"/>
    </xf>
    <xf numFmtId="0" fontId="72" fillId="0" borderId="9" xfId="0" applyFont="1" applyBorder="1" applyAlignment="1">
      <alignment horizontal="center" vertical="center"/>
    </xf>
    <xf numFmtId="0" fontId="73" fillId="3" borderId="10" xfId="0" applyFont="1" applyFill="1" applyBorder="1" applyAlignment="1">
      <alignment horizontal="center" vertical="center"/>
    </xf>
    <xf numFmtId="0" fontId="72" fillId="3" borderId="10" xfId="0" applyFont="1" applyFill="1" applyBorder="1" applyAlignment="1">
      <alignment horizontal="center" vertical="center"/>
    </xf>
    <xf numFmtId="0" fontId="73" fillId="3" borderId="10" xfId="0" applyFont="1" applyFill="1" applyBorder="1" applyAlignment="1">
      <alignment horizontal="center" vertical="center" wrapText="1"/>
    </xf>
    <xf numFmtId="0" fontId="74" fillId="0" borderId="10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3" fillId="0" borderId="0" xfId="0" applyFont="1"/>
    <xf numFmtId="0" fontId="73" fillId="0" borderId="0" xfId="0" applyFont="1" applyAlignment="1">
      <alignment horizontal="center" vertical="center" wrapText="1"/>
    </xf>
    <xf numFmtId="0" fontId="73" fillId="0" borderId="0" xfId="0" applyFont="1" applyAlignment="1">
      <alignment horizontal="center" vertical="center"/>
    </xf>
    <xf numFmtId="0" fontId="79" fillId="0" borderId="0" xfId="0" applyFont="1"/>
    <xf numFmtId="0" fontId="81" fillId="0" borderId="0" xfId="0" applyFont="1"/>
    <xf numFmtId="0" fontId="80" fillId="0" borderId="0" xfId="0" applyFont="1" applyAlignment="1">
      <alignment horizontal="center" wrapText="1"/>
    </xf>
    <xf numFmtId="0" fontId="78" fillId="0" borderId="0" xfId="0" applyFont="1"/>
    <xf numFmtId="0" fontId="80" fillId="0" borderId="0" xfId="0" applyFont="1"/>
    <xf numFmtId="0" fontId="82" fillId="0" borderId="1" xfId="0" applyFont="1" applyBorder="1"/>
    <xf numFmtId="0" fontId="83" fillId="0" borderId="1" xfId="0" applyFont="1" applyBorder="1"/>
    <xf numFmtId="0" fontId="58" fillId="0" borderId="1" xfId="0" applyFont="1" applyBorder="1"/>
    <xf numFmtId="0" fontId="84" fillId="0" borderId="0" xfId="0" applyFont="1"/>
    <xf numFmtId="0" fontId="57" fillId="0" borderId="0" xfId="0" applyFont="1"/>
    <xf numFmtId="0" fontId="87" fillId="0" borderId="0" xfId="0" applyFont="1" applyAlignment="1">
      <alignment horizontal="left"/>
    </xf>
    <xf numFmtId="0" fontId="87" fillId="0" borderId="0" xfId="0" applyFont="1" applyAlignment="1">
      <alignment horizontal="center"/>
    </xf>
    <xf numFmtId="0" fontId="87" fillId="0" borderId="0" xfId="0" applyFont="1" applyAlignment="1">
      <alignment horizontal="left" vertical="center"/>
    </xf>
    <xf numFmtId="0" fontId="88" fillId="0" borderId="0" xfId="0" applyFont="1" applyAlignment="1">
      <alignment horizontal="left"/>
    </xf>
    <xf numFmtId="0" fontId="87" fillId="0" borderId="4" xfId="0" applyFont="1" applyBorder="1" applyAlignment="1">
      <alignment horizontal="left"/>
    </xf>
    <xf numFmtId="0" fontId="87" fillId="0" borderId="7" xfId="0" applyFont="1" applyBorder="1" applyAlignment="1">
      <alignment horizontal="left"/>
    </xf>
    <xf numFmtId="0" fontId="88" fillId="0" borderId="31" xfId="0" applyFont="1" applyBorder="1"/>
    <xf numFmtId="0" fontId="87" fillId="0" borderId="0" xfId="0" applyFont="1" applyAlignment="1">
      <alignment horizontal="left" vertical="top"/>
    </xf>
    <xf numFmtId="49" fontId="87" fillId="0" borderId="0" xfId="0" applyNumberFormat="1" applyFont="1" applyAlignment="1">
      <alignment horizontal="left"/>
    </xf>
    <xf numFmtId="0" fontId="88" fillId="0" borderId="7" xfId="0" applyFont="1" applyBorder="1" applyAlignment="1">
      <alignment horizontal="left"/>
    </xf>
    <xf numFmtId="49" fontId="87" fillId="0" borderId="0" xfId="0" applyNumberFormat="1" applyFont="1" applyAlignment="1">
      <alignment horizontal="left" vertical="center"/>
    </xf>
    <xf numFmtId="49" fontId="87" fillId="0" borderId="4" xfId="0" applyNumberFormat="1" applyFont="1" applyBorder="1" applyAlignment="1">
      <alignment horizontal="left"/>
    </xf>
    <xf numFmtId="0" fontId="87" fillId="0" borderId="31" xfId="0" applyFont="1" applyBorder="1" applyAlignment="1">
      <alignment horizontal="left"/>
    </xf>
    <xf numFmtId="0" fontId="88" fillId="0" borderId="0" xfId="0" applyFont="1" applyAlignment="1">
      <alignment horizontal="left" vertical="center"/>
    </xf>
    <xf numFmtId="0" fontId="87" fillId="0" borderId="0" xfId="0" applyFont="1"/>
    <xf numFmtId="0" fontId="88" fillId="0" borderId="0" xfId="0" applyFont="1"/>
    <xf numFmtId="0" fontId="77" fillId="0" borderId="65" xfId="0" applyFont="1" applyBorder="1" applyAlignment="1">
      <alignment horizontal="center" vertical="center" wrapText="1"/>
    </xf>
    <xf numFmtId="49" fontId="77" fillId="0" borderId="7" xfId="0" applyNumberFormat="1" applyFont="1" applyBorder="1" applyAlignment="1">
      <alignment horizontal="center" vertical="center" textRotation="90" wrapText="1"/>
    </xf>
    <xf numFmtId="0" fontId="77" fillId="0" borderId="7" xfId="0" applyFont="1" applyBorder="1" applyAlignment="1">
      <alignment horizontal="center" vertical="center" wrapText="1"/>
    </xf>
    <xf numFmtId="0" fontId="77" fillId="0" borderId="4" xfId="0" applyFont="1" applyBorder="1" applyAlignment="1">
      <alignment horizontal="center" vertical="center" wrapText="1"/>
    </xf>
    <xf numFmtId="0" fontId="89" fillId="0" borderId="0" xfId="0" applyFont="1" applyAlignment="1">
      <alignment vertical="top"/>
    </xf>
    <xf numFmtId="0" fontId="77" fillId="0" borderId="7" xfId="0" applyFont="1" applyBorder="1" applyAlignment="1">
      <alignment horizontal="center" vertical="center"/>
    </xf>
    <xf numFmtId="49" fontId="77" fillId="0" borderId="7" xfId="0" applyNumberFormat="1" applyFont="1" applyBorder="1" applyAlignment="1">
      <alignment horizontal="center" vertical="center"/>
    </xf>
    <xf numFmtId="0" fontId="77" fillId="0" borderId="4" xfId="0" applyFont="1" applyBorder="1" applyAlignment="1">
      <alignment horizontal="center" vertical="center"/>
    </xf>
    <xf numFmtId="0" fontId="77" fillId="0" borderId="0" xfId="0" applyFont="1"/>
    <xf numFmtId="0" fontId="77" fillId="0" borderId="0" xfId="0" applyFont="1" applyAlignment="1">
      <alignment vertical="top"/>
    </xf>
    <xf numFmtId="0" fontId="58" fillId="0" borderId="38" xfId="0" applyFont="1" applyBorder="1" applyAlignment="1">
      <alignment horizontal="center" vertical="center" wrapText="1"/>
    </xf>
    <xf numFmtId="0" fontId="90" fillId="0" borderId="38" xfId="0" applyFont="1" applyBorder="1" applyAlignment="1">
      <alignment horizontal="center" vertical="center" wrapText="1"/>
    </xf>
    <xf numFmtId="0" fontId="57" fillId="0" borderId="72" xfId="0" applyFont="1" applyBorder="1" applyAlignment="1">
      <alignment horizontal="center" vertical="center" wrapText="1"/>
    </xf>
    <xf numFmtId="0" fontId="58" fillId="0" borderId="0" xfId="0" applyFont="1" applyAlignment="1">
      <alignment horizontal="center" vertical="center"/>
    </xf>
    <xf numFmtId="0" fontId="58" fillId="0" borderId="75" xfId="0" applyFont="1" applyBorder="1" applyAlignment="1">
      <alignment horizontal="center" vertical="top" wrapText="1"/>
    </xf>
    <xf numFmtId="0" fontId="58" fillId="0" borderId="76" xfId="0" applyFont="1" applyBorder="1" applyAlignment="1">
      <alignment horizontal="center" vertical="top" wrapText="1"/>
    </xf>
    <xf numFmtId="0" fontId="57" fillId="0" borderId="10" xfId="0" applyFont="1" applyBorder="1" applyAlignment="1">
      <alignment horizontal="center" vertical="top" wrapText="1"/>
    </xf>
    <xf numFmtId="0" fontId="58" fillId="0" borderId="79" xfId="0" applyFont="1" applyBorder="1" applyAlignment="1">
      <alignment horizontal="center" wrapText="1"/>
    </xf>
    <xf numFmtId="0" fontId="57" fillId="0" borderId="79" xfId="0" applyFont="1" applyBorder="1" applyAlignment="1">
      <alignment wrapText="1"/>
    </xf>
    <xf numFmtId="0" fontId="57" fillId="0" borderId="75" xfId="0" applyFont="1" applyBorder="1" applyAlignment="1">
      <alignment horizontal="center" wrapText="1"/>
    </xf>
    <xf numFmtId="0" fontId="58" fillId="0" borderId="80" xfId="0" applyFont="1" applyBorder="1" applyAlignment="1">
      <alignment horizontal="center" wrapText="1"/>
    </xf>
    <xf numFmtId="0" fontId="57" fillId="0" borderId="79" xfId="0" applyFont="1" applyBorder="1" applyAlignment="1">
      <alignment horizontal="center" wrapText="1"/>
    </xf>
    <xf numFmtId="0" fontId="58" fillId="0" borderId="79" xfId="0" applyFont="1" applyBorder="1" applyAlignment="1">
      <alignment horizontal="center" vertical="top" wrapText="1"/>
    </xf>
    <xf numFmtId="0" fontId="58" fillId="0" borderId="79" xfId="0" applyFont="1" applyBorder="1" applyAlignment="1">
      <alignment vertical="top" wrapText="1"/>
    </xf>
    <xf numFmtId="0" fontId="57" fillId="0" borderId="79" xfId="0" applyFont="1" applyBorder="1" applyAlignment="1">
      <alignment horizontal="center" vertical="top" wrapText="1"/>
    </xf>
    <xf numFmtId="0" fontId="58" fillId="0" borderId="80" xfId="0" applyFont="1" applyBorder="1" applyAlignment="1">
      <alignment horizontal="center" vertical="top" wrapText="1"/>
    </xf>
    <xf numFmtId="0" fontId="58" fillId="0" borderId="81" xfId="0" applyFont="1" applyBorder="1" applyAlignment="1">
      <alignment horizontal="center" wrapText="1"/>
    </xf>
    <xf numFmtId="0" fontId="57" fillId="0" borderId="81" xfId="0" applyFont="1" applyBorder="1" applyAlignment="1">
      <alignment horizontal="center" wrapText="1"/>
    </xf>
    <xf numFmtId="0" fontId="58" fillId="0" borderId="82" xfId="0" applyFont="1" applyBorder="1" applyAlignment="1">
      <alignment horizontal="center" wrapText="1"/>
    </xf>
    <xf numFmtId="0" fontId="58" fillId="0" borderId="81" xfId="0" applyFont="1" applyBorder="1" applyAlignment="1">
      <alignment horizontal="center" vertical="top" wrapText="1"/>
    </xf>
    <xf numFmtId="0" fontId="57" fillId="0" borderId="81" xfId="0" applyFont="1" applyBorder="1" applyAlignment="1">
      <alignment horizontal="center" vertical="top" wrapText="1"/>
    </xf>
    <xf numFmtId="0" fontId="58" fillId="0" borderId="82" xfId="0" applyFont="1" applyBorder="1" applyAlignment="1">
      <alignment horizontal="center" vertical="top" wrapText="1"/>
    </xf>
    <xf numFmtId="0" fontId="58" fillId="0" borderId="79" xfId="0" applyFont="1" applyBorder="1" applyAlignment="1">
      <alignment horizontal="center" vertical="center" wrapText="1"/>
    </xf>
    <xf numFmtId="0" fontId="90" fillId="0" borderId="79" xfId="0" applyFont="1" applyBorder="1" applyAlignment="1">
      <alignment horizontal="center" vertical="center" wrapText="1"/>
    </xf>
    <xf numFmtId="0" fontId="57" fillId="0" borderId="79" xfId="0" applyFont="1" applyBorder="1" applyAlignment="1">
      <alignment horizontal="center" vertical="center" wrapText="1"/>
    </xf>
    <xf numFmtId="0" fontId="58" fillId="0" borderId="79" xfId="0" applyFont="1" applyBorder="1" applyAlignment="1">
      <alignment horizontal="right" vertical="top" wrapText="1"/>
    </xf>
    <xf numFmtId="0" fontId="58" fillId="0" borderId="0" xfId="0" applyFont="1" applyAlignment="1">
      <alignment vertical="center"/>
    </xf>
    <xf numFmtId="0" fontId="57" fillId="0" borderId="79" xfId="0" applyFont="1" applyBorder="1" applyAlignment="1">
      <alignment vertical="top" wrapText="1"/>
    </xf>
    <xf numFmtId="0" fontId="80" fillId="0" borderId="79" xfId="0" applyFont="1" applyBorder="1" applyAlignment="1">
      <alignment vertical="top" wrapText="1"/>
    </xf>
    <xf numFmtId="0" fontId="57" fillId="0" borderId="81" xfId="0" applyFont="1" applyBorder="1" applyAlignment="1">
      <alignment vertical="top" wrapText="1"/>
    </xf>
    <xf numFmtId="0" fontId="58" fillId="0" borderId="81" xfId="0" applyFont="1" applyBorder="1" applyAlignment="1">
      <alignment horizontal="center" vertical="center" wrapText="1"/>
    </xf>
    <xf numFmtId="0" fontId="57" fillId="0" borderId="81" xfId="0" applyFont="1" applyBorder="1" applyAlignment="1">
      <alignment horizontal="center" vertical="center" wrapText="1"/>
    </xf>
    <xf numFmtId="0" fontId="58" fillId="0" borderId="75" xfId="0" applyFont="1" applyBorder="1" applyAlignment="1">
      <alignment vertical="top" wrapText="1"/>
    </xf>
    <xf numFmtId="0" fontId="57" fillId="0" borderId="79" xfId="0" applyFont="1" applyBorder="1" applyAlignment="1">
      <alignment horizontal="left" vertical="top" wrapText="1"/>
    </xf>
    <xf numFmtId="0" fontId="58" fillId="0" borderId="79" xfId="0" applyFont="1" applyBorder="1" applyAlignment="1">
      <alignment horizontal="left" vertical="top" wrapText="1"/>
    </xf>
    <xf numFmtId="0" fontId="57" fillId="0" borderId="79" xfId="0" applyFont="1" applyBorder="1" applyAlignment="1">
      <alignment horizontal="left" wrapText="1"/>
    </xf>
    <xf numFmtId="172" fontId="58" fillId="0" borderId="79" xfId="2" applyNumberFormat="1" applyFont="1" applyFill="1" applyBorder="1" applyAlignment="1">
      <alignment horizontal="center" vertical="top" wrapText="1"/>
    </xf>
    <xf numFmtId="172" fontId="57" fillId="0" borderId="79" xfId="0" applyNumberFormat="1" applyFont="1" applyBorder="1" applyAlignment="1">
      <alignment horizontal="center" vertical="top" wrapText="1"/>
    </xf>
    <xf numFmtId="0" fontId="57" fillId="0" borderId="81" xfId="0" applyFont="1" applyBorder="1" applyAlignment="1">
      <alignment horizontal="left" vertical="top" wrapText="1"/>
    </xf>
    <xf numFmtId="0" fontId="58" fillId="0" borderId="75" xfId="0" applyFont="1" applyBorder="1" applyAlignment="1">
      <alignment horizontal="left" vertical="top" wrapText="1"/>
    </xf>
    <xf numFmtId="0" fontId="58" fillId="0" borderId="0" xfId="0" applyFont="1" applyAlignment="1">
      <alignment horizontal="center" vertical="top" wrapText="1"/>
    </xf>
    <xf numFmtId="0" fontId="57" fillId="0" borderId="0" xfId="0" applyFont="1" applyAlignment="1">
      <alignment horizontal="left" vertical="top" wrapText="1"/>
    </xf>
    <xf numFmtId="0" fontId="57" fillId="0" borderId="0" xfId="0" applyFont="1" applyAlignment="1">
      <alignment horizontal="center" vertical="top" wrapText="1"/>
    </xf>
    <xf numFmtId="0" fontId="91" fillId="0" borderId="0" xfId="0" applyFont="1"/>
    <xf numFmtId="0" fontId="88" fillId="0" borderId="0" xfId="0" applyFont="1" applyAlignment="1">
      <alignment horizontal="center" vertical="top" wrapText="1"/>
    </xf>
    <xf numFmtId="0" fontId="89" fillId="0" borderId="0" xfId="0" applyFont="1" applyAlignment="1">
      <alignment horizontal="left" vertical="top" wrapText="1"/>
    </xf>
    <xf numFmtId="0" fontId="89" fillId="0" borderId="0" xfId="0" applyFont="1" applyAlignment="1">
      <alignment horizontal="center" vertical="top" wrapText="1"/>
    </xf>
    <xf numFmtId="0" fontId="88" fillId="0" borderId="0" xfId="0" applyFont="1" applyAlignment="1">
      <alignment horizontal="center" vertical="top"/>
    </xf>
    <xf numFmtId="0" fontId="89" fillId="0" borderId="0" xfId="0" applyFont="1" applyAlignment="1">
      <alignment horizontal="center" vertical="top"/>
    </xf>
    <xf numFmtId="0" fontId="85" fillId="0" borderId="0" xfId="0" applyFont="1"/>
    <xf numFmtId="0" fontId="86" fillId="0" borderId="0" xfId="0" applyFont="1"/>
    <xf numFmtId="0" fontId="58" fillId="0" borderId="0" xfId="0" applyFont="1" applyAlignment="1">
      <alignment horizontal="right"/>
    </xf>
    <xf numFmtId="0" fontId="92" fillId="0" borderId="0" xfId="0" applyFont="1" applyAlignment="1">
      <alignment horizontal="right"/>
    </xf>
    <xf numFmtId="0" fontId="58" fillId="0" borderId="10" xfId="0" applyFont="1" applyBorder="1" applyAlignment="1">
      <alignment horizontal="center" vertical="center" wrapText="1"/>
    </xf>
    <xf numFmtId="0" fontId="58" fillId="4" borderId="10" xfId="0" applyFont="1" applyFill="1" applyBorder="1" applyAlignment="1">
      <alignment horizontal="center" vertical="center" wrapText="1"/>
    </xf>
    <xf numFmtId="0" fontId="58" fillId="0" borderId="10" xfId="0" applyFont="1" applyBorder="1" applyAlignment="1">
      <alignment wrapText="1"/>
    </xf>
    <xf numFmtId="0" fontId="58" fillId="0" borderId="17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58" fillId="3" borderId="10" xfId="0" applyFont="1" applyFill="1" applyBorder="1" applyAlignment="1">
      <alignment horizontal="center"/>
    </xf>
    <xf numFmtId="0" fontId="21" fillId="3" borderId="10" xfId="0" applyFont="1" applyFill="1" applyBorder="1"/>
    <xf numFmtId="167" fontId="95" fillId="3" borderId="10" xfId="3" applyNumberFormat="1" applyFont="1" applyFill="1" applyBorder="1" applyAlignment="1">
      <alignment horizontal="left" vertical="center"/>
    </xf>
    <xf numFmtId="167" fontId="95" fillId="4" borderId="10" xfId="3" applyNumberFormat="1" applyFont="1" applyFill="1" applyBorder="1" applyAlignment="1">
      <alignment horizontal="left" vertical="center"/>
    </xf>
    <xf numFmtId="0" fontId="95" fillId="3" borderId="10" xfId="3" applyFont="1" applyFill="1" applyBorder="1" applyAlignment="1">
      <alignment horizontal="left" vertical="center"/>
    </xf>
    <xf numFmtId="167" fontId="58" fillId="3" borderId="10" xfId="0" applyNumberFormat="1" applyFont="1" applyFill="1" applyBorder="1" applyAlignment="1">
      <alignment horizontal="center"/>
    </xf>
    <xf numFmtId="37" fontId="95" fillId="3" borderId="10" xfId="2" applyNumberFormat="1" applyFont="1" applyFill="1" applyBorder="1" applyAlignment="1">
      <alignment horizontal="center" wrapText="1"/>
    </xf>
    <xf numFmtId="170" fontId="95" fillId="3" borderId="10" xfId="0" applyNumberFormat="1" applyFont="1" applyFill="1" applyBorder="1" applyAlignment="1">
      <alignment horizontal="center" wrapText="1"/>
    </xf>
    <xf numFmtId="173" fontId="58" fillId="3" borderId="9" xfId="0" applyNumberFormat="1" applyFont="1" applyFill="1" applyBorder="1" applyAlignment="1">
      <alignment horizontal="right" vertical="center"/>
    </xf>
    <xf numFmtId="167" fontId="0" fillId="3" borderId="0" xfId="0" applyNumberFormat="1" applyFill="1" applyAlignment="1">
      <alignment horizontal="center"/>
    </xf>
    <xf numFmtId="167" fontId="0" fillId="3" borderId="10" xfId="0" applyNumberForma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167" fontId="0" fillId="3" borderId="10" xfId="0" applyNumberFormat="1" applyFill="1" applyBorder="1"/>
    <xf numFmtId="0" fontId="0" fillId="3" borderId="10" xfId="0" applyFill="1" applyBorder="1"/>
    <xf numFmtId="167" fontId="95" fillId="3" borderId="10" xfId="3" applyNumberFormat="1" applyFont="1" applyFill="1" applyBorder="1" applyAlignment="1">
      <alignment horizontal="center" vertical="center"/>
    </xf>
    <xf numFmtId="167" fontId="95" fillId="4" borderId="10" xfId="3" applyNumberFormat="1" applyFont="1" applyFill="1" applyBorder="1" applyAlignment="1">
      <alignment horizontal="center" vertical="center"/>
    </xf>
    <xf numFmtId="0" fontId="58" fillId="3" borderId="10" xfId="3" applyFont="1" applyFill="1" applyBorder="1" applyAlignment="1">
      <alignment horizontal="left" vertical="center"/>
    </xf>
    <xf numFmtId="167" fontId="58" fillId="3" borderId="10" xfId="3" applyNumberFormat="1" applyFont="1" applyFill="1" applyBorder="1" applyAlignment="1">
      <alignment horizontal="center" vertical="center"/>
    </xf>
    <xf numFmtId="0" fontId="58" fillId="3" borderId="10" xfId="0" applyFont="1" applyFill="1" applyBorder="1" applyAlignment="1">
      <alignment horizontal="center" wrapText="1"/>
    </xf>
    <xf numFmtId="167" fontId="58" fillId="3" borderId="17" xfId="0" applyNumberFormat="1" applyFont="1" applyFill="1" applyBorder="1" applyAlignment="1">
      <alignment horizontal="center"/>
    </xf>
    <xf numFmtId="167" fontId="58" fillId="3" borderId="10" xfId="0" applyNumberFormat="1" applyFont="1" applyFill="1" applyBorder="1" applyAlignment="1">
      <alignment horizontal="center" wrapText="1"/>
    </xf>
    <xf numFmtId="37" fontId="95" fillId="3" borderId="10" xfId="0" applyNumberFormat="1" applyFont="1" applyFill="1" applyBorder="1" applyAlignment="1">
      <alignment horizontal="center" vertical="center" wrapText="1"/>
    </xf>
    <xf numFmtId="0" fontId="58" fillId="3" borderId="17" xfId="0" applyFont="1" applyFill="1" applyBorder="1" applyAlignment="1">
      <alignment horizontal="center"/>
    </xf>
    <xf numFmtId="0" fontId="70" fillId="3" borderId="10" xfId="0" applyFont="1" applyFill="1" applyBorder="1"/>
    <xf numFmtId="0" fontId="95" fillId="3" borderId="10" xfId="3" applyFont="1" applyFill="1" applyBorder="1"/>
    <xf numFmtId="1" fontId="0" fillId="3" borderId="10" xfId="0" applyNumberFormat="1" applyFill="1" applyBorder="1" applyAlignment="1">
      <alignment horizontal="center"/>
    </xf>
    <xf numFmtId="167" fontId="0" fillId="3" borderId="39" xfId="0" applyNumberFormat="1" applyFill="1" applyBorder="1"/>
    <xf numFmtId="173" fontId="0" fillId="0" borderId="0" xfId="0" applyNumberFormat="1"/>
    <xf numFmtId="167" fontId="0" fillId="0" borderId="3" xfId="0" applyNumberFormat="1" applyBorder="1"/>
    <xf numFmtId="170" fontId="58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95" fillId="4" borderId="10" xfId="3" applyFont="1" applyFill="1" applyBorder="1" applyAlignment="1">
      <alignment horizontal="left" vertical="center"/>
    </xf>
    <xf numFmtId="0" fontId="13" fillId="2" borderId="0" xfId="0" applyFont="1" applyFill="1" applyAlignment="1">
      <alignment horizontal="center" wrapText="1"/>
    </xf>
    <xf numFmtId="0" fontId="96" fillId="0" borderId="10" xfId="0" applyFont="1" applyBorder="1" applyAlignment="1">
      <alignment horizontal="left" vertical="center" wrapText="1" indent="2"/>
    </xf>
    <xf numFmtId="0" fontId="96" fillId="0" borderId="0" xfId="0" applyFont="1"/>
    <xf numFmtId="0" fontId="99" fillId="0" borderId="0" xfId="0" applyFont="1"/>
    <xf numFmtId="0" fontId="100" fillId="0" borderId="0" xfId="0" applyFont="1"/>
    <xf numFmtId="0" fontId="96" fillId="0" borderId="0" xfId="0" applyFont="1" applyAlignment="1">
      <alignment vertical="center"/>
    </xf>
    <xf numFmtId="0" fontId="96" fillId="0" borderId="10" xfId="0" applyFont="1" applyBorder="1" applyAlignment="1">
      <alignment horizontal="center" vertical="center" wrapText="1"/>
    </xf>
    <xf numFmtId="49" fontId="96" fillId="0" borderId="10" xfId="0" applyNumberFormat="1" applyFont="1" applyBorder="1" applyAlignment="1">
      <alignment horizontal="center" vertical="center"/>
    </xf>
    <xf numFmtId="0" fontId="96" fillId="0" borderId="10" xfId="0" applyFont="1" applyBorder="1" applyAlignment="1">
      <alignment horizontal="center" vertical="center"/>
    </xf>
    <xf numFmtId="0" fontId="96" fillId="0" borderId="39" xfId="0" applyFont="1" applyBorder="1" applyAlignment="1">
      <alignment horizontal="left" vertical="center" wrapText="1" indent="2"/>
    </xf>
    <xf numFmtId="0" fontId="102" fillId="0" borderId="0" xfId="0" applyFont="1" applyAlignment="1">
      <alignment horizontal="center"/>
    </xf>
    <xf numFmtId="0" fontId="102" fillId="0" borderId="0" xfId="0" applyFont="1"/>
    <xf numFmtId="0" fontId="102" fillId="0" borderId="0" xfId="0" applyFont="1" applyAlignment="1">
      <alignment vertical="top" wrapText="1"/>
    </xf>
    <xf numFmtId="0" fontId="99" fillId="0" borderId="0" xfId="0" applyFont="1" applyAlignment="1">
      <alignment vertical="center"/>
    </xf>
    <xf numFmtId="0" fontId="99" fillId="0" borderId="0" xfId="0" applyFont="1" applyAlignment="1">
      <alignment vertical="center" wrapText="1"/>
    </xf>
    <xf numFmtId="49" fontId="106" fillId="0" borderId="27" xfId="0" applyNumberFormat="1" applyFont="1" applyBorder="1" applyAlignment="1">
      <alignment horizontal="center" vertical="center" wrapText="1"/>
    </xf>
    <xf numFmtId="49" fontId="106" fillId="0" borderId="28" xfId="0" applyNumberFormat="1" applyFont="1" applyBorder="1" applyAlignment="1">
      <alignment horizontal="center" vertical="center" wrapText="1"/>
    </xf>
    <xf numFmtId="49" fontId="106" fillId="0" borderId="7" xfId="0" applyNumberFormat="1" applyFont="1" applyBorder="1" applyAlignment="1">
      <alignment horizontal="center" vertical="center" wrapText="1"/>
    </xf>
    <xf numFmtId="49" fontId="106" fillId="0" borderId="5" xfId="0" applyNumberFormat="1" applyFont="1" applyBorder="1" applyAlignment="1">
      <alignment horizontal="center" vertical="center" wrapText="1"/>
    </xf>
    <xf numFmtId="49" fontId="108" fillId="0" borderId="27" xfId="0" applyNumberFormat="1" applyFont="1" applyBorder="1" applyAlignment="1">
      <alignment horizontal="center" vertical="center" wrapText="1"/>
    </xf>
    <xf numFmtId="0" fontId="108" fillId="0" borderId="27" xfId="0" applyFont="1" applyBorder="1" applyAlignment="1">
      <alignment horizontal="center" vertical="center" wrapText="1"/>
    </xf>
    <xf numFmtId="0" fontId="99" fillId="0" borderId="0" xfId="0" applyFont="1" applyAlignment="1">
      <alignment horizontal="center" vertical="center" wrapText="1"/>
    </xf>
    <xf numFmtId="0" fontId="100" fillId="0" borderId="19" xfId="0" applyFont="1" applyBorder="1" applyAlignment="1">
      <alignment horizontal="center" vertical="center"/>
    </xf>
    <xf numFmtId="49" fontId="106" fillId="0" borderId="8" xfId="0" applyNumberFormat="1" applyFont="1" applyBorder="1" applyAlignment="1">
      <alignment horizontal="center" vertical="center"/>
    </xf>
    <xf numFmtId="49" fontId="106" fillId="0" borderId="38" xfId="0" applyNumberFormat="1" applyFont="1" applyBorder="1" applyAlignment="1">
      <alignment horizontal="center" vertical="center"/>
    </xf>
    <xf numFmtId="49" fontId="106" fillId="0" borderId="43" xfId="0" applyNumberFormat="1" applyFont="1" applyBorder="1" applyAlignment="1">
      <alignment horizontal="center" vertical="center"/>
    </xf>
    <xf numFmtId="0" fontId="99" fillId="0" borderId="0" xfId="0" applyFont="1" applyAlignment="1">
      <alignment horizontal="center" vertical="center"/>
    </xf>
    <xf numFmtId="0" fontId="100" fillId="0" borderId="19" xfId="0" applyFont="1" applyBorder="1" applyAlignment="1">
      <alignment vertical="center"/>
    </xf>
    <xf numFmtId="0" fontId="100" fillId="0" borderId="20" xfId="0" applyFont="1" applyBorder="1" applyAlignment="1">
      <alignment vertical="center"/>
    </xf>
    <xf numFmtId="49" fontId="106" fillId="0" borderId="10" xfId="0" applyNumberFormat="1" applyFont="1" applyBorder="1" applyAlignment="1">
      <alignment horizontal="center" vertical="center"/>
    </xf>
    <xf numFmtId="49" fontId="106" fillId="0" borderId="17" xfId="0" applyNumberFormat="1" applyFont="1" applyBorder="1" applyAlignment="1">
      <alignment horizontal="center" vertical="center"/>
    </xf>
    <xf numFmtId="49" fontId="100" fillId="0" borderId="8" xfId="0" applyNumberFormat="1" applyFont="1" applyBorder="1" applyAlignment="1">
      <alignment horizontal="center" vertical="center"/>
    </xf>
    <xf numFmtId="49" fontId="100" fillId="0" borderId="10" xfId="0" applyNumberFormat="1" applyFont="1" applyBorder="1" applyAlignment="1">
      <alignment horizontal="center" vertical="center"/>
    </xf>
    <xf numFmtId="49" fontId="100" fillId="0" borderId="17" xfId="0" applyNumberFormat="1" applyFont="1" applyBorder="1" applyAlignment="1">
      <alignment horizontal="center" vertical="center"/>
    </xf>
    <xf numFmtId="0" fontId="100" fillId="0" borderId="20" xfId="0" applyFont="1" applyBorder="1" applyAlignment="1">
      <alignment horizontal="center" vertical="center"/>
    </xf>
    <xf numFmtId="49" fontId="106" fillId="0" borderId="9" xfId="0" applyNumberFormat="1" applyFont="1" applyBorder="1" applyAlignment="1">
      <alignment horizontal="center" vertical="center"/>
    </xf>
    <xf numFmtId="49" fontId="100" fillId="0" borderId="9" xfId="0" applyNumberFormat="1" applyFont="1" applyBorder="1" applyAlignment="1">
      <alignment horizontal="center" vertical="center"/>
    </xf>
    <xf numFmtId="0" fontId="100" fillId="0" borderId="21" xfId="0" applyFont="1" applyBorder="1" applyAlignment="1">
      <alignment vertical="center"/>
    </xf>
    <xf numFmtId="49" fontId="100" fillId="0" borderId="39" xfId="0" applyNumberFormat="1" applyFont="1" applyBorder="1" applyAlignment="1">
      <alignment horizontal="center" vertical="center"/>
    </xf>
    <xf numFmtId="49" fontId="100" fillId="0" borderId="42" xfId="0" applyNumberFormat="1" applyFont="1" applyBorder="1" applyAlignment="1">
      <alignment horizontal="center" vertical="center"/>
    </xf>
    <xf numFmtId="0" fontId="100" fillId="0" borderId="21" xfId="0" applyFont="1" applyBorder="1" applyAlignment="1">
      <alignment horizontal="center" vertical="center"/>
    </xf>
    <xf numFmtId="49" fontId="100" fillId="0" borderId="10" xfId="0" applyNumberFormat="1" applyFont="1" applyBorder="1" applyAlignment="1">
      <alignment horizontal="center" vertical="top"/>
    </xf>
    <xf numFmtId="49" fontId="100" fillId="0" borderId="17" xfId="0" applyNumberFormat="1" applyFont="1" applyBorder="1" applyAlignment="1">
      <alignment horizontal="center" vertical="top"/>
    </xf>
    <xf numFmtId="49" fontId="100" fillId="0" borderId="23" xfId="0" applyNumberFormat="1" applyFont="1" applyBorder="1" applyAlignment="1">
      <alignment horizontal="center" vertical="top"/>
    </xf>
    <xf numFmtId="49" fontId="100" fillId="0" borderId="24" xfId="0" applyNumberFormat="1" applyFont="1" applyBorder="1" applyAlignment="1">
      <alignment horizontal="center" vertical="top"/>
    </xf>
    <xf numFmtId="49" fontId="100" fillId="0" borderId="0" xfId="0" applyNumberFormat="1" applyFont="1" applyAlignment="1">
      <alignment horizontal="center" vertical="top"/>
    </xf>
    <xf numFmtId="166" fontId="108" fillId="0" borderId="0" xfId="0" applyNumberFormat="1" applyFont="1" applyAlignment="1">
      <alignment horizontal="center" vertical="top"/>
    </xf>
    <xf numFmtId="166" fontId="100" fillId="0" borderId="0" xfId="0" applyNumberFormat="1" applyFont="1" applyAlignment="1">
      <alignment horizontal="center" vertical="top"/>
    </xf>
    <xf numFmtId="0" fontId="102" fillId="0" borderId="0" xfId="0" applyFont="1" applyAlignment="1">
      <alignment horizontal="left" vertical="top" wrapText="1"/>
    </xf>
    <xf numFmtId="165" fontId="100" fillId="0" borderId="0" xfId="0" applyNumberFormat="1" applyFont="1" applyAlignment="1">
      <alignment horizontal="center" vertical="top"/>
    </xf>
    <xf numFmtId="0" fontId="108" fillId="0" borderId="0" xfId="0" applyFont="1" applyAlignment="1">
      <alignment horizontal="center" vertical="top"/>
    </xf>
    <xf numFmtId="0" fontId="100" fillId="0" borderId="0" xfId="0" applyFont="1" applyAlignment="1">
      <alignment horizontal="center" vertical="top"/>
    </xf>
    <xf numFmtId="165" fontId="105" fillId="0" borderId="0" xfId="0" applyNumberFormat="1" applyFont="1" applyAlignment="1">
      <alignment horizontal="center" vertical="top"/>
    </xf>
    <xf numFmtId="0" fontId="105" fillId="0" borderId="0" xfId="0" applyFont="1" applyAlignment="1">
      <alignment horizontal="center" vertical="top"/>
    </xf>
    <xf numFmtId="0" fontId="96" fillId="2" borderId="0" xfId="0" applyFont="1" applyFill="1"/>
    <xf numFmtId="0" fontId="96" fillId="2" borderId="0" xfId="0" applyFont="1" applyFill="1" applyAlignment="1">
      <alignment vertical="top" wrapText="1"/>
    </xf>
    <xf numFmtId="49" fontId="96" fillId="2" borderId="0" xfId="0" applyNumberFormat="1" applyFont="1" applyFill="1"/>
    <xf numFmtId="0" fontId="96" fillId="2" borderId="0" xfId="0" applyFont="1" applyFill="1" applyAlignment="1">
      <alignment vertical="top"/>
    </xf>
    <xf numFmtId="0" fontId="96" fillId="2" borderId="0" xfId="0" applyFont="1" applyFill="1" applyAlignment="1">
      <alignment horizontal="center" vertical="top"/>
    </xf>
    <xf numFmtId="0" fontId="105" fillId="2" borderId="0" xfId="0" applyFont="1" applyFill="1"/>
    <xf numFmtId="0" fontId="110" fillId="2" borderId="0" xfId="0" applyFont="1" applyFill="1" applyAlignment="1">
      <alignment horizontal="center"/>
    </xf>
    <xf numFmtId="0" fontId="105" fillId="2" borderId="0" xfId="0" applyFont="1" applyFill="1" applyAlignment="1">
      <alignment horizontal="center"/>
    </xf>
    <xf numFmtId="0" fontId="111" fillId="2" borderId="0" xfId="0" applyFont="1" applyFill="1"/>
    <xf numFmtId="0" fontId="105" fillId="2" borderId="0" xfId="0" applyFont="1" applyFill="1" applyAlignment="1">
      <alignment vertical="top" wrapText="1"/>
    </xf>
    <xf numFmtId="0" fontId="100" fillId="2" borderId="0" xfId="0" applyFont="1" applyFill="1"/>
    <xf numFmtId="49" fontId="96" fillId="2" borderId="0" xfId="0" applyNumberFormat="1" applyFont="1" applyFill="1" applyAlignment="1">
      <alignment horizontal="center" vertical="center" wrapText="1"/>
    </xf>
    <xf numFmtId="0" fontId="101" fillId="2" borderId="0" xfId="0" applyFont="1" applyFill="1" applyAlignment="1">
      <alignment vertical="center"/>
    </xf>
    <xf numFmtId="0" fontId="110" fillId="2" borderId="0" xfId="0" applyFont="1" applyFill="1" applyAlignment="1">
      <alignment horizontal="center" wrapText="1"/>
    </xf>
    <xf numFmtId="0" fontId="106" fillId="2" borderId="0" xfId="0" applyFont="1" applyFill="1" applyAlignment="1">
      <alignment horizontal="left" wrapText="1"/>
    </xf>
    <xf numFmtId="0" fontId="106" fillId="2" borderId="0" xfId="0" applyFont="1" applyFill="1" applyAlignment="1">
      <alignment horizontal="left"/>
    </xf>
    <xf numFmtId="0" fontId="100" fillId="2" borderId="0" xfId="0" applyFont="1" applyFill="1" applyAlignment="1">
      <alignment horizontal="center"/>
    </xf>
    <xf numFmtId="0" fontId="106" fillId="2" borderId="0" xfId="0" applyFont="1" applyFill="1" applyAlignment="1">
      <alignment horizontal="left" vertical="center"/>
    </xf>
    <xf numFmtId="0" fontId="100" fillId="2" borderId="0" xfId="0" applyFont="1" applyFill="1" applyAlignment="1">
      <alignment horizontal="left"/>
    </xf>
    <xf numFmtId="0" fontId="106" fillId="2" borderId="10" xfId="0" applyFont="1" applyFill="1" applyBorder="1" applyAlignment="1">
      <alignment horizontal="left"/>
    </xf>
    <xf numFmtId="0" fontId="100" fillId="2" borderId="0" xfId="0" applyFont="1" applyFill="1" applyAlignment="1">
      <alignment horizontal="left" vertical="top"/>
    </xf>
    <xf numFmtId="49" fontId="100" fillId="2" borderId="0" xfId="0" applyNumberFormat="1" applyFont="1" applyFill="1" applyAlignment="1">
      <alignment horizontal="left"/>
    </xf>
    <xf numFmtId="0" fontId="100" fillId="2" borderId="0" xfId="0" applyFont="1" applyFill="1" applyAlignment="1">
      <alignment horizontal="left" vertical="center"/>
    </xf>
    <xf numFmtId="49" fontId="100" fillId="2" borderId="0" xfId="0" applyNumberFormat="1" applyFont="1" applyFill="1" applyAlignment="1">
      <alignment horizontal="left" vertical="center"/>
    </xf>
    <xf numFmtId="0" fontId="100" fillId="2" borderId="7" xfId="0" applyFont="1" applyFill="1" applyBorder="1" applyAlignment="1">
      <alignment horizontal="left"/>
    </xf>
    <xf numFmtId="0" fontId="100" fillId="2" borderId="26" xfId="0" applyFont="1" applyFill="1" applyBorder="1" applyAlignment="1">
      <alignment horizontal="left" vertical="top"/>
    </xf>
    <xf numFmtId="0" fontId="100" fillId="2" borderId="28" xfId="0" applyFont="1" applyFill="1" applyBorder="1" applyAlignment="1">
      <alignment horizontal="left" vertical="top"/>
    </xf>
    <xf numFmtId="0" fontId="100" fillId="2" borderId="7" xfId="0" applyFont="1" applyFill="1" applyBorder="1" applyAlignment="1">
      <alignment horizontal="left" vertical="top"/>
    </xf>
    <xf numFmtId="0" fontId="106" fillId="2" borderId="0" xfId="0" applyFont="1" applyFill="1" applyAlignment="1">
      <alignment horizontal="left" vertical="top"/>
    </xf>
    <xf numFmtId="0" fontId="115" fillId="2" borderId="0" xfId="0" applyFont="1" applyFill="1" applyAlignment="1">
      <alignment horizontal="left" vertical="top"/>
    </xf>
    <xf numFmtId="49" fontId="100" fillId="2" borderId="0" xfId="0" applyNumberFormat="1" applyFont="1" applyFill="1"/>
    <xf numFmtId="0" fontId="100" fillId="2" borderId="7" xfId="0" applyFont="1" applyFill="1" applyBorder="1" applyAlignment="1">
      <alignment vertical="top"/>
    </xf>
    <xf numFmtId="0" fontId="100" fillId="2" borderId="0" xfId="0" applyFont="1" applyFill="1" applyAlignment="1">
      <alignment vertical="top"/>
    </xf>
    <xf numFmtId="0" fontId="100" fillId="2" borderId="46" xfId="0" applyFont="1" applyFill="1" applyBorder="1" applyAlignment="1">
      <alignment horizontal="centerContinuous" vertical="center" wrapText="1"/>
    </xf>
    <xf numFmtId="0" fontId="106" fillId="2" borderId="4" xfId="0" applyFont="1" applyFill="1" applyBorder="1" applyAlignment="1">
      <alignment horizontal="centerContinuous" vertical="center" wrapText="1"/>
    </xf>
    <xf numFmtId="0" fontId="106" fillId="2" borderId="31" xfId="0" applyFont="1" applyFill="1" applyBorder="1" applyAlignment="1">
      <alignment horizontal="center" vertical="center" wrapText="1"/>
    </xf>
    <xf numFmtId="0" fontId="106" fillId="2" borderId="5" xfId="0" applyFont="1" applyFill="1" applyBorder="1" applyAlignment="1">
      <alignment horizontal="centerContinuous" vertical="center" wrapText="1"/>
    </xf>
    <xf numFmtId="0" fontId="100" fillId="2" borderId="37" xfId="0" applyFont="1" applyFill="1" applyBorder="1" applyAlignment="1">
      <alignment horizontal="centerContinuous" vertical="center" wrapText="1"/>
    </xf>
    <xf numFmtId="0" fontId="106" fillId="2" borderId="6" xfId="0" applyFont="1" applyFill="1" applyBorder="1" applyAlignment="1">
      <alignment horizontal="center" vertical="center" wrapText="1"/>
    </xf>
    <xf numFmtId="49" fontId="106" fillId="2" borderId="37" xfId="0" applyNumberFormat="1" applyFont="1" applyFill="1" applyBorder="1" applyAlignment="1">
      <alignment horizontal="center" vertical="center" wrapText="1"/>
    </xf>
    <xf numFmtId="0" fontId="106" fillId="2" borderId="46" xfId="0" applyFont="1" applyFill="1" applyBorder="1" applyAlignment="1">
      <alignment horizontal="center" vertical="center" wrapText="1"/>
    </xf>
    <xf numFmtId="0" fontId="106" fillId="2" borderId="47" xfId="0" applyFont="1" applyFill="1" applyBorder="1" applyAlignment="1">
      <alignment horizontal="center" vertical="center" wrapText="1"/>
    </xf>
    <xf numFmtId="0" fontId="100" fillId="2" borderId="7" xfId="0" applyFont="1" applyFill="1" applyBorder="1" applyAlignment="1">
      <alignment horizontal="center" vertical="center"/>
    </xf>
    <xf numFmtId="0" fontId="106" fillId="2" borderId="7" xfId="0" applyFont="1" applyFill="1" applyBorder="1" applyAlignment="1">
      <alignment horizontal="center" vertical="center" wrapText="1"/>
    </xf>
    <xf numFmtId="49" fontId="106" fillId="2" borderId="7" xfId="0" applyNumberFormat="1" applyFont="1" applyFill="1" applyBorder="1" applyAlignment="1">
      <alignment horizontal="center" vertical="center" wrapText="1"/>
    </xf>
    <xf numFmtId="49" fontId="106" fillId="2" borderId="7" xfId="0" applyNumberFormat="1" applyFont="1" applyFill="1" applyBorder="1" applyAlignment="1">
      <alignment horizontal="center" vertical="center"/>
    </xf>
    <xf numFmtId="0" fontId="106" fillId="2" borderId="4" xfId="0" applyFont="1" applyFill="1" applyBorder="1" applyAlignment="1">
      <alignment horizontal="center" vertical="center"/>
    </xf>
    <xf numFmtId="0" fontId="106" fillId="2" borderId="7" xfId="0" applyFont="1" applyFill="1" applyBorder="1" applyAlignment="1">
      <alignment horizontal="center" vertical="center"/>
    </xf>
    <xf numFmtId="0" fontId="106" fillId="2" borderId="5" xfId="0" applyFont="1" applyFill="1" applyBorder="1" applyAlignment="1">
      <alignment horizontal="center" vertical="center"/>
    </xf>
    <xf numFmtId="0" fontId="110" fillId="2" borderId="7" xfId="0" applyFont="1" applyFill="1" applyBorder="1" applyAlignment="1">
      <alignment horizontal="center" vertical="center" wrapText="1"/>
    </xf>
    <xf numFmtId="49" fontId="96" fillId="2" borderId="7" xfId="0" applyNumberFormat="1" applyFont="1" applyFill="1" applyBorder="1" applyAlignment="1">
      <alignment horizontal="center" vertical="center" wrapText="1"/>
    </xf>
    <xf numFmtId="167" fontId="100" fillId="2" borderId="7" xfId="0" applyNumberFormat="1" applyFont="1" applyFill="1" applyBorder="1" applyAlignment="1">
      <alignment horizontal="center" vertical="center"/>
    </xf>
    <xf numFmtId="0" fontId="101" fillId="2" borderId="5" xfId="0" applyFont="1" applyFill="1" applyBorder="1" applyAlignment="1">
      <alignment wrapText="1"/>
    </xf>
    <xf numFmtId="167" fontId="100" fillId="2" borderId="7" xfId="0" applyNumberFormat="1" applyFont="1" applyFill="1" applyBorder="1" applyAlignment="1">
      <alignment horizontal="center" vertical="center" wrapText="1"/>
    </xf>
    <xf numFmtId="0" fontId="100" fillId="2" borderId="38" xfId="0" applyFont="1" applyFill="1" applyBorder="1" applyAlignment="1">
      <alignment horizontal="center" vertical="center"/>
    </xf>
    <xf numFmtId="0" fontId="110" fillId="2" borderId="43" xfId="0" applyFont="1" applyFill="1" applyBorder="1" applyAlignment="1">
      <alignment horizontal="left" vertical="center" wrapText="1"/>
    </xf>
    <xf numFmtId="49" fontId="96" fillId="2" borderId="38" xfId="0" applyNumberFormat="1" applyFont="1" applyFill="1" applyBorder="1" applyAlignment="1">
      <alignment horizontal="center" vertical="center" wrapText="1"/>
    </xf>
    <xf numFmtId="167" fontId="100" fillId="2" borderId="8" xfId="0" applyNumberFormat="1" applyFont="1" applyFill="1" applyBorder="1" applyAlignment="1">
      <alignment horizontal="center" vertical="center" wrapText="1"/>
    </xf>
    <xf numFmtId="0" fontId="100" fillId="2" borderId="25" xfId="0" applyFont="1" applyFill="1" applyBorder="1" applyAlignment="1">
      <alignment horizontal="center" vertical="center"/>
    </xf>
    <xf numFmtId="49" fontId="101" fillId="0" borderId="38" xfId="0" applyNumberFormat="1" applyFont="1" applyBorder="1" applyAlignment="1">
      <alignment vertical="top" wrapText="1"/>
    </xf>
    <xf numFmtId="49" fontId="116" fillId="0" borderId="38" xfId="0" applyNumberFormat="1" applyFont="1" applyBorder="1" applyAlignment="1">
      <alignment horizontal="center" vertical="center" wrapText="1"/>
    </xf>
    <xf numFmtId="167" fontId="100" fillId="2" borderId="38" xfId="0" applyNumberFormat="1" applyFont="1" applyFill="1" applyBorder="1" applyAlignment="1">
      <alignment horizontal="center"/>
    </xf>
    <xf numFmtId="0" fontId="100" fillId="2" borderId="10" xfId="0" applyFont="1" applyFill="1" applyBorder="1"/>
    <xf numFmtId="49" fontId="101" fillId="0" borderId="10" xfId="0" applyNumberFormat="1" applyFont="1" applyBorder="1" applyAlignment="1">
      <alignment vertical="top" wrapText="1"/>
    </xf>
    <xf numFmtId="49" fontId="116" fillId="0" borderId="10" xfId="0" applyNumberFormat="1" applyFont="1" applyBorder="1" applyAlignment="1">
      <alignment horizontal="center" vertical="center" wrapText="1"/>
    </xf>
    <xf numFmtId="167" fontId="100" fillId="2" borderId="10" xfId="0" applyNumberFormat="1" applyFont="1" applyFill="1" applyBorder="1" applyAlignment="1">
      <alignment horizontal="center"/>
    </xf>
    <xf numFmtId="0" fontId="100" fillId="2" borderId="10" xfId="0" applyFont="1" applyFill="1" applyBorder="1" applyAlignment="1">
      <alignment vertical="center"/>
    </xf>
    <xf numFmtId="49" fontId="101" fillId="0" borderId="23" xfId="0" applyNumberFormat="1" applyFont="1" applyBorder="1" applyAlignment="1">
      <alignment vertical="top" wrapText="1"/>
    </xf>
    <xf numFmtId="49" fontId="116" fillId="0" borderId="23" xfId="0" applyNumberFormat="1" applyFont="1" applyBorder="1" applyAlignment="1">
      <alignment horizontal="center" vertical="center" wrapText="1"/>
    </xf>
    <xf numFmtId="167" fontId="100" fillId="2" borderId="23" xfId="0" applyNumberFormat="1" applyFont="1" applyFill="1" applyBorder="1" applyAlignment="1">
      <alignment horizontal="center"/>
    </xf>
    <xf numFmtId="0" fontId="100" fillId="2" borderId="23" xfId="0" applyFont="1" applyFill="1" applyBorder="1" applyAlignment="1">
      <alignment horizontal="center" vertical="center"/>
    </xf>
    <xf numFmtId="49" fontId="110" fillId="0" borderId="48" xfId="0" applyNumberFormat="1" applyFont="1" applyBorder="1" applyAlignment="1">
      <alignment vertical="top" wrapText="1"/>
    </xf>
    <xf numFmtId="167" fontId="100" fillId="2" borderId="48" xfId="0" applyNumberFormat="1" applyFont="1" applyFill="1" applyBorder="1" applyAlignment="1">
      <alignment horizontal="center"/>
    </xf>
    <xf numFmtId="49" fontId="104" fillId="0" borderId="38" xfId="0" applyNumberFormat="1" applyFont="1" applyBorder="1" applyAlignment="1">
      <alignment vertical="top" wrapText="1"/>
    </xf>
    <xf numFmtId="49" fontId="117" fillId="0" borderId="38" xfId="0" applyNumberFormat="1" applyFont="1" applyBorder="1" applyAlignment="1">
      <alignment horizontal="center" vertical="center" wrapText="1"/>
    </xf>
    <xf numFmtId="49" fontId="96" fillId="0" borderId="10" xfId="0" applyNumberFormat="1" applyFont="1" applyBorder="1" applyAlignment="1">
      <alignment vertical="top" wrapText="1"/>
    </xf>
    <xf numFmtId="49" fontId="118" fillId="0" borderId="10" xfId="0" applyNumberFormat="1" applyFont="1" applyBorder="1" applyAlignment="1">
      <alignment vertical="top" wrapText="1"/>
    </xf>
    <xf numFmtId="167" fontId="100" fillId="2" borderId="38" xfId="0" applyNumberFormat="1" applyFont="1" applyFill="1" applyBorder="1" applyAlignment="1">
      <alignment horizontal="center" vertical="center"/>
    </xf>
    <xf numFmtId="0" fontId="100" fillId="2" borderId="23" xfId="0" applyFont="1" applyFill="1" applyBorder="1"/>
    <xf numFmtId="49" fontId="96" fillId="0" borderId="23" xfId="0" applyNumberFormat="1" applyFont="1" applyBorder="1" applyAlignment="1">
      <alignment vertical="top" wrapText="1"/>
    </xf>
    <xf numFmtId="49" fontId="104" fillId="0" borderId="43" xfId="0" applyNumberFormat="1" applyFont="1" applyBorder="1" applyAlignment="1">
      <alignment vertical="top" wrapText="1"/>
    </xf>
    <xf numFmtId="167" fontId="100" fillId="2" borderId="8" xfId="0" applyNumberFormat="1" applyFont="1" applyFill="1" applyBorder="1" applyAlignment="1">
      <alignment horizontal="center"/>
    </xf>
    <xf numFmtId="0" fontId="100" fillId="2" borderId="10" xfId="0" applyFont="1" applyFill="1" applyBorder="1" applyAlignment="1">
      <alignment horizontal="center" vertical="center"/>
    </xf>
    <xf numFmtId="0" fontId="96" fillId="0" borderId="10" xfId="0" applyFont="1" applyBorder="1" applyAlignment="1">
      <alignment vertical="top" wrapText="1"/>
    </xf>
    <xf numFmtId="0" fontId="111" fillId="0" borderId="10" xfId="0" applyFont="1" applyBorder="1" applyAlignment="1">
      <alignment horizontal="center" vertical="center" wrapText="1"/>
    </xf>
    <xf numFmtId="49" fontId="119" fillId="0" borderId="10" xfId="0" applyNumberFormat="1" applyFont="1" applyBorder="1" applyAlignment="1">
      <alignment vertical="top" wrapText="1"/>
    </xf>
    <xf numFmtId="49" fontId="119" fillId="0" borderId="10" xfId="0" applyNumberFormat="1" applyFont="1" applyBorder="1" applyAlignment="1">
      <alignment vertical="center" wrapText="1"/>
    </xf>
    <xf numFmtId="49" fontId="119" fillId="0" borderId="23" xfId="0" applyNumberFormat="1" applyFont="1" applyBorder="1" applyAlignment="1">
      <alignment vertical="top" wrapText="1"/>
    </xf>
    <xf numFmtId="0" fontId="100" fillId="2" borderId="38" xfId="0" applyFont="1" applyFill="1" applyBorder="1"/>
    <xf numFmtId="49" fontId="120" fillId="0" borderId="43" xfId="0" applyNumberFormat="1" applyFont="1" applyBorder="1" applyAlignment="1">
      <alignment vertical="top" wrapText="1"/>
    </xf>
    <xf numFmtId="49" fontId="119" fillId="0" borderId="38" xfId="0" applyNumberFormat="1" applyFont="1" applyBorder="1" applyAlignment="1">
      <alignment vertical="top" wrapText="1"/>
    </xf>
    <xf numFmtId="49" fontId="116" fillId="0" borderId="40" xfId="0" applyNumberFormat="1" applyFont="1" applyBorder="1" applyAlignment="1">
      <alignment horizontal="center" vertical="center" wrapText="1"/>
    </xf>
    <xf numFmtId="49" fontId="121" fillId="0" borderId="17" xfId="0" applyNumberFormat="1" applyFont="1" applyBorder="1" applyAlignment="1">
      <alignment vertical="top" wrapText="1"/>
    </xf>
    <xf numFmtId="49" fontId="96" fillId="2" borderId="10" xfId="0" applyNumberFormat="1" applyFont="1" applyFill="1" applyBorder="1" applyAlignment="1">
      <alignment horizontal="center" vertical="center" wrapText="1"/>
    </xf>
    <xf numFmtId="167" fontId="100" fillId="2" borderId="9" xfId="0" applyNumberFormat="1" applyFont="1" applyFill="1" applyBorder="1" applyAlignment="1">
      <alignment horizontal="center"/>
    </xf>
    <xf numFmtId="0" fontId="100" fillId="2" borderId="43" xfId="0" applyFont="1" applyFill="1" applyBorder="1" applyAlignment="1">
      <alignment horizontal="center" vertical="center"/>
    </xf>
    <xf numFmtId="49" fontId="120" fillId="0" borderId="43" xfId="0" applyNumberFormat="1" applyFont="1" applyBorder="1" applyAlignment="1">
      <alignment vertical="center" wrapText="1"/>
    </xf>
    <xf numFmtId="0" fontId="100" fillId="2" borderId="17" xfId="0" applyFont="1" applyFill="1" applyBorder="1" applyAlignment="1">
      <alignment horizontal="center" vertical="center"/>
    </xf>
    <xf numFmtId="49" fontId="122" fillId="0" borderId="10" xfId="0" applyNumberFormat="1" applyFont="1" applyBorder="1" applyAlignment="1">
      <alignment vertical="top" wrapText="1"/>
    </xf>
    <xf numFmtId="167" fontId="100" fillId="2" borderId="10" xfId="0" applyNumberFormat="1" applyFont="1" applyFill="1" applyBorder="1" applyAlignment="1">
      <alignment horizontal="center" vertical="center"/>
    </xf>
    <xf numFmtId="49" fontId="122" fillId="0" borderId="23" xfId="0" applyNumberFormat="1" applyFont="1" applyBorder="1" applyAlignment="1">
      <alignment vertical="top" wrapText="1"/>
    </xf>
    <xf numFmtId="167" fontId="100" fillId="2" borderId="23" xfId="0" applyNumberFormat="1" applyFont="1" applyFill="1" applyBorder="1" applyAlignment="1">
      <alignment horizontal="center" vertical="center"/>
    </xf>
    <xf numFmtId="49" fontId="123" fillId="0" borderId="43" xfId="0" applyNumberFormat="1" applyFont="1" applyBorder="1" applyAlignment="1">
      <alignment vertical="top" wrapText="1"/>
    </xf>
    <xf numFmtId="167" fontId="100" fillId="2" borderId="8" xfId="0" applyNumberFormat="1" applyFont="1" applyFill="1" applyBorder="1" applyAlignment="1">
      <alignment horizontal="center" vertical="center"/>
    </xf>
    <xf numFmtId="49" fontId="124" fillId="0" borderId="10" xfId="0" applyNumberFormat="1" applyFont="1" applyBorder="1" applyAlignment="1">
      <alignment vertical="top" wrapText="1"/>
    </xf>
    <xf numFmtId="49" fontId="105" fillId="2" borderId="10" xfId="0" applyNumberFormat="1" applyFont="1" applyFill="1" applyBorder="1" applyAlignment="1">
      <alignment horizontal="center" vertical="center" wrapText="1"/>
    </xf>
    <xf numFmtId="167" fontId="100" fillId="2" borderId="10" xfId="0" applyNumberFormat="1" applyFont="1" applyFill="1" applyBorder="1" applyAlignment="1">
      <alignment horizontal="center" vertical="top"/>
    </xf>
    <xf numFmtId="0" fontId="100" fillId="2" borderId="23" xfId="0" applyFont="1" applyFill="1" applyBorder="1" applyAlignment="1">
      <alignment horizontal="center" vertical="top"/>
    </xf>
    <xf numFmtId="167" fontId="100" fillId="2" borderId="23" xfId="0" applyNumberFormat="1" applyFont="1" applyFill="1" applyBorder="1" applyAlignment="1">
      <alignment horizontal="center" vertical="top"/>
    </xf>
    <xf numFmtId="0" fontId="100" fillId="2" borderId="38" xfId="0" applyFont="1" applyFill="1" applyBorder="1" applyAlignment="1">
      <alignment horizontal="center" vertical="top"/>
    </xf>
    <xf numFmtId="49" fontId="103" fillId="0" borderId="43" xfId="0" applyNumberFormat="1" applyFont="1" applyBorder="1" applyAlignment="1">
      <alignment vertical="top" wrapText="1"/>
    </xf>
    <xf numFmtId="49" fontId="96" fillId="2" borderId="49" xfId="0" applyNumberFormat="1" applyFont="1" applyFill="1" applyBorder="1" applyAlignment="1">
      <alignment horizontal="center" vertical="center" wrapText="1"/>
    </xf>
    <xf numFmtId="167" fontId="100" fillId="2" borderId="8" xfId="0" applyNumberFormat="1" applyFont="1" applyFill="1" applyBorder="1" applyAlignment="1">
      <alignment horizontal="center" vertical="top"/>
    </xf>
    <xf numFmtId="0" fontId="100" fillId="2" borderId="10" xfId="0" applyFont="1" applyFill="1" applyBorder="1" applyAlignment="1">
      <alignment horizontal="center" vertical="top"/>
    </xf>
    <xf numFmtId="49" fontId="118" fillId="0" borderId="17" xfId="0" applyNumberFormat="1" applyFont="1" applyBorder="1" applyAlignment="1">
      <alignment vertical="top" wrapText="1"/>
    </xf>
    <xf numFmtId="167" fontId="100" fillId="2" borderId="9" xfId="0" applyNumberFormat="1" applyFont="1" applyFill="1" applyBorder="1" applyAlignment="1">
      <alignment horizontal="center" vertical="top"/>
    </xf>
    <xf numFmtId="49" fontId="116" fillId="0" borderId="39" xfId="0" applyNumberFormat="1" applyFont="1" applyBorder="1" applyAlignment="1">
      <alignment horizontal="center" vertical="center" wrapText="1"/>
    </xf>
    <xf numFmtId="49" fontId="124" fillId="0" borderId="17" xfId="0" applyNumberFormat="1" applyFont="1" applyBorder="1" applyAlignment="1">
      <alignment vertical="top" wrapText="1"/>
    </xf>
    <xf numFmtId="0" fontId="116" fillId="0" borderId="10" xfId="0" applyFont="1" applyBorder="1" applyAlignment="1">
      <alignment horizontal="center" vertical="center" wrapText="1"/>
    </xf>
    <xf numFmtId="49" fontId="122" fillId="0" borderId="17" xfId="0" applyNumberFormat="1" applyFont="1" applyBorder="1" applyAlignment="1">
      <alignment vertical="top" wrapText="1"/>
    </xf>
    <xf numFmtId="49" fontId="119" fillId="0" borderId="17" xfId="0" applyNumberFormat="1" applyFont="1" applyBorder="1" applyAlignment="1">
      <alignment vertical="top" wrapText="1"/>
    </xf>
    <xf numFmtId="49" fontId="122" fillId="0" borderId="24" xfId="0" applyNumberFormat="1" applyFont="1" applyBorder="1" applyAlignment="1">
      <alignment vertical="top" wrapText="1"/>
    </xf>
    <xf numFmtId="167" fontId="100" fillId="2" borderId="15" xfId="0" applyNumberFormat="1" applyFont="1" applyFill="1" applyBorder="1" applyAlignment="1">
      <alignment horizontal="center" vertical="top"/>
    </xf>
    <xf numFmtId="49" fontId="125" fillId="0" borderId="40" xfId="0" applyNumberFormat="1" applyFont="1" applyBorder="1" applyAlignment="1">
      <alignment vertical="top" wrapText="1"/>
    </xf>
    <xf numFmtId="49" fontId="122" fillId="0" borderId="41" xfId="0" applyNumberFormat="1" applyFont="1" applyBorder="1" applyAlignment="1">
      <alignment vertical="top" wrapText="1"/>
    </xf>
    <xf numFmtId="49" fontId="116" fillId="0" borderId="48" xfId="0" applyNumberFormat="1" applyFont="1" applyBorder="1" applyAlignment="1">
      <alignment horizontal="center" vertical="center" wrapText="1"/>
    </xf>
    <xf numFmtId="167" fontId="100" fillId="2" borderId="50" xfId="0" applyNumberFormat="1" applyFont="1" applyFill="1" applyBorder="1" applyAlignment="1">
      <alignment horizontal="center" vertical="top"/>
    </xf>
    <xf numFmtId="49" fontId="125" fillId="0" borderId="27" xfId="0" applyNumberFormat="1" applyFont="1" applyBorder="1" applyAlignment="1">
      <alignment vertical="top" wrapText="1"/>
    </xf>
    <xf numFmtId="49" fontId="122" fillId="0" borderId="28" xfId="0" applyNumberFormat="1" applyFont="1" applyBorder="1" applyAlignment="1">
      <alignment vertical="top" wrapText="1"/>
    </xf>
    <xf numFmtId="49" fontId="96" fillId="2" borderId="27" xfId="0" applyNumberFormat="1" applyFont="1" applyFill="1" applyBorder="1" applyAlignment="1">
      <alignment horizontal="center" vertical="center" wrapText="1"/>
    </xf>
    <xf numFmtId="49" fontId="125" fillId="0" borderId="48" xfId="0" applyNumberFormat="1" applyFont="1" applyBorder="1" applyAlignment="1">
      <alignment vertical="top" wrapText="1"/>
    </xf>
    <xf numFmtId="49" fontId="122" fillId="0" borderId="51" xfId="0" applyNumberFormat="1" applyFont="1" applyBorder="1" applyAlignment="1">
      <alignment vertical="top" wrapText="1"/>
    </xf>
    <xf numFmtId="49" fontId="96" fillId="2" borderId="48" xfId="0" applyNumberFormat="1" applyFont="1" applyFill="1" applyBorder="1" applyAlignment="1">
      <alignment horizontal="center" vertical="center" wrapText="1"/>
    </xf>
    <xf numFmtId="167" fontId="122" fillId="0" borderId="50" xfId="0" applyNumberFormat="1" applyFont="1" applyBorder="1" applyAlignment="1">
      <alignment vertical="top" wrapText="1"/>
    </xf>
    <xf numFmtId="49" fontId="96" fillId="2" borderId="46" xfId="0" applyNumberFormat="1" applyFont="1" applyFill="1" applyBorder="1" applyAlignment="1">
      <alignment horizontal="center" vertical="center" wrapText="1"/>
    </xf>
    <xf numFmtId="167" fontId="122" fillId="0" borderId="58" xfId="0" applyNumberFormat="1" applyFont="1" applyBorder="1" applyAlignment="1">
      <alignment vertical="top" wrapText="1"/>
    </xf>
    <xf numFmtId="49" fontId="125" fillId="0" borderId="38" xfId="0" applyNumberFormat="1" applyFont="1" applyBorder="1" applyAlignment="1">
      <alignment vertical="top" wrapText="1"/>
    </xf>
    <xf numFmtId="49" fontId="119" fillId="0" borderId="43" xfId="0" applyNumberFormat="1" applyFont="1" applyBorder="1" applyAlignment="1">
      <alignment vertical="top" wrapText="1"/>
    </xf>
    <xf numFmtId="49" fontId="96" fillId="2" borderId="25" xfId="0" applyNumberFormat="1" applyFont="1" applyFill="1" applyBorder="1" applyAlignment="1">
      <alignment horizontal="center" vertical="center" wrapText="1"/>
    </xf>
    <xf numFmtId="167" fontId="100" fillId="2" borderId="20" xfId="0" applyNumberFormat="1" applyFont="1" applyFill="1" applyBorder="1" applyAlignment="1">
      <alignment horizontal="center" vertical="top"/>
    </xf>
    <xf numFmtId="49" fontId="125" fillId="0" borderId="10" xfId="0" applyNumberFormat="1" applyFont="1" applyBorder="1" applyAlignment="1">
      <alignment vertical="top" wrapText="1"/>
    </xf>
    <xf numFmtId="49" fontId="116" fillId="0" borderId="13" xfId="0" applyNumberFormat="1" applyFont="1" applyBorder="1" applyAlignment="1">
      <alignment horizontal="center" vertical="top" wrapText="1"/>
    </xf>
    <xf numFmtId="49" fontId="105" fillId="2" borderId="13" xfId="0" applyNumberFormat="1" applyFont="1" applyFill="1" applyBorder="1" applyAlignment="1">
      <alignment horizontal="center" vertical="center" wrapText="1"/>
    </xf>
    <xf numFmtId="49" fontId="100" fillId="0" borderId="10" xfId="1" applyNumberFormat="1" applyFont="1" applyBorder="1" applyAlignment="1">
      <alignment vertical="top" wrapText="1"/>
    </xf>
    <xf numFmtId="49" fontId="118" fillId="0" borderId="17" xfId="1" applyNumberFormat="1" applyFont="1" applyBorder="1" applyAlignment="1">
      <alignment vertical="top" wrapText="1"/>
    </xf>
    <xf numFmtId="0" fontId="125" fillId="0" borderId="23" xfId="0" applyFont="1" applyBorder="1" applyAlignment="1">
      <alignment horizontal="left" vertical="top" wrapText="1"/>
    </xf>
    <xf numFmtId="0" fontId="122" fillId="0" borderId="24" xfId="0" applyFont="1" applyBorder="1" applyAlignment="1">
      <alignment horizontal="left" vertical="top" wrapText="1"/>
    </xf>
    <xf numFmtId="49" fontId="116" fillId="0" borderId="18" xfId="0" applyNumberFormat="1" applyFont="1" applyBorder="1" applyAlignment="1">
      <alignment horizontal="center" vertical="top" wrapText="1"/>
    </xf>
    <xf numFmtId="0" fontId="100" fillId="2" borderId="48" xfId="0" applyFont="1" applyFill="1" applyBorder="1" applyAlignment="1">
      <alignment vertical="center"/>
    </xf>
    <xf numFmtId="0" fontId="101" fillId="2" borderId="51" xfId="0" applyFont="1" applyFill="1" applyBorder="1" applyAlignment="1">
      <alignment vertical="top" wrapText="1"/>
    </xf>
    <xf numFmtId="49" fontId="105" fillId="2" borderId="37" xfId="0" applyNumberFormat="1" applyFont="1" applyFill="1" applyBorder="1" applyAlignment="1">
      <alignment horizontal="center" vertical="center" wrapText="1"/>
    </xf>
    <xf numFmtId="0" fontId="100" fillId="2" borderId="0" xfId="0" applyFont="1" applyFill="1" applyAlignment="1">
      <alignment vertical="center"/>
    </xf>
    <xf numFmtId="0" fontId="101" fillId="2" borderId="0" xfId="0" applyFont="1" applyFill="1" applyAlignment="1">
      <alignment vertical="top" wrapText="1"/>
    </xf>
    <xf numFmtId="49" fontId="105" fillId="2" borderId="0" xfId="0" applyNumberFormat="1" applyFont="1" applyFill="1" applyAlignment="1">
      <alignment horizontal="center" vertical="center" wrapText="1"/>
    </xf>
    <xf numFmtId="0" fontId="96" fillId="0" borderId="0" xfId="0" applyFont="1" applyAlignment="1">
      <alignment horizontal="left" vertical="top"/>
    </xf>
    <xf numFmtId="0" fontId="96" fillId="0" borderId="0" xfId="0" applyFont="1" applyAlignment="1">
      <alignment horizontal="center" vertical="top"/>
    </xf>
    <xf numFmtId="0" fontId="102" fillId="0" borderId="0" xfId="0" applyFont="1" applyAlignment="1">
      <alignment horizontal="center" vertical="top"/>
    </xf>
    <xf numFmtId="0" fontId="102" fillId="0" borderId="0" xfId="0" applyFont="1" applyAlignment="1">
      <alignment horizontal="justify" vertical="top"/>
    </xf>
    <xf numFmtId="0" fontId="96" fillId="2" borderId="0" xfId="0" applyFont="1" applyFill="1" applyAlignment="1">
      <alignment horizontal="center"/>
    </xf>
    <xf numFmtId="0" fontId="100" fillId="2" borderId="0" xfId="0" applyFont="1" applyFill="1" applyAlignment="1">
      <alignment horizontal="right"/>
    </xf>
    <xf numFmtId="0" fontId="102" fillId="2" borderId="0" xfId="0" applyFont="1" applyFill="1"/>
    <xf numFmtId="49" fontId="101" fillId="2" borderId="0" xfId="0" applyNumberFormat="1" applyFont="1" applyFill="1"/>
    <xf numFmtId="0" fontId="101" fillId="2" borderId="0" xfId="0" applyFont="1" applyFill="1"/>
    <xf numFmtId="0" fontId="105" fillId="2" borderId="0" xfId="0" applyFont="1" applyFill="1" applyAlignment="1">
      <alignment vertical="top"/>
    </xf>
    <xf numFmtId="4" fontId="100" fillId="2" borderId="7" xfId="0" applyNumberFormat="1" applyFont="1" applyFill="1" applyBorder="1" applyAlignment="1">
      <alignment horizontal="center" vertical="center"/>
    </xf>
    <xf numFmtId="4" fontId="100" fillId="2" borderId="7" xfId="0" applyNumberFormat="1" applyFont="1" applyFill="1" applyBorder="1" applyAlignment="1">
      <alignment horizontal="center" vertical="center" wrapText="1"/>
    </xf>
    <xf numFmtId="4" fontId="100" fillId="2" borderId="8" xfId="0" applyNumberFormat="1" applyFont="1" applyFill="1" applyBorder="1" applyAlignment="1">
      <alignment horizontal="center" vertical="center" wrapText="1"/>
    </xf>
    <xf numFmtId="4" fontId="100" fillId="2" borderId="38" xfId="0" applyNumberFormat="1" applyFont="1" applyFill="1" applyBorder="1" applyAlignment="1">
      <alignment horizontal="center"/>
    </xf>
    <xf numFmtId="4" fontId="100" fillId="2" borderId="10" xfId="0" applyNumberFormat="1" applyFont="1" applyFill="1" applyBorder="1" applyAlignment="1">
      <alignment horizontal="center"/>
    </xf>
    <xf numFmtId="4" fontId="100" fillId="2" borderId="23" xfId="0" applyNumberFormat="1" applyFont="1" applyFill="1" applyBorder="1" applyAlignment="1">
      <alignment horizontal="center"/>
    </xf>
    <xf numFmtId="4" fontId="100" fillId="2" borderId="48" xfId="0" applyNumberFormat="1" applyFont="1" applyFill="1" applyBorder="1" applyAlignment="1">
      <alignment horizontal="center"/>
    </xf>
    <xf numFmtId="4" fontId="100" fillId="2" borderId="48" xfId="0" applyNumberFormat="1" applyFont="1" applyFill="1" applyBorder="1" applyAlignment="1">
      <alignment horizontal="center" vertical="center"/>
    </xf>
    <xf numFmtId="4" fontId="100" fillId="2" borderId="38" xfId="0" applyNumberFormat="1" applyFont="1" applyFill="1" applyBorder="1" applyAlignment="1">
      <alignment horizontal="center" vertical="center"/>
    </xf>
    <xf numFmtId="4" fontId="100" fillId="2" borderId="8" xfId="0" applyNumberFormat="1" applyFont="1" applyFill="1" applyBorder="1" applyAlignment="1">
      <alignment horizontal="center"/>
    </xf>
    <xf numFmtId="4" fontId="100" fillId="3" borderId="23" xfId="0" applyNumberFormat="1" applyFont="1" applyFill="1" applyBorder="1" applyAlignment="1">
      <alignment horizontal="center"/>
    </xf>
    <xf numFmtId="4" fontId="100" fillId="3" borderId="10" xfId="0" applyNumberFormat="1" applyFont="1" applyFill="1" applyBorder="1" applyAlignment="1">
      <alignment horizontal="center"/>
    </xf>
    <xf numFmtId="4" fontId="100" fillId="3" borderId="8" xfId="0" applyNumberFormat="1" applyFont="1" applyFill="1" applyBorder="1" applyAlignment="1">
      <alignment horizontal="center"/>
    </xf>
    <xf numFmtId="4" fontId="100" fillId="2" borderId="23" xfId="0" applyNumberFormat="1" applyFont="1" applyFill="1" applyBorder="1" applyAlignment="1">
      <alignment horizontal="center" vertical="center"/>
    </xf>
    <xf numFmtId="4" fontId="100" fillId="3" borderId="23" xfId="0" applyNumberFormat="1" applyFont="1" applyFill="1" applyBorder="1" applyAlignment="1">
      <alignment horizontal="center" vertical="center"/>
    </xf>
    <xf numFmtId="0" fontId="96" fillId="3" borderId="0" xfId="0" applyFont="1" applyFill="1"/>
    <xf numFmtId="4" fontId="100" fillId="2" borderId="8" xfId="0" applyNumberFormat="1" applyFont="1" applyFill="1" applyBorder="1" applyAlignment="1">
      <alignment horizontal="center" vertical="center"/>
    </xf>
    <xf numFmtId="4" fontId="100" fillId="3" borderId="8" xfId="0" applyNumberFormat="1" applyFont="1" applyFill="1" applyBorder="1" applyAlignment="1">
      <alignment horizontal="center" vertical="center"/>
    </xf>
    <xf numFmtId="4" fontId="100" fillId="2" borderId="10" xfId="0" applyNumberFormat="1" applyFont="1" applyFill="1" applyBorder="1" applyAlignment="1">
      <alignment horizontal="center" vertical="center"/>
    </xf>
    <xf numFmtId="4" fontId="100" fillId="3" borderId="10" xfId="0" applyNumberFormat="1" applyFont="1" applyFill="1" applyBorder="1" applyAlignment="1">
      <alignment horizontal="center" vertical="center"/>
    </xf>
    <xf numFmtId="4" fontId="100" fillId="3" borderId="38" xfId="0" applyNumberFormat="1" applyFont="1" applyFill="1" applyBorder="1" applyAlignment="1">
      <alignment horizontal="center" vertical="center"/>
    </xf>
    <xf numFmtId="4" fontId="100" fillId="2" borderId="9" xfId="0" applyNumberFormat="1" applyFont="1" applyFill="1" applyBorder="1" applyAlignment="1">
      <alignment horizontal="center" vertical="center"/>
    </xf>
    <xf numFmtId="4" fontId="100" fillId="3" borderId="9" xfId="0" applyNumberFormat="1" applyFont="1" applyFill="1" applyBorder="1" applyAlignment="1">
      <alignment horizontal="center" vertical="center"/>
    </xf>
    <xf numFmtId="4" fontId="100" fillId="2" borderId="9" xfId="0" applyNumberFormat="1" applyFont="1" applyFill="1" applyBorder="1" applyAlignment="1">
      <alignment horizontal="center" vertical="top"/>
    </xf>
    <xf numFmtId="4" fontId="100" fillId="3" borderId="9" xfId="0" applyNumberFormat="1" applyFont="1" applyFill="1" applyBorder="1" applyAlignment="1">
      <alignment horizontal="center" vertical="top"/>
    </xf>
    <xf numFmtId="4" fontId="100" fillId="2" borderId="15" xfId="0" applyNumberFormat="1" applyFont="1" applyFill="1" applyBorder="1" applyAlignment="1">
      <alignment horizontal="center" vertical="top"/>
    </xf>
    <xf numFmtId="4" fontId="100" fillId="3" borderId="15" xfId="0" applyNumberFormat="1" applyFont="1" applyFill="1" applyBorder="1" applyAlignment="1">
      <alignment horizontal="center" vertical="top"/>
    </xf>
    <xf numFmtId="4" fontId="100" fillId="2" borderId="50" xfId="0" applyNumberFormat="1" applyFont="1" applyFill="1" applyBorder="1" applyAlignment="1">
      <alignment horizontal="center" vertical="top"/>
    </xf>
    <xf numFmtId="4" fontId="100" fillId="3" borderId="50" xfId="0" applyNumberFormat="1" applyFont="1" applyFill="1" applyBorder="1" applyAlignment="1">
      <alignment horizontal="center" vertical="top"/>
    </xf>
    <xf numFmtId="4" fontId="100" fillId="2" borderId="50" xfId="0" applyNumberFormat="1" applyFont="1" applyFill="1" applyBorder="1" applyAlignment="1">
      <alignment horizontal="center" vertical="center"/>
    </xf>
    <xf numFmtId="4" fontId="100" fillId="3" borderId="50" xfId="0" applyNumberFormat="1" applyFont="1" applyFill="1" applyBorder="1" applyAlignment="1">
      <alignment horizontal="center" vertical="center"/>
    </xf>
    <xf numFmtId="4" fontId="122" fillId="0" borderId="50" xfId="0" applyNumberFormat="1" applyFont="1" applyBorder="1" applyAlignment="1">
      <alignment vertical="top" wrapText="1"/>
    </xf>
    <xf numFmtId="4" fontId="122" fillId="3" borderId="50" xfId="0" applyNumberFormat="1" applyFont="1" applyFill="1" applyBorder="1" applyAlignment="1">
      <alignment horizontal="center" vertical="top" wrapText="1"/>
    </xf>
    <xf numFmtId="4" fontId="122" fillId="0" borderId="58" xfId="0" applyNumberFormat="1" applyFont="1" applyBorder="1" applyAlignment="1">
      <alignment vertical="top" wrapText="1"/>
    </xf>
    <xf numFmtId="4" fontId="122" fillId="3" borderId="58" xfId="0" applyNumberFormat="1" applyFont="1" applyFill="1" applyBorder="1" applyAlignment="1">
      <alignment horizontal="center" vertical="top" wrapText="1"/>
    </xf>
    <xf numFmtId="4" fontId="100" fillId="2" borderId="20" xfId="0" applyNumberFormat="1" applyFont="1" applyFill="1" applyBorder="1" applyAlignment="1">
      <alignment horizontal="center" vertical="top"/>
    </xf>
    <xf numFmtId="4" fontId="105" fillId="2" borderId="38" xfId="0" applyNumberFormat="1" applyFont="1" applyFill="1" applyBorder="1" applyAlignment="1">
      <alignment horizontal="center"/>
    </xf>
    <xf numFmtId="49" fontId="125" fillId="3" borderId="10" xfId="0" applyNumberFormat="1" applyFont="1" applyFill="1" applyBorder="1" applyAlignment="1">
      <alignment vertical="top" wrapText="1"/>
    </xf>
    <xf numFmtId="49" fontId="122" fillId="3" borderId="17" xfId="0" applyNumberFormat="1" applyFont="1" applyFill="1" applyBorder="1" applyAlignment="1">
      <alignment vertical="top" wrapText="1"/>
    </xf>
    <xf numFmtId="49" fontId="116" fillId="3" borderId="13" xfId="0" applyNumberFormat="1" applyFont="1" applyFill="1" applyBorder="1" applyAlignment="1">
      <alignment horizontal="center" vertical="top" wrapText="1"/>
    </xf>
    <xf numFmtId="4" fontId="100" fillId="3" borderId="38" xfId="0" applyNumberFormat="1" applyFont="1" applyFill="1" applyBorder="1" applyAlignment="1">
      <alignment horizontal="center"/>
    </xf>
    <xf numFmtId="4" fontId="100" fillId="2" borderId="57" xfId="0" applyNumberFormat="1" applyFont="1" applyFill="1" applyBorder="1" applyAlignment="1">
      <alignment horizontal="center" vertical="top"/>
    </xf>
    <xf numFmtId="0" fontId="126" fillId="2" borderId="0" xfId="0" applyFont="1" applyFill="1"/>
    <xf numFmtId="0" fontId="105" fillId="2" borderId="0" xfId="0" applyFont="1" applyFill="1" applyAlignment="1">
      <alignment horizontal="left"/>
    </xf>
    <xf numFmtId="0" fontId="113" fillId="2" borderId="0" xfId="0" applyFont="1" applyFill="1"/>
    <xf numFmtId="0" fontId="98" fillId="2" borderId="0" xfId="0" applyFont="1" applyFill="1" applyAlignment="1">
      <alignment horizontal="centerContinuous"/>
    </xf>
    <xf numFmtId="0" fontId="98" fillId="2" borderId="0" xfId="0" applyFont="1" applyFill="1" applyAlignment="1">
      <alignment horizontal="center" vertical="center" wrapText="1"/>
    </xf>
    <xf numFmtId="0" fontId="96" fillId="2" borderId="0" xfId="0" applyFont="1" applyFill="1" applyAlignment="1">
      <alignment horizontal="centerContinuous"/>
    </xf>
    <xf numFmtId="0" fontId="96" fillId="2" borderId="0" xfId="0" applyFont="1" applyFill="1" applyAlignment="1">
      <alignment horizontal="center" vertical="center" wrapText="1"/>
    </xf>
    <xf numFmtId="0" fontId="101" fillId="2" borderId="0" xfId="0" applyFont="1" applyFill="1" applyAlignment="1">
      <alignment wrapText="1"/>
    </xf>
    <xf numFmtId="49" fontId="101" fillId="2" borderId="0" xfId="0" applyNumberFormat="1" applyFont="1" applyFill="1" applyAlignment="1">
      <alignment horizontal="center" vertical="center" wrapText="1"/>
    </xf>
    <xf numFmtId="0" fontId="100" fillId="2" borderId="0" xfId="0" applyFont="1" applyFill="1" applyAlignment="1">
      <alignment horizontal="centerContinuous" vertical="top" wrapText="1"/>
    </xf>
    <xf numFmtId="0" fontId="100" fillId="2" borderId="0" xfId="0" applyFont="1" applyFill="1" applyAlignment="1">
      <alignment horizontal="center" vertical="center" wrapText="1"/>
    </xf>
    <xf numFmtId="0" fontId="100" fillId="2" borderId="0" xfId="0" applyFont="1" applyFill="1" applyAlignment="1">
      <alignment horizontal="center" vertical="top" wrapText="1"/>
    </xf>
    <xf numFmtId="0" fontId="100" fillId="2" borderId="0" xfId="0" applyFont="1" applyFill="1" applyAlignment="1">
      <alignment horizontal="centerContinuous"/>
    </xf>
    <xf numFmtId="0" fontId="101" fillId="2" borderId="0" xfId="0" applyFont="1" applyFill="1" applyAlignment="1">
      <alignment horizontal="right" vertical="center"/>
    </xf>
    <xf numFmtId="0" fontId="100" fillId="2" borderId="0" xfId="0" applyFont="1" applyFill="1" applyAlignment="1">
      <alignment horizontal="centerContinuous" wrapText="1"/>
    </xf>
    <xf numFmtId="0" fontId="100" fillId="2" borderId="0" xfId="0" applyFont="1" applyFill="1" applyAlignment="1">
      <alignment horizontal="center" wrapText="1"/>
    </xf>
    <xf numFmtId="0" fontId="127" fillId="2" borderId="0" xfId="0" applyFont="1" applyFill="1" applyAlignment="1">
      <alignment horizontal="centerContinuous" wrapText="1"/>
    </xf>
    <xf numFmtId="0" fontId="97" fillId="2" borderId="0" xfId="0" applyFont="1" applyFill="1" applyAlignment="1">
      <alignment horizontal="centerContinuous" wrapText="1"/>
    </xf>
    <xf numFmtId="0" fontId="110" fillId="2" borderId="0" xfId="0" applyFont="1" applyFill="1" applyAlignment="1">
      <alignment horizontal="centerContinuous" wrapText="1"/>
    </xf>
    <xf numFmtId="0" fontId="101" fillId="2" borderId="0" xfId="0" applyFont="1" applyFill="1" applyAlignment="1">
      <alignment horizontal="centerContinuous" wrapText="1"/>
    </xf>
    <xf numFmtId="0" fontId="111" fillId="2" borderId="0" xfId="0" applyFont="1" applyFill="1" applyAlignment="1">
      <alignment horizontal="center"/>
    </xf>
    <xf numFmtId="0" fontId="111" fillId="2" borderId="0" xfId="0" applyFont="1" applyFill="1" applyAlignment="1">
      <alignment horizontal="center" vertical="center" wrapText="1"/>
    </xf>
    <xf numFmtId="0" fontId="111" fillId="2" borderId="0" xfId="0" applyFont="1" applyFill="1" applyAlignment="1">
      <alignment horizontal="left" vertical="center"/>
    </xf>
    <xf numFmtId="0" fontId="111" fillId="2" borderId="0" xfId="0" applyFont="1" applyFill="1" applyAlignment="1">
      <alignment horizontal="center" vertical="center"/>
    </xf>
    <xf numFmtId="0" fontId="111" fillId="2" borderId="0" xfId="0" applyFont="1" applyFill="1" applyAlignment="1">
      <alignment horizontal="left"/>
    </xf>
    <xf numFmtId="0" fontId="105" fillId="2" borderId="26" xfId="0" applyFont="1" applyFill="1" applyBorder="1" applyAlignment="1">
      <alignment horizontal="left"/>
    </xf>
    <xf numFmtId="0" fontId="111" fillId="2" borderId="27" xfId="0" applyFont="1" applyFill="1" applyBorder="1" applyAlignment="1">
      <alignment horizontal="left"/>
    </xf>
    <xf numFmtId="0" fontId="111" fillId="2" borderId="30" xfId="0" applyFont="1" applyFill="1" applyBorder="1" applyAlignment="1">
      <alignment horizontal="left"/>
    </xf>
    <xf numFmtId="0" fontId="111" fillId="2" borderId="26" xfId="0" applyFont="1" applyFill="1" applyBorder="1" applyAlignment="1">
      <alignment horizontal="center" vertical="center" wrapText="1"/>
    </xf>
    <xf numFmtId="0" fontId="111" fillId="2" borderId="31" xfId="0" applyFont="1" applyFill="1" applyBorder="1" applyAlignment="1">
      <alignment horizontal="left"/>
    </xf>
    <xf numFmtId="0" fontId="111" fillId="2" borderId="7" xfId="0" applyFont="1" applyFill="1" applyBorder="1" applyAlignment="1">
      <alignment horizontal="left"/>
    </xf>
    <xf numFmtId="0" fontId="111" fillId="2" borderId="0" xfId="0" applyFont="1" applyFill="1" applyAlignment="1">
      <alignment horizontal="left" vertical="top"/>
    </xf>
    <xf numFmtId="49" fontId="111" fillId="2" borderId="0" xfId="0" applyNumberFormat="1" applyFont="1" applyFill="1" applyAlignment="1">
      <alignment horizontal="center" vertical="center" wrapText="1"/>
    </xf>
    <xf numFmtId="0" fontId="105" fillId="2" borderId="0" xfId="0" applyFont="1" applyFill="1" applyAlignment="1">
      <alignment horizontal="left" vertical="top"/>
    </xf>
    <xf numFmtId="0" fontId="105" fillId="2" borderId="0" xfId="0" applyFont="1" applyFill="1" applyAlignment="1">
      <alignment horizontal="left" vertical="center"/>
    </xf>
    <xf numFmtId="0" fontId="105" fillId="2" borderId="7" xfId="0" applyFont="1" applyFill="1" applyBorder="1" applyAlignment="1">
      <alignment horizontal="left"/>
    </xf>
    <xf numFmtId="0" fontId="105" fillId="2" borderId="10" xfId="0" applyFont="1" applyFill="1" applyBorder="1" applyAlignment="1">
      <alignment horizontal="left" vertical="top"/>
    </xf>
    <xf numFmtId="0" fontId="105" fillId="2" borderId="29" xfId="0" applyFont="1" applyFill="1" applyBorder="1" applyAlignment="1">
      <alignment horizontal="left" vertical="top"/>
    </xf>
    <xf numFmtId="0" fontId="105" fillId="2" borderId="30" xfId="0" applyFont="1" applyFill="1" applyBorder="1" applyAlignment="1">
      <alignment horizontal="left" vertical="top"/>
    </xf>
    <xf numFmtId="49" fontId="105" fillId="2" borderId="7" xfId="0" applyNumberFormat="1" applyFont="1" applyFill="1" applyBorder="1" applyAlignment="1">
      <alignment horizontal="left"/>
    </xf>
    <xf numFmtId="0" fontId="105" fillId="2" borderId="0" xfId="0" applyFont="1" applyFill="1" applyAlignment="1">
      <alignment horizontal="center" vertical="center" wrapText="1"/>
    </xf>
    <xf numFmtId="49" fontId="105" fillId="2" borderId="0" xfId="0" applyNumberFormat="1" applyFont="1" applyFill="1" applyAlignment="1">
      <alignment horizontal="left"/>
    </xf>
    <xf numFmtId="0" fontId="106" fillId="2" borderId="0" xfId="0" applyFont="1" applyFill="1"/>
    <xf numFmtId="0" fontId="128" fillId="2" borderId="7" xfId="0" applyFont="1" applyFill="1" applyBorder="1" applyAlignment="1">
      <alignment horizontal="center" vertical="center"/>
    </xf>
    <xf numFmtId="0" fontId="128" fillId="2" borderId="38" xfId="0" applyFont="1" applyFill="1" applyBorder="1" applyAlignment="1">
      <alignment horizontal="center" vertical="center"/>
    </xf>
    <xf numFmtId="0" fontId="128" fillId="2" borderId="25" xfId="0" applyFont="1" applyFill="1" applyBorder="1" applyAlignment="1">
      <alignment horizontal="center" vertical="center"/>
    </xf>
    <xf numFmtId="0" fontId="128" fillId="2" borderId="10" xfId="0" applyFont="1" applyFill="1" applyBorder="1"/>
    <xf numFmtId="4" fontId="100" fillId="2" borderId="52" xfId="0" applyNumberFormat="1" applyFont="1" applyFill="1" applyBorder="1" applyAlignment="1">
      <alignment horizontal="center"/>
    </xf>
    <xf numFmtId="0" fontId="128" fillId="2" borderId="10" xfId="0" applyFont="1" applyFill="1" applyBorder="1" applyAlignment="1">
      <alignment vertical="center"/>
    </xf>
    <xf numFmtId="0" fontId="128" fillId="2" borderId="23" xfId="0" applyFont="1" applyFill="1" applyBorder="1" applyAlignment="1">
      <alignment horizontal="center" vertical="center"/>
    </xf>
    <xf numFmtId="0" fontId="128" fillId="2" borderId="23" xfId="0" applyFont="1" applyFill="1" applyBorder="1"/>
    <xf numFmtId="0" fontId="128" fillId="2" borderId="10" xfId="0" applyFont="1" applyFill="1" applyBorder="1" applyAlignment="1">
      <alignment horizontal="center" vertical="center"/>
    </xf>
    <xf numFmtId="0" fontId="128" fillId="2" borderId="38" xfId="0" applyFont="1" applyFill="1" applyBorder="1"/>
    <xf numFmtId="0" fontId="128" fillId="2" borderId="43" xfId="0" applyFont="1" applyFill="1" applyBorder="1" applyAlignment="1">
      <alignment horizontal="center" vertical="center"/>
    </xf>
    <xf numFmtId="0" fontId="128" fillId="0" borderId="38" xfId="0" applyFont="1" applyBorder="1" applyAlignment="1">
      <alignment horizontal="justify" vertical="top" wrapText="1"/>
    </xf>
    <xf numFmtId="0" fontId="104" fillId="0" borderId="1" xfId="0" applyFont="1" applyBorder="1" applyAlignment="1">
      <alignment horizontal="left" vertical="top" wrapText="1"/>
    </xf>
    <xf numFmtId="0" fontId="128" fillId="0" borderId="10" xfId="0" applyFont="1" applyBorder="1" applyAlignment="1">
      <alignment horizontal="justify" vertical="top" wrapText="1"/>
    </xf>
    <xf numFmtId="0" fontId="124" fillId="0" borderId="2" xfId="0" applyFont="1" applyBorder="1" applyAlignment="1">
      <alignment horizontal="left" vertical="top" wrapText="1"/>
    </xf>
    <xf numFmtId="4" fontId="100" fillId="2" borderId="9" xfId="0" applyNumberFormat="1" applyFont="1" applyFill="1" applyBorder="1" applyAlignment="1">
      <alignment horizontal="center"/>
    </xf>
    <xf numFmtId="0" fontId="119" fillId="0" borderId="2" xfId="0" applyFont="1" applyBorder="1" applyAlignment="1">
      <alignment horizontal="left" vertical="top" wrapText="1"/>
    </xf>
    <xf numFmtId="0" fontId="111" fillId="0" borderId="10" xfId="0" applyFont="1" applyBorder="1" applyAlignment="1">
      <alignment horizontal="center" vertical="top" wrapText="1"/>
    </xf>
    <xf numFmtId="0" fontId="118" fillId="0" borderId="2" xfId="0" applyFont="1" applyBorder="1" applyAlignment="1">
      <alignment horizontal="left" vertical="top" wrapText="1"/>
    </xf>
    <xf numFmtId="49" fontId="111" fillId="2" borderId="10" xfId="0" applyNumberFormat="1" applyFont="1" applyFill="1" applyBorder="1" applyAlignment="1">
      <alignment horizontal="center" vertical="center" wrapText="1"/>
    </xf>
    <xf numFmtId="4" fontId="100" fillId="2" borderId="57" xfId="0" applyNumberFormat="1" applyFont="1" applyFill="1" applyBorder="1" applyAlignment="1">
      <alignment horizontal="center" vertical="center"/>
    </xf>
    <xf numFmtId="0" fontId="96" fillId="0" borderId="2" xfId="0" applyFont="1" applyBorder="1" applyAlignment="1">
      <alignment horizontal="left" vertical="top" wrapText="1"/>
    </xf>
    <xf numFmtId="4" fontId="100" fillId="2" borderId="10" xfId="0" applyNumberFormat="1" applyFont="1" applyFill="1" applyBorder="1" applyAlignment="1">
      <alignment horizontal="center" vertical="top"/>
    </xf>
    <xf numFmtId="0" fontId="128" fillId="0" borderId="23" xfId="0" applyFont="1" applyBorder="1" applyAlignment="1">
      <alignment horizontal="justify" vertical="top" wrapText="1"/>
    </xf>
    <xf numFmtId="0" fontId="96" fillId="0" borderId="16" xfId="0" applyFont="1" applyBorder="1" applyAlignment="1">
      <alignment horizontal="left" vertical="top" wrapText="1"/>
    </xf>
    <xf numFmtId="0" fontId="111" fillId="0" borderId="23" xfId="0" applyFont="1" applyBorder="1" applyAlignment="1">
      <alignment horizontal="center" vertical="top" wrapText="1"/>
    </xf>
    <xf numFmtId="4" fontId="100" fillId="2" borderId="23" xfId="0" applyNumberFormat="1" applyFont="1" applyFill="1" applyBorder="1" applyAlignment="1">
      <alignment horizontal="center" vertical="top"/>
    </xf>
    <xf numFmtId="0" fontId="118" fillId="0" borderId="1" xfId="0" applyFont="1" applyBorder="1" applyAlignment="1">
      <alignment horizontal="left" vertical="top" wrapText="1"/>
    </xf>
    <xf numFmtId="49" fontId="111" fillId="2" borderId="38" xfId="0" applyNumberFormat="1" applyFont="1" applyFill="1" applyBorder="1" applyAlignment="1">
      <alignment horizontal="center" vertical="center" wrapText="1"/>
    </xf>
    <xf numFmtId="4" fontId="100" fillId="2" borderId="58" xfId="0" applyNumberFormat="1" applyFont="1" applyFill="1" applyBorder="1" applyAlignment="1">
      <alignment horizontal="center" vertical="center"/>
    </xf>
    <xf numFmtId="0" fontId="96" fillId="0" borderId="2" xfId="0" applyFont="1" applyBorder="1" applyAlignment="1">
      <alignment vertical="top" wrapText="1"/>
    </xf>
    <xf numFmtId="0" fontId="118" fillId="0" borderId="2" xfId="0" applyFont="1" applyBorder="1" applyAlignment="1">
      <alignment vertical="top" wrapText="1"/>
    </xf>
    <xf numFmtId="4" fontId="100" fillId="2" borderId="39" xfId="0" applyNumberFormat="1" applyFont="1" applyFill="1" applyBorder="1" applyAlignment="1">
      <alignment horizontal="center" vertical="center"/>
    </xf>
    <xf numFmtId="4" fontId="100" fillId="2" borderId="39" xfId="0" applyNumberFormat="1" applyFont="1" applyFill="1" applyBorder="1" applyAlignment="1">
      <alignment horizontal="center" vertical="top"/>
    </xf>
    <xf numFmtId="4" fontId="100" fillId="2" borderId="39" xfId="0" applyNumberFormat="1" applyFont="1" applyFill="1" applyBorder="1" applyAlignment="1">
      <alignment horizontal="center"/>
    </xf>
    <xf numFmtId="0" fontId="96" fillId="0" borderId="16" xfId="0" applyFont="1" applyBorder="1" applyAlignment="1">
      <alignment vertical="top" wrapText="1"/>
    </xf>
    <xf numFmtId="0" fontId="128" fillId="2" borderId="38" xfId="0" applyFont="1" applyFill="1" applyBorder="1" applyAlignment="1">
      <alignment horizontal="center" vertical="center" wrapText="1"/>
    </xf>
    <xf numFmtId="0" fontId="128" fillId="2" borderId="10" xfId="0" applyFont="1" applyFill="1" applyBorder="1" applyAlignment="1">
      <alignment horizontal="center" vertical="top"/>
    </xf>
    <xf numFmtId="0" fontId="128" fillId="2" borderId="23" xfId="0" applyFont="1" applyFill="1" applyBorder="1" applyAlignment="1">
      <alignment horizontal="center" vertical="top"/>
    </xf>
    <xf numFmtId="0" fontId="128" fillId="2" borderId="38" xfId="0" applyFont="1" applyFill="1" applyBorder="1" applyAlignment="1">
      <alignment horizontal="center" vertical="top"/>
    </xf>
    <xf numFmtId="4" fontId="100" fillId="2" borderId="8" xfId="0" applyNumberFormat="1" applyFont="1" applyFill="1" applyBorder="1" applyAlignment="1">
      <alignment horizontal="center" vertical="top"/>
    </xf>
    <xf numFmtId="49" fontId="129" fillId="0" borderId="26" xfId="0" applyNumberFormat="1" applyFont="1" applyBorder="1" applyAlignment="1">
      <alignment vertical="top" wrapText="1"/>
    </xf>
    <xf numFmtId="4" fontId="100" fillId="2" borderId="29" xfId="0" applyNumberFormat="1" applyFont="1" applyFill="1" applyBorder="1" applyAlignment="1">
      <alignment horizontal="center" vertical="center"/>
    </xf>
    <xf numFmtId="4" fontId="100" fillId="2" borderId="52" xfId="0" applyNumberFormat="1" applyFont="1" applyFill="1" applyBorder="1" applyAlignment="1">
      <alignment horizontal="center" vertical="center"/>
    </xf>
    <xf numFmtId="49" fontId="116" fillId="0" borderId="10" xfId="0" applyNumberFormat="1" applyFont="1" applyBorder="1" applyAlignment="1">
      <alignment horizontal="center" vertical="top" wrapText="1"/>
    </xf>
    <xf numFmtId="4" fontId="125" fillId="0" borderId="9" xfId="0" applyNumberFormat="1" applyFont="1" applyBorder="1" applyAlignment="1">
      <alignment horizontal="center" vertical="center" wrapText="1"/>
    </xf>
    <xf numFmtId="49" fontId="129" fillId="0" borderId="10" xfId="0" applyNumberFormat="1" applyFont="1" applyBorder="1" applyAlignment="1">
      <alignment vertical="top" wrapText="1"/>
    </xf>
    <xf numFmtId="49" fontId="129" fillId="0" borderId="39" xfId="0" applyNumberFormat="1" applyFont="1" applyBorder="1" applyAlignment="1">
      <alignment vertical="top" wrapText="1"/>
    </xf>
    <xf numFmtId="49" fontId="122" fillId="0" borderId="39" xfId="0" applyNumberFormat="1" applyFont="1" applyBorder="1" applyAlignment="1">
      <alignment vertical="top" wrapText="1"/>
    </xf>
    <xf numFmtId="49" fontId="116" fillId="0" borderId="39" xfId="0" applyNumberFormat="1" applyFont="1" applyBorder="1" applyAlignment="1">
      <alignment horizontal="center" vertical="top" wrapText="1"/>
    </xf>
    <xf numFmtId="0" fontId="96" fillId="0" borderId="2" xfId="0" applyFont="1" applyBorder="1" applyAlignment="1">
      <alignment horizontal="justify" vertical="top" wrapText="1"/>
    </xf>
    <xf numFmtId="49" fontId="129" fillId="0" borderId="38" xfId="0" applyNumberFormat="1" applyFont="1" applyBorder="1" applyAlignment="1">
      <alignment vertical="top" wrapText="1"/>
    </xf>
    <xf numFmtId="49" fontId="124" fillId="0" borderId="43" xfId="0" applyNumberFormat="1" applyFont="1" applyBorder="1" applyAlignment="1">
      <alignment vertical="top" wrapText="1"/>
    </xf>
    <xf numFmtId="49" fontId="105" fillId="2" borderId="38" xfId="0" applyNumberFormat="1" applyFont="1" applyFill="1" applyBorder="1" applyAlignment="1">
      <alignment horizontal="center" vertical="center" wrapText="1"/>
    </xf>
    <xf numFmtId="49" fontId="128" fillId="0" borderId="10" xfId="1" applyNumberFormat="1" applyFont="1" applyBorder="1" applyAlignment="1">
      <alignment vertical="top" wrapText="1"/>
    </xf>
    <xf numFmtId="0" fontId="129" fillId="0" borderId="39" xfId="0" applyFont="1" applyBorder="1" applyAlignment="1">
      <alignment horizontal="left" vertical="top" wrapText="1"/>
    </xf>
    <xf numFmtId="0" fontId="122" fillId="0" borderId="42" xfId="0" applyFont="1" applyBorder="1" applyAlignment="1">
      <alignment horizontal="left" vertical="top" wrapText="1"/>
    </xf>
    <xf numFmtId="0" fontId="128" fillId="2" borderId="26" xfId="0" applyFont="1" applyFill="1" applyBorder="1" applyAlignment="1">
      <alignment vertical="center"/>
    </xf>
    <xf numFmtId="0" fontId="101" fillId="2" borderId="27" xfId="0" applyFont="1" applyFill="1" applyBorder="1" applyAlignment="1">
      <alignment vertical="top" wrapText="1"/>
    </xf>
    <xf numFmtId="49" fontId="105" fillId="2" borderId="27" xfId="0" applyNumberFormat="1" applyFont="1" applyFill="1" applyBorder="1" applyAlignment="1">
      <alignment horizontal="center" vertical="center" wrapText="1"/>
    </xf>
    <xf numFmtId="0" fontId="130" fillId="0" borderId="0" xfId="0" applyFont="1" applyAlignment="1">
      <alignment horizontal="left"/>
    </xf>
    <xf numFmtId="0" fontId="130" fillId="2" borderId="0" xfId="0" applyFont="1" applyFill="1" applyAlignment="1">
      <alignment horizontal="left"/>
    </xf>
    <xf numFmtId="0" fontId="96" fillId="0" borderId="0" xfId="0" applyFont="1" applyAlignment="1">
      <alignment horizontal="left"/>
    </xf>
    <xf numFmtId="0" fontId="131" fillId="0" borderId="0" xfId="0" applyFont="1" applyAlignment="1">
      <alignment horizontal="left"/>
    </xf>
    <xf numFmtId="4" fontId="100" fillId="3" borderId="9" xfId="0" applyNumberFormat="1" applyFont="1" applyFill="1" applyBorder="1" applyAlignment="1">
      <alignment horizontal="center"/>
    </xf>
    <xf numFmtId="4" fontId="100" fillId="3" borderId="10" xfId="0" applyNumberFormat="1" applyFont="1" applyFill="1" applyBorder="1" applyAlignment="1">
      <alignment horizontal="center" vertical="top"/>
    </xf>
    <xf numFmtId="4" fontId="100" fillId="3" borderId="23" xfId="0" applyNumberFormat="1" applyFont="1" applyFill="1" applyBorder="1" applyAlignment="1">
      <alignment horizontal="center" vertical="top"/>
    </xf>
    <xf numFmtId="4" fontId="100" fillId="3" borderId="8" xfId="0" applyNumberFormat="1" applyFont="1" applyFill="1" applyBorder="1" applyAlignment="1">
      <alignment horizontal="center" vertical="top"/>
    </xf>
    <xf numFmtId="4" fontId="122" fillId="3" borderId="50" xfId="0" applyNumberFormat="1" applyFont="1" applyFill="1" applyBorder="1" applyAlignment="1">
      <alignment vertical="top" wrapText="1"/>
    </xf>
    <xf numFmtId="4" fontId="122" fillId="3" borderId="58" xfId="0" applyNumberFormat="1" applyFont="1" applyFill="1" applyBorder="1" applyAlignment="1">
      <alignment vertical="top" wrapText="1"/>
    </xf>
    <xf numFmtId="49" fontId="96" fillId="2" borderId="63" xfId="0" applyNumberFormat="1" applyFont="1" applyFill="1" applyBorder="1" applyAlignment="1">
      <alignment horizontal="center" vertical="center" wrapText="1"/>
    </xf>
    <xf numFmtId="4" fontId="100" fillId="2" borderId="20" xfId="0" applyNumberFormat="1" applyFont="1" applyFill="1" applyBorder="1" applyAlignment="1">
      <alignment horizontal="center" vertical="center"/>
    </xf>
    <xf numFmtId="4" fontId="100" fillId="3" borderId="20" xfId="0" applyNumberFormat="1" applyFont="1" applyFill="1" applyBorder="1" applyAlignment="1">
      <alignment horizontal="center" vertical="center"/>
    </xf>
    <xf numFmtId="49" fontId="132" fillId="2" borderId="0" xfId="0" applyNumberFormat="1" applyFont="1" applyFill="1" applyAlignment="1">
      <alignment horizontal="center" vertical="center" wrapText="1"/>
    </xf>
    <xf numFmtId="0" fontId="100" fillId="3" borderId="0" xfId="0" applyFont="1" applyFill="1"/>
    <xf numFmtId="0" fontId="128" fillId="2" borderId="23" xfId="0" applyFont="1" applyFill="1" applyBorder="1" applyAlignment="1">
      <alignment vertical="center"/>
    </xf>
    <xf numFmtId="170" fontId="100" fillId="2" borderId="7" xfId="0" applyNumberFormat="1" applyFont="1" applyFill="1" applyBorder="1" applyAlignment="1">
      <alignment horizontal="center" vertical="center"/>
    </xf>
    <xf numFmtId="170" fontId="100" fillId="2" borderId="7" xfId="0" applyNumberFormat="1" applyFont="1" applyFill="1" applyBorder="1" applyAlignment="1">
      <alignment horizontal="center" vertical="center" wrapText="1"/>
    </xf>
    <xf numFmtId="170" fontId="100" fillId="2" borderId="8" xfId="0" applyNumberFormat="1" applyFont="1" applyFill="1" applyBorder="1" applyAlignment="1">
      <alignment horizontal="center" vertical="center" wrapText="1"/>
    </xf>
    <xf numFmtId="170" fontId="100" fillId="2" borderId="38" xfId="0" applyNumberFormat="1" applyFont="1" applyFill="1" applyBorder="1" applyAlignment="1">
      <alignment horizontal="center" vertical="center"/>
    </xf>
    <xf numFmtId="170" fontId="100" fillId="2" borderId="10" xfId="0" applyNumberFormat="1" applyFont="1" applyFill="1" applyBorder="1" applyAlignment="1">
      <alignment horizontal="center" vertical="center"/>
    </xf>
    <xf numFmtId="170" fontId="100" fillId="2" borderId="23" xfId="0" applyNumberFormat="1" applyFont="1" applyFill="1" applyBorder="1" applyAlignment="1">
      <alignment horizontal="center" vertical="center"/>
    </xf>
    <xf numFmtId="170" fontId="100" fillId="2" borderId="48" xfId="0" applyNumberFormat="1" applyFont="1" applyFill="1" applyBorder="1" applyAlignment="1">
      <alignment horizontal="center" vertical="center"/>
    </xf>
    <xf numFmtId="170" fontId="100" fillId="2" borderId="8" xfId="0" applyNumberFormat="1" applyFont="1" applyFill="1" applyBorder="1" applyAlignment="1">
      <alignment horizontal="center" vertical="center"/>
    </xf>
    <xf numFmtId="170" fontId="100" fillId="3" borderId="10" xfId="0" applyNumberFormat="1" applyFont="1" applyFill="1" applyBorder="1" applyAlignment="1">
      <alignment horizontal="center" vertical="center"/>
    </xf>
    <xf numFmtId="170" fontId="100" fillId="2" borderId="10" xfId="0" applyNumberFormat="1" applyFont="1" applyFill="1" applyBorder="1" applyAlignment="1">
      <alignment horizontal="center"/>
    </xf>
    <xf numFmtId="170" fontId="100" fillId="3" borderId="10" xfId="0" applyNumberFormat="1" applyFont="1" applyFill="1" applyBorder="1" applyAlignment="1">
      <alignment horizontal="center"/>
    </xf>
    <xf numFmtId="170" fontId="100" fillId="2" borderId="23" xfId="0" applyNumberFormat="1" applyFont="1" applyFill="1" applyBorder="1" applyAlignment="1">
      <alignment horizontal="center"/>
    </xf>
    <xf numFmtId="170" fontId="100" fillId="3" borderId="23" xfId="0" applyNumberFormat="1" applyFont="1" applyFill="1" applyBorder="1" applyAlignment="1">
      <alignment horizontal="center"/>
    </xf>
    <xf numFmtId="170" fontId="100" fillId="2" borderId="8" xfId="0" applyNumberFormat="1" applyFont="1" applyFill="1" applyBorder="1" applyAlignment="1">
      <alignment horizontal="center"/>
    </xf>
    <xf numFmtId="170" fontId="100" fillId="2" borderId="38" xfId="0" applyNumberFormat="1" applyFont="1" applyFill="1" applyBorder="1" applyAlignment="1">
      <alignment horizontal="center"/>
    </xf>
    <xf numFmtId="170" fontId="100" fillId="3" borderId="38" xfId="0" applyNumberFormat="1" applyFont="1" applyFill="1" applyBorder="1" applyAlignment="1">
      <alignment horizontal="center"/>
    </xf>
    <xf numFmtId="170" fontId="100" fillId="2" borderId="9" xfId="0" applyNumberFormat="1" applyFont="1" applyFill="1" applyBorder="1" applyAlignment="1">
      <alignment horizontal="center"/>
    </xf>
    <xf numFmtId="170" fontId="100" fillId="3" borderId="23" xfId="0" applyNumberFormat="1" applyFont="1" applyFill="1" applyBorder="1" applyAlignment="1">
      <alignment horizontal="center" vertical="center"/>
    </xf>
    <xf numFmtId="170" fontId="100" fillId="3" borderId="8" xfId="0" applyNumberFormat="1" applyFont="1" applyFill="1" applyBorder="1" applyAlignment="1">
      <alignment horizontal="center" vertical="center"/>
    </xf>
    <xf numFmtId="170" fontId="100" fillId="2" borderId="10" xfId="0" applyNumberFormat="1" applyFont="1" applyFill="1" applyBorder="1" applyAlignment="1">
      <alignment horizontal="center" vertical="top"/>
    </xf>
    <xf numFmtId="170" fontId="100" fillId="3" borderId="10" xfId="0" applyNumberFormat="1" applyFont="1" applyFill="1" applyBorder="1" applyAlignment="1">
      <alignment horizontal="center" vertical="top"/>
    </xf>
    <xf numFmtId="170" fontId="100" fillId="2" borderId="23" xfId="0" applyNumberFormat="1" applyFont="1" applyFill="1" applyBorder="1" applyAlignment="1">
      <alignment horizontal="center" vertical="top"/>
    </xf>
    <xf numFmtId="170" fontId="100" fillId="3" borderId="23" xfId="0" applyNumberFormat="1" applyFont="1" applyFill="1" applyBorder="1" applyAlignment="1">
      <alignment horizontal="center" vertical="top"/>
    </xf>
    <xf numFmtId="170" fontId="100" fillId="2" borderId="8" xfId="0" applyNumberFormat="1" applyFont="1" applyFill="1" applyBorder="1" applyAlignment="1">
      <alignment horizontal="center" vertical="top"/>
    </xf>
    <xf numFmtId="170" fontId="100" fillId="3" borderId="8" xfId="0" applyNumberFormat="1" applyFont="1" applyFill="1" applyBorder="1" applyAlignment="1">
      <alignment horizontal="center" vertical="top"/>
    </xf>
    <xf numFmtId="170" fontId="100" fillId="2" borderId="9" xfId="0" applyNumberFormat="1" applyFont="1" applyFill="1" applyBorder="1" applyAlignment="1">
      <alignment horizontal="center" vertical="top"/>
    </xf>
    <xf numFmtId="170" fontId="100" fillId="3" borderId="9" xfId="0" applyNumberFormat="1" applyFont="1" applyFill="1" applyBorder="1" applyAlignment="1">
      <alignment horizontal="center" vertical="top"/>
    </xf>
    <xf numFmtId="170" fontId="100" fillId="2" borderId="15" xfId="0" applyNumberFormat="1" applyFont="1" applyFill="1" applyBorder="1" applyAlignment="1">
      <alignment horizontal="center" vertical="top"/>
    </xf>
    <xf numFmtId="170" fontId="100" fillId="3" borderId="15" xfId="0" applyNumberFormat="1" applyFont="1" applyFill="1" applyBorder="1" applyAlignment="1">
      <alignment horizontal="center" vertical="top"/>
    </xf>
    <xf numFmtId="170" fontId="100" fillId="2" borderId="50" xfId="0" applyNumberFormat="1" applyFont="1" applyFill="1" applyBorder="1" applyAlignment="1">
      <alignment horizontal="center" vertical="top"/>
    </xf>
    <xf numFmtId="170" fontId="100" fillId="3" borderId="50" xfId="0" applyNumberFormat="1" applyFont="1" applyFill="1" applyBorder="1" applyAlignment="1">
      <alignment horizontal="center" vertical="top"/>
    </xf>
    <xf numFmtId="170" fontId="122" fillId="0" borderId="50" xfId="0" applyNumberFormat="1" applyFont="1" applyBorder="1" applyAlignment="1">
      <alignment vertical="top" wrapText="1"/>
    </xf>
    <xf numFmtId="170" fontId="122" fillId="0" borderId="58" xfId="0" applyNumberFormat="1" applyFont="1" applyBorder="1" applyAlignment="1">
      <alignment vertical="top" wrapText="1"/>
    </xf>
    <xf numFmtId="170" fontId="100" fillId="2" borderId="20" xfId="0" applyNumberFormat="1" applyFont="1" applyFill="1" applyBorder="1" applyAlignment="1">
      <alignment horizontal="center" vertical="top"/>
    </xf>
    <xf numFmtId="170" fontId="100" fillId="3" borderId="20" xfId="0" applyNumberFormat="1" applyFont="1" applyFill="1" applyBorder="1" applyAlignment="1">
      <alignment horizontal="center" vertical="top"/>
    </xf>
    <xf numFmtId="170" fontId="100" fillId="2" borderId="57" xfId="0" applyNumberFormat="1" applyFont="1" applyFill="1" applyBorder="1" applyAlignment="1">
      <alignment horizontal="center" vertical="top"/>
    </xf>
    <xf numFmtId="170" fontId="96" fillId="2" borderId="26" xfId="0" applyNumberFormat="1" applyFont="1" applyFill="1" applyBorder="1" applyAlignment="1">
      <alignment horizontal="center" vertical="center"/>
    </xf>
    <xf numFmtId="0" fontId="128" fillId="2" borderId="7" xfId="0" applyFont="1" applyFill="1" applyBorder="1" applyAlignment="1">
      <alignment horizontal="center"/>
    </xf>
    <xf numFmtId="0" fontId="110" fillId="2" borderId="7" xfId="0" applyFont="1" applyFill="1" applyBorder="1" applyAlignment="1">
      <alignment horizontal="center" wrapText="1"/>
    </xf>
    <xf numFmtId="49" fontId="96" fillId="2" borderId="7" xfId="0" applyNumberFormat="1" applyFont="1" applyFill="1" applyBorder="1" applyAlignment="1">
      <alignment horizontal="center" wrapText="1"/>
    </xf>
    <xf numFmtId="0" fontId="128" fillId="2" borderId="38" xfId="0" applyFont="1" applyFill="1" applyBorder="1" applyAlignment="1">
      <alignment horizontal="center"/>
    </xf>
    <xf numFmtId="0" fontId="110" fillId="2" borderId="43" xfId="0" applyFont="1" applyFill="1" applyBorder="1" applyAlignment="1">
      <alignment horizontal="left" wrapText="1"/>
    </xf>
    <xf numFmtId="49" fontId="96" fillId="2" borderId="38" xfId="0" applyNumberFormat="1" applyFont="1" applyFill="1" applyBorder="1" applyAlignment="1">
      <alignment horizontal="center" wrapText="1"/>
    </xf>
    <xf numFmtId="0" fontId="128" fillId="2" borderId="25" xfId="0" applyFont="1" applyFill="1" applyBorder="1" applyAlignment="1">
      <alignment horizontal="center"/>
    </xf>
    <xf numFmtId="49" fontId="101" fillId="0" borderId="38" xfId="0" applyNumberFormat="1" applyFont="1" applyBorder="1" applyAlignment="1">
      <alignment wrapText="1"/>
    </xf>
    <xf numFmtId="49" fontId="116" fillId="0" borderId="38" xfId="0" applyNumberFormat="1" applyFont="1" applyBorder="1" applyAlignment="1">
      <alignment horizontal="center" wrapText="1"/>
    </xf>
    <xf numFmtId="49" fontId="101" fillId="0" borderId="10" xfId="0" applyNumberFormat="1" applyFont="1" applyBorder="1" applyAlignment="1">
      <alignment wrapText="1"/>
    </xf>
    <xf numFmtId="49" fontId="116" fillId="0" borderId="10" xfId="0" applyNumberFormat="1" applyFont="1" applyBorder="1" applyAlignment="1">
      <alignment horizontal="center" wrapText="1"/>
    </xf>
    <xf numFmtId="49" fontId="101" fillId="0" borderId="23" xfId="0" applyNumberFormat="1" applyFont="1" applyBorder="1" applyAlignment="1">
      <alignment wrapText="1"/>
    </xf>
    <xf numFmtId="49" fontId="116" fillId="0" borderId="23" xfId="0" applyNumberFormat="1" applyFont="1" applyBorder="1" applyAlignment="1">
      <alignment horizontal="center" wrapText="1"/>
    </xf>
    <xf numFmtId="0" fontId="128" fillId="2" borderId="23" xfId="0" applyFont="1" applyFill="1" applyBorder="1" applyAlignment="1">
      <alignment horizontal="center"/>
    </xf>
    <xf numFmtId="49" fontId="110" fillId="0" borderId="48" xfId="0" applyNumberFormat="1" applyFont="1" applyBorder="1" applyAlignment="1">
      <alignment wrapText="1"/>
    </xf>
    <xf numFmtId="4" fontId="100" fillId="3" borderId="48" xfId="0" applyNumberFormat="1" applyFont="1" applyFill="1" applyBorder="1" applyAlignment="1">
      <alignment horizontal="center"/>
    </xf>
    <xf numFmtId="49" fontId="104" fillId="0" borderId="38" xfId="0" applyNumberFormat="1" applyFont="1" applyBorder="1" applyAlignment="1">
      <alignment wrapText="1"/>
    </xf>
    <xf numFmtId="49" fontId="117" fillId="0" borderId="38" xfId="0" applyNumberFormat="1" applyFont="1" applyBorder="1" applyAlignment="1">
      <alignment horizontal="center" wrapText="1"/>
    </xf>
    <xf numFmtId="49" fontId="96" fillId="0" borderId="10" xfId="0" applyNumberFormat="1" applyFont="1" applyBorder="1" applyAlignment="1">
      <alignment wrapText="1"/>
    </xf>
    <xf numFmtId="49" fontId="118" fillId="0" borderId="10" xfId="0" applyNumberFormat="1" applyFont="1" applyBorder="1" applyAlignment="1">
      <alignment wrapText="1"/>
    </xf>
    <xf numFmtId="49" fontId="96" fillId="0" borderId="23" xfId="0" applyNumberFormat="1" applyFont="1" applyBorder="1" applyAlignment="1">
      <alignment wrapText="1"/>
    </xf>
    <xf numFmtId="49" fontId="104" fillId="0" borderId="43" xfId="0" applyNumberFormat="1" applyFont="1" applyBorder="1" applyAlignment="1">
      <alignment wrapText="1"/>
    </xf>
    <xf numFmtId="0" fontId="128" fillId="2" borderId="10" xfId="0" applyFont="1" applyFill="1" applyBorder="1" applyAlignment="1">
      <alignment horizontal="center"/>
    </xf>
    <xf numFmtId="0" fontId="96" fillId="0" borderId="10" xfId="0" applyFont="1" applyBorder="1" applyAlignment="1">
      <alignment wrapText="1"/>
    </xf>
    <xf numFmtId="0" fontId="111" fillId="0" borderId="10" xfId="0" applyFont="1" applyBorder="1" applyAlignment="1">
      <alignment horizontal="center" wrapText="1"/>
    </xf>
    <xf numFmtId="49" fontId="119" fillId="0" borderId="10" xfId="0" applyNumberFormat="1" applyFont="1" applyBorder="1" applyAlignment="1">
      <alignment wrapText="1"/>
    </xf>
    <xf numFmtId="49" fontId="119" fillId="0" borderId="23" xfId="0" applyNumberFormat="1" applyFont="1" applyBorder="1" applyAlignment="1">
      <alignment wrapText="1"/>
    </xf>
    <xf numFmtId="49" fontId="120" fillId="0" borderId="43" xfId="0" applyNumberFormat="1" applyFont="1" applyBorder="1" applyAlignment="1">
      <alignment wrapText="1"/>
    </xf>
    <xf numFmtId="49" fontId="119" fillId="0" borderId="38" xfId="0" applyNumberFormat="1" applyFont="1" applyBorder="1" applyAlignment="1">
      <alignment wrapText="1"/>
    </xf>
    <xf numFmtId="49" fontId="116" fillId="0" borderId="40" xfId="0" applyNumberFormat="1" applyFont="1" applyBorder="1" applyAlignment="1">
      <alignment horizontal="center" wrapText="1"/>
    </xf>
    <xf numFmtId="49" fontId="121" fillId="0" borderId="17" xfId="0" applyNumberFormat="1" applyFont="1" applyBorder="1" applyAlignment="1">
      <alignment wrapText="1"/>
    </xf>
    <xf numFmtId="49" fontId="96" fillId="2" borderId="10" xfId="0" applyNumberFormat="1" applyFont="1" applyFill="1" applyBorder="1" applyAlignment="1">
      <alignment horizontal="center" wrapText="1"/>
    </xf>
    <xf numFmtId="0" fontId="128" fillId="2" borderId="43" xfId="0" applyFont="1" applyFill="1" applyBorder="1" applyAlignment="1">
      <alignment horizontal="center"/>
    </xf>
    <xf numFmtId="0" fontId="128" fillId="0" borderId="38" xfId="0" applyFont="1" applyBorder="1" applyAlignment="1">
      <alignment horizontal="justify" wrapText="1"/>
    </xf>
    <xf numFmtId="0" fontId="104" fillId="0" borderId="1" xfId="0" applyFont="1" applyBorder="1" applyAlignment="1">
      <alignment horizontal="left" wrapText="1"/>
    </xf>
    <xf numFmtId="0" fontId="128" fillId="0" borderId="10" xfId="0" applyFont="1" applyBorder="1" applyAlignment="1">
      <alignment horizontal="justify" wrapText="1"/>
    </xf>
    <xf numFmtId="0" fontId="124" fillId="0" borderId="2" xfId="0" applyFont="1" applyBorder="1" applyAlignment="1">
      <alignment horizontal="left" wrapText="1"/>
    </xf>
    <xf numFmtId="0" fontId="119" fillId="0" borderId="2" xfId="0" applyFont="1" applyBorder="1" applyAlignment="1">
      <alignment horizontal="left" wrapText="1"/>
    </xf>
    <xf numFmtId="0" fontId="118" fillId="0" borderId="2" xfId="0" applyFont="1" applyBorder="1" applyAlignment="1">
      <alignment horizontal="left" wrapText="1"/>
    </xf>
    <xf numFmtId="49" fontId="111" fillId="2" borderId="10" xfId="0" applyNumberFormat="1" applyFont="1" applyFill="1" applyBorder="1" applyAlignment="1">
      <alignment horizontal="center" wrapText="1"/>
    </xf>
    <xf numFmtId="0" fontId="96" fillId="0" borderId="2" xfId="0" applyFont="1" applyBorder="1" applyAlignment="1">
      <alignment horizontal="left" wrapText="1"/>
    </xf>
    <xf numFmtId="0" fontId="128" fillId="0" borderId="23" xfId="0" applyFont="1" applyBorder="1" applyAlignment="1">
      <alignment horizontal="justify" wrapText="1"/>
    </xf>
    <xf numFmtId="0" fontId="96" fillId="0" borderId="16" xfId="0" applyFont="1" applyBorder="1" applyAlignment="1">
      <alignment horizontal="left" wrapText="1"/>
    </xf>
    <xf numFmtId="0" fontId="111" fillId="0" borderId="23" xfId="0" applyFont="1" applyBorder="1" applyAlignment="1">
      <alignment horizontal="center" wrapText="1"/>
    </xf>
    <xf numFmtId="0" fontId="118" fillId="0" borderId="1" xfId="0" applyFont="1" applyBorder="1" applyAlignment="1">
      <alignment horizontal="left" wrapText="1"/>
    </xf>
    <xf numFmtId="49" fontId="111" fillId="2" borderId="38" xfId="0" applyNumberFormat="1" applyFont="1" applyFill="1" applyBorder="1" applyAlignment="1">
      <alignment horizontal="center" wrapText="1"/>
    </xf>
    <xf numFmtId="0" fontId="96" fillId="0" borderId="2" xfId="0" applyFont="1" applyBorder="1" applyAlignment="1">
      <alignment wrapText="1"/>
    </xf>
    <xf numFmtId="0" fontId="118" fillId="0" borderId="2" xfId="0" applyFont="1" applyBorder="1" applyAlignment="1">
      <alignment wrapText="1"/>
    </xf>
    <xf numFmtId="0" fontId="96" fillId="0" borderId="16" xfId="0" applyFont="1" applyBorder="1" applyAlignment="1">
      <alignment wrapText="1"/>
    </xf>
    <xf numFmtId="0" fontId="128" fillId="2" borderId="38" xfId="0" applyFont="1" applyFill="1" applyBorder="1" applyAlignment="1">
      <alignment horizontal="center" wrapText="1"/>
    </xf>
    <xf numFmtId="49" fontId="123" fillId="0" borderId="43" xfId="0" applyNumberFormat="1" applyFont="1" applyBorder="1" applyAlignment="1">
      <alignment wrapText="1"/>
    </xf>
    <xf numFmtId="49" fontId="124" fillId="0" borderId="10" xfId="0" applyNumberFormat="1" applyFont="1" applyBorder="1" applyAlignment="1">
      <alignment wrapText="1"/>
    </xf>
    <xf numFmtId="49" fontId="105" fillId="2" borderId="10" xfId="0" applyNumberFormat="1" applyFont="1" applyFill="1" applyBorder="1" applyAlignment="1">
      <alignment horizontal="center" wrapText="1"/>
    </xf>
    <xf numFmtId="49" fontId="122" fillId="0" borderId="10" xfId="0" applyNumberFormat="1" applyFont="1" applyBorder="1" applyAlignment="1">
      <alignment wrapText="1"/>
    </xf>
    <xf numFmtId="49" fontId="103" fillId="0" borderId="43" xfId="0" applyNumberFormat="1" applyFont="1" applyBorder="1" applyAlignment="1">
      <alignment wrapText="1"/>
    </xf>
    <xf numFmtId="49" fontId="118" fillId="0" borderId="17" xfId="0" applyNumberFormat="1" applyFont="1" applyBorder="1" applyAlignment="1">
      <alignment wrapText="1"/>
    </xf>
    <xf numFmtId="49" fontId="116" fillId="0" borderId="39" xfId="0" applyNumberFormat="1" applyFont="1" applyBorder="1" applyAlignment="1">
      <alignment horizontal="center" wrapText="1"/>
    </xf>
    <xf numFmtId="49" fontId="124" fillId="0" borderId="17" xfId="0" applyNumberFormat="1" applyFont="1" applyBorder="1" applyAlignment="1">
      <alignment wrapText="1"/>
    </xf>
    <xf numFmtId="0" fontId="116" fillId="0" borderId="10" xfId="0" applyFont="1" applyBorder="1" applyAlignment="1">
      <alignment horizontal="center" wrapText="1"/>
    </xf>
    <xf numFmtId="49" fontId="122" fillId="0" borderId="17" xfId="0" applyNumberFormat="1" applyFont="1" applyBorder="1" applyAlignment="1">
      <alignment wrapText="1"/>
    </xf>
    <xf numFmtId="49" fontId="119" fillId="0" borderId="17" xfId="0" applyNumberFormat="1" applyFont="1" applyBorder="1" applyAlignment="1">
      <alignment wrapText="1"/>
    </xf>
    <xf numFmtId="49" fontId="122" fillId="0" borderId="24" xfId="0" applyNumberFormat="1" applyFont="1" applyBorder="1" applyAlignment="1">
      <alignment wrapText="1"/>
    </xf>
    <xf numFmtId="49" fontId="129" fillId="0" borderId="26" xfId="0" applyNumberFormat="1" applyFont="1" applyBorder="1" applyAlignment="1">
      <alignment wrapText="1"/>
    </xf>
    <xf numFmtId="49" fontId="122" fillId="0" borderId="28" xfId="0" applyNumberFormat="1" applyFont="1" applyBorder="1" applyAlignment="1">
      <alignment wrapText="1"/>
    </xf>
    <xf numFmtId="49" fontId="96" fillId="2" borderId="27" xfId="0" applyNumberFormat="1" applyFont="1" applyFill="1" applyBorder="1" applyAlignment="1">
      <alignment horizontal="center" wrapText="1"/>
    </xf>
    <xf numFmtId="49" fontId="119" fillId="0" borderId="43" xfId="0" applyNumberFormat="1" applyFont="1" applyBorder="1" applyAlignment="1">
      <alignment wrapText="1"/>
    </xf>
    <xf numFmtId="49" fontId="129" fillId="0" borderId="10" xfId="0" applyNumberFormat="1" applyFont="1" applyBorder="1" applyAlignment="1">
      <alignment wrapText="1"/>
    </xf>
    <xf numFmtId="49" fontId="129" fillId="0" borderId="39" xfId="0" applyNumberFormat="1" applyFont="1" applyBorder="1" applyAlignment="1">
      <alignment wrapText="1"/>
    </xf>
    <xf numFmtId="49" fontId="122" fillId="0" borderId="39" xfId="0" applyNumberFormat="1" applyFont="1" applyBorder="1" applyAlignment="1">
      <alignment wrapText="1"/>
    </xf>
    <xf numFmtId="0" fontId="96" fillId="0" borderId="2" xfId="0" applyFont="1" applyBorder="1" applyAlignment="1">
      <alignment horizontal="justify" wrapText="1"/>
    </xf>
    <xf numFmtId="49" fontId="129" fillId="0" borderId="38" xfId="0" applyNumberFormat="1" applyFont="1" applyBorder="1" applyAlignment="1">
      <alignment wrapText="1"/>
    </xf>
    <xf numFmtId="49" fontId="124" fillId="0" borderId="43" xfId="0" applyNumberFormat="1" applyFont="1" applyBorder="1" applyAlignment="1">
      <alignment wrapText="1"/>
    </xf>
    <xf numFmtId="49" fontId="105" fillId="2" borderId="38" xfId="0" applyNumberFormat="1" applyFont="1" applyFill="1" applyBorder="1" applyAlignment="1">
      <alignment horizontal="center" wrapText="1"/>
    </xf>
    <xf numFmtId="49" fontId="128" fillId="0" borderId="10" xfId="1" applyNumberFormat="1" applyFont="1" applyBorder="1" applyAlignment="1">
      <alignment wrapText="1"/>
    </xf>
    <xf numFmtId="49" fontId="118" fillId="0" borderId="17" xfId="1" applyNumberFormat="1" applyFont="1" applyBorder="1" applyAlignment="1">
      <alignment wrapText="1"/>
    </xf>
    <xf numFmtId="0" fontId="129" fillId="0" borderId="39" xfId="0" applyFont="1" applyBorder="1" applyAlignment="1">
      <alignment horizontal="left" wrapText="1"/>
    </xf>
    <xf numFmtId="0" fontId="122" fillId="0" borderId="42" xfId="0" applyFont="1" applyBorder="1" applyAlignment="1">
      <alignment horizontal="left" wrapText="1"/>
    </xf>
    <xf numFmtId="0" fontId="128" fillId="2" borderId="26" xfId="0" applyFont="1" applyFill="1" applyBorder="1"/>
    <xf numFmtId="0" fontId="101" fillId="2" borderId="27" xfId="0" applyFont="1" applyFill="1" applyBorder="1" applyAlignment="1">
      <alignment wrapText="1"/>
    </xf>
    <xf numFmtId="49" fontId="105" fillId="2" borderId="27" xfId="0" applyNumberFormat="1" applyFont="1" applyFill="1" applyBorder="1" applyAlignment="1">
      <alignment horizontal="center" wrapText="1"/>
    </xf>
    <xf numFmtId="4" fontId="100" fillId="3" borderId="7" xfId="0" applyNumberFormat="1" applyFont="1" applyFill="1" applyBorder="1" applyAlignment="1">
      <alignment horizontal="center" vertical="center"/>
    </xf>
    <xf numFmtId="4" fontId="105" fillId="2" borderId="38" xfId="0" applyNumberFormat="1" applyFont="1" applyFill="1" applyBorder="1" applyAlignment="1">
      <alignment horizontal="center" vertical="center"/>
    </xf>
    <xf numFmtId="4" fontId="105" fillId="3" borderId="38" xfId="0" applyNumberFormat="1" applyFont="1" applyFill="1" applyBorder="1" applyAlignment="1">
      <alignment horizontal="center" vertical="center"/>
    </xf>
    <xf numFmtId="4" fontId="100" fillId="3" borderId="48" xfId="0" applyNumberFormat="1" applyFont="1" applyFill="1" applyBorder="1" applyAlignment="1">
      <alignment horizontal="center" vertical="center"/>
    </xf>
    <xf numFmtId="4" fontId="100" fillId="3" borderId="57" xfId="0" applyNumberFormat="1" applyFont="1" applyFill="1" applyBorder="1" applyAlignment="1">
      <alignment horizontal="center" vertical="center"/>
    </xf>
    <xf numFmtId="4" fontId="100" fillId="3" borderId="58" xfId="0" applyNumberFormat="1" applyFont="1" applyFill="1" applyBorder="1" applyAlignment="1">
      <alignment horizontal="center" vertical="center"/>
    </xf>
    <xf numFmtId="4" fontId="100" fillId="3" borderId="39" xfId="0" applyNumberFormat="1" applyFont="1" applyFill="1" applyBorder="1" applyAlignment="1">
      <alignment horizontal="center" vertical="center"/>
    </xf>
    <xf numFmtId="4" fontId="100" fillId="3" borderId="29" xfId="0" applyNumberFormat="1" applyFont="1" applyFill="1" applyBorder="1" applyAlignment="1">
      <alignment horizontal="center" vertical="center"/>
    </xf>
    <xf numFmtId="4" fontId="119" fillId="0" borderId="9" xfId="0" applyNumberFormat="1" applyFont="1" applyBorder="1" applyAlignment="1">
      <alignment vertical="center" wrapText="1"/>
    </xf>
    <xf numFmtId="4" fontId="100" fillId="2" borderId="9" xfId="0" applyNumberFormat="1" applyFont="1" applyFill="1" applyBorder="1" applyAlignment="1">
      <alignment vertical="center" wrapText="1"/>
    </xf>
    <xf numFmtId="4" fontId="119" fillId="0" borderId="10" xfId="0" applyNumberFormat="1" applyFont="1" applyBorder="1" applyAlignment="1">
      <alignment vertical="center" wrapText="1"/>
    </xf>
    <xf numFmtId="4" fontId="100" fillId="2" borderId="52" xfId="0" applyNumberFormat="1" applyFont="1" applyFill="1" applyBorder="1" applyAlignment="1">
      <alignment vertical="center" wrapText="1"/>
    </xf>
    <xf numFmtId="4" fontId="96" fillId="2" borderId="38" xfId="0" applyNumberFormat="1" applyFont="1" applyFill="1" applyBorder="1" applyAlignment="1">
      <alignment horizontal="center"/>
    </xf>
    <xf numFmtId="167" fontId="100" fillId="3" borderId="7" xfId="0" applyNumberFormat="1" applyFont="1" applyFill="1" applyBorder="1" applyAlignment="1">
      <alignment horizontal="center" vertical="center"/>
    </xf>
    <xf numFmtId="167" fontId="100" fillId="2" borderId="39" xfId="0" applyNumberFormat="1" applyFont="1" applyFill="1" applyBorder="1" applyAlignment="1">
      <alignment horizontal="center" vertical="center"/>
    </xf>
    <xf numFmtId="167" fontId="100" fillId="3" borderId="10" xfId="0" applyNumberFormat="1" applyFont="1" applyFill="1" applyBorder="1" applyAlignment="1">
      <alignment horizontal="center" vertical="center"/>
    </xf>
    <xf numFmtId="167" fontId="100" fillId="2" borderId="57" xfId="0" applyNumberFormat="1" applyFont="1" applyFill="1" applyBorder="1" applyAlignment="1">
      <alignment horizontal="center" vertical="top"/>
    </xf>
    <xf numFmtId="167" fontId="96" fillId="2" borderId="26" xfId="0" applyNumberFormat="1" applyFont="1" applyFill="1" applyBorder="1" applyAlignment="1">
      <alignment horizontal="center" vertical="center"/>
    </xf>
    <xf numFmtId="4" fontId="100" fillId="3" borderId="7" xfId="0" applyNumberFormat="1" applyFont="1" applyFill="1" applyBorder="1" applyAlignment="1">
      <alignment horizontal="center" vertical="center" wrapText="1"/>
    </xf>
    <xf numFmtId="4" fontId="100" fillId="2" borderId="29" xfId="0" applyNumberFormat="1" applyFont="1" applyFill="1" applyBorder="1" applyAlignment="1">
      <alignment horizontal="center" vertical="top"/>
    </xf>
    <xf numFmtId="4" fontId="105" fillId="2" borderId="8" xfId="0" applyNumberFormat="1" applyFont="1" applyFill="1" applyBorder="1" applyAlignment="1">
      <alignment horizontal="center"/>
    </xf>
    <xf numFmtId="0" fontId="108" fillId="2" borderId="23" xfId="0" applyFont="1" applyFill="1" applyBorder="1" applyAlignment="1">
      <alignment horizontal="center" vertical="top"/>
    </xf>
    <xf numFmtId="49" fontId="123" fillId="0" borderId="23" xfId="0" applyNumberFormat="1" applyFont="1" applyBorder="1" applyAlignment="1">
      <alignment vertical="top" wrapText="1"/>
    </xf>
    <xf numFmtId="49" fontId="117" fillId="0" borderId="23" xfId="0" applyNumberFormat="1" applyFont="1" applyBorder="1" applyAlignment="1">
      <alignment horizontal="center" vertical="center" wrapText="1"/>
    </xf>
    <xf numFmtId="167" fontId="108" fillId="2" borderId="23" xfId="0" applyNumberFormat="1" applyFont="1" applyFill="1" applyBorder="1" applyAlignment="1">
      <alignment horizontal="center" vertical="top"/>
    </xf>
    <xf numFmtId="0" fontId="103" fillId="0" borderId="0" xfId="0" applyFont="1"/>
    <xf numFmtId="170" fontId="100" fillId="2" borderId="48" xfId="0" applyNumberFormat="1" applyFont="1" applyFill="1" applyBorder="1" applyAlignment="1">
      <alignment horizontal="center"/>
    </xf>
    <xf numFmtId="0" fontId="100" fillId="0" borderId="38" xfId="0" applyFont="1" applyBorder="1" applyAlignment="1">
      <alignment horizontal="justify" vertical="top" wrapText="1"/>
    </xf>
    <xf numFmtId="0" fontId="100" fillId="0" borderId="10" xfId="0" applyFont="1" applyBorder="1" applyAlignment="1">
      <alignment horizontal="justify" vertical="top" wrapText="1"/>
    </xf>
    <xf numFmtId="170" fontId="100" fillId="2" borderId="9" xfId="0" applyNumberFormat="1" applyFont="1" applyFill="1" applyBorder="1" applyAlignment="1">
      <alignment horizontal="center" vertical="center"/>
    </xf>
    <xf numFmtId="170" fontId="100" fillId="2" borderId="57" xfId="0" applyNumberFormat="1" applyFont="1" applyFill="1" applyBorder="1" applyAlignment="1">
      <alignment horizontal="center" vertical="center"/>
    </xf>
    <xf numFmtId="0" fontId="100" fillId="0" borderId="23" xfId="0" applyFont="1" applyBorder="1" applyAlignment="1">
      <alignment horizontal="justify" vertical="top" wrapText="1"/>
    </xf>
    <xf numFmtId="170" fontId="100" fillId="2" borderId="15" xfId="0" applyNumberFormat="1" applyFont="1" applyFill="1" applyBorder="1" applyAlignment="1">
      <alignment horizontal="center" vertical="center"/>
    </xf>
    <xf numFmtId="170" fontId="100" fillId="2" borderId="58" xfId="0" applyNumberFormat="1" applyFont="1" applyFill="1" applyBorder="1" applyAlignment="1">
      <alignment horizontal="center" vertical="center"/>
    </xf>
    <xf numFmtId="170" fontId="100" fillId="2" borderId="39" xfId="0" applyNumberFormat="1" applyFont="1" applyFill="1" applyBorder="1" applyAlignment="1">
      <alignment horizontal="center" vertical="center"/>
    </xf>
    <xf numFmtId="170" fontId="100" fillId="2" borderId="39" xfId="0" applyNumberFormat="1" applyFont="1" applyFill="1" applyBorder="1" applyAlignment="1">
      <alignment horizontal="center" vertical="top"/>
    </xf>
    <xf numFmtId="170" fontId="100" fillId="2" borderId="39" xfId="0" applyNumberFormat="1" applyFont="1" applyFill="1" applyBorder="1" applyAlignment="1">
      <alignment horizontal="center"/>
    </xf>
    <xf numFmtId="0" fontId="100" fillId="2" borderId="38" xfId="0" applyFont="1" applyFill="1" applyBorder="1" applyAlignment="1">
      <alignment horizontal="center" vertical="center" wrapText="1"/>
    </xf>
    <xf numFmtId="49" fontId="125" fillId="0" borderId="26" xfId="0" applyNumberFormat="1" applyFont="1" applyBorder="1" applyAlignment="1">
      <alignment vertical="top" wrapText="1"/>
    </xf>
    <xf numFmtId="170" fontId="100" fillId="2" borderId="29" xfId="0" applyNumberFormat="1" applyFont="1" applyFill="1" applyBorder="1" applyAlignment="1">
      <alignment horizontal="center" vertical="center"/>
    </xf>
    <xf numFmtId="49" fontId="125" fillId="0" borderId="39" xfId="0" applyNumberFormat="1" applyFont="1" applyBorder="1" applyAlignment="1">
      <alignment vertical="top" wrapText="1"/>
    </xf>
    <xf numFmtId="0" fontId="125" fillId="0" borderId="39" xfId="0" applyFont="1" applyBorder="1" applyAlignment="1">
      <alignment horizontal="left" vertical="top" wrapText="1"/>
    </xf>
    <xf numFmtId="0" fontId="100" fillId="2" borderId="26" xfId="0" applyFont="1" applyFill="1" applyBorder="1" applyAlignment="1">
      <alignment vertical="center"/>
    </xf>
    <xf numFmtId="0" fontId="101" fillId="0" borderId="0" xfId="0" applyFont="1" applyAlignment="1">
      <alignment horizontal="left" vertical="top"/>
    </xf>
    <xf numFmtId="0" fontId="101" fillId="0" borderId="0" xfId="0" applyFont="1" applyAlignment="1">
      <alignment horizontal="center" vertical="top"/>
    </xf>
    <xf numFmtId="165" fontId="106" fillId="0" borderId="0" xfId="0" applyNumberFormat="1" applyFont="1" applyAlignment="1">
      <alignment horizontal="center" vertical="top"/>
    </xf>
    <xf numFmtId="0" fontId="106" fillId="0" borderId="0" xfId="0" applyFont="1" applyAlignment="1">
      <alignment horizontal="center" vertical="top"/>
    </xf>
    <xf numFmtId="0" fontId="106" fillId="0" borderId="0" xfId="0" applyFont="1" applyAlignment="1">
      <alignment horizontal="left" vertical="top" wrapText="1"/>
    </xf>
    <xf numFmtId="0" fontId="100" fillId="0" borderId="0" xfId="0" applyFont="1" applyAlignment="1">
      <alignment vertical="top" wrapText="1"/>
    </xf>
    <xf numFmtId="0" fontId="100" fillId="0" borderId="40" xfId="0" applyFont="1" applyBorder="1" applyAlignment="1">
      <alignment horizontal="center" vertical="center" wrapText="1"/>
    </xf>
    <xf numFmtId="167" fontId="100" fillId="0" borderId="0" xfId="0" applyNumberFormat="1" applyFont="1" applyAlignment="1">
      <alignment horizontal="center" vertical="center"/>
    </xf>
    <xf numFmtId="0" fontId="108" fillId="0" borderId="28" xfId="0" applyFont="1" applyBorder="1" applyAlignment="1">
      <alignment horizontal="center" vertical="center" wrapText="1"/>
    </xf>
    <xf numFmtId="0" fontId="106" fillId="0" borderId="7" xfId="0" applyFont="1" applyBorder="1" applyAlignment="1">
      <alignment horizontal="center" vertical="center" wrapText="1" readingOrder="1"/>
    </xf>
    <xf numFmtId="166" fontId="108" fillId="0" borderId="5" xfId="0" applyNumberFormat="1" applyFont="1" applyBorder="1" applyAlignment="1">
      <alignment horizontal="center" vertical="center" wrapText="1"/>
    </xf>
    <xf numFmtId="167" fontId="96" fillId="0" borderId="0" xfId="0" applyNumberFormat="1" applyFont="1"/>
    <xf numFmtId="0" fontId="106" fillId="0" borderId="25" xfId="0" applyFont="1" applyBorder="1" applyAlignment="1">
      <alignment horizontal="center" vertical="center" wrapText="1" readingOrder="1"/>
    </xf>
    <xf numFmtId="166" fontId="106" fillId="0" borderId="1" xfId="0" applyNumberFormat="1" applyFont="1" applyBorder="1" applyAlignment="1">
      <alignment horizontal="center" vertical="center" wrapText="1"/>
    </xf>
    <xf numFmtId="4" fontId="100" fillId="0" borderId="10" xfId="0" applyNumberFormat="1" applyFont="1" applyBorder="1" applyAlignment="1">
      <alignment horizontal="center" vertical="center"/>
    </xf>
    <xf numFmtId="167" fontId="100" fillId="0" borderId="0" xfId="0" applyNumberFormat="1" applyFont="1"/>
    <xf numFmtId="0" fontId="100" fillId="0" borderId="13" xfId="0" applyFont="1" applyBorder="1" applyAlignment="1">
      <alignment horizontal="left" vertical="top" wrapText="1" readingOrder="1"/>
    </xf>
    <xf numFmtId="166" fontId="106" fillId="0" borderId="1" xfId="0" applyNumberFormat="1" applyFont="1" applyBorder="1" applyAlignment="1">
      <alignment vertical="top" wrapText="1"/>
    </xf>
    <xf numFmtId="4" fontId="100" fillId="0" borderId="10" xfId="0" applyNumberFormat="1" applyFont="1" applyBorder="1"/>
    <xf numFmtId="0" fontId="108" fillId="0" borderId="13" xfId="0" applyFont="1" applyBorder="1" applyAlignment="1">
      <alignment horizontal="left" vertical="top" wrapText="1" readingOrder="1"/>
    </xf>
    <xf numFmtId="0" fontId="108" fillId="0" borderId="2" xfId="0" applyFont="1" applyBorder="1" applyAlignment="1">
      <alignment horizontal="left" vertical="top" wrapText="1" readingOrder="1"/>
    </xf>
    <xf numFmtId="4" fontId="133" fillId="0" borderId="10" xfId="0" applyNumberFormat="1" applyFont="1" applyBorder="1"/>
    <xf numFmtId="166" fontId="100" fillId="0" borderId="2" xfId="0" applyNumberFormat="1" applyFont="1" applyBorder="1" applyAlignment="1">
      <alignment vertical="top" wrapText="1"/>
    </xf>
    <xf numFmtId="4" fontId="100" fillId="0" borderId="55" xfId="0" applyNumberFormat="1" applyFont="1" applyBorder="1"/>
    <xf numFmtId="0" fontId="108" fillId="0" borderId="2" xfId="0" applyFont="1" applyBorder="1" applyAlignment="1">
      <alignment horizontal="justify" vertical="top" wrapText="1" readingOrder="1"/>
    </xf>
    <xf numFmtId="0" fontId="100" fillId="0" borderId="13" xfId="0" applyFont="1" applyBorder="1" applyAlignment="1">
      <alignment vertical="center" wrapText="1" readingOrder="1"/>
    </xf>
    <xf numFmtId="166" fontId="108" fillId="0" borderId="2" xfId="0" applyNumberFormat="1" applyFont="1" applyBorder="1" applyAlignment="1">
      <alignment vertical="top" wrapText="1"/>
    </xf>
    <xf numFmtId="0" fontId="100" fillId="0" borderId="2" xfId="0" applyFont="1" applyBorder="1" applyAlignment="1">
      <alignment vertical="top" wrapText="1"/>
    </xf>
    <xf numFmtId="0" fontId="100" fillId="0" borderId="25" xfId="0" applyFont="1" applyBorder="1" applyAlignment="1">
      <alignment horizontal="left" vertical="top" wrapText="1" readingOrder="1"/>
    </xf>
    <xf numFmtId="0" fontId="106" fillId="0" borderId="2" xfId="0" applyFont="1" applyBorder="1" applyAlignment="1">
      <alignment horizontal="center" vertical="center" wrapText="1"/>
    </xf>
    <xf numFmtId="0" fontId="108" fillId="0" borderId="2" xfId="0" applyFont="1" applyBorder="1" applyAlignment="1">
      <alignment vertical="top" wrapText="1"/>
    </xf>
    <xf numFmtId="0" fontId="106" fillId="0" borderId="13" xfId="0" applyFont="1" applyBorder="1" applyAlignment="1">
      <alignment horizontal="center" vertical="center" wrapText="1" readingOrder="1"/>
    </xf>
    <xf numFmtId="4" fontId="100" fillId="0" borderId="55" xfId="0" applyNumberFormat="1" applyFont="1" applyBorder="1" applyAlignment="1">
      <alignment horizontal="center" vertical="center"/>
    </xf>
    <xf numFmtId="165" fontId="100" fillId="0" borderId="2" xfId="0" applyNumberFormat="1" applyFont="1" applyBorder="1" applyAlignment="1">
      <alignment vertical="top" wrapText="1"/>
    </xf>
    <xf numFmtId="4" fontId="108" fillId="0" borderId="10" xfId="0" applyNumberFormat="1" applyFont="1" applyBorder="1"/>
    <xf numFmtId="0" fontId="133" fillId="0" borderId="2" xfId="0" applyFont="1" applyBorder="1" applyAlignment="1">
      <alignment horizontal="left" vertical="top" wrapText="1" readingOrder="1"/>
    </xf>
    <xf numFmtId="0" fontId="108" fillId="0" borderId="13" xfId="0" applyFont="1" applyBorder="1" applyAlignment="1">
      <alignment horizontal="left" vertical="top" wrapText="1"/>
    </xf>
    <xf numFmtId="0" fontId="100" fillId="0" borderId="13" xfId="0" applyFont="1" applyBorder="1" applyAlignment="1">
      <alignment horizontal="left" vertical="top" wrapText="1"/>
    </xf>
    <xf numFmtId="0" fontId="100" fillId="0" borderId="18" xfId="0" applyFont="1" applyBorder="1" applyAlignment="1">
      <alignment horizontal="left" vertical="top" wrapText="1" readingOrder="1"/>
    </xf>
    <xf numFmtId="0" fontId="100" fillId="0" borderId="3" xfId="0" applyFont="1" applyBorder="1" applyAlignment="1">
      <alignment vertical="top" wrapText="1"/>
    </xf>
    <xf numFmtId="0" fontId="106" fillId="0" borderId="13" xfId="0" applyFont="1" applyBorder="1" applyAlignment="1">
      <alignment horizontal="center" vertical="center" wrapText="1"/>
    </xf>
    <xf numFmtId="0" fontId="100" fillId="0" borderId="2" xfId="0" applyFont="1" applyBorder="1" applyAlignment="1">
      <alignment horizontal="center" vertical="center" wrapText="1"/>
    </xf>
    <xf numFmtId="0" fontId="100" fillId="0" borderId="14" xfId="0" applyFont="1" applyBorder="1" applyAlignment="1">
      <alignment horizontal="left" vertical="top" wrapText="1"/>
    </xf>
    <xf numFmtId="0" fontId="100" fillId="0" borderId="16" xfId="0" applyFont="1" applyBorder="1" applyAlignment="1">
      <alignment vertical="top" wrapText="1"/>
    </xf>
    <xf numFmtId="0" fontId="100" fillId="0" borderId="0" xfId="0" applyFont="1" applyAlignment="1">
      <alignment horizontal="left" vertical="top" wrapText="1"/>
    </xf>
    <xf numFmtId="4" fontId="100" fillId="0" borderId="9" xfId="0" applyNumberFormat="1" applyFont="1" applyBorder="1" applyAlignment="1">
      <alignment horizontal="center" vertical="center"/>
    </xf>
    <xf numFmtId="4" fontId="100" fillId="3" borderId="52" xfId="0" applyNumberFormat="1" applyFont="1" applyFill="1" applyBorder="1" applyAlignment="1">
      <alignment horizontal="center" vertical="center"/>
    </xf>
    <xf numFmtId="0" fontId="101" fillId="2" borderId="0" xfId="0" applyFont="1" applyFill="1" applyAlignment="1">
      <alignment horizontal="center" vertical="center" wrapText="1"/>
    </xf>
    <xf numFmtId="0" fontId="110" fillId="2" borderId="0" xfId="0" applyFont="1" applyFill="1" applyAlignment="1">
      <alignment horizontal="center" vertical="center" wrapText="1"/>
    </xf>
    <xf numFmtId="4" fontId="100" fillId="2" borderId="10" xfId="0" applyNumberFormat="1" applyFont="1" applyFill="1" applyBorder="1" applyAlignment="1">
      <alignment horizontal="center" vertical="center" wrapText="1"/>
    </xf>
    <xf numFmtId="4" fontId="100" fillId="2" borderId="9" xfId="0" applyNumberFormat="1" applyFont="1" applyFill="1" applyBorder="1" applyAlignment="1">
      <alignment horizontal="center" vertical="center" wrapText="1"/>
    </xf>
    <xf numFmtId="4" fontId="125" fillId="0" borderId="10" xfId="0" applyNumberFormat="1" applyFont="1" applyBorder="1" applyAlignment="1">
      <alignment horizontal="center" vertical="center" wrapText="1"/>
    </xf>
    <xf numFmtId="4" fontId="100" fillId="2" borderId="52" xfId="0" applyNumberFormat="1" applyFont="1" applyFill="1" applyBorder="1" applyAlignment="1">
      <alignment horizontal="center" vertical="center" wrapText="1"/>
    </xf>
    <xf numFmtId="4" fontId="100" fillId="2" borderId="52" xfId="0" applyNumberFormat="1" applyFont="1" applyFill="1" applyBorder="1" applyAlignment="1">
      <alignment vertical="center"/>
    </xf>
    <xf numFmtId="0" fontId="96" fillId="0" borderId="10" xfId="0" applyFont="1" applyBorder="1"/>
    <xf numFmtId="0" fontId="96" fillId="5" borderId="10" xfId="0" applyFont="1" applyFill="1" applyBorder="1" applyAlignment="1">
      <alignment horizontal="center" vertical="center" wrapText="1"/>
    </xf>
    <xf numFmtId="0" fontId="96" fillId="5" borderId="10" xfId="0" applyFont="1" applyFill="1" applyBorder="1" applyAlignment="1">
      <alignment vertical="center" wrapText="1"/>
    </xf>
    <xf numFmtId="0" fontId="96" fillId="4" borderId="10" xfId="0" applyFont="1" applyFill="1" applyBorder="1" applyAlignment="1">
      <alignment horizontal="left" vertical="center" wrapText="1" indent="1"/>
    </xf>
    <xf numFmtId="49" fontId="96" fillId="0" borderId="10" xfId="0" applyNumberFormat="1" applyFont="1" applyBorder="1" applyAlignment="1">
      <alignment horizontal="center" vertical="center" wrapText="1"/>
    </xf>
    <xf numFmtId="0" fontId="96" fillId="4" borderId="39" xfId="0" applyFont="1" applyFill="1" applyBorder="1" applyAlignment="1">
      <alignment horizontal="center" vertical="center" wrapText="1"/>
    </xf>
    <xf numFmtId="0" fontId="96" fillId="4" borderId="10" xfId="0" applyFont="1" applyFill="1" applyBorder="1" applyAlignment="1">
      <alignment horizontal="center" vertical="center" wrapText="1"/>
    </xf>
    <xf numFmtId="0" fontId="96" fillId="0" borderId="42" xfId="0" applyFont="1" applyBorder="1" applyAlignment="1">
      <alignment horizontal="left" vertical="center" wrapText="1" indent="1"/>
    </xf>
    <xf numFmtId="0" fontId="96" fillId="0" borderId="39" xfId="0" applyFont="1" applyBorder="1"/>
    <xf numFmtId="0" fontId="96" fillId="4" borderId="39" xfId="0" applyFont="1" applyFill="1" applyBorder="1" applyAlignment="1">
      <alignment vertical="center" wrapText="1"/>
    </xf>
    <xf numFmtId="0" fontId="96" fillId="0" borderId="39" xfId="0" applyFont="1" applyBorder="1" applyAlignment="1">
      <alignment horizontal="center" vertical="center" wrapText="1"/>
    </xf>
    <xf numFmtId="0" fontId="99" fillId="0" borderId="10" xfId="0" applyFont="1" applyBorder="1" applyAlignment="1">
      <alignment horizontal="left" vertical="center"/>
    </xf>
    <xf numFmtId="167" fontId="102" fillId="3" borderId="10" xfId="0" applyNumberFormat="1" applyFont="1" applyFill="1" applyBorder="1" applyAlignment="1">
      <alignment horizontal="center" vertical="center"/>
    </xf>
    <xf numFmtId="167" fontId="96" fillId="4" borderId="10" xfId="0" applyNumberFormat="1" applyFont="1" applyFill="1" applyBorder="1" applyAlignment="1">
      <alignment horizontal="center" vertical="center"/>
    </xf>
    <xf numFmtId="0" fontId="96" fillId="4" borderId="10" xfId="0" applyFont="1" applyFill="1" applyBorder="1" applyAlignment="1">
      <alignment horizontal="center" vertical="center"/>
    </xf>
    <xf numFmtId="0" fontId="96" fillId="0" borderId="17" xfId="0" applyFont="1" applyBorder="1" applyAlignment="1">
      <alignment horizontal="center" vertical="center"/>
    </xf>
    <xf numFmtId="0" fontId="96" fillId="3" borderId="17" xfId="0" applyFont="1" applyFill="1" applyBorder="1" applyAlignment="1">
      <alignment horizontal="center" vertical="center"/>
    </xf>
    <xf numFmtId="0" fontId="99" fillId="3" borderId="10" xfId="0" applyFont="1" applyFill="1" applyBorder="1" applyAlignment="1">
      <alignment horizontal="left" vertical="center"/>
    </xf>
    <xf numFmtId="0" fontId="96" fillId="3" borderId="10" xfId="0" applyFont="1" applyFill="1" applyBorder="1" applyAlignment="1">
      <alignment horizontal="center" vertical="center"/>
    </xf>
    <xf numFmtId="0" fontId="102" fillId="3" borderId="10" xfId="0" applyFont="1" applyFill="1" applyBorder="1" applyAlignment="1">
      <alignment horizontal="left" vertical="center"/>
    </xf>
    <xf numFmtId="167" fontId="96" fillId="3" borderId="10" xfId="0" applyNumberFormat="1" applyFont="1" applyFill="1" applyBorder="1" applyAlignment="1">
      <alignment horizontal="center" vertical="center"/>
    </xf>
    <xf numFmtId="167" fontId="96" fillId="3" borderId="17" xfId="0" applyNumberFormat="1" applyFont="1" applyFill="1" applyBorder="1" applyAlignment="1">
      <alignment horizontal="center" vertical="center"/>
    </xf>
    <xf numFmtId="0" fontId="96" fillId="4" borderId="10" xfId="0" applyFont="1" applyFill="1" applyBorder="1"/>
    <xf numFmtId="0" fontId="96" fillId="4" borderId="17" xfId="0" applyFont="1" applyFill="1" applyBorder="1" applyAlignment="1">
      <alignment horizontal="center" vertical="center"/>
    </xf>
    <xf numFmtId="0" fontId="96" fillId="4" borderId="0" xfId="0" applyFont="1" applyFill="1"/>
    <xf numFmtId="0" fontId="96" fillId="0" borderId="17" xfId="0" applyFont="1" applyBorder="1"/>
    <xf numFmtId="0" fontId="96" fillId="0" borderId="38" xfId="0" applyFont="1" applyBorder="1"/>
    <xf numFmtId="0" fontId="135" fillId="0" borderId="0" xfId="0" applyFont="1"/>
    <xf numFmtId="1" fontId="96" fillId="0" borderId="10" xfId="0" applyNumberFormat="1" applyFont="1" applyBorder="1" applyAlignment="1">
      <alignment horizontal="center" vertical="center"/>
    </xf>
    <xf numFmtId="0" fontId="96" fillId="0" borderId="10" xfId="0" applyFont="1" applyBorder="1" applyAlignment="1">
      <alignment horizontal="left" vertical="center"/>
    </xf>
    <xf numFmtId="0" fontId="96" fillId="0" borderId="10" xfId="0" applyFont="1" applyBorder="1" applyAlignment="1">
      <alignment horizontal="center"/>
    </xf>
    <xf numFmtId="0" fontId="96" fillId="4" borderId="10" xfId="0" applyFont="1" applyFill="1" applyBorder="1" applyAlignment="1">
      <alignment horizontal="center"/>
    </xf>
    <xf numFmtId="0" fontId="96" fillId="0" borderId="0" xfId="0" applyFont="1" applyAlignment="1">
      <alignment horizontal="center" vertical="center"/>
    </xf>
    <xf numFmtId="0" fontId="105" fillId="0" borderId="0" xfId="0" applyFont="1"/>
    <xf numFmtId="49" fontId="137" fillId="0" borderId="13" xfId="0" applyNumberFormat="1" applyFont="1" applyBorder="1" applyAlignment="1">
      <alignment vertical="top" wrapText="1"/>
    </xf>
    <xf numFmtId="49" fontId="138" fillId="0" borderId="13" xfId="0" applyNumberFormat="1" applyFont="1" applyBorder="1" applyAlignment="1">
      <alignment vertical="top" wrapText="1"/>
    </xf>
    <xf numFmtId="49" fontId="116" fillId="0" borderId="13" xfId="0" applyNumberFormat="1" applyFont="1" applyBorder="1" applyAlignment="1">
      <alignment horizontal="center" vertical="center" wrapText="1"/>
    </xf>
    <xf numFmtId="49" fontId="138" fillId="0" borderId="2" xfId="0" applyNumberFormat="1" applyFont="1" applyBorder="1" applyAlignment="1">
      <alignment vertical="top" wrapText="1"/>
    </xf>
    <xf numFmtId="49" fontId="96" fillId="0" borderId="11" xfId="0" applyNumberFormat="1" applyFont="1" applyBorder="1" applyAlignment="1">
      <alignment horizontal="center" wrapText="1"/>
    </xf>
    <xf numFmtId="49" fontId="96" fillId="0" borderId="13" xfId="0" applyNumberFormat="1" applyFont="1" applyBorder="1" applyAlignment="1">
      <alignment wrapText="1"/>
    </xf>
    <xf numFmtId="49" fontId="96" fillId="0" borderId="11" xfId="0" applyNumberFormat="1" applyFont="1" applyBorder="1" applyAlignment="1">
      <alignment horizontal="center" vertical="top" wrapText="1"/>
    </xf>
    <xf numFmtId="49" fontId="96" fillId="0" borderId="11" xfId="0" applyNumberFormat="1" applyFont="1" applyBorder="1" applyAlignment="1">
      <alignment horizontal="center" vertical="center"/>
    </xf>
    <xf numFmtId="49" fontId="96" fillId="0" borderId="11" xfId="0" applyNumberFormat="1" applyFont="1" applyBorder="1" applyAlignment="1">
      <alignment horizontal="center"/>
    </xf>
    <xf numFmtId="0" fontId="96" fillId="0" borderId="13" xfId="0" applyFont="1" applyBorder="1" applyAlignment="1">
      <alignment wrapText="1"/>
    </xf>
    <xf numFmtId="49" fontId="96" fillId="0" borderId="12" xfId="0" applyNumberFormat="1" applyFont="1" applyBorder="1" applyAlignment="1">
      <alignment horizontal="center" vertical="center"/>
    </xf>
    <xf numFmtId="167" fontId="96" fillId="0" borderId="0" xfId="0" applyNumberFormat="1" applyFont="1" applyAlignment="1">
      <alignment horizontal="right" vertical="center"/>
    </xf>
    <xf numFmtId="167" fontId="99" fillId="0" borderId="0" xfId="0" applyNumberFormat="1" applyFont="1" applyAlignment="1">
      <alignment vertical="center" wrapText="1"/>
    </xf>
    <xf numFmtId="49" fontId="100" fillId="0" borderId="10" xfId="0" applyNumberFormat="1" applyFont="1" applyBorder="1" applyAlignment="1">
      <alignment horizontal="center" vertical="center" wrapText="1"/>
    </xf>
    <xf numFmtId="0" fontId="107" fillId="0" borderId="10" xfId="0" applyFont="1" applyBorder="1" applyAlignment="1">
      <alignment horizontal="center" vertical="center" wrapText="1"/>
    </xf>
    <xf numFmtId="49" fontId="118" fillId="0" borderId="10" xfId="0" applyNumberFormat="1" applyFont="1" applyBorder="1" applyAlignment="1">
      <alignment horizontal="center" vertical="center" wrapText="1"/>
    </xf>
    <xf numFmtId="0" fontId="118" fillId="0" borderId="10" xfId="0" applyFont="1" applyBorder="1" applyAlignment="1">
      <alignment horizontal="center" vertical="center" wrapText="1"/>
    </xf>
    <xf numFmtId="0" fontId="96" fillId="0" borderId="10" xfId="0" applyFont="1" applyBorder="1" applyAlignment="1">
      <alignment horizontal="center" vertical="center" wrapText="1" readingOrder="1"/>
    </xf>
    <xf numFmtId="166" fontId="118" fillId="0" borderId="10" xfId="0" applyNumberFormat="1" applyFont="1" applyBorder="1" applyAlignment="1">
      <alignment horizontal="center" vertical="center" wrapText="1"/>
    </xf>
    <xf numFmtId="171" fontId="96" fillId="0" borderId="10" xfId="0" applyNumberFormat="1" applyFont="1" applyBorder="1" applyAlignment="1">
      <alignment horizontal="right" vertical="center"/>
    </xf>
    <xf numFmtId="168" fontId="96" fillId="0" borderId="0" xfId="0" applyNumberFormat="1" applyFont="1" applyAlignment="1">
      <alignment horizontal="center" vertical="center" wrapText="1"/>
    </xf>
    <xf numFmtId="166" fontId="96" fillId="0" borderId="10" xfId="0" applyNumberFormat="1" applyFont="1" applyBorder="1" applyAlignment="1">
      <alignment horizontal="center" vertical="center" wrapText="1"/>
    </xf>
    <xf numFmtId="4" fontId="96" fillId="0" borderId="10" xfId="0" applyNumberFormat="1" applyFont="1" applyBorder="1" applyAlignment="1">
      <alignment horizontal="right" vertical="center"/>
    </xf>
    <xf numFmtId="0" fontId="96" fillId="0" borderId="10" xfId="0" applyFont="1" applyBorder="1" applyAlignment="1">
      <alignment horizontal="left" vertical="top" wrapText="1" readingOrder="1"/>
    </xf>
    <xf numFmtId="166" fontId="96" fillId="0" borderId="10" xfId="0" applyNumberFormat="1" applyFont="1" applyBorder="1" applyAlignment="1">
      <alignment vertical="top" wrapText="1"/>
    </xf>
    <xf numFmtId="166" fontId="96" fillId="0" borderId="10" xfId="0" applyNumberFormat="1" applyFont="1" applyBorder="1" applyAlignment="1">
      <alignment vertical="center" wrapText="1"/>
    </xf>
    <xf numFmtId="0" fontId="96" fillId="0" borderId="10" xfId="0" applyFont="1" applyBorder="1" applyAlignment="1">
      <alignment horizontal="left" vertical="center" wrapText="1" readingOrder="1"/>
    </xf>
    <xf numFmtId="0" fontId="141" fillId="0" borderId="0" xfId="0" applyFont="1"/>
    <xf numFmtId="0" fontId="118" fillId="0" borderId="10" xfId="0" applyFont="1" applyBorder="1" applyAlignment="1">
      <alignment horizontal="left" vertical="top" wrapText="1" readingOrder="1"/>
    </xf>
    <xf numFmtId="0" fontId="118" fillId="0" borderId="10" xfId="0" applyFont="1" applyBorder="1" applyAlignment="1">
      <alignment horizontal="left" vertical="center" wrapText="1" readingOrder="1"/>
    </xf>
    <xf numFmtId="0" fontId="118" fillId="2" borderId="10" xfId="0" applyFont="1" applyFill="1" applyBorder="1" applyAlignment="1">
      <alignment wrapText="1"/>
    </xf>
    <xf numFmtId="49" fontId="118" fillId="2" borderId="10" xfId="0" applyNumberFormat="1" applyFont="1" applyFill="1" applyBorder="1" applyAlignment="1">
      <alignment horizontal="center" vertical="center" wrapText="1"/>
    </xf>
    <xf numFmtId="0" fontId="118" fillId="2" borderId="10" xfId="0" applyFont="1" applyFill="1" applyBorder="1" applyAlignment="1">
      <alignment horizontal="left" vertical="center" wrapText="1"/>
    </xf>
    <xf numFmtId="49" fontId="124" fillId="0" borderId="10" xfId="0" applyNumberFormat="1" applyFont="1" applyBorder="1" applyAlignment="1">
      <alignment horizontal="center" vertical="center" wrapText="1"/>
    </xf>
    <xf numFmtId="0" fontId="118" fillId="0" borderId="10" xfId="0" applyFont="1" applyBorder="1" applyAlignment="1">
      <alignment vertical="top" wrapText="1"/>
    </xf>
    <xf numFmtId="49" fontId="119" fillId="0" borderId="10" xfId="0" applyNumberFormat="1" applyFont="1" applyBorder="1" applyAlignment="1">
      <alignment horizontal="center" vertical="center" wrapText="1"/>
    </xf>
    <xf numFmtId="49" fontId="124" fillId="0" borderId="10" xfId="0" applyNumberFormat="1" applyFont="1" applyBorder="1" applyAlignment="1">
      <alignment vertical="center" wrapText="1"/>
    </xf>
    <xf numFmtId="0" fontId="118" fillId="0" borderId="10" xfId="0" applyFont="1" applyBorder="1" applyAlignment="1">
      <alignment horizontal="left" vertical="top" wrapText="1"/>
    </xf>
    <xf numFmtId="0" fontId="124" fillId="0" borderId="10" xfId="0" applyFont="1" applyBorder="1" applyAlignment="1">
      <alignment horizontal="left" vertical="top" wrapText="1"/>
    </xf>
    <xf numFmtId="0" fontId="118" fillId="0" borderId="10" xfId="0" applyFont="1" applyBorder="1" applyAlignment="1">
      <alignment horizontal="center" vertical="top" wrapText="1"/>
    </xf>
    <xf numFmtId="166" fontId="118" fillId="0" borderId="10" xfId="0" applyNumberFormat="1" applyFont="1" applyBorder="1" applyAlignment="1">
      <alignment vertical="top" wrapText="1"/>
    </xf>
    <xf numFmtId="166" fontId="118" fillId="0" borderId="10" xfId="0" applyNumberFormat="1" applyFont="1" applyBorder="1" applyAlignment="1">
      <alignment vertical="center" wrapText="1"/>
    </xf>
    <xf numFmtId="0" fontId="124" fillId="0" borderId="10" xfId="0" applyFont="1" applyBorder="1" applyAlignment="1">
      <alignment horizontal="center" vertical="center" wrapText="1"/>
    </xf>
    <xf numFmtId="49" fontId="124" fillId="0" borderId="10" xfId="0" applyNumberFormat="1" applyFont="1" applyBorder="1" applyAlignment="1">
      <alignment horizontal="center" vertical="top" wrapText="1"/>
    </xf>
    <xf numFmtId="0" fontId="133" fillId="0" borderId="20" xfId="0" applyFont="1" applyBorder="1" applyAlignment="1">
      <alignment vertical="center"/>
    </xf>
    <xf numFmtId="49" fontId="118" fillId="0" borderId="10" xfId="0" applyNumberFormat="1" applyFont="1" applyBorder="1" applyAlignment="1">
      <alignment horizontal="center" vertical="center"/>
    </xf>
    <xf numFmtId="0" fontId="118" fillId="0" borderId="10" xfId="0" applyFont="1" applyBorder="1" applyAlignment="1">
      <alignment horizontal="center" vertical="center"/>
    </xf>
    <xf numFmtId="0" fontId="118" fillId="0" borderId="10" xfId="0" applyFont="1" applyBorder="1" applyAlignment="1">
      <alignment horizontal="justify" vertical="top" wrapText="1"/>
    </xf>
    <xf numFmtId="4" fontId="118" fillId="0" borderId="10" xfId="0" applyNumberFormat="1" applyFont="1" applyBorder="1" applyAlignment="1">
      <alignment horizontal="right" vertical="center"/>
    </xf>
    <xf numFmtId="49" fontId="118" fillId="0" borderId="10" xfId="1" applyNumberFormat="1" applyFont="1" applyBorder="1" applyAlignment="1">
      <alignment vertical="top" wrapText="1"/>
    </xf>
    <xf numFmtId="0" fontId="119" fillId="0" borderId="10" xfId="0" applyFont="1" applyBorder="1" applyAlignment="1">
      <alignment horizontal="left" vertical="top" wrapText="1"/>
    </xf>
    <xf numFmtId="49" fontId="119" fillId="0" borderId="10" xfId="0" applyNumberFormat="1" applyFont="1" applyBorder="1" applyAlignment="1">
      <alignment horizontal="center" vertical="top" wrapText="1"/>
    </xf>
    <xf numFmtId="49" fontId="138" fillId="0" borderId="10" xfId="0" applyNumberFormat="1" applyFont="1" applyBorder="1" applyAlignment="1">
      <alignment horizontal="center" vertical="top" wrapText="1"/>
    </xf>
    <xf numFmtId="0" fontId="118" fillId="0" borderId="10" xfId="0" applyFont="1" applyBorder="1" applyAlignment="1">
      <alignment horizontal="justify" vertical="top" wrapText="1" readingOrder="1"/>
    </xf>
    <xf numFmtId="0" fontId="118" fillId="0" borderId="10" xfId="0" applyFont="1" applyBorder="1" applyAlignment="1">
      <alignment horizontal="justify" vertical="center" wrapText="1" readingOrder="1"/>
    </xf>
    <xf numFmtId="0" fontId="96" fillId="0" borderId="10" xfId="0" applyFont="1" applyBorder="1" applyAlignment="1">
      <alignment vertical="center" wrapText="1" readingOrder="1"/>
    </xf>
    <xf numFmtId="49" fontId="124" fillId="0" borderId="10" xfId="0" applyNumberFormat="1" applyFont="1" applyBorder="1" applyAlignment="1">
      <alignment vertical="center"/>
    </xf>
    <xf numFmtId="49" fontId="138" fillId="0" borderId="38" xfId="0" applyNumberFormat="1" applyFont="1" applyBorder="1" applyAlignment="1">
      <alignment horizontal="center" vertical="center" wrapText="1"/>
    </xf>
    <xf numFmtId="0" fontId="96" fillId="0" borderId="10" xfId="0" applyFont="1" applyBorder="1" applyAlignment="1">
      <alignment vertical="center" wrapText="1"/>
    </xf>
    <xf numFmtId="0" fontId="96" fillId="0" borderId="10" xfId="0" applyFont="1" applyBorder="1" applyAlignment="1">
      <alignment horizontal="justify" vertical="top" wrapText="1"/>
    </xf>
    <xf numFmtId="0" fontId="118" fillId="0" borderId="10" xfId="0" applyFont="1" applyBorder="1" applyAlignment="1">
      <alignment vertical="center" wrapText="1"/>
    </xf>
    <xf numFmtId="49" fontId="138" fillId="0" borderId="2" xfId="0" applyNumberFormat="1" applyFont="1" applyBorder="1" applyAlignment="1">
      <alignment horizontal="center" vertical="center" wrapText="1"/>
    </xf>
    <xf numFmtId="165" fontId="96" fillId="0" borderId="10" xfId="0" applyNumberFormat="1" applyFont="1" applyBorder="1" applyAlignment="1">
      <alignment vertical="top" wrapText="1"/>
    </xf>
    <xf numFmtId="165" fontId="96" fillId="0" borderId="10" xfId="0" applyNumberFormat="1" applyFont="1" applyBorder="1" applyAlignment="1">
      <alignment vertical="center" wrapText="1"/>
    </xf>
    <xf numFmtId="166" fontId="96" fillId="0" borderId="38" xfId="0" applyNumberFormat="1" applyFont="1" applyBorder="1" applyAlignment="1">
      <alignment vertical="center" wrapText="1"/>
    </xf>
    <xf numFmtId="0" fontId="118" fillId="0" borderId="10" xfId="0" applyFont="1" applyBorder="1" applyAlignment="1">
      <alignment horizontal="center" vertical="center" wrapText="1" readingOrder="1"/>
    </xf>
    <xf numFmtId="49" fontId="137" fillId="0" borderId="10" xfId="0" applyNumberFormat="1" applyFont="1" applyBorder="1" applyAlignment="1">
      <alignment horizontal="center" vertical="top" wrapText="1"/>
    </xf>
    <xf numFmtId="0" fontId="96" fillId="0" borderId="10" xfId="0" applyFont="1" applyBorder="1" applyAlignment="1">
      <alignment horizontal="left" vertical="top" wrapText="1"/>
    </xf>
    <xf numFmtId="0" fontId="96" fillId="2" borderId="10" xfId="0" applyFont="1" applyFill="1" applyBorder="1" applyAlignment="1">
      <alignment horizontal="center" vertical="center" wrapText="1"/>
    </xf>
    <xf numFmtId="49" fontId="96" fillId="0" borderId="10" xfId="0" applyNumberFormat="1" applyFont="1" applyBorder="1" applyAlignment="1">
      <alignment horizontal="center" vertical="top"/>
    </xf>
    <xf numFmtId="0" fontId="100" fillId="0" borderId="10" xfId="0" applyFont="1" applyBorder="1" applyAlignment="1">
      <alignment vertical="center"/>
    </xf>
    <xf numFmtId="166" fontId="133" fillId="0" borderId="0" xfId="0" applyNumberFormat="1" applyFont="1" applyAlignment="1">
      <alignment horizontal="center" vertical="top"/>
    </xf>
    <xf numFmtId="0" fontId="133" fillId="0" borderId="0" xfId="0" applyFont="1" applyAlignment="1">
      <alignment horizontal="center" vertical="top"/>
    </xf>
    <xf numFmtId="0" fontId="136" fillId="0" borderId="0" xfId="0" applyFont="1" applyAlignment="1">
      <alignment horizontal="center" vertical="top"/>
    </xf>
    <xf numFmtId="0" fontId="100" fillId="2" borderId="10" xfId="0" applyFont="1" applyFill="1" applyBorder="1" applyAlignment="1">
      <alignment horizontal="center"/>
    </xf>
    <xf numFmtId="0" fontId="100" fillId="0" borderId="10" xfId="0" applyFont="1" applyBorder="1"/>
    <xf numFmtId="0" fontId="96" fillId="0" borderId="10" xfId="0" applyFont="1" applyBorder="1" applyAlignment="1">
      <alignment horizontal="center" wrapText="1"/>
    </xf>
    <xf numFmtId="169" fontId="96" fillId="0" borderId="10" xfId="0" applyNumberFormat="1" applyFont="1" applyBorder="1" applyAlignment="1">
      <alignment horizontal="center" vertical="center"/>
    </xf>
    <xf numFmtId="0" fontId="105" fillId="0" borderId="10" xfId="0" applyFont="1" applyBorder="1" applyAlignment="1">
      <alignment horizontal="center" wrapText="1"/>
    </xf>
    <xf numFmtId="171" fontId="96" fillId="0" borderId="10" xfId="0" applyNumberFormat="1" applyFont="1" applyBorder="1" applyAlignment="1">
      <alignment horizontal="center" vertical="center"/>
    </xf>
    <xf numFmtId="0" fontId="105" fillId="0" borderId="10" xfId="0" applyFont="1" applyBorder="1" applyAlignment="1">
      <alignment horizontal="center"/>
    </xf>
    <xf numFmtId="0" fontId="136" fillId="0" borderId="10" xfId="0" applyFont="1" applyBorder="1" applyAlignment="1">
      <alignment wrapText="1"/>
    </xf>
    <xf numFmtId="0" fontId="105" fillId="0" borderId="10" xfId="0" applyFont="1" applyBorder="1" applyAlignment="1">
      <alignment horizontal="left" wrapText="1"/>
    </xf>
    <xf numFmtId="0" fontId="105" fillId="0" borderId="10" xfId="0" applyFont="1" applyBorder="1" applyAlignment="1">
      <alignment wrapText="1"/>
    </xf>
    <xf numFmtId="0" fontId="136" fillId="0" borderId="10" xfId="0" applyFont="1" applyBorder="1"/>
    <xf numFmtId="49" fontId="137" fillId="0" borderId="10" xfId="0" applyNumberFormat="1" applyFont="1" applyBorder="1" applyAlignment="1">
      <alignment horizontal="center" vertical="center" wrapText="1"/>
    </xf>
    <xf numFmtId="0" fontId="142" fillId="0" borderId="0" xfId="0" applyFont="1"/>
    <xf numFmtId="49" fontId="125" fillId="0" borderId="10" xfId="0" applyNumberFormat="1" applyFont="1" applyBorder="1" applyAlignment="1">
      <alignment horizontal="center" vertical="center" wrapText="1"/>
    </xf>
    <xf numFmtId="171" fontId="96" fillId="0" borderId="10" xfId="0" applyNumberFormat="1" applyFont="1" applyBorder="1" applyAlignment="1">
      <alignment horizontal="center" vertical="center" wrapText="1"/>
    </xf>
    <xf numFmtId="0" fontId="105" fillId="0" borderId="10" xfId="0" applyFont="1" applyBorder="1" applyAlignment="1">
      <alignment horizontal="left"/>
    </xf>
    <xf numFmtId="171" fontId="142" fillId="0" borderId="10" xfId="0" applyNumberFormat="1" applyFont="1" applyBorder="1" applyAlignment="1">
      <alignment horizontal="center" vertical="center" wrapText="1"/>
    </xf>
    <xf numFmtId="171" fontId="142" fillId="0" borderId="10" xfId="0" applyNumberFormat="1" applyFont="1" applyBorder="1" applyAlignment="1">
      <alignment horizontal="center" vertical="center"/>
    </xf>
    <xf numFmtId="0" fontId="100" fillId="0" borderId="10" xfId="0" applyFont="1" applyBorder="1" applyAlignment="1">
      <alignment horizontal="center" vertical="center"/>
    </xf>
    <xf numFmtId="0" fontId="100" fillId="0" borderId="10" xfId="0" applyFont="1" applyBorder="1" applyAlignment="1">
      <alignment horizontal="center"/>
    </xf>
    <xf numFmtId="0" fontId="105" fillId="0" borderId="10" xfId="0" applyFont="1" applyBorder="1" applyAlignment="1">
      <alignment vertical="center" wrapText="1"/>
    </xf>
    <xf numFmtId="0" fontId="100" fillId="0" borderId="10" xfId="0" applyFont="1" applyBorder="1" applyAlignment="1">
      <alignment horizontal="center" vertical="center" wrapText="1"/>
    </xf>
    <xf numFmtId="0" fontId="100" fillId="0" borderId="10" xfId="0" applyFont="1" applyBorder="1" applyAlignment="1">
      <alignment vertical="center" wrapText="1"/>
    </xf>
    <xf numFmtId="0" fontId="136" fillId="0" borderId="10" xfId="0" applyFont="1" applyBorder="1" applyAlignment="1">
      <alignment vertical="center" wrapText="1"/>
    </xf>
    <xf numFmtId="49" fontId="96" fillId="2" borderId="0" xfId="0" applyNumberFormat="1" applyFont="1" applyFill="1" applyAlignment="1">
      <alignment vertical="top" wrapText="1"/>
    </xf>
    <xf numFmtId="49" fontId="101" fillId="2" borderId="0" xfId="0" applyNumberFormat="1" applyFont="1" applyFill="1" applyAlignment="1">
      <alignment wrapText="1"/>
    </xf>
    <xf numFmtId="0" fontId="100" fillId="2" borderId="0" xfId="0" applyFont="1" applyFill="1" applyAlignment="1">
      <alignment horizontal="left" wrapText="1"/>
    </xf>
    <xf numFmtId="0" fontId="102" fillId="2" borderId="0" xfId="0" applyFont="1" applyFill="1" applyAlignment="1">
      <alignment horizontal="center" wrapText="1"/>
    </xf>
    <xf numFmtId="49" fontId="111" fillId="2" borderId="0" xfId="0" applyNumberFormat="1" applyFont="1" applyFill="1" applyAlignment="1">
      <alignment horizontal="left"/>
    </xf>
    <xf numFmtId="49" fontId="111" fillId="2" borderId="0" xfId="0" applyNumberFormat="1" applyFont="1" applyFill="1" applyAlignment="1">
      <alignment horizontal="left" vertical="top"/>
    </xf>
    <xf numFmtId="49" fontId="111" fillId="2" borderId="0" xfId="0" applyNumberFormat="1" applyFont="1" applyFill="1" applyAlignment="1">
      <alignment horizontal="left" vertical="center"/>
    </xf>
    <xf numFmtId="49" fontId="106" fillId="2" borderId="4" xfId="0" applyNumberFormat="1" applyFont="1" applyFill="1" applyBorder="1" applyAlignment="1">
      <alignment horizontal="centerContinuous" vertical="center" wrapText="1"/>
    </xf>
    <xf numFmtId="49" fontId="106" fillId="2" borderId="6" xfId="0" applyNumberFormat="1" applyFont="1" applyFill="1" applyBorder="1" applyAlignment="1">
      <alignment horizontal="center" vertical="center" wrapText="1"/>
    </xf>
    <xf numFmtId="49" fontId="110" fillId="2" borderId="7" xfId="0" applyNumberFormat="1" applyFont="1" applyFill="1" applyBorder="1" applyAlignment="1">
      <alignment horizontal="center" vertical="center" wrapText="1"/>
    </xf>
    <xf numFmtId="49" fontId="101" fillId="2" borderId="5" xfId="0" applyNumberFormat="1" applyFont="1" applyFill="1" applyBorder="1" applyAlignment="1">
      <alignment wrapText="1"/>
    </xf>
    <xf numFmtId="49" fontId="110" fillId="2" borderId="43" xfId="0" applyNumberFormat="1" applyFont="1" applyFill="1" applyBorder="1" applyAlignment="1">
      <alignment horizontal="left" vertical="center" wrapText="1"/>
    </xf>
    <xf numFmtId="49" fontId="104" fillId="0" borderId="1" xfId="0" applyNumberFormat="1" applyFont="1" applyBorder="1" applyAlignment="1">
      <alignment horizontal="left" vertical="top" wrapText="1"/>
    </xf>
    <xf numFmtId="49" fontId="124" fillId="0" borderId="2" xfId="0" applyNumberFormat="1" applyFont="1" applyBorder="1" applyAlignment="1">
      <alignment horizontal="left" vertical="top" wrapText="1"/>
    </xf>
    <xf numFmtId="49" fontId="119" fillId="0" borderId="2" xfId="0" applyNumberFormat="1" applyFont="1" applyBorder="1" applyAlignment="1">
      <alignment horizontal="left" vertical="top" wrapText="1"/>
    </xf>
    <xf numFmtId="49" fontId="118" fillId="0" borderId="2" xfId="0" applyNumberFormat="1" applyFont="1" applyBorder="1" applyAlignment="1">
      <alignment horizontal="left" vertical="top" wrapText="1"/>
    </xf>
    <xf numFmtId="49" fontId="96" fillId="0" borderId="2" xfId="0" applyNumberFormat="1" applyFont="1" applyBorder="1" applyAlignment="1">
      <alignment horizontal="left" vertical="top" wrapText="1"/>
    </xf>
    <xf numFmtId="49" fontId="96" fillId="0" borderId="16" xfId="0" applyNumberFormat="1" applyFont="1" applyBorder="1" applyAlignment="1">
      <alignment horizontal="left" vertical="top" wrapText="1"/>
    </xf>
    <xf numFmtId="49" fontId="118" fillId="0" borderId="1" xfId="0" applyNumberFormat="1" applyFont="1" applyBorder="1" applyAlignment="1">
      <alignment horizontal="left" vertical="top" wrapText="1"/>
    </xf>
    <xf numFmtId="49" fontId="96" fillId="0" borderId="2" xfId="0" applyNumberFormat="1" applyFont="1" applyBorder="1" applyAlignment="1">
      <alignment vertical="top" wrapText="1"/>
    </xf>
    <xf numFmtId="49" fontId="118" fillId="0" borderId="2" xfId="0" applyNumberFormat="1" applyFont="1" applyBorder="1" applyAlignment="1">
      <alignment vertical="top" wrapText="1"/>
    </xf>
    <xf numFmtId="49" fontId="96" fillId="0" borderId="16" xfId="0" applyNumberFormat="1" applyFont="1" applyBorder="1" applyAlignment="1">
      <alignment vertical="top" wrapText="1"/>
    </xf>
    <xf numFmtId="49" fontId="129" fillId="0" borderId="26" xfId="0" applyNumberFormat="1" applyFont="1" applyBorder="1" applyAlignment="1">
      <alignment horizontal="center" vertical="top" wrapText="1"/>
    </xf>
    <xf numFmtId="4" fontId="119" fillId="0" borderId="9" xfId="0" applyNumberFormat="1" applyFont="1" applyBorder="1" applyAlignment="1">
      <alignment horizontal="center" vertical="center" wrapText="1"/>
    </xf>
    <xf numFmtId="4" fontId="119" fillId="0" borderId="10" xfId="0" applyNumberFormat="1" applyFont="1" applyBorder="1" applyAlignment="1">
      <alignment horizontal="center" vertical="center" wrapText="1"/>
    </xf>
    <xf numFmtId="49" fontId="129" fillId="0" borderId="10" xfId="0" applyNumberFormat="1" applyFont="1" applyBorder="1" applyAlignment="1">
      <alignment horizontal="center" vertical="top" wrapText="1"/>
    </xf>
    <xf numFmtId="49" fontId="129" fillId="0" borderId="39" xfId="0" applyNumberFormat="1" applyFont="1" applyBorder="1" applyAlignment="1">
      <alignment horizontal="center" vertical="top" wrapText="1"/>
    </xf>
    <xf numFmtId="0" fontId="128" fillId="0" borderId="10" xfId="0" applyFont="1" applyBorder="1" applyAlignment="1">
      <alignment horizontal="center" vertical="top" wrapText="1"/>
    </xf>
    <xf numFmtId="49" fontId="96" fillId="0" borderId="2" xfId="0" applyNumberFormat="1" applyFont="1" applyBorder="1" applyAlignment="1">
      <alignment horizontal="justify" vertical="top" wrapText="1"/>
    </xf>
    <xf numFmtId="49" fontId="129" fillId="0" borderId="38" xfId="0" applyNumberFormat="1" applyFont="1" applyBorder="1" applyAlignment="1">
      <alignment horizontal="center" vertical="top" wrapText="1"/>
    </xf>
    <xf numFmtId="49" fontId="128" fillId="0" borderId="10" xfId="1" applyNumberFormat="1" applyFont="1" applyBorder="1" applyAlignment="1">
      <alignment horizontal="center" vertical="top" wrapText="1"/>
    </xf>
    <xf numFmtId="0" fontId="129" fillId="0" borderId="39" xfId="0" applyFont="1" applyBorder="1" applyAlignment="1">
      <alignment horizontal="center" vertical="top" wrapText="1"/>
    </xf>
    <xf numFmtId="49" fontId="122" fillId="0" borderId="42" xfId="0" applyNumberFormat="1" applyFont="1" applyBorder="1" applyAlignment="1">
      <alignment horizontal="left" vertical="top" wrapText="1"/>
    </xf>
    <xf numFmtId="4" fontId="100" fillId="3" borderId="57" xfId="0" applyNumberFormat="1" applyFont="1" applyFill="1" applyBorder="1" applyAlignment="1">
      <alignment horizontal="center" vertical="top"/>
    </xf>
    <xf numFmtId="0" fontId="128" fillId="2" borderId="26" xfId="0" applyFont="1" applyFill="1" applyBorder="1" applyAlignment="1">
      <alignment horizontal="center" vertical="center"/>
    </xf>
    <xf numFmtId="49" fontId="130" fillId="0" borderId="0" xfId="0" applyNumberFormat="1" applyFont="1" applyAlignment="1">
      <alignment horizontal="left"/>
    </xf>
    <xf numFmtId="49" fontId="131" fillId="0" borderId="0" xfId="0" applyNumberFormat="1" applyFont="1" applyAlignment="1">
      <alignment horizontal="left"/>
    </xf>
    <xf numFmtId="0" fontId="128" fillId="3" borderId="25" xfId="0" applyFont="1" applyFill="1" applyBorder="1" applyAlignment="1">
      <alignment horizontal="center" vertical="center"/>
    </xf>
    <xf numFmtId="49" fontId="101" fillId="3" borderId="38" xfId="0" applyNumberFormat="1" applyFont="1" applyFill="1" applyBorder="1" applyAlignment="1">
      <alignment vertical="top" wrapText="1"/>
    </xf>
    <xf numFmtId="49" fontId="116" fillId="3" borderId="38" xfId="0" applyNumberFormat="1" applyFont="1" applyFill="1" applyBorder="1" applyAlignment="1">
      <alignment horizontal="center" vertical="center" wrapText="1"/>
    </xf>
    <xf numFmtId="4" fontId="119" fillId="3" borderId="10" xfId="0" applyNumberFormat="1" applyFont="1" applyFill="1" applyBorder="1" applyAlignment="1">
      <alignment horizontal="center" vertical="center" wrapText="1"/>
    </xf>
    <xf numFmtId="4" fontId="100" fillId="2" borderId="60" xfId="0" applyNumberFormat="1" applyFont="1" applyFill="1" applyBorder="1" applyAlignment="1">
      <alignment horizontal="center" vertical="top"/>
    </xf>
    <xf numFmtId="4" fontId="100" fillId="3" borderId="60" xfId="0" applyNumberFormat="1" applyFont="1" applyFill="1" applyBorder="1" applyAlignment="1">
      <alignment horizontal="center" vertical="top"/>
    </xf>
    <xf numFmtId="0" fontId="128" fillId="2" borderId="0" xfId="0" applyFont="1" applyFill="1" applyAlignment="1">
      <alignment vertical="center"/>
    </xf>
    <xf numFmtId="4" fontId="100" fillId="2" borderId="0" xfId="0" applyNumberFormat="1" applyFont="1" applyFill="1" applyAlignment="1">
      <alignment horizontal="center" vertical="top"/>
    </xf>
    <xf numFmtId="4" fontId="96" fillId="2" borderId="38" xfId="0" applyNumberFormat="1" applyFont="1" applyFill="1" applyBorder="1" applyAlignment="1">
      <alignment horizontal="center" vertical="center"/>
    </xf>
    <xf numFmtId="4" fontId="100" fillId="2" borderId="62" xfId="0" applyNumberFormat="1" applyFont="1" applyFill="1" applyBorder="1" applyAlignment="1">
      <alignment horizontal="center" vertical="center"/>
    </xf>
    <xf numFmtId="4" fontId="100" fillId="3" borderId="2" xfId="0" applyNumberFormat="1" applyFont="1" applyFill="1" applyBorder="1" applyAlignment="1">
      <alignment horizontal="center" vertical="center"/>
    </xf>
    <xf numFmtId="0" fontId="128" fillId="3" borderId="23" xfId="0" applyFont="1" applyFill="1" applyBorder="1" applyAlignment="1">
      <alignment horizontal="justify" vertical="top" wrapText="1"/>
    </xf>
    <xf numFmtId="0" fontId="96" fillId="3" borderId="16" xfId="0" applyFont="1" applyFill="1" applyBorder="1" applyAlignment="1">
      <alignment vertical="top" wrapText="1"/>
    </xf>
    <xf numFmtId="49" fontId="116" fillId="3" borderId="23" xfId="0" applyNumberFormat="1" applyFont="1" applyFill="1" applyBorder="1" applyAlignment="1">
      <alignment horizontal="center" vertical="center" wrapText="1"/>
    </xf>
    <xf numFmtId="4" fontId="100" fillId="3" borderId="52" xfId="0" applyNumberFormat="1" applyFont="1" applyFill="1" applyBorder="1" applyAlignment="1">
      <alignment horizontal="center"/>
    </xf>
    <xf numFmtId="4" fontId="100" fillId="3" borderId="10" xfId="0" applyNumberFormat="1" applyFont="1" applyFill="1" applyBorder="1" applyAlignment="1">
      <alignment vertical="center" wrapText="1"/>
    </xf>
    <xf numFmtId="4" fontId="100" fillId="3" borderId="9" xfId="0" applyNumberFormat="1" applyFont="1" applyFill="1" applyBorder="1" applyAlignment="1">
      <alignment vertical="center" wrapText="1"/>
    </xf>
    <xf numFmtId="4" fontId="119" fillId="3" borderId="10" xfId="0" applyNumberFormat="1" applyFont="1" applyFill="1" applyBorder="1" applyAlignment="1">
      <alignment vertical="center" wrapText="1"/>
    </xf>
    <xf numFmtId="4" fontId="100" fillId="3" borderId="52" xfId="0" applyNumberFormat="1" applyFont="1" applyFill="1" applyBorder="1" applyAlignment="1">
      <alignment vertical="center" wrapText="1"/>
    </xf>
    <xf numFmtId="0" fontId="100" fillId="2" borderId="0" xfId="0" applyFont="1" applyFill="1" applyAlignment="1">
      <alignment wrapText="1"/>
    </xf>
    <xf numFmtId="0" fontId="106" fillId="2" borderId="26" xfId="0" applyFont="1" applyFill="1" applyBorder="1" applyAlignment="1">
      <alignment horizontal="left"/>
    </xf>
    <xf numFmtId="0" fontId="100" fillId="2" borderId="27" xfId="0" applyFont="1" applyFill="1" applyBorder="1" applyAlignment="1">
      <alignment horizontal="left"/>
    </xf>
    <xf numFmtId="0" fontId="100" fillId="2" borderId="30" xfId="0" applyFont="1" applyFill="1" applyBorder="1" applyAlignment="1">
      <alignment horizontal="left"/>
    </xf>
    <xf numFmtId="0" fontId="110" fillId="0" borderId="0" xfId="0" applyFont="1" applyAlignment="1">
      <alignment horizontal="justify" vertical="top"/>
    </xf>
    <xf numFmtId="0" fontId="110" fillId="0" borderId="0" xfId="0" applyFont="1" applyAlignment="1">
      <alignment horizontal="center" vertical="top"/>
    </xf>
    <xf numFmtId="4" fontId="122" fillId="0" borderId="50" xfId="0" applyNumberFormat="1" applyFont="1" applyBorder="1" applyAlignment="1">
      <alignment horizontal="center" vertical="center" wrapText="1"/>
    </xf>
    <xf numFmtId="4" fontId="122" fillId="0" borderId="58" xfId="0" applyNumberFormat="1" applyFont="1" applyBorder="1" applyAlignment="1">
      <alignment horizontal="center" vertical="center" wrapText="1"/>
    </xf>
    <xf numFmtId="4" fontId="96" fillId="2" borderId="26" xfId="0" applyNumberFormat="1" applyFont="1" applyFill="1" applyBorder="1" applyAlignment="1">
      <alignment horizontal="center" vertical="center"/>
    </xf>
    <xf numFmtId="49" fontId="105" fillId="2" borderId="0" xfId="0" applyNumberFormat="1" applyFont="1" applyFill="1"/>
    <xf numFmtId="49" fontId="106" fillId="2" borderId="61" xfId="0" applyNumberFormat="1" applyFont="1" applyFill="1" applyBorder="1" applyAlignment="1">
      <alignment horizontal="center" vertical="center"/>
    </xf>
    <xf numFmtId="49" fontId="106" fillId="2" borderId="46" xfId="0" applyNumberFormat="1" applyFont="1" applyFill="1" applyBorder="1" applyAlignment="1">
      <alignment horizontal="center" vertical="center"/>
    </xf>
    <xf numFmtId="49" fontId="96" fillId="0" borderId="45" xfId="0" applyNumberFormat="1" applyFont="1" applyBorder="1" applyAlignment="1">
      <alignment horizontal="center" wrapText="1"/>
    </xf>
    <xf numFmtId="49" fontId="101" fillId="0" borderId="36" xfId="0" applyNumberFormat="1" applyFont="1" applyBorder="1" applyAlignment="1">
      <alignment wrapText="1"/>
    </xf>
    <xf numFmtId="49" fontId="96" fillId="2" borderId="46" xfId="0" applyNumberFormat="1" applyFont="1" applyFill="1" applyBorder="1" applyAlignment="1">
      <alignment horizontal="center" wrapText="1"/>
    </xf>
    <xf numFmtId="49" fontId="96" fillId="2" borderId="36" xfId="0" applyNumberFormat="1" applyFont="1" applyFill="1" applyBorder="1" applyAlignment="1">
      <alignment horizontal="center" wrapText="1"/>
    </xf>
    <xf numFmtId="49" fontId="101" fillId="0" borderId="13" xfId="0" applyNumberFormat="1" applyFont="1" applyBorder="1" applyAlignment="1">
      <alignment wrapText="1"/>
    </xf>
    <xf numFmtId="49" fontId="96" fillId="2" borderId="13" xfId="0" applyNumberFormat="1" applyFont="1" applyFill="1" applyBorder="1" applyAlignment="1">
      <alignment horizontal="center" vertical="center" wrapText="1"/>
    </xf>
    <xf numFmtId="49" fontId="103" fillId="0" borderId="13" xfId="0" applyNumberFormat="1" applyFont="1" applyBorder="1" applyAlignment="1">
      <alignment wrapText="1"/>
    </xf>
    <xf numFmtId="49" fontId="119" fillId="0" borderId="13" xfId="0" applyNumberFormat="1" applyFont="1" applyBorder="1" applyAlignment="1">
      <alignment horizontal="center" vertical="top" wrapText="1"/>
    </xf>
    <xf numFmtId="4" fontId="100" fillId="2" borderId="55" xfId="0" applyNumberFormat="1" applyFont="1" applyFill="1" applyBorder="1" applyAlignment="1">
      <alignment horizontal="center" vertical="top"/>
    </xf>
    <xf numFmtId="49" fontId="119" fillId="0" borderId="13" xfId="0" applyNumberFormat="1" applyFont="1" applyBorder="1" applyAlignment="1">
      <alignment horizontal="center" vertical="center" wrapText="1"/>
    </xf>
    <xf numFmtId="49" fontId="119" fillId="0" borderId="13" xfId="0" applyNumberFormat="1" applyFont="1" applyBorder="1" applyAlignment="1">
      <alignment horizontal="center" wrapText="1"/>
    </xf>
    <xf numFmtId="49" fontId="119" fillId="0" borderId="14" xfId="0" applyNumberFormat="1" applyFont="1" applyBorder="1" applyAlignment="1">
      <alignment horizontal="center" vertical="top" wrapText="1"/>
    </xf>
    <xf numFmtId="49" fontId="119" fillId="0" borderId="32" xfId="0" applyNumberFormat="1" applyFont="1" applyBorder="1" applyAlignment="1">
      <alignment horizontal="center" wrapText="1"/>
    </xf>
    <xf numFmtId="49" fontId="119" fillId="0" borderId="11" xfId="0" applyNumberFormat="1" applyFont="1" applyBorder="1" applyAlignment="1">
      <alignment horizontal="center" vertical="center" wrapText="1"/>
    </xf>
    <xf numFmtId="49" fontId="103" fillId="0" borderId="14" xfId="0" applyNumberFormat="1" applyFont="1" applyBorder="1" applyAlignment="1">
      <alignment wrapText="1"/>
    </xf>
    <xf numFmtId="49" fontId="119" fillId="0" borderId="12" xfId="0" applyNumberFormat="1" applyFont="1" applyBorder="1" applyAlignment="1">
      <alignment horizontal="center" vertical="center" wrapText="1"/>
    </xf>
    <xf numFmtId="4" fontId="100" fillId="2" borderId="22" xfId="0" applyNumberFormat="1" applyFont="1" applyFill="1" applyBorder="1" applyAlignment="1">
      <alignment horizontal="center" vertical="top"/>
    </xf>
    <xf numFmtId="4" fontId="100" fillId="2" borderId="56" xfId="0" applyNumberFormat="1" applyFont="1" applyFill="1" applyBorder="1" applyAlignment="1">
      <alignment horizontal="center" vertical="top"/>
    </xf>
    <xf numFmtId="167" fontId="100" fillId="2" borderId="0" xfId="0" applyNumberFormat="1" applyFont="1" applyFill="1" applyAlignment="1">
      <alignment horizontal="left"/>
    </xf>
    <xf numFmtId="0" fontId="106" fillId="3" borderId="31" xfId="0" applyFont="1" applyFill="1" applyBorder="1" applyAlignment="1">
      <alignment horizontal="center" vertical="center" wrapText="1"/>
    </xf>
    <xf numFmtId="170" fontId="100" fillId="3" borderId="48" xfId="0" applyNumberFormat="1" applyFont="1" applyFill="1" applyBorder="1" applyAlignment="1">
      <alignment horizontal="center" vertical="center"/>
    </xf>
    <xf numFmtId="167" fontId="100" fillId="2" borderId="52" xfId="0" applyNumberFormat="1" applyFont="1" applyFill="1" applyBorder="1" applyAlignment="1">
      <alignment horizontal="center"/>
    </xf>
    <xf numFmtId="0" fontId="100" fillId="2" borderId="38" xfId="0" applyFont="1" applyFill="1" applyBorder="1" applyAlignment="1">
      <alignment horizontal="center"/>
    </xf>
    <xf numFmtId="2" fontId="100" fillId="2" borderId="10" xfId="0" applyNumberFormat="1" applyFont="1" applyFill="1" applyBorder="1" applyAlignment="1">
      <alignment horizontal="center"/>
    </xf>
    <xf numFmtId="0" fontId="100" fillId="2" borderId="23" xfId="0" applyFont="1" applyFill="1" applyBorder="1" applyAlignment="1">
      <alignment horizontal="center"/>
    </xf>
    <xf numFmtId="167" fontId="100" fillId="2" borderId="9" xfId="0" applyNumberFormat="1" applyFont="1" applyFill="1" applyBorder="1" applyAlignment="1">
      <alignment horizontal="center" vertical="center"/>
    </xf>
    <xf numFmtId="167" fontId="100" fillId="2" borderId="57" xfId="0" applyNumberFormat="1" applyFont="1" applyFill="1" applyBorder="1" applyAlignment="1">
      <alignment horizontal="center" vertical="center"/>
    </xf>
    <xf numFmtId="167" fontId="100" fillId="2" borderId="58" xfId="0" applyNumberFormat="1" applyFont="1" applyFill="1" applyBorder="1" applyAlignment="1">
      <alignment horizontal="center" vertical="center"/>
    </xf>
    <xf numFmtId="167" fontId="100" fillId="2" borderId="39" xfId="0" applyNumberFormat="1" applyFont="1" applyFill="1" applyBorder="1" applyAlignment="1">
      <alignment horizontal="center" vertical="top"/>
    </xf>
    <xf numFmtId="167" fontId="100" fillId="2" borderId="39" xfId="0" applyNumberFormat="1" applyFont="1" applyFill="1" applyBorder="1" applyAlignment="1">
      <alignment horizontal="center"/>
    </xf>
    <xf numFmtId="0" fontId="100" fillId="2" borderId="9" xfId="0" applyFont="1" applyFill="1" applyBorder="1" applyAlignment="1">
      <alignment horizontal="center" vertical="top"/>
    </xf>
    <xf numFmtId="0" fontId="111" fillId="0" borderId="10" xfId="0" applyFont="1" applyBorder="1" applyAlignment="1">
      <alignment vertical="center" wrapText="1"/>
    </xf>
    <xf numFmtId="49" fontId="96" fillId="3" borderId="10" xfId="0" applyNumberFormat="1" applyFont="1" applyFill="1" applyBorder="1" applyAlignment="1">
      <alignment horizontal="left" vertical="center" wrapText="1"/>
    </xf>
    <xf numFmtId="0" fontId="105" fillId="3" borderId="10" xfId="0" applyFont="1" applyFill="1" applyBorder="1" applyAlignment="1">
      <alignment horizontal="center" wrapText="1"/>
    </xf>
    <xf numFmtId="0" fontId="98" fillId="3" borderId="0" xfId="0" applyFont="1" applyFill="1" applyAlignment="1">
      <alignment horizontal="centerContinuous"/>
    </xf>
    <xf numFmtId="0" fontId="101" fillId="3" borderId="0" xfId="0" applyFont="1" applyFill="1"/>
    <xf numFmtId="0" fontId="100" fillId="3" borderId="0" xfId="0" applyFont="1" applyFill="1" applyAlignment="1">
      <alignment horizontal="centerContinuous" vertical="top" wrapText="1"/>
    </xf>
    <xf numFmtId="0" fontId="96" fillId="3" borderId="0" xfId="0" applyFont="1" applyFill="1" applyAlignment="1">
      <alignment horizontal="centerContinuous"/>
    </xf>
    <xf numFmtId="0" fontId="100" fillId="3" borderId="0" xfId="0" applyFont="1" applyFill="1" applyAlignment="1">
      <alignment horizontal="centerContinuous" wrapText="1"/>
    </xf>
    <xf numFmtId="0" fontId="105" fillId="3" borderId="0" xfId="0" applyFont="1" applyFill="1" applyAlignment="1">
      <alignment horizontal="center"/>
    </xf>
    <xf numFmtId="0" fontId="105" fillId="3" borderId="0" xfId="0" applyFont="1" applyFill="1" applyAlignment="1">
      <alignment horizontal="left"/>
    </xf>
    <xf numFmtId="0" fontId="111" fillId="3" borderId="0" xfId="0" applyFont="1" applyFill="1" applyAlignment="1">
      <alignment horizontal="left"/>
    </xf>
    <xf numFmtId="0" fontId="105" fillId="3" borderId="0" xfId="0" applyFont="1" applyFill="1" applyAlignment="1">
      <alignment horizontal="left" vertical="center"/>
    </xf>
    <xf numFmtId="49" fontId="105" fillId="3" borderId="7" xfId="0" applyNumberFormat="1" applyFont="1" applyFill="1" applyBorder="1" applyAlignment="1">
      <alignment horizontal="left"/>
    </xf>
    <xf numFmtId="49" fontId="105" fillId="3" borderId="0" xfId="0" applyNumberFormat="1" applyFont="1" applyFill="1" applyAlignment="1">
      <alignment horizontal="left"/>
    </xf>
    <xf numFmtId="0" fontId="106" fillId="3" borderId="5" xfId="0" applyFont="1" applyFill="1" applyBorder="1" applyAlignment="1">
      <alignment horizontal="centerContinuous" vertical="center" wrapText="1"/>
    </xf>
    <xf numFmtId="0" fontId="106" fillId="3" borderId="47" xfId="0" applyFont="1" applyFill="1" applyBorder="1" applyAlignment="1">
      <alignment horizontal="center" vertical="center" wrapText="1"/>
    </xf>
    <xf numFmtId="49" fontId="106" fillId="3" borderId="7" xfId="0" applyNumberFormat="1" applyFont="1" applyFill="1" applyBorder="1" applyAlignment="1">
      <alignment horizontal="center" vertical="center"/>
    </xf>
    <xf numFmtId="4" fontId="100" fillId="3" borderId="8" xfId="0" applyNumberFormat="1" applyFont="1" applyFill="1" applyBorder="1" applyAlignment="1">
      <alignment horizontal="center" vertical="center" wrapText="1"/>
    </xf>
    <xf numFmtId="0" fontId="131" fillId="3" borderId="0" xfId="0" applyFont="1" applyFill="1" applyAlignment="1">
      <alignment horizontal="left"/>
    </xf>
    <xf numFmtId="49" fontId="101" fillId="3" borderId="0" xfId="0" applyNumberFormat="1" applyFont="1" applyFill="1" applyAlignment="1">
      <alignment wrapText="1"/>
    </xf>
    <xf numFmtId="4" fontId="125" fillId="3" borderId="9" xfId="0" applyNumberFormat="1" applyFont="1" applyFill="1" applyBorder="1" applyAlignment="1">
      <alignment horizontal="center" vertical="center" wrapText="1"/>
    </xf>
    <xf numFmtId="4" fontId="100" fillId="3" borderId="9" xfId="0" applyNumberFormat="1" applyFont="1" applyFill="1" applyBorder="1" applyAlignment="1">
      <alignment horizontal="center" vertical="center" wrapText="1"/>
    </xf>
    <xf numFmtId="4" fontId="100" fillId="3" borderId="52" xfId="0" applyNumberFormat="1" applyFont="1" applyFill="1" applyBorder="1" applyAlignment="1">
      <alignment horizontal="center" vertical="center" wrapText="1"/>
    </xf>
    <xf numFmtId="171" fontId="96" fillId="0" borderId="2" xfId="0" applyNumberFormat="1" applyFont="1" applyBorder="1" applyAlignment="1">
      <alignment horizontal="center" vertical="center"/>
    </xf>
    <xf numFmtId="171" fontId="96" fillId="0" borderId="17" xfId="0" applyNumberFormat="1" applyFont="1" applyBorder="1" applyAlignment="1">
      <alignment horizontal="center" vertical="center"/>
    </xf>
    <xf numFmtId="4" fontId="100" fillId="4" borderId="57" xfId="0" applyNumberFormat="1" applyFont="1" applyFill="1" applyBorder="1" applyAlignment="1">
      <alignment horizontal="center" vertical="center"/>
    </xf>
    <xf numFmtId="0" fontId="96" fillId="6" borderId="10" xfId="0" applyFont="1" applyFill="1" applyBorder="1" applyAlignment="1">
      <alignment horizontal="center" vertical="center"/>
    </xf>
    <xf numFmtId="0" fontId="96" fillId="0" borderId="2" xfId="0" applyFont="1" applyBorder="1" applyAlignment="1">
      <alignment horizontal="center"/>
    </xf>
    <xf numFmtId="0" fontId="96" fillId="0" borderId="2" xfId="0" applyFont="1" applyBorder="1"/>
    <xf numFmtId="0" fontId="96" fillId="0" borderId="9" xfId="0" applyFont="1" applyBorder="1"/>
    <xf numFmtId="0" fontId="96" fillId="6" borderId="10" xfId="0" applyFont="1" applyFill="1" applyBorder="1" applyAlignment="1">
      <alignment horizontal="center"/>
    </xf>
    <xf numFmtId="4" fontId="105" fillId="3" borderId="9" xfId="0" applyNumberFormat="1" applyFont="1" applyFill="1" applyBorder="1" applyAlignment="1">
      <alignment horizontal="center" vertical="center"/>
    </xf>
    <xf numFmtId="0" fontId="96" fillId="3" borderId="0" xfId="0" applyFont="1" applyFill="1" applyAlignment="1">
      <alignment vertical="center"/>
    </xf>
    <xf numFmtId="49" fontId="137" fillId="0" borderId="38" xfId="0" applyNumberFormat="1" applyFont="1" applyBorder="1" applyAlignment="1">
      <alignment horizontal="center" vertical="center" wrapText="1"/>
    </xf>
    <xf numFmtId="167" fontId="105" fillId="3" borderId="10" xfId="0" applyNumberFormat="1" applyFont="1" applyFill="1" applyBorder="1" applyAlignment="1">
      <alignment horizontal="center" vertical="center"/>
    </xf>
    <xf numFmtId="167" fontId="105" fillId="2" borderId="10" xfId="0" applyNumberFormat="1" applyFont="1" applyFill="1" applyBorder="1" applyAlignment="1">
      <alignment horizontal="center" vertical="center"/>
    </xf>
    <xf numFmtId="170" fontId="100" fillId="3" borderId="52" xfId="0" applyNumberFormat="1" applyFont="1" applyFill="1" applyBorder="1" applyAlignment="1">
      <alignment horizontal="center"/>
    </xf>
    <xf numFmtId="170" fontId="100" fillId="3" borderId="52" xfId="0" applyNumberFormat="1" applyFont="1" applyFill="1" applyBorder="1" applyAlignment="1">
      <alignment horizontal="center" vertical="center"/>
    </xf>
    <xf numFmtId="170" fontId="100" fillId="3" borderId="38" xfId="0" applyNumberFormat="1" applyFont="1" applyFill="1" applyBorder="1" applyAlignment="1">
      <alignment horizontal="center" vertical="center"/>
    </xf>
    <xf numFmtId="170" fontId="100" fillId="2" borderId="52" xfId="0" applyNumberFormat="1" applyFont="1" applyFill="1" applyBorder="1" applyAlignment="1">
      <alignment horizontal="center" vertical="center"/>
    </xf>
    <xf numFmtId="170" fontId="100" fillId="3" borderId="9" xfId="0" applyNumberFormat="1" applyFont="1" applyFill="1" applyBorder="1" applyAlignment="1">
      <alignment horizontal="center" vertical="center"/>
    </xf>
    <xf numFmtId="170" fontId="100" fillId="3" borderId="57" xfId="0" applyNumberFormat="1" applyFont="1" applyFill="1" applyBorder="1" applyAlignment="1">
      <alignment horizontal="center" vertical="center"/>
    </xf>
    <xf numFmtId="170" fontId="100" fillId="3" borderId="58" xfId="0" applyNumberFormat="1" applyFont="1" applyFill="1" applyBorder="1" applyAlignment="1">
      <alignment horizontal="center" vertical="center"/>
    </xf>
    <xf numFmtId="170" fontId="100" fillId="3" borderId="39" xfId="0" applyNumberFormat="1" applyFont="1" applyFill="1" applyBorder="1" applyAlignment="1">
      <alignment horizontal="center" vertical="center"/>
    </xf>
    <xf numFmtId="170" fontId="100" fillId="3" borderId="29" xfId="0" applyNumberFormat="1" applyFont="1" applyFill="1" applyBorder="1" applyAlignment="1">
      <alignment horizontal="center" vertical="center"/>
    </xf>
    <xf numFmtId="170" fontId="125" fillId="3" borderId="9" xfId="0" applyNumberFormat="1" applyFont="1" applyFill="1" applyBorder="1" applyAlignment="1">
      <alignment horizontal="center" vertical="center" wrapText="1"/>
    </xf>
    <xf numFmtId="170" fontId="100" fillId="2" borderId="9" xfId="0" applyNumberFormat="1" applyFont="1" applyFill="1" applyBorder="1" applyAlignment="1">
      <alignment horizontal="center" vertical="center" wrapText="1"/>
    </xf>
    <xf numFmtId="170" fontId="119" fillId="0" borderId="10" xfId="0" applyNumberFormat="1" applyFont="1" applyBorder="1" applyAlignment="1">
      <alignment horizontal="center" vertical="center" wrapText="1"/>
    </xf>
    <xf numFmtId="170" fontId="100" fillId="2" borderId="52" xfId="0" applyNumberFormat="1" applyFont="1" applyFill="1" applyBorder="1" applyAlignment="1">
      <alignment horizontal="center" vertical="center" wrapText="1"/>
    </xf>
    <xf numFmtId="4" fontId="105" fillId="2" borderId="9" xfId="0" applyNumberFormat="1" applyFont="1" applyFill="1" applyBorder="1" applyAlignment="1">
      <alignment horizontal="center" vertical="center"/>
    </xf>
    <xf numFmtId="167" fontId="100" fillId="2" borderId="52" xfId="0" applyNumberFormat="1" applyFont="1" applyFill="1" applyBorder="1" applyAlignment="1">
      <alignment horizontal="center" vertical="center"/>
    </xf>
    <xf numFmtId="167" fontId="100" fillId="3" borderId="52" xfId="0" applyNumberFormat="1" applyFont="1" applyFill="1" applyBorder="1" applyAlignment="1">
      <alignment horizontal="center" vertical="center"/>
    </xf>
    <xf numFmtId="167" fontId="100" fillId="2" borderId="29" xfId="0" applyNumberFormat="1" applyFont="1" applyFill="1" applyBorder="1" applyAlignment="1">
      <alignment horizontal="center" vertical="center"/>
    </xf>
    <xf numFmtId="0" fontId="102" fillId="0" borderId="10" xfId="0" applyFont="1" applyBorder="1" applyAlignment="1">
      <alignment vertical="top" wrapText="1"/>
    </xf>
    <xf numFmtId="0" fontId="102" fillId="0" borderId="38" xfId="0" applyFont="1" applyBorder="1" applyAlignment="1">
      <alignment vertical="top" wrapText="1"/>
    </xf>
    <xf numFmtId="167" fontId="102" fillId="0" borderId="38" xfId="0" applyNumberFormat="1" applyFont="1" applyBorder="1" applyAlignment="1">
      <alignment horizontal="center" vertical="top" wrapText="1"/>
    </xf>
    <xf numFmtId="167" fontId="102" fillId="0" borderId="38" xfId="0" applyNumberFormat="1" applyFont="1" applyBorder="1" applyAlignment="1">
      <alignment vertical="top" wrapText="1"/>
    </xf>
    <xf numFmtId="167" fontId="102" fillId="0" borderId="10" xfId="0" applyNumberFormat="1" applyFont="1" applyBorder="1" applyAlignment="1">
      <alignment horizontal="center" vertical="top" wrapText="1"/>
    </xf>
    <xf numFmtId="167" fontId="102" fillId="0" borderId="10" xfId="0" applyNumberFormat="1" applyFont="1" applyBorder="1" applyAlignment="1">
      <alignment vertical="top" wrapText="1"/>
    </xf>
    <xf numFmtId="0" fontId="102" fillId="0" borderId="39" xfId="0" applyFont="1" applyBorder="1" applyAlignment="1">
      <alignment vertical="top" wrapText="1"/>
    </xf>
    <xf numFmtId="167" fontId="102" fillId="0" borderId="10" xfId="0" applyNumberFormat="1" applyFont="1" applyBorder="1" applyAlignment="1">
      <alignment horizontal="center" vertical="center" wrapText="1"/>
    </xf>
    <xf numFmtId="167" fontId="102" fillId="0" borderId="10" xfId="0" applyNumberFormat="1" applyFont="1" applyBorder="1" applyAlignment="1">
      <alignment horizontal="right" vertical="center" wrapText="1"/>
    </xf>
    <xf numFmtId="167" fontId="102" fillId="0" borderId="0" xfId="0" applyNumberFormat="1" applyFont="1"/>
    <xf numFmtId="0" fontId="102" fillId="0" borderId="40" xfId="0" applyFont="1" applyBorder="1" applyAlignment="1">
      <alignment vertical="top" wrapText="1"/>
    </xf>
    <xf numFmtId="167" fontId="105" fillId="2" borderId="8" xfId="0" applyNumberFormat="1" applyFont="1" applyFill="1" applyBorder="1" applyAlignment="1">
      <alignment horizontal="center" vertical="center"/>
    </xf>
    <xf numFmtId="167" fontId="105" fillId="2" borderId="9" xfId="0" applyNumberFormat="1" applyFont="1" applyFill="1" applyBorder="1" applyAlignment="1">
      <alignment horizontal="center" vertical="center"/>
    </xf>
    <xf numFmtId="167" fontId="96" fillId="2" borderId="8" xfId="0" applyNumberFormat="1" applyFont="1" applyFill="1" applyBorder="1" applyAlignment="1">
      <alignment horizontal="center" vertical="center"/>
    </xf>
    <xf numFmtId="167" fontId="96" fillId="2" borderId="9" xfId="0" applyNumberFormat="1" applyFont="1" applyFill="1" applyBorder="1" applyAlignment="1">
      <alignment horizontal="center" vertical="center"/>
    </xf>
    <xf numFmtId="167" fontId="105" fillId="3" borderId="9" xfId="0" applyNumberFormat="1" applyFont="1" applyFill="1" applyBorder="1" applyAlignment="1">
      <alignment horizontal="center" vertical="center"/>
    </xf>
    <xf numFmtId="167" fontId="105" fillId="2" borderId="23" xfId="0" applyNumberFormat="1" applyFont="1" applyFill="1" applyBorder="1" applyAlignment="1">
      <alignment horizontal="center" vertical="center"/>
    </xf>
    <xf numFmtId="167" fontId="100" fillId="3" borderId="23" xfId="0" applyNumberFormat="1" applyFont="1" applyFill="1" applyBorder="1" applyAlignment="1">
      <alignment horizontal="center" vertical="center"/>
    </xf>
    <xf numFmtId="167" fontId="100" fillId="2" borderId="48" xfId="0" applyNumberFormat="1" applyFont="1" applyFill="1" applyBorder="1" applyAlignment="1">
      <alignment horizontal="center" vertical="center"/>
    </xf>
    <xf numFmtId="171" fontId="96" fillId="3" borderId="10" xfId="0" applyNumberFormat="1" applyFont="1" applyFill="1" applyBorder="1" applyAlignment="1">
      <alignment horizontal="center" vertical="center"/>
    </xf>
    <xf numFmtId="4" fontId="105" fillId="3" borderId="8" xfId="0" applyNumberFormat="1" applyFont="1" applyFill="1" applyBorder="1" applyAlignment="1">
      <alignment horizontal="center" vertical="center"/>
    </xf>
    <xf numFmtId="4" fontId="100" fillId="3" borderId="0" xfId="0" applyNumberFormat="1" applyFont="1" applyFill="1" applyAlignment="1">
      <alignment horizontal="center" vertical="top"/>
    </xf>
    <xf numFmtId="4" fontId="100" fillId="2" borderId="49" xfId="0" applyNumberFormat="1" applyFont="1" applyFill="1" applyBorder="1" applyAlignment="1">
      <alignment horizontal="center" vertical="center"/>
    </xf>
    <xf numFmtId="4" fontId="100" fillId="2" borderId="67" xfId="0" applyNumberFormat="1" applyFont="1" applyFill="1" applyBorder="1" applyAlignment="1">
      <alignment horizontal="center" vertical="center"/>
    </xf>
    <xf numFmtId="4" fontId="100" fillId="3" borderId="67" xfId="0" applyNumberFormat="1" applyFont="1" applyFill="1" applyBorder="1" applyAlignment="1">
      <alignment horizontal="center" vertical="center"/>
    </xf>
    <xf numFmtId="4" fontId="133" fillId="0" borderId="10" xfId="0" applyNumberFormat="1" applyFont="1" applyBorder="1" applyAlignment="1">
      <alignment horizontal="center" vertical="center"/>
    </xf>
    <xf numFmtId="4" fontId="108" fillId="0" borderId="10" xfId="0" applyNumberFormat="1" applyFont="1" applyBorder="1" applyAlignment="1">
      <alignment horizontal="center" vertical="center"/>
    </xf>
    <xf numFmtId="0" fontId="130" fillId="3" borderId="0" xfId="0" applyFont="1" applyFill="1" applyAlignment="1">
      <alignment horizontal="left"/>
    </xf>
    <xf numFmtId="4" fontId="100" fillId="3" borderId="29" xfId="0" applyNumberFormat="1" applyFont="1" applyFill="1" applyBorder="1" applyAlignment="1">
      <alignment horizontal="center" vertical="top"/>
    </xf>
    <xf numFmtId="49" fontId="96" fillId="3" borderId="0" xfId="0" applyNumberFormat="1" applyFont="1" applyFill="1" applyAlignment="1">
      <alignment horizontal="center" vertical="center" wrapText="1"/>
    </xf>
    <xf numFmtId="0" fontId="96" fillId="3" borderId="0" xfId="0" applyFont="1" applyFill="1" applyAlignment="1">
      <alignment vertical="top"/>
    </xf>
    <xf numFmtId="49" fontId="124" fillId="0" borderId="2" xfId="0" applyNumberFormat="1" applyFont="1" applyBorder="1" applyAlignment="1">
      <alignment vertical="top" wrapText="1"/>
    </xf>
    <xf numFmtId="170" fontId="100" fillId="3" borderId="10" xfId="0" applyNumberFormat="1" applyFont="1" applyFill="1" applyBorder="1" applyAlignment="1">
      <alignment horizontal="center" vertical="center" wrapText="1"/>
    </xf>
    <xf numFmtId="49" fontId="122" fillId="0" borderId="68" xfId="0" applyNumberFormat="1" applyFont="1" applyBorder="1" applyAlignment="1">
      <alignment vertical="top" wrapText="1"/>
    </xf>
    <xf numFmtId="49" fontId="96" fillId="2" borderId="36" xfId="0" applyNumberFormat="1" applyFont="1" applyFill="1" applyBorder="1" applyAlignment="1">
      <alignment horizontal="center" vertical="center" wrapText="1"/>
    </xf>
    <xf numFmtId="4" fontId="100" fillId="2" borderId="20" xfId="0" applyNumberFormat="1" applyFont="1" applyFill="1" applyBorder="1" applyAlignment="1">
      <alignment horizontal="center"/>
    </xf>
    <xf numFmtId="4" fontId="100" fillId="3" borderId="20" xfId="0" applyNumberFormat="1" applyFont="1" applyFill="1" applyBorder="1" applyAlignment="1">
      <alignment horizontal="center"/>
    </xf>
    <xf numFmtId="0" fontId="105" fillId="2" borderId="10" xfId="0" applyFont="1" applyFill="1" applyBorder="1" applyAlignment="1">
      <alignment horizontal="left"/>
    </xf>
    <xf numFmtId="0" fontId="111" fillId="0" borderId="23" xfId="0" applyFont="1" applyBorder="1" applyAlignment="1">
      <alignment vertical="center" wrapText="1"/>
    </xf>
    <xf numFmtId="4" fontId="100" fillId="2" borderId="17" xfId="0" applyNumberFormat="1" applyFont="1" applyFill="1" applyBorder="1" applyAlignment="1">
      <alignment horizontal="center" vertical="center"/>
    </xf>
    <xf numFmtId="4" fontId="100" fillId="2" borderId="24" xfId="0" applyNumberFormat="1" applyFont="1" applyFill="1" applyBorder="1" applyAlignment="1">
      <alignment horizontal="center" vertical="center"/>
    </xf>
    <xf numFmtId="4" fontId="100" fillId="2" borderId="37" xfId="0" applyNumberFormat="1" applyFont="1" applyFill="1" applyBorder="1" applyAlignment="1">
      <alignment horizontal="center" vertical="center"/>
    </xf>
    <xf numFmtId="49" fontId="96" fillId="0" borderId="23" xfId="0" applyNumberFormat="1" applyFont="1" applyBorder="1" applyAlignment="1">
      <alignment horizontal="left" vertical="center" wrapText="1"/>
    </xf>
    <xf numFmtId="49" fontId="124" fillId="0" borderId="17" xfId="0" applyNumberFormat="1" applyFont="1" applyBorder="1" applyAlignment="1">
      <alignment vertical="center" wrapText="1"/>
    </xf>
    <xf numFmtId="49" fontId="122" fillId="0" borderId="24" xfId="0" applyNumberFormat="1" applyFont="1" applyBorder="1" applyAlignment="1">
      <alignment vertical="center" wrapText="1"/>
    </xf>
    <xf numFmtId="0" fontId="100" fillId="3" borderId="54" xfId="0" applyFont="1" applyFill="1" applyBorder="1" applyAlignment="1">
      <alignment horizontal="center" vertical="center" wrapText="1"/>
    </xf>
    <xf numFmtId="0" fontId="100" fillId="3" borderId="40" xfId="0" applyFont="1" applyFill="1" applyBorder="1" applyAlignment="1">
      <alignment horizontal="center" vertical="center" wrapText="1"/>
    </xf>
    <xf numFmtId="0" fontId="100" fillId="3" borderId="27" xfId="0" applyFont="1" applyFill="1" applyBorder="1" applyAlignment="1">
      <alignment horizontal="center" vertical="center"/>
    </xf>
    <xf numFmtId="4" fontId="100" fillId="3" borderId="10" xfId="0" applyNumberFormat="1" applyFont="1" applyFill="1" applyBorder="1"/>
    <xf numFmtId="0" fontId="96" fillId="3" borderId="10" xfId="0" applyFont="1" applyFill="1" applyBorder="1"/>
    <xf numFmtId="167" fontId="105" fillId="2" borderId="7" xfId="0" applyNumberFormat="1" applyFont="1" applyFill="1" applyBorder="1" applyAlignment="1">
      <alignment horizontal="center" vertical="center"/>
    </xf>
    <xf numFmtId="167" fontId="105" fillId="2" borderId="7" xfId="0" applyNumberFormat="1" applyFont="1" applyFill="1" applyBorder="1" applyAlignment="1">
      <alignment horizontal="center" vertical="center" wrapText="1"/>
    </xf>
    <xf numFmtId="167" fontId="105" fillId="2" borderId="8" xfId="0" applyNumberFormat="1" applyFont="1" applyFill="1" applyBorder="1" applyAlignment="1">
      <alignment horizontal="center" vertical="center" wrapText="1"/>
    </xf>
    <xf numFmtId="167" fontId="105" fillId="2" borderId="38" xfId="0" applyNumberFormat="1" applyFont="1" applyFill="1" applyBorder="1" applyAlignment="1">
      <alignment horizontal="center"/>
    </xf>
    <xf numFmtId="167" fontId="105" fillId="2" borderId="10" xfId="0" applyNumberFormat="1" applyFont="1" applyFill="1" applyBorder="1" applyAlignment="1">
      <alignment horizontal="center"/>
    </xf>
    <xf numFmtId="167" fontId="105" fillId="2" borderId="23" xfId="0" applyNumberFormat="1" applyFont="1" applyFill="1" applyBorder="1" applyAlignment="1">
      <alignment horizontal="center"/>
    </xf>
    <xf numFmtId="167" fontId="105" fillId="2" borderId="48" xfId="0" applyNumberFormat="1" applyFont="1" applyFill="1" applyBorder="1" applyAlignment="1">
      <alignment horizontal="center"/>
    </xf>
    <xf numFmtId="167" fontId="105" fillId="2" borderId="38" xfId="0" applyNumberFormat="1" applyFont="1" applyFill="1" applyBorder="1" applyAlignment="1">
      <alignment horizontal="center" vertical="center"/>
    </xf>
    <xf numFmtId="167" fontId="105" fillId="2" borderId="8" xfId="0" applyNumberFormat="1" applyFont="1" applyFill="1" applyBorder="1" applyAlignment="1">
      <alignment horizontal="center"/>
    </xf>
    <xf numFmtId="167" fontId="105" fillId="2" borderId="9" xfId="0" applyNumberFormat="1" applyFont="1" applyFill="1" applyBorder="1" applyAlignment="1">
      <alignment horizontal="center"/>
    </xf>
    <xf numFmtId="167" fontId="105" fillId="2" borderId="10" xfId="0" applyNumberFormat="1" applyFont="1" applyFill="1" applyBorder="1" applyAlignment="1">
      <alignment horizontal="center" vertical="top"/>
    </xf>
    <xf numFmtId="167" fontId="105" fillId="2" borderId="23" xfId="0" applyNumberFormat="1" applyFont="1" applyFill="1" applyBorder="1" applyAlignment="1">
      <alignment horizontal="center" vertical="top"/>
    </xf>
    <xf numFmtId="167" fontId="105" fillId="2" borderId="8" xfId="0" applyNumberFormat="1" applyFont="1" applyFill="1" applyBorder="1" applyAlignment="1">
      <alignment horizontal="center" vertical="top"/>
    </xf>
    <xf numFmtId="167" fontId="105" fillId="2" borderId="9" xfId="0" applyNumberFormat="1" applyFont="1" applyFill="1" applyBorder="1" applyAlignment="1">
      <alignment horizontal="center" vertical="top"/>
    </xf>
    <xf numFmtId="167" fontId="105" fillId="2" borderId="15" xfId="0" applyNumberFormat="1" applyFont="1" applyFill="1" applyBorder="1" applyAlignment="1">
      <alignment horizontal="center" vertical="top"/>
    </xf>
    <xf numFmtId="167" fontId="105" fillId="2" borderId="50" xfId="0" applyNumberFormat="1" applyFont="1" applyFill="1" applyBorder="1" applyAlignment="1">
      <alignment horizontal="center" vertical="top"/>
    </xf>
    <xf numFmtId="49" fontId="96" fillId="3" borderId="10" xfId="0" applyNumberFormat="1" applyFont="1" applyFill="1" applyBorder="1" applyAlignment="1">
      <alignment vertical="top" wrapText="1"/>
    </xf>
    <xf numFmtId="170" fontId="105" fillId="2" borderId="38" xfId="0" applyNumberFormat="1" applyFont="1" applyFill="1" applyBorder="1" applyAlignment="1">
      <alignment horizontal="center" vertical="center"/>
    </xf>
    <xf numFmtId="49" fontId="96" fillId="3" borderId="0" xfId="0" applyNumberFormat="1" applyFont="1" applyFill="1"/>
    <xf numFmtId="171" fontId="96" fillId="3" borderId="10" xfId="0" applyNumberFormat="1" applyFont="1" applyFill="1" applyBorder="1" applyAlignment="1">
      <alignment horizontal="center" vertical="center" wrapText="1"/>
    </xf>
    <xf numFmtId="167" fontId="105" fillId="3" borderId="23" xfId="0" applyNumberFormat="1" applyFont="1" applyFill="1" applyBorder="1" applyAlignment="1">
      <alignment horizontal="center"/>
    </xf>
    <xf numFmtId="167" fontId="96" fillId="3" borderId="26" xfId="0" applyNumberFormat="1" applyFont="1" applyFill="1" applyBorder="1" applyAlignment="1">
      <alignment horizontal="center" vertical="center"/>
    </xf>
    <xf numFmtId="4" fontId="96" fillId="3" borderId="26" xfId="0" applyNumberFormat="1" applyFont="1" applyFill="1" applyBorder="1" applyAlignment="1">
      <alignment horizontal="center" vertical="center"/>
    </xf>
    <xf numFmtId="167" fontId="100" fillId="3" borderId="29" xfId="0" applyNumberFormat="1" applyFont="1" applyFill="1" applyBorder="1" applyAlignment="1">
      <alignment horizontal="center" vertical="center"/>
    </xf>
    <xf numFmtId="170" fontId="96" fillId="3" borderId="26" xfId="0" applyNumberFormat="1" applyFont="1" applyFill="1" applyBorder="1" applyAlignment="1">
      <alignment horizontal="center" vertical="center"/>
    </xf>
    <xf numFmtId="4" fontId="100" fillId="3" borderId="10" xfId="0" applyNumberFormat="1" applyFont="1" applyFill="1" applyBorder="1" applyAlignment="1">
      <alignment horizontal="center" vertical="center" wrapText="1"/>
    </xf>
    <xf numFmtId="0" fontId="143" fillId="3" borderId="40" xfId="0" applyFont="1" applyFill="1" applyBorder="1"/>
    <xf numFmtId="0" fontId="143" fillId="0" borderId="40" xfId="0" applyFont="1" applyBorder="1"/>
    <xf numFmtId="49" fontId="122" fillId="0" borderId="10" xfId="0" applyNumberFormat="1" applyFont="1" applyBorder="1" applyAlignment="1">
      <alignment vertical="center" wrapText="1"/>
    </xf>
    <xf numFmtId="0" fontId="100" fillId="3" borderId="62" xfId="0" applyFont="1" applyFill="1" applyBorder="1" applyAlignment="1">
      <alignment horizontal="center" vertical="center" wrapText="1"/>
    </xf>
    <xf numFmtId="4" fontId="100" fillId="3" borderId="1" xfId="0" applyNumberFormat="1" applyFont="1" applyFill="1" applyBorder="1"/>
    <xf numFmtId="4" fontId="108" fillId="3" borderId="2" xfId="0" applyNumberFormat="1" applyFont="1" applyFill="1" applyBorder="1" applyAlignment="1">
      <alignment horizontal="center" vertical="center"/>
    </xf>
    <xf numFmtId="0" fontId="100" fillId="3" borderId="0" xfId="0" applyFont="1" applyFill="1" applyAlignment="1">
      <alignment vertical="top" wrapText="1"/>
    </xf>
    <xf numFmtId="4" fontId="100" fillId="3" borderId="38" xfId="0" applyNumberFormat="1" applyFont="1" applyFill="1" applyBorder="1" applyAlignment="1">
      <alignment vertical="top" wrapText="1"/>
    </xf>
    <xf numFmtId="4" fontId="133" fillId="3" borderId="10" xfId="0" applyNumberFormat="1" applyFont="1" applyFill="1" applyBorder="1" applyAlignment="1">
      <alignment horizontal="center" vertical="center" wrapText="1" readingOrder="1"/>
    </xf>
    <xf numFmtId="4" fontId="133" fillId="3" borderId="10" xfId="0" applyNumberFormat="1" applyFont="1" applyFill="1" applyBorder="1" applyAlignment="1">
      <alignment horizontal="left" vertical="top" wrapText="1" readingOrder="1"/>
    </xf>
    <xf numFmtId="4" fontId="100" fillId="3" borderId="10" xfId="0" applyNumberFormat="1" applyFont="1" applyFill="1" applyBorder="1" applyAlignment="1">
      <alignment vertical="top" wrapText="1"/>
    </xf>
    <xf numFmtId="4" fontId="108" fillId="3" borderId="10" xfId="0" applyNumberFormat="1" applyFont="1" applyFill="1" applyBorder="1" applyAlignment="1">
      <alignment horizontal="center" vertical="center" wrapText="1" readingOrder="1"/>
    </xf>
    <xf numFmtId="4" fontId="106" fillId="3" borderId="10" xfId="0" applyNumberFormat="1" applyFont="1" applyFill="1" applyBorder="1" applyAlignment="1">
      <alignment horizontal="center" vertical="center" wrapText="1"/>
    </xf>
    <xf numFmtId="4" fontId="108" fillId="3" borderId="10" xfId="0" applyNumberFormat="1" applyFont="1" applyFill="1" applyBorder="1" applyAlignment="1">
      <alignment horizontal="left" vertical="top" wrapText="1" readingOrder="1"/>
    </xf>
    <xf numFmtId="4" fontId="106" fillId="3" borderId="10" xfId="0" applyNumberFormat="1" applyFont="1" applyFill="1" applyBorder="1" applyAlignment="1">
      <alignment vertical="top" wrapText="1"/>
    </xf>
    <xf numFmtId="0" fontId="100" fillId="3" borderId="3" xfId="0" applyFont="1" applyFill="1" applyBorder="1" applyAlignment="1">
      <alignment vertical="top" wrapText="1"/>
    </xf>
    <xf numFmtId="0" fontId="100" fillId="0" borderId="3" xfId="0" applyFont="1" applyBorder="1"/>
    <xf numFmtId="0" fontId="96" fillId="2" borderId="10" xfId="0" applyFont="1" applyFill="1" applyBorder="1"/>
    <xf numFmtId="0" fontId="100" fillId="3" borderId="0" xfId="0" applyFont="1" applyFill="1" applyAlignment="1">
      <alignment horizontal="center" vertical="center"/>
    </xf>
    <xf numFmtId="0" fontId="100" fillId="3" borderId="10" xfId="0" applyFont="1" applyFill="1" applyBorder="1"/>
    <xf numFmtId="0" fontId="110" fillId="2" borderId="7" xfId="0" applyFont="1" applyFill="1" applyBorder="1" applyAlignment="1">
      <alignment vertical="center" wrapText="1"/>
    </xf>
    <xf numFmtId="170" fontId="105" fillId="3" borderId="38" xfId="0" applyNumberFormat="1" applyFont="1" applyFill="1" applyBorder="1" applyAlignment="1">
      <alignment horizontal="center" vertical="center"/>
    </xf>
    <xf numFmtId="2" fontId="100" fillId="3" borderId="9" xfId="0" applyNumberFormat="1" applyFont="1" applyFill="1" applyBorder="1" applyAlignment="1">
      <alignment horizontal="center" vertical="center"/>
    </xf>
    <xf numFmtId="2" fontId="100" fillId="2" borderId="9" xfId="0" applyNumberFormat="1" applyFont="1" applyFill="1" applyBorder="1" applyAlignment="1">
      <alignment horizontal="center" vertical="center"/>
    </xf>
    <xf numFmtId="2" fontId="100" fillId="2" borderId="38" xfId="0" applyNumberFormat="1" applyFont="1" applyFill="1" applyBorder="1" applyAlignment="1">
      <alignment horizontal="center" vertical="center"/>
    </xf>
    <xf numFmtId="2" fontId="122" fillId="0" borderId="50" xfId="0" applyNumberFormat="1" applyFont="1" applyBorder="1" applyAlignment="1">
      <alignment vertical="top" wrapText="1"/>
    </xf>
    <xf numFmtId="2" fontId="100" fillId="2" borderId="38" xfId="0" applyNumberFormat="1" applyFont="1" applyFill="1" applyBorder="1" applyAlignment="1">
      <alignment horizontal="center"/>
    </xf>
    <xf numFmtId="2" fontId="122" fillId="0" borderId="58" xfId="0" applyNumberFormat="1" applyFont="1" applyBorder="1" applyAlignment="1">
      <alignment vertical="top" wrapText="1"/>
    </xf>
    <xf numFmtId="2" fontId="96" fillId="2" borderId="9" xfId="0" applyNumberFormat="1" applyFont="1" applyFill="1" applyBorder="1" applyAlignment="1">
      <alignment horizontal="center" vertical="top"/>
    </xf>
    <xf numFmtId="2" fontId="96" fillId="3" borderId="9" xfId="0" applyNumberFormat="1" applyFont="1" applyFill="1" applyBorder="1" applyAlignment="1">
      <alignment horizontal="center" vertical="top"/>
    </xf>
    <xf numFmtId="2" fontId="96" fillId="2" borderId="38" xfId="0" applyNumberFormat="1" applyFont="1" applyFill="1" applyBorder="1" applyAlignment="1">
      <alignment horizontal="center"/>
    </xf>
    <xf numFmtId="2" fontId="100" fillId="2" borderId="9" xfId="0" applyNumberFormat="1" applyFont="1" applyFill="1" applyBorder="1" applyAlignment="1">
      <alignment horizontal="center" vertical="top"/>
    </xf>
    <xf numFmtId="2" fontId="100" fillId="2" borderId="57" xfId="0" applyNumberFormat="1" applyFont="1" applyFill="1" applyBorder="1" applyAlignment="1">
      <alignment horizontal="center" vertical="top"/>
    </xf>
    <xf numFmtId="167" fontId="105" fillId="2" borderId="50" xfId="0" applyNumberFormat="1" applyFont="1" applyFill="1" applyBorder="1" applyAlignment="1">
      <alignment horizontal="center" vertical="center"/>
    </xf>
    <xf numFmtId="167" fontId="105" fillId="2" borderId="48" xfId="0" applyNumberFormat="1" applyFont="1" applyFill="1" applyBorder="1" applyAlignment="1">
      <alignment horizontal="center" vertical="center"/>
    </xf>
    <xf numFmtId="167" fontId="105" fillId="2" borderId="57" xfId="0" applyNumberFormat="1" applyFont="1" applyFill="1" applyBorder="1" applyAlignment="1">
      <alignment horizontal="center" vertical="center"/>
    </xf>
    <xf numFmtId="167" fontId="105" fillId="3" borderId="57" xfId="0" applyNumberFormat="1" applyFont="1" applyFill="1" applyBorder="1" applyAlignment="1">
      <alignment horizontal="center" vertical="center"/>
    </xf>
    <xf numFmtId="167" fontId="105" fillId="2" borderId="52" xfId="0" applyNumberFormat="1" applyFont="1" applyFill="1" applyBorder="1" applyAlignment="1">
      <alignment horizontal="center" vertical="center"/>
    </xf>
    <xf numFmtId="167" fontId="105" fillId="2" borderId="39" xfId="0" applyNumberFormat="1" applyFont="1" applyFill="1" applyBorder="1" applyAlignment="1">
      <alignment horizontal="center" vertical="center"/>
    </xf>
    <xf numFmtId="167" fontId="105" fillId="3" borderId="39" xfId="0" applyNumberFormat="1" applyFont="1" applyFill="1" applyBorder="1" applyAlignment="1">
      <alignment horizontal="center" vertical="center"/>
    </xf>
    <xf numFmtId="167" fontId="109" fillId="2" borderId="39" xfId="0" applyNumberFormat="1" applyFont="1" applyFill="1" applyBorder="1" applyAlignment="1">
      <alignment horizontal="center" vertical="center"/>
    </xf>
    <xf numFmtId="167" fontId="109" fillId="3" borderId="39" xfId="0" applyNumberFormat="1" applyFont="1" applyFill="1" applyBorder="1" applyAlignment="1">
      <alignment horizontal="center" vertical="center"/>
    </xf>
    <xf numFmtId="167" fontId="109" fillId="2" borderId="52" xfId="0" applyNumberFormat="1" applyFont="1" applyFill="1" applyBorder="1" applyAlignment="1">
      <alignment horizontal="center" vertical="center"/>
    </xf>
    <xf numFmtId="167" fontId="105" fillId="3" borderId="23" xfId="0" applyNumberFormat="1" applyFont="1" applyFill="1" applyBorder="1" applyAlignment="1">
      <alignment horizontal="center" vertical="center"/>
    </xf>
    <xf numFmtId="0" fontId="100" fillId="3" borderId="28" xfId="0" applyFont="1" applyFill="1" applyBorder="1" applyAlignment="1">
      <alignment horizontal="center" vertical="center"/>
    </xf>
    <xf numFmtId="4" fontId="105" fillId="2" borderId="26" xfId="0" applyNumberFormat="1" applyFont="1" applyFill="1" applyBorder="1" applyAlignment="1">
      <alignment horizontal="center" vertical="center"/>
    </xf>
    <xf numFmtId="4" fontId="105" fillId="3" borderId="26" xfId="0" applyNumberFormat="1" applyFont="1" applyFill="1" applyBorder="1" applyAlignment="1">
      <alignment horizontal="center" vertical="center"/>
    </xf>
    <xf numFmtId="49" fontId="96" fillId="0" borderId="10" xfId="0" applyNumberFormat="1" applyFont="1" applyBorder="1" applyAlignment="1">
      <alignment vertical="center" wrapText="1"/>
    </xf>
    <xf numFmtId="4" fontId="100" fillId="3" borderId="55" xfId="0" applyNumberFormat="1" applyFont="1" applyFill="1" applyBorder="1" applyAlignment="1">
      <alignment horizontal="center" vertical="center"/>
    </xf>
    <xf numFmtId="0" fontId="100" fillId="0" borderId="0" xfId="0" applyFont="1" applyAlignment="1">
      <alignment horizontal="center" vertical="center"/>
    </xf>
    <xf numFmtId="0" fontId="100" fillId="0" borderId="0" xfId="0" applyFont="1" applyAlignment="1">
      <alignment vertical="center"/>
    </xf>
    <xf numFmtId="0" fontId="100" fillId="0" borderId="0" xfId="0" applyFont="1" applyAlignment="1">
      <alignment horizontal="right" vertical="center"/>
    </xf>
    <xf numFmtId="0" fontId="105" fillId="0" borderId="0" xfId="0" applyFont="1" applyAlignment="1">
      <alignment vertical="center"/>
    </xf>
    <xf numFmtId="49" fontId="100" fillId="3" borderId="10" xfId="0" applyNumberFormat="1" applyFont="1" applyFill="1" applyBorder="1" applyAlignment="1">
      <alignment horizontal="center" vertical="center"/>
    </xf>
    <xf numFmtId="0" fontId="105" fillId="0" borderId="10" xfId="0" applyFont="1" applyBorder="1" applyAlignment="1">
      <alignment horizontal="center" vertical="center"/>
    </xf>
    <xf numFmtId="0" fontId="105" fillId="0" borderId="10" xfId="0" applyFont="1" applyBorder="1" applyAlignment="1">
      <alignment horizontal="center" vertical="center" wrapText="1"/>
    </xf>
    <xf numFmtId="0" fontId="105" fillId="0" borderId="0" xfId="0" applyFont="1" applyAlignment="1">
      <alignment horizontal="center" vertical="center"/>
    </xf>
    <xf numFmtId="0" fontId="96" fillId="3" borderId="84" xfId="5" applyFill="1">
      <alignment horizontal="center" vertical="center"/>
    </xf>
    <xf numFmtId="0" fontId="96" fillId="0" borderId="84" xfId="5" applyFill="1">
      <alignment horizontal="center" vertical="center"/>
    </xf>
    <xf numFmtId="2" fontId="96" fillId="0" borderId="84" xfId="6" applyNumberFormat="1" applyFill="1">
      <alignment horizontal="right" vertical="center"/>
    </xf>
    <xf numFmtId="0" fontId="105" fillId="3" borderId="0" xfId="0" applyFont="1" applyFill="1" applyAlignment="1">
      <alignment vertical="center"/>
    </xf>
    <xf numFmtId="0" fontId="100" fillId="3" borderId="0" xfId="0" applyFont="1" applyFill="1" applyAlignment="1">
      <alignment vertical="center"/>
    </xf>
    <xf numFmtId="2" fontId="96" fillId="3" borderId="84" xfId="6" applyNumberFormat="1" applyFill="1">
      <alignment horizontal="right" vertical="center"/>
    </xf>
    <xf numFmtId="0" fontId="146" fillId="10" borderId="85" xfId="0" applyFont="1" applyFill="1" applyBorder="1" applyAlignment="1">
      <alignment horizontal="center" vertical="center" wrapText="1"/>
    </xf>
    <xf numFmtId="0" fontId="146" fillId="10" borderId="88" xfId="0" applyFont="1" applyFill="1" applyBorder="1" applyAlignment="1">
      <alignment horizontal="center" vertical="center" wrapText="1"/>
    </xf>
    <xf numFmtId="0" fontId="146" fillId="10" borderId="84" xfId="0" applyFont="1" applyFill="1" applyBorder="1" applyAlignment="1">
      <alignment horizontal="center" vertical="center" wrapText="1"/>
    </xf>
    <xf numFmtId="0" fontId="146" fillId="10" borderId="84" xfId="0" applyFont="1" applyFill="1" applyBorder="1" applyAlignment="1">
      <alignment vertical="center" wrapText="1"/>
    </xf>
    <xf numFmtId="0" fontId="147" fillId="10" borderId="84" xfId="0" applyFont="1" applyFill="1" applyBorder="1" applyAlignment="1">
      <alignment vertical="center" wrapText="1"/>
    </xf>
    <xf numFmtId="167" fontId="147" fillId="0" borderId="84" xfId="0" applyNumberFormat="1" applyFont="1" applyBorder="1" applyAlignment="1">
      <alignment horizontal="center" vertical="center" wrapText="1"/>
    </xf>
    <xf numFmtId="167" fontId="146" fillId="0" borderId="84" xfId="0" applyNumberFormat="1" applyFont="1" applyBorder="1" applyAlignment="1">
      <alignment horizontal="center" vertical="center" wrapText="1"/>
    </xf>
    <xf numFmtId="0" fontId="100" fillId="2" borderId="39" xfId="0" applyFont="1" applyFill="1" applyBorder="1" applyAlignment="1">
      <alignment horizontal="center" vertical="center"/>
    </xf>
    <xf numFmtId="4" fontId="100" fillId="2" borderId="31" xfId="0" applyNumberFormat="1" applyFont="1" applyFill="1" applyBorder="1" applyAlignment="1">
      <alignment horizontal="center" vertical="center"/>
    </xf>
    <xf numFmtId="4" fontId="122" fillId="0" borderId="60" xfId="0" applyNumberFormat="1" applyFont="1" applyBorder="1" applyAlignment="1">
      <alignment horizontal="center" vertical="center" wrapText="1"/>
    </xf>
    <xf numFmtId="4" fontId="122" fillId="0" borderId="10" xfId="0" applyNumberFormat="1" applyFont="1" applyBorder="1" applyAlignment="1">
      <alignment horizontal="center" vertical="center" wrapText="1"/>
    </xf>
    <xf numFmtId="4" fontId="122" fillId="0" borderId="61" xfId="0" applyNumberFormat="1" applyFont="1" applyBorder="1" applyAlignment="1">
      <alignment horizontal="center" vertical="center" wrapText="1"/>
    </xf>
    <xf numFmtId="4" fontId="100" fillId="2" borderId="53" xfId="0" applyNumberFormat="1" applyFont="1" applyFill="1" applyBorder="1" applyAlignment="1">
      <alignment horizontal="center" vertical="center"/>
    </xf>
    <xf numFmtId="4" fontId="100" fillId="2" borderId="55" xfId="0" applyNumberFormat="1" applyFont="1" applyFill="1" applyBorder="1" applyAlignment="1">
      <alignment horizontal="center" vertical="center"/>
    </xf>
    <xf numFmtId="4" fontId="100" fillId="9" borderId="9" xfId="0" applyNumberFormat="1" applyFont="1" applyFill="1" applyBorder="1" applyAlignment="1">
      <alignment horizontal="center" vertical="center"/>
    </xf>
    <xf numFmtId="167" fontId="147" fillId="3" borderId="84" xfId="0" applyNumberFormat="1" applyFont="1" applyFill="1" applyBorder="1" applyAlignment="1">
      <alignment horizontal="center" vertical="center" wrapText="1"/>
    </xf>
    <xf numFmtId="49" fontId="96" fillId="0" borderId="38" xfId="0" applyNumberFormat="1" applyFont="1" applyBorder="1" applyAlignment="1">
      <alignment vertical="top" wrapText="1"/>
    </xf>
    <xf numFmtId="49" fontId="96" fillId="3" borderId="38" xfId="0" applyNumberFormat="1" applyFont="1" applyFill="1" applyBorder="1" applyAlignment="1">
      <alignment vertical="top" wrapText="1"/>
    </xf>
    <xf numFmtId="0" fontId="96" fillId="2" borderId="5" xfId="0" applyFont="1" applyFill="1" applyBorder="1" applyAlignment="1">
      <alignment wrapText="1"/>
    </xf>
    <xf numFmtId="0" fontId="97" fillId="2" borderId="0" xfId="0" applyFont="1" applyFill="1" applyAlignment="1">
      <alignment horizontal="center" wrapText="1"/>
    </xf>
    <xf numFmtId="0" fontId="101" fillId="2" borderId="0" xfId="0" applyFont="1" applyFill="1" applyAlignment="1">
      <alignment horizontal="center" wrapText="1"/>
    </xf>
    <xf numFmtId="0" fontId="98" fillId="2" borderId="0" xfId="0" applyFont="1" applyFill="1" applyAlignment="1">
      <alignment horizontal="center"/>
    </xf>
    <xf numFmtId="0" fontId="98" fillId="3" borderId="0" xfId="0" applyFont="1" applyFill="1" applyAlignment="1">
      <alignment horizontal="center"/>
    </xf>
    <xf numFmtId="49" fontId="100" fillId="2" borderId="0" xfId="0" applyNumberFormat="1" applyFont="1" applyFill="1" applyAlignment="1">
      <alignment horizontal="center" vertical="top" wrapText="1"/>
    </xf>
    <xf numFmtId="0" fontId="100" fillId="3" borderId="0" xfId="0" applyFont="1" applyFill="1" applyAlignment="1">
      <alignment horizontal="center" vertical="top" wrapText="1"/>
    </xf>
    <xf numFmtId="49" fontId="96" fillId="2" borderId="0" xfId="0" applyNumberFormat="1" applyFont="1" applyFill="1" applyAlignment="1">
      <alignment horizontal="center"/>
    </xf>
    <xf numFmtId="49" fontId="100" fillId="2" borderId="0" xfId="0" applyNumberFormat="1" applyFont="1" applyFill="1" applyAlignment="1">
      <alignment horizontal="center" wrapText="1"/>
    </xf>
    <xf numFmtId="0" fontId="127" fillId="2" borderId="0" xfId="0" applyFont="1" applyFill="1" applyAlignment="1">
      <alignment horizontal="center" wrapText="1"/>
    </xf>
    <xf numFmtId="2" fontId="96" fillId="0" borderId="84" xfId="5" applyNumberFormat="1" applyFill="1">
      <alignment horizontal="center" vertical="center"/>
    </xf>
    <xf numFmtId="49" fontId="119" fillId="0" borderId="53" xfId="0" applyNumberFormat="1" applyFont="1" applyBorder="1" applyAlignment="1">
      <alignment vertical="top" wrapText="1"/>
    </xf>
    <xf numFmtId="49" fontId="116" fillId="0" borderId="11" xfId="0" applyNumberFormat="1" applyFont="1" applyBorder="1" applyAlignment="1">
      <alignment vertical="center" wrapText="1"/>
    </xf>
    <xf numFmtId="49" fontId="105" fillId="2" borderId="11" xfId="0" applyNumberFormat="1" applyFont="1" applyFill="1" applyBorder="1" applyAlignment="1">
      <alignment horizontal="center" vertical="center" wrapText="1"/>
    </xf>
    <xf numFmtId="49" fontId="116" fillId="0" borderId="11" xfId="0" applyNumberFormat="1" applyFont="1" applyBorder="1" applyAlignment="1">
      <alignment horizontal="center" vertical="top" wrapText="1"/>
    </xf>
    <xf numFmtId="49" fontId="116" fillId="0" borderId="17" xfId="0" applyNumberFormat="1" applyFont="1" applyBorder="1" applyAlignment="1">
      <alignment vertical="center" wrapText="1"/>
    </xf>
    <xf numFmtId="49" fontId="105" fillId="2" borderId="6" xfId="0" applyNumberFormat="1" applyFont="1" applyFill="1" applyBorder="1" applyAlignment="1">
      <alignment horizontal="center" vertical="center" wrapText="1"/>
    </xf>
    <xf numFmtId="4" fontId="105" fillId="2" borderId="19" xfId="0" applyNumberFormat="1" applyFont="1" applyFill="1" applyBorder="1" applyAlignment="1">
      <alignment horizontal="center" vertical="center"/>
    </xf>
    <xf numFmtId="4" fontId="105" fillId="3" borderId="19" xfId="0" applyNumberFormat="1" applyFont="1" applyFill="1" applyBorder="1" applyAlignment="1">
      <alignment horizontal="center" vertical="center"/>
    </xf>
    <xf numFmtId="170" fontId="105" fillId="2" borderId="26" xfId="0" applyNumberFormat="1" applyFont="1" applyFill="1" applyBorder="1" applyAlignment="1">
      <alignment horizontal="center" vertical="center"/>
    </xf>
    <xf numFmtId="170" fontId="105" fillId="3" borderId="26" xfId="0" applyNumberFormat="1" applyFont="1" applyFill="1" applyBorder="1" applyAlignment="1">
      <alignment horizontal="center" vertical="center"/>
    </xf>
    <xf numFmtId="0" fontId="96" fillId="3" borderId="0" xfId="0" applyFont="1" applyFill="1" applyAlignment="1">
      <alignment horizontal="left" vertical="top"/>
    </xf>
    <xf numFmtId="0" fontId="100" fillId="3" borderId="0" xfId="0" applyFont="1" applyFill="1" applyAlignment="1">
      <alignment horizontal="center" vertical="top"/>
    </xf>
    <xf numFmtId="0" fontId="100" fillId="3" borderId="0" xfId="0" applyFont="1" applyFill="1" applyAlignment="1">
      <alignment vertical="top"/>
    </xf>
    <xf numFmtId="0" fontId="105" fillId="3" borderId="0" xfId="0" applyFont="1" applyFill="1" applyAlignment="1">
      <alignment vertical="top"/>
    </xf>
    <xf numFmtId="0" fontId="100" fillId="3" borderId="0" xfId="0" applyFont="1" applyFill="1" applyAlignment="1">
      <alignment horizontal="left"/>
    </xf>
    <xf numFmtId="0" fontId="106" fillId="3" borderId="0" xfId="0" applyFont="1" applyFill="1" applyAlignment="1">
      <alignment horizontal="left"/>
    </xf>
    <xf numFmtId="0" fontId="106" fillId="3" borderId="10" xfId="0" applyFont="1" applyFill="1" applyBorder="1" applyAlignment="1">
      <alignment horizontal="left"/>
    </xf>
    <xf numFmtId="0" fontId="100" fillId="3" borderId="7" xfId="0" applyFont="1" applyFill="1" applyBorder="1" applyAlignment="1">
      <alignment horizontal="left"/>
    </xf>
    <xf numFmtId="0" fontId="100" fillId="3" borderId="0" xfId="0" applyFont="1" applyFill="1" applyAlignment="1">
      <alignment horizontal="left" vertical="center"/>
    </xf>
    <xf numFmtId="0" fontId="100" fillId="3" borderId="7" xfId="0" applyFont="1" applyFill="1" applyBorder="1" applyAlignment="1">
      <alignment vertical="top"/>
    </xf>
    <xf numFmtId="167" fontId="105" fillId="3" borderId="7" xfId="0" applyNumberFormat="1" applyFont="1" applyFill="1" applyBorder="1" applyAlignment="1">
      <alignment horizontal="center" vertical="center"/>
    </xf>
    <xf numFmtId="167" fontId="105" fillId="3" borderId="7" xfId="0" applyNumberFormat="1" applyFont="1" applyFill="1" applyBorder="1" applyAlignment="1">
      <alignment horizontal="center" vertical="center" wrapText="1"/>
    </xf>
    <xf numFmtId="167" fontId="105" fillId="3" borderId="8" xfId="0" applyNumberFormat="1" applyFont="1" applyFill="1" applyBorder="1" applyAlignment="1">
      <alignment horizontal="center" vertical="center" wrapText="1"/>
    </xf>
    <xf numFmtId="167" fontId="105" fillId="3" borderId="38" xfId="0" applyNumberFormat="1" applyFont="1" applyFill="1" applyBorder="1" applyAlignment="1">
      <alignment horizontal="center"/>
    </xf>
    <xf numFmtId="167" fontId="105" fillId="3" borderId="10" xfId="0" applyNumberFormat="1" applyFont="1" applyFill="1" applyBorder="1" applyAlignment="1">
      <alignment horizontal="center"/>
    </xf>
    <xf numFmtId="167" fontId="105" fillId="3" borderId="48" xfId="0" applyNumberFormat="1" applyFont="1" applyFill="1" applyBorder="1" applyAlignment="1">
      <alignment horizontal="center"/>
    </xf>
    <xf numFmtId="167" fontId="105" fillId="3" borderId="8" xfId="0" applyNumberFormat="1" applyFont="1" applyFill="1" applyBorder="1" applyAlignment="1">
      <alignment horizontal="center"/>
    </xf>
    <xf numFmtId="167" fontId="105" fillId="3" borderId="8" xfId="0" applyNumberFormat="1" applyFont="1" applyFill="1" applyBorder="1" applyAlignment="1">
      <alignment horizontal="center" vertical="center"/>
    </xf>
    <xf numFmtId="167" fontId="105" fillId="3" borderId="9" xfId="0" applyNumberFormat="1" applyFont="1" applyFill="1" applyBorder="1" applyAlignment="1">
      <alignment horizontal="center"/>
    </xf>
    <xf numFmtId="167" fontId="105" fillId="3" borderId="10" xfId="0" applyNumberFormat="1" applyFont="1" applyFill="1" applyBorder="1" applyAlignment="1">
      <alignment horizontal="center" vertical="top"/>
    </xf>
    <xf numFmtId="167" fontId="105" fillId="3" borderId="23" xfId="0" applyNumberFormat="1" applyFont="1" applyFill="1" applyBorder="1" applyAlignment="1">
      <alignment horizontal="center" vertical="top"/>
    </xf>
    <xf numFmtId="167" fontId="105" fillId="3" borderId="8" xfId="0" applyNumberFormat="1" applyFont="1" applyFill="1" applyBorder="1" applyAlignment="1">
      <alignment horizontal="center" vertical="top"/>
    </xf>
    <xf numFmtId="167" fontId="105" fillId="3" borderId="9" xfId="0" applyNumberFormat="1" applyFont="1" applyFill="1" applyBorder="1" applyAlignment="1">
      <alignment horizontal="center" vertical="top"/>
    </xf>
    <xf numFmtId="167" fontId="105" fillId="3" borderId="15" xfId="0" applyNumberFormat="1" applyFont="1" applyFill="1" applyBorder="1" applyAlignment="1">
      <alignment horizontal="center" vertical="top"/>
    </xf>
    <xf numFmtId="167" fontId="105" fillId="3" borderId="50" xfId="0" applyNumberFormat="1" applyFont="1" applyFill="1" applyBorder="1" applyAlignment="1">
      <alignment horizontal="center" vertical="top"/>
    </xf>
    <xf numFmtId="170" fontId="100" fillId="3" borderId="7" xfId="0" applyNumberFormat="1" applyFont="1" applyFill="1" applyBorder="1" applyAlignment="1">
      <alignment horizontal="center" vertical="center"/>
    </xf>
    <xf numFmtId="170" fontId="100" fillId="3" borderId="7" xfId="0" applyNumberFormat="1" applyFont="1" applyFill="1" applyBorder="1" applyAlignment="1">
      <alignment horizontal="center" vertical="center" wrapText="1"/>
    </xf>
    <xf numFmtId="170" fontId="100" fillId="3" borderId="8" xfId="0" applyNumberFormat="1" applyFont="1" applyFill="1" applyBorder="1" applyAlignment="1">
      <alignment horizontal="center" vertical="center" wrapText="1"/>
    </xf>
    <xf numFmtId="170" fontId="100" fillId="3" borderId="8" xfId="0" applyNumberFormat="1" applyFont="1" applyFill="1" applyBorder="1" applyAlignment="1">
      <alignment horizontal="center"/>
    </xf>
    <xf numFmtId="0" fontId="96" fillId="7" borderId="10" xfId="0" applyFont="1" applyFill="1" applyBorder="1" applyAlignment="1">
      <alignment horizontal="center" vertical="center"/>
    </xf>
    <xf numFmtId="0" fontId="96" fillId="11" borderId="10" xfId="0" applyFont="1" applyFill="1" applyBorder="1"/>
    <xf numFmtId="0" fontId="149" fillId="0" borderId="0" xfId="0" applyFont="1" applyAlignment="1">
      <alignment horizontal="center"/>
    </xf>
    <xf numFmtId="0" fontId="149" fillId="0" borderId="0" xfId="0" applyFont="1"/>
    <xf numFmtId="0" fontId="150" fillId="0" borderId="0" xfId="0" applyFont="1" applyAlignment="1">
      <alignment horizontal="center"/>
    </xf>
    <xf numFmtId="0" fontId="149" fillId="3" borderId="10" xfId="0" applyFont="1" applyFill="1" applyBorder="1" applyAlignment="1">
      <alignment horizontal="center"/>
    </xf>
    <xf numFmtId="0" fontId="151" fillId="3" borderId="10" xfId="0" applyFont="1" applyFill="1" applyBorder="1" applyAlignment="1">
      <alignment horizontal="center" vertical="center" wrapText="1"/>
    </xf>
    <xf numFmtId="0" fontId="151" fillId="3" borderId="9" xfId="0" applyFont="1" applyFill="1" applyBorder="1" applyAlignment="1">
      <alignment horizontal="center" vertical="center"/>
    </xf>
    <xf numFmtId="0" fontId="151" fillId="3" borderId="10" xfId="0" applyFont="1" applyFill="1" applyBorder="1" applyAlignment="1">
      <alignment horizontal="center" vertical="center"/>
    </xf>
    <xf numFmtId="0" fontId="152" fillId="3" borderId="10" xfId="0" applyFont="1" applyFill="1" applyBorder="1" applyAlignment="1">
      <alignment horizontal="center" vertical="center" wrapText="1"/>
    </xf>
    <xf numFmtId="0" fontId="152" fillId="3" borderId="17" xfId="0" applyFont="1" applyFill="1" applyBorder="1" applyAlignment="1">
      <alignment horizontal="center" vertical="center"/>
    </xf>
    <xf numFmtId="0" fontId="58" fillId="3" borderId="17" xfId="0" applyFont="1" applyFill="1" applyBorder="1" applyAlignment="1">
      <alignment horizontal="center" vertical="center"/>
    </xf>
    <xf numFmtId="0" fontId="58" fillId="3" borderId="10" xfId="0" applyFont="1" applyFill="1" applyBorder="1" applyAlignment="1">
      <alignment horizontal="center" vertical="center" wrapText="1"/>
    </xf>
    <xf numFmtId="0" fontId="151" fillId="3" borderId="2" xfId="0" applyFont="1" applyFill="1" applyBorder="1" applyAlignment="1">
      <alignment horizontal="center" vertical="center"/>
    </xf>
    <xf numFmtId="0" fontId="150" fillId="0" borderId="10" xfId="0" applyFont="1" applyBorder="1" applyAlignment="1">
      <alignment horizontal="center"/>
    </xf>
    <xf numFmtId="0" fontId="152" fillId="3" borderId="39" xfId="0" applyFont="1" applyFill="1" applyBorder="1" applyAlignment="1">
      <alignment horizontal="center" vertical="center" wrapText="1"/>
    </xf>
    <xf numFmtId="0" fontId="149" fillId="3" borderId="17" xfId="0" applyFont="1" applyFill="1" applyBorder="1" applyAlignment="1">
      <alignment horizontal="center"/>
    </xf>
    <xf numFmtId="0" fontId="152" fillId="3" borderId="40" xfId="0" applyFont="1" applyFill="1" applyBorder="1" applyAlignment="1">
      <alignment horizontal="center" vertical="center" wrapText="1"/>
    </xf>
    <xf numFmtId="0" fontId="149" fillId="0" borderId="10" xfId="0" applyFont="1" applyBorder="1"/>
    <xf numFmtId="0" fontId="149" fillId="0" borderId="10" xfId="0" applyFont="1" applyBorder="1" applyAlignment="1">
      <alignment horizontal="center"/>
    </xf>
    <xf numFmtId="0" fontId="149" fillId="0" borderId="3" xfId="0" applyFont="1" applyBorder="1"/>
    <xf numFmtId="0" fontId="152" fillId="3" borderId="42" xfId="0" applyFont="1" applyFill="1" applyBorder="1" applyAlignment="1">
      <alignment horizontal="center" vertical="center"/>
    </xf>
    <xf numFmtId="0" fontId="151" fillId="3" borderId="3" xfId="0" applyFont="1" applyFill="1" applyBorder="1" applyAlignment="1">
      <alignment horizontal="center" vertical="center"/>
    </xf>
    <xf numFmtId="0" fontId="149" fillId="0" borderId="1" xfId="0" applyFont="1" applyBorder="1"/>
    <xf numFmtId="0" fontId="151" fillId="4" borderId="10" xfId="0" applyFont="1" applyFill="1" applyBorder="1" applyAlignment="1">
      <alignment horizontal="center" vertical="center"/>
    </xf>
    <xf numFmtId="167" fontId="96" fillId="0" borderId="84" xfId="6" applyNumberFormat="1" applyFill="1">
      <alignment horizontal="right" vertical="center"/>
    </xf>
    <xf numFmtId="167" fontId="96" fillId="3" borderId="84" xfId="6" applyNumberFormat="1" applyFill="1">
      <alignment horizontal="right" vertical="center"/>
    </xf>
    <xf numFmtId="0" fontId="100" fillId="3" borderId="57" xfId="0" applyFont="1" applyFill="1" applyBorder="1"/>
    <xf numFmtId="2" fontId="100" fillId="3" borderId="61" xfId="0" applyNumberFormat="1" applyFont="1" applyFill="1" applyBorder="1" applyAlignment="1">
      <alignment horizontal="center" vertical="center"/>
    </xf>
    <xf numFmtId="2" fontId="100" fillId="3" borderId="47" xfId="0" applyNumberFormat="1" applyFont="1" applyFill="1" applyBorder="1" applyAlignment="1">
      <alignment horizontal="center" vertical="center"/>
    </xf>
    <xf numFmtId="170" fontId="133" fillId="3" borderId="10" xfId="0" applyNumberFormat="1" applyFont="1" applyFill="1" applyBorder="1" applyAlignment="1">
      <alignment horizontal="center" vertical="center"/>
    </xf>
    <xf numFmtId="170" fontId="100" fillId="0" borderId="10" xfId="0" applyNumberFormat="1" applyFont="1" applyBorder="1" applyAlignment="1">
      <alignment horizontal="center" vertical="center"/>
    </xf>
    <xf numFmtId="170" fontId="133" fillId="3" borderId="10" xfId="0" applyNumberFormat="1" applyFont="1" applyFill="1" applyBorder="1" applyAlignment="1">
      <alignment horizontal="center" vertical="center" wrapText="1" readingOrder="1"/>
    </xf>
    <xf numFmtId="2" fontId="100" fillId="2" borderId="20" xfId="0" applyNumberFormat="1" applyFont="1" applyFill="1" applyBorder="1" applyAlignment="1">
      <alignment horizontal="center" vertical="top"/>
    </xf>
    <xf numFmtId="2" fontId="100" fillId="2" borderId="20" xfId="0" applyNumberFormat="1" applyFont="1" applyFill="1" applyBorder="1" applyAlignment="1">
      <alignment horizontal="center" vertical="center"/>
    </xf>
    <xf numFmtId="2" fontId="100" fillId="2" borderId="7" xfId="0" applyNumberFormat="1" applyFont="1" applyFill="1" applyBorder="1" applyAlignment="1">
      <alignment horizontal="center" vertical="center"/>
    </xf>
    <xf numFmtId="2" fontId="100" fillId="2" borderId="7" xfId="0" applyNumberFormat="1" applyFont="1" applyFill="1" applyBorder="1" applyAlignment="1">
      <alignment horizontal="center" vertical="center" wrapText="1"/>
    </xf>
    <xf numFmtId="2" fontId="100" fillId="2" borderId="8" xfId="0" applyNumberFormat="1" applyFont="1" applyFill="1" applyBorder="1" applyAlignment="1">
      <alignment horizontal="center" vertical="center" wrapText="1"/>
    </xf>
    <xf numFmtId="2" fontId="100" fillId="2" borderId="50" xfId="0" applyNumberFormat="1" applyFont="1" applyFill="1" applyBorder="1" applyAlignment="1">
      <alignment horizontal="center" vertical="center"/>
    </xf>
    <xf numFmtId="2" fontId="100" fillId="2" borderId="48" xfId="0" applyNumberFormat="1" applyFont="1" applyFill="1" applyBorder="1" applyAlignment="1">
      <alignment horizontal="center" vertical="center"/>
    </xf>
    <xf numFmtId="2" fontId="100" fillId="2" borderId="10" xfId="0" applyNumberFormat="1" applyFont="1" applyFill="1" applyBorder="1" applyAlignment="1">
      <alignment horizontal="center" vertical="center"/>
    </xf>
    <xf numFmtId="2" fontId="100" fillId="2" borderId="23" xfId="0" applyNumberFormat="1" applyFont="1" applyFill="1" applyBorder="1" applyAlignment="1">
      <alignment horizontal="center" vertical="center"/>
    </xf>
    <xf numFmtId="2" fontId="100" fillId="2" borderId="57" xfId="0" applyNumberFormat="1" applyFont="1" applyFill="1" applyBorder="1" applyAlignment="1">
      <alignment horizontal="center" vertical="center"/>
    </xf>
    <xf numFmtId="2" fontId="100" fillId="3" borderId="57" xfId="0" applyNumberFormat="1" applyFont="1" applyFill="1" applyBorder="1" applyAlignment="1">
      <alignment horizontal="center" vertical="center"/>
    </xf>
    <xf numFmtId="2" fontId="100" fillId="2" borderId="52" xfId="0" applyNumberFormat="1" applyFont="1" applyFill="1" applyBorder="1" applyAlignment="1">
      <alignment horizontal="center" vertical="center"/>
    </xf>
    <xf numFmtId="2" fontId="100" fillId="2" borderId="39" xfId="0" applyNumberFormat="1" applyFont="1" applyFill="1" applyBorder="1" applyAlignment="1">
      <alignment horizontal="center" vertical="center"/>
    </xf>
    <xf numFmtId="2" fontId="100" fillId="3" borderId="39" xfId="0" applyNumberFormat="1" applyFont="1" applyFill="1" applyBorder="1" applyAlignment="1">
      <alignment horizontal="center" vertical="center"/>
    </xf>
    <xf numFmtId="2" fontId="108" fillId="2" borderId="39" xfId="0" applyNumberFormat="1" applyFont="1" applyFill="1" applyBorder="1" applyAlignment="1">
      <alignment horizontal="center" vertical="center"/>
    </xf>
    <xf numFmtId="2" fontId="108" fillId="3" borderId="39" xfId="0" applyNumberFormat="1" applyFont="1" applyFill="1" applyBorder="1" applyAlignment="1">
      <alignment horizontal="center" vertical="center"/>
    </xf>
    <xf numFmtId="2" fontId="108" fillId="2" borderId="52" xfId="0" applyNumberFormat="1" applyFont="1" applyFill="1" applyBorder="1" applyAlignment="1">
      <alignment horizontal="center" vertical="center"/>
    </xf>
    <xf numFmtId="2" fontId="100" fillId="3" borderId="10" xfId="0" applyNumberFormat="1" applyFont="1" applyFill="1" applyBorder="1" applyAlignment="1">
      <alignment horizontal="center" vertical="center"/>
    </xf>
    <xf numFmtId="2" fontId="100" fillId="3" borderId="23" xfId="0" applyNumberFormat="1" applyFont="1" applyFill="1" applyBorder="1" applyAlignment="1">
      <alignment horizontal="center" vertical="center"/>
    </xf>
    <xf numFmtId="2" fontId="100" fillId="2" borderId="8" xfId="0" applyNumberFormat="1" applyFont="1" applyFill="1" applyBorder="1" applyAlignment="1">
      <alignment horizontal="center" vertical="center"/>
    </xf>
    <xf numFmtId="2" fontId="100" fillId="2" borderId="15" xfId="0" applyNumberFormat="1" applyFont="1" applyFill="1" applyBorder="1" applyAlignment="1">
      <alignment horizontal="center" vertical="center"/>
    </xf>
    <xf numFmtId="2" fontId="100" fillId="2" borderId="26" xfId="0" applyNumberFormat="1" applyFont="1" applyFill="1" applyBorder="1" applyAlignment="1">
      <alignment horizontal="center" vertical="center"/>
    </xf>
    <xf numFmtId="2" fontId="100" fillId="3" borderId="26" xfId="0" applyNumberFormat="1" applyFont="1" applyFill="1" applyBorder="1" applyAlignment="1">
      <alignment horizontal="center" vertical="center"/>
    </xf>
    <xf numFmtId="167" fontId="105" fillId="3" borderId="50" xfId="0" applyNumberFormat="1" applyFont="1" applyFill="1" applyBorder="1" applyAlignment="1">
      <alignment horizontal="center" vertical="center"/>
    </xf>
    <xf numFmtId="167" fontId="122" fillId="3" borderId="50" xfId="0" applyNumberFormat="1" applyFont="1" applyFill="1" applyBorder="1" applyAlignment="1">
      <alignment vertical="top" wrapText="1"/>
    </xf>
    <xf numFmtId="167" fontId="122" fillId="3" borderId="58" xfId="0" applyNumberFormat="1" applyFont="1" applyFill="1" applyBorder="1" applyAlignment="1">
      <alignment vertical="top" wrapText="1"/>
    </xf>
    <xf numFmtId="167" fontId="96" fillId="3" borderId="20" xfId="0" applyNumberFormat="1" applyFont="1" applyFill="1" applyBorder="1" applyAlignment="1">
      <alignment horizontal="center" vertical="center"/>
    </xf>
    <xf numFmtId="167" fontId="96" fillId="3" borderId="9" xfId="0" applyNumberFormat="1" applyFont="1" applyFill="1" applyBorder="1" applyAlignment="1">
      <alignment horizontal="center" vertical="top"/>
    </xf>
    <xf numFmtId="167" fontId="96" fillId="3" borderId="9" xfId="0" applyNumberFormat="1" applyFont="1" applyFill="1" applyBorder="1" applyAlignment="1">
      <alignment horizontal="center" vertical="center"/>
    </xf>
    <xf numFmtId="167" fontId="100" fillId="3" borderId="9" xfId="0" applyNumberFormat="1" applyFont="1" applyFill="1" applyBorder="1" applyAlignment="1">
      <alignment horizontal="center" vertical="top"/>
    </xf>
    <xf numFmtId="167" fontId="100" fillId="3" borderId="9" xfId="0" applyNumberFormat="1" applyFont="1" applyFill="1" applyBorder="1" applyAlignment="1">
      <alignment horizontal="center" vertical="center"/>
    </xf>
    <xf numFmtId="167" fontId="100" fillId="3" borderId="57" xfId="0" applyNumberFormat="1" applyFont="1" applyFill="1" applyBorder="1" applyAlignment="1">
      <alignment horizontal="center" vertical="top"/>
    </xf>
    <xf numFmtId="170" fontId="100" fillId="3" borderId="9" xfId="0" applyNumberFormat="1" applyFont="1" applyFill="1" applyBorder="1" applyAlignment="1">
      <alignment horizontal="center"/>
    </xf>
    <xf numFmtId="170" fontId="100" fillId="8" borderId="9" xfId="0" applyNumberFormat="1" applyFont="1" applyFill="1" applyBorder="1" applyAlignment="1">
      <alignment horizontal="center" vertical="center"/>
    </xf>
    <xf numFmtId="170" fontId="153" fillId="0" borderId="50" xfId="0" applyNumberFormat="1" applyFont="1" applyBorder="1" applyAlignment="1">
      <alignment vertical="top" wrapText="1"/>
    </xf>
    <xf numFmtId="170" fontId="153" fillId="3" borderId="50" xfId="0" applyNumberFormat="1" applyFont="1" applyFill="1" applyBorder="1" applyAlignment="1">
      <alignment vertical="top" wrapText="1"/>
    </xf>
    <xf numFmtId="170" fontId="153" fillId="0" borderId="58" xfId="0" applyNumberFormat="1" applyFont="1" applyBorder="1" applyAlignment="1">
      <alignment vertical="top" wrapText="1"/>
    </xf>
    <xf numFmtId="170" fontId="153" fillId="3" borderId="58" xfId="0" applyNumberFormat="1" applyFont="1" applyFill="1" applyBorder="1" applyAlignment="1">
      <alignment vertical="top" wrapText="1"/>
    </xf>
    <xf numFmtId="170" fontId="100" fillId="2" borderId="26" xfId="0" applyNumberFormat="1" applyFont="1" applyFill="1" applyBorder="1" applyAlignment="1">
      <alignment horizontal="center" vertical="center"/>
    </xf>
    <xf numFmtId="170" fontId="100" fillId="3" borderId="26" xfId="0" applyNumberFormat="1" applyFont="1" applyFill="1" applyBorder="1" applyAlignment="1">
      <alignment horizontal="center" vertical="center"/>
    </xf>
    <xf numFmtId="0" fontId="96" fillId="0" borderId="10" xfId="0" applyFont="1" applyBorder="1" applyAlignment="1">
      <alignment horizontal="left"/>
    </xf>
    <xf numFmtId="4" fontId="100" fillId="2" borderId="60" xfId="0" applyNumberFormat="1" applyFont="1" applyFill="1" applyBorder="1" applyAlignment="1">
      <alignment horizontal="center" vertical="center"/>
    </xf>
    <xf numFmtId="4" fontId="100" fillId="3" borderId="60" xfId="0" applyNumberFormat="1" applyFont="1" applyFill="1" applyBorder="1" applyAlignment="1">
      <alignment horizontal="center" vertical="center"/>
    </xf>
    <xf numFmtId="0" fontId="100" fillId="0" borderId="10" xfId="0" applyFont="1" applyBorder="1" applyAlignment="1">
      <alignment horizontal="left"/>
    </xf>
    <xf numFmtId="0" fontId="101" fillId="2" borderId="27" xfId="0" applyFont="1" applyFill="1" applyBorder="1" applyAlignment="1">
      <alignment vertical="center" wrapText="1"/>
    </xf>
    <xf numFmtId="0" fontId="96" fillId="0" borderId="2" xfId="0" applyFont="1" applyBorder="1" applyAlignment="1">
      <alignment horizontal="left" vertical="center" wrapText="1"/>
    </xf>
    <xf numFmtId="49" fontId="122" fillId="0" borderId="17" xfId="0" applyNumberFormat="1" applyFont="1" applyBorder="1" applyAlignment="1">
      <alignment horizontal="left" vertical="center" wrapText="1"/>
    </xf>
    <xf numFmtId="0" fontId="100" fillId="3" borderId="10" xfId="0" applyFont="1" applyFill="1" applyBorder="1" applyAlignment="1">
      <alignment horizontal="center" vertical="center" wrapText="1"/>
    </xf>
    <xf numFmtId="0" fontId="100" fillId="3" borderId="4" xfId="0" applyFont="1" applyFill="1" applyBorder="1" applyAlignment="1">
      <alignment horizontal="center" vertical="center"/>
    </xf>
    <xf numFmtId="2" fontId="100" fillId="3" borderId="38" xfId="0" applyNumberFormat="1" applyFont="1" applyFill="1" applyBorder="1" applyAlignment="1">
      <alignment horizontal="center" vertical="center"/>
    </xf>
    <xf numFmtId="170" fontId="133" fillId="3" borderId="2" xfId="0" applyNumberFormat="1" applyFont="1" applyFill="1" applyBorder="1" applyAlignment="1">
      <alignment horizontal="center" vertical="center"/>
    </xf>
    <xf numFmtId="4" fontId="133" fillId="3" borderId="2" xfId="0" applyNumberFormat="1" applyFont="1" applyFill="1" applyBorder="1" applyAlignment="1">
      <alignment horizontal="center" vertical="center"/>
    </xf>
    <xf numFmtId="4" fontId="133" fillId="3" borderId="10" xfId="0" applyNumberFormat="1" applyFont="1" applyFill="1" applyBorder="1" applyAlignment="1">
      <alignment horizontal="center" vertical="center"/>
    </xf>
    <xf numFmtId="4" fontId="133" fillId="3" borderId="10" xfId="0" applyNumberFormat="1" applyFont="1" applyFill="1" applyBorder="1"/>
    <xf numFmtId="4" fontId="100" fillId="3" borderId="2" xfId="0" applyNumberFormat="1" applyFont="1" applyFill="1" applyBorder="1"/>
    <xf numFmtId="4" fontId="108" fillId="3" borderId="10" xfId="0" applyNumberFormat="1" applyFont="1" applyFill="1" applyBorder="1" applyAlignment="1">
      <alignment horizontal="center" vertical="center"/>
    </xf>
    <xf numFmtId="4" fontId="108" fillId="3" borderId="10" xfId="0" applyNumberFormat="1" applyFont="1" applyFill="1" applyBorder="1"/>
    <xf numFmtId="4" fontId="100" fillId="3" borderId="1" xfId="0" applyNumberFormat="1" applyFont="1" applyFill="1" applyBorder="1" applyAlignment="1">
      <alignment horizontal="center" vertical="center"/>
    </xf>
    <xf numFmtId="4" fontId="108" fillId="3" borderId="2" xfId="0" applyNumberFormat="1" applyFont="1" applyFill="1" applyBorder="1"/>
    <xf numFmtId="4" fontId="100" fillId="3" borderId="3" xfId="0" applyNumberFormat="1" applyFont="1" applyFill="1" applyBorder="1" applyAlignment="1">
      <alignment horizontal="center" vertical="center"/>
    </xf>
    <xf numFmtId="4" fontId="133" fillId="3" borderId="55" xfId="0" applyNumberFormat="1" applyFont="1" applyFill="1" applyBorder="1" applyAlignment="1">
      <alignment horizontal="center" vertical="center"/>
    </xf>
    <xf numFmtId="4" fontId="100" fillId="3" borderId="55" xfId="0" applyNumberFormat="1" applyFont="1" applyFill="1" applyBorder="1"/>
    <xf numFmtId="4" fontId="133" fillId="3" borderId="55" xfId="0" applyNumberFormat="1" applyFont="1" applyFill="1" applyBorder="1"/>
    <xf numFmtId="4" fontId="100" fillId="3" borderId="63" xfId="0" applyNumberFormat="1" applyFont="1" applyFill="1" applyBorder="1" applyAlignment="1">
      <alignment horizontal="center" vertical="center"/>
    </xf>
    <xf numFmtId="4" fontId="108" fillId="3" borderId="55" xfId="0" applyNumberFormat="1" applyFont="1" applyFill="1" applyBorder="1" applyAlignment="1">
      <alignment horizontal="center" vertical="center"/>
    </xf>
    <xf numFmtId="4" fontId="108" fillId="3" borderId="55" xfId="0" applyNumberFormat="1" applyFont="1" applyFill="1" applyBorder="1"/>
    <xf numFmtId="4" fontId="100" fillId="3" borderId="63" xfId="0" applyNumberFormat="1" applyFont="1" applyFill="1" applyBorder="1"/>
    <xf numFmtId="4" fontId="100" fillId="3" borderId="64" xfId="0" applyNumberFormat="1" applyFont="1" applyFill="1" applyBorder="1" applyAlignment="1">
      <alignment horizontal="center" vertical="center"/>
    </xf>
    <xf numFmtId="0" fontId="102" fillId="3" borderId="0" xfId="0" applyFont="1" applyFill="1" applyAlignment="1">
      <alignment horizontal="justify" vertical="top"/>
    </xf>
    <xf numFmtId="4" fontId="122" fillId="3" borderId="50" xfId="0" applyNumberFormat="1" applyFont="1" applyFill="1" applyBorder="1" applyAlignment="1">
      <alignment horizontal="center" vertical="center" wrapText="1"/>
    </xf>
    <xf numFmtId="4" fontId="122" fillId="3" borderId="58" xfId="0" applyNumberFormat="1" applyFont="1" applyFill="1" applyBorder="1" applyAlignment="1">
      <alignment horizontal="center" vertical="center" wrapText="1"/>
    </xf>
    <xf numFmtId="0" fontId="106" fillId="3" borderId="17" xfId="0" applyFont="1" applyFill="1" applyBorder="1" applyAlignment="1">
      <alignment horizontal="left"/>
    </xf>
    <xf numFmtId="171" fontId="100" fillId="2" borderId="7" xfId="0" applyNumberFormat="1" applyFont="1" applyFill="1" applyBorder="1" applyAlignment="1">
      <alignment horizontal="center" vertical="center"/>
    </xf>
    <xf numFmtId="171" fontId="100" fillId="3" borderId="29" xfId="0" applyNumberFormat="1" applyFont="1" applyFill="1" applyBorder="1" applyAlignment="1">
      <alignment horizontal="center" vertical="center"/>
    </xf>
    <xf numFmtId="171" fontId="100" fillId="3" borderId="8" xfId="0" applyNumberFormat="1" applyFont="1" applyFill="1" applyBorder="1" applyAlignment="1">
      <alignment horizontal="center" vertical="center"/>
    </xf>
    <xf numFmtId="171" fontId="100" fillId="3" borderId="10" xfId="0" applyNumberFormat="1" applyFont="1" applyFill="1" applyBorder="1" applyAlignment="1">
      <alignment horizontal="center" vertical="center" wrapText="1"/>
    </xf>
    <xf numFmtId="171" fontId="100" fillId="3" borderId="9" xfId="0" applyNumberFormat="1" applyFont="1" applyFill="1" applyBorder="1" applyAlignment="1">
      <alignment horizontal="center" vertical="center"/>
    </xf>
    <xf numFmtId="171" fontId="100" fillId="2" borderId="9" xfId="0" applyNumberFormat="1" applyFont="1" applyFill="1" applyBorder="1" applyAlignment="1">
      <alignment horizontal="center" vertical="center" wrapText="1"/>
    </xf>
    <xf numFmtId="171" fontId="100" fillId="2" borderId="10" xfId="0" applyNumberFormat="1" applyFont="1" applyFill="1" applyBorder="1" applyAlignment="1">
      <alignment horizontal="center" vertical="center" wrapText="1"/>
    </xf>
    <xf numFmtId="171" fontId="100" fillId="3" borderId="10" xfId="0" applyNumberFormat="1" applyFont="1" applyFill="1" applyBorder="1" applyAlignment="1">
      <alignment horizontal="center" vertical="center"/>
    </xf>
    <xf numFmtId="4" fontId="100" fillId="3" borderId="10" xfId="0" applyNumberFormat="1" applyFont="1" applyFill="1" applyBorder="1" applyAlignment="1">
      <alignment vertical="center"/>
    </xf>
    <xf numFmtId="1" fontId="100" fillId="2" borderId="0" xfId="0" applyNumberFormat="1" applyFont="1" applyFill="1"/>
    <xf numFmtId="0" fontId="100" fillId="2" borderId="0" xfId="0" applyFont="1" applyFill="1" applyAlignment="1">
      <alignment horizontal="center" vertical="center"/>
    </xf>
    <xf numFmtId="170" fontId="100" fillId="2" borderId="50" xfId="0" applyNumberFormat="1" applyFont="1" applyFill="1" applyBorder="1" applyAlignment="1">
      <alignment horizontal="center" vertical="center"/>
    </xf>
    <xf numFmtId="170" fontId="100" fillId="3" borderId="50" xfId="0" applyNumberFormat="1" applyFont="1" applyFill="1" applyBorder="1" applyAlignment="1">
      <alignment horizontal="center" vertical="center"/>
    </xf>
    <xf numFmtId="167" fontId="96" fillId="0" borderId="10" xfId="0" applyNumberFormat="1" applyFont="1" applyBorder="1" applyAlignment="1">
      <alignment horizontal="center" vertical="center"/>
    </xf>
    <xf numFmtId="4" fontId="96" fillId="0" borderId="10" xfId="0" applyNumberFormat="1" applyFont="1" applyBorder="1" applyAlignment="1">
      <alignment horizontal="center" vertical="center"/>
    </xf>
    <xf numFmtId="4" fontId="118" fillId="0" borderId="10" xfId="0" applyNumberFormat="1" applyFont="1" applyBorder="1" applyAlignment="1">
      <alignment horizontal="center" vertical="center"/>
    </xf>
    <xf numFmtId="0" fontId="106" fillId="3" borderId="46" xfId="0" applyFont="1" applyFill="1" applyBorder="1" applyAlignment="1">
      <alignment horizontal="center" vertical="center" wrapText="1"/>
    </xf>
    <xf numFmtId="167" fontId="96" fillId="2" borderId="20" xfId="0" applyNumberFormat="1" applyFont="1" applyFill="1" applyBorder="1" applyAlignment="1">
      <alignment horizontal="center" vertical="center"/>
    </xf>
    <xf numFmtId="167" fontId="96" fillId="2" borderId="9" xfId="0" applyNumberFormat="1" applyFont="1" applyFill="1" applyBorder="1" applyAlignment="1">
      <alignment horizontal="center" vertical="top"/>
    </xf>
    <xf numFmtId="167" fontId="96" fillId="2" borderId="38" xfId="0" applyNumberFormat="1" applyFont="1" applyFill="1" applyBorder="1" applyAlignment="1">
      <alignment horizontal="center"/>
    </xf>
    <xf numFmtId="167" fontId="96" fillId="2" borderId="38" xfId="0" applyNumberFormat="1" applyFont="1" applyFill="1" applyBorder="1" applyAlignment="1">
      <alignment horizontal="center" vertical="center"/>
    </xf>
    <xf numFmtId="4" fontId="100" fillId="3" borderId="41" xfId="0" applyNumberFormat="1" applyFont="1" applyFill="1" applyBorder="1" applyAlignment="1">
      <alignment vertical="center"/>
    </xf>
    <xf numFmtId="4" fontId="100" fillId="3" borderId="0" xfId="0" applyNumberFormat="1" applyFont="1" applyFill="1" applyAlignment="1">
      <alignment vertical="center"/>
    </xf>
    <xf numFmtId="0" fontId="96" fillId="0" borderId="42" xfId="0" applyFont="1" applyBorder="1"/>
    <xf numFmtId="0" fontId="96" fillId="0" borderId="3" xfId="0" applyFont="1" applyBorder="1"/>
    <xf numFmtId="0" fontId="96" fillId="0" borderId="57" xfId="0" applyFont="1" applyBorder="1"/>
    <xf numFmtId="0" fontId="96" fillId="0" borderId="58" xfId="0" applyFont="1" applyBorder="1"/>
    <xf numFmtId="49" fontId="96" fillId="3" borderId="41" xfId="0" applyNumberFormat="1" applyFont="1" applyFill="1" applyBorder="1"/>
    <xf numFmtId="0" fontId="96" fillId="0" borderId="43" xfId="0" applyFont="1" applyBorder="1"/>
    <xf numFmtId="0" fontId="96" fillId="0" borderId="1" xfId="0" applyFont="1" applyBorder="1"/>
    <xf numFmtId="0" fontId="96" fillId="0" borderId="8" xfId="0" applyFont="1" applyBorder="1"/>
    <xf numFmtId="170" fontId="100" fillId="8" borderId="23" xfId="0" applyNumberFormat="1" applyFont="1" applyFill="1" applyBorder="1" applyAlignment="1">
      <alignment horizontal="center" vertical="center"/>
    </xf>
    <xf numFmtId="170" fontId="100" fillId="8" borderId="10" xfId="0" applyNumberFormat="1" applyFont="1" applyFill="1" applyBorder="1" applyAlignment="1">
      <alignment horizontal="center" vertical="center"/>
    </xf>
    <xf numFmtId="49" fontId="116" fillId="0" borderId="10" xfId="0" applyNumberFormat="1" applyFont="1" applyBorder="1" applyAlignment="1">
      <alignment vertical="center" wrapText="1"/>
    </xf>
    <xf numFmtId="4" fontId="100" fillId="2" borderId="0" xfId="0" applyNumberFormat="1" applyFont="1" applyFill="1" applyAlignment="1">
      <alignment horizontal="center" vertical="center"/>
    </xf>
    <xf numFmtId="170" fontId="100" fillId="8" borderId="8" xfId="0" applyNumberFormat="1" applyFont="1" applyFill="1" applyBorder="1" applyAlignment="1">
      <alignment horizontal="center" vertical="center"/>
    </xf>
    <xf numFmtId="49" fontId="119" fillId="0" borderId="23" xfId="0" applyNumberFormat="1" applyFont="1" applyBorder="1" applyAlignment="1">
      <alignment vertical="center" wrapText="1"/>
    </xf>
    <xf numFmtId="4" fontId="100" fillId="3" borderId="0" xfId="0" applyNumberFormat="1" applyFont="1" applyFill="1" applyAlignment="1">
      <alignment horizontal="center" vertical="center" wrapText="1"/>
    </xf>
    <xf numFmtId="4" fontId="100" fillId="3" borderId="41" xfId="0" applyNumberFormat="1" applyFont="1" applyFill="1" applyBorder="1" applyAlignment="1">
      <alignment horizontal="center" vertical="center" wrapText="1"/>
    </xf>
    <xf numFmtId="49" fontId="106" fillId="3" borderId="37" xfId="0" applyNumberFormat="1" applyFont="1" applyFill="1" applyBorder="1" applyAlignment="1">
      <alignment horizontal="center" vertical="center" wrapText="1"/>
    </xf>
    <xf numFmtId="0" fontId="106" fillId="3" borderId="7" xfId="0" applyFont="1" applyFill="1" applyBorder="1" applyAlignment="1">
      <alignment horizontal="center" vertical="center" wrapText="1"/>
    </xf>
    <xf numFmtId="4" fontId="108" fillId="3" borderId="9" xfId="0" applyNumberFormat="1" applyFont="1" applyFill="1" applyBorder="1" applyAlignment="1">
      <alignment horizontal="center" vertical="center"/>
    </xf>
    <xf numFmtId="0" fontId="100" fillId="3" borderId="42" xfId="0" applyFont="1" applyFill="1" applyBorder="1"/>
    <xf numFmtId="167" fontId="96" fillId="3" borderId="0" xfId="0" applyNumberFormat="1" applyFont="1" applyFill="1"/>
    <xf numFmtId="0" fontId="100" fillId="3" borderId="0" xfId="0" applyFont="1" applyFill="1" applyAlignment="1">
      <alignment horizontal="center" wrapText="1"/>
    </xf>
    <xf numFmtId="4" fontId="100" fillId="3" borderId="0" xfId="0" applyNumberFormat="1" applyFont="1" applyFill="1" applyAlignment="1">
      <alignment horizontal="center" vertical="center"/>
    </xf>
    <xf numFmtId="0" fontId="96" fillId="3" borderId="0" xfId="0" applyFont="1" applyFill="1" applyAlignment="1">
      <alignment horizontal="center"/>
    </xf>
    <xf numFmtId="0" fontId="96" fillId="3" borderId="0" xfId="0" applyFont="1" applyFill="1" applyAlignment="1">
      <alignment vertical="top" wrapText="1"/>
    </xf>
    <xf numFmtId="0" fontId="126" fillId="3" borderId="0" xfId="0" applyFont="1" applyFill="1"/>
    <xf numFmtId="0" fontId="113" fillId="3" borderId="0" xfId="0" applyFont="1" applyFill="1"/>
    <xf numFmtId="0" fontId="98" fillId="3" borderId="0" xfId="0" applyFont="1" applyFill="1" applyAlignment="1">
      <alignment horizontal="center" vertical="center" wrapText="1"/>
    </xf>
    <xf numFmtId="0" fontId="96" fillId="3" borderId="0" xfId="0" applyFont="1" applyFill="1" applyAlignment="1">
      <alignment horizontal="center" vertical="center" wrapText="1"/>
    </xf>
    <xf numFmtId="0" fontId="101" fillId="3" borderId="0" xfId="0" applyFont="1" applyFill="1" applyAlignment="1">
      <alignment wrapText="1"/>
    </xf>
    <xf numFmtId="49" fontId="101" fillId="3" borderId="0" xfId="0" applyNumberFormat="1" applyFont="1" applyFill="1" applyAlignment="1">
      <alignment horizontal="center" vertical="center" wrapText="1"/>
    </xf>
    <xf numFmtId="0" fontId="100" fillId="3" borderId="0" xfId="0" applyFont="1" applyFill="1" applyAlignment="1">
      <alignment horizontal="center" vertical="center" wrapText="1"/>
    </xf>
    <xf numFmtId="0" fontId="100" fillId="3" borderId="0" xfId="0" applyFont="1" applyFill="1" applyAlignment="1">
      <alignment horizontal="centerContinuous"/>
    </xf>
    <xf numFmtId="0" fontId="101" fillId="3" borderId="0" xfId="0" applyFont="1" applyFill="1" applyAlignment="1">
      <alignment horizontal="right" vertical="center"/>
    </xf>
    <xf numFmtId="0" fontId="127" fillId="3" borderId="0" xfId="0" applyFont="1" applyFill="1" applyAlignment="1">
      <alignment horizontal="centerContinuous" wrapText="1"/>
    </xf>
    <xf numFmtId="0" fontId="97" fillId="3" borderId="0" xfId="0" applyFont="1" applyFill="1" applyAlignment="1">
      <alignment horizontal="centerContinuous" wrapText="1"/>
    </xf>
    <xf numFmtId="0" fontId="110" fillId="3" borderId="0" xfId="0" applyFont="1" applyFill="1" applyAlignment="1">
      <alignment horizontal="centerContinuous" wrapText="1"/>
    </xf>
    <xf numFmtId="0" fontId="101" fillId="3" borderId="0" xfId="0" applyFont="1" applyFill="1" applyAlignment="1">
      <alignment horizontal="centerContinuous" wrapText="1"/>
    </xf>
    <xf numFmtId="0" fontId="106" fillId="3" borderId="0" xfId="0" applyFont="1" applyFill="1" applyAlignment="1">
      <alignment horizontal="left" wrapText="1"/>
    </xf>
    <xf numFmtId="0" fontId="110" fillId="3" borderId="0" xfId="0" applyFont="1" applyFill="1" applyAlignment="1">
      <alignment horizontal="center" wrapText="1"/>
    </xf>
    <xf numFmtId="0" fontId="111" fillId="3" borderId="0" xfId="0" applyFont="1" applyFill="1" applyAlignment="1">
      <alignment horizontal="center"/>
    </xf>
    <xf numFmtId="0" fontId="111" fillId="3" borderId="0" xfId="0" applyFont="1" applyFill="1" applyAlignment="1">
      <alignment horizontal="center" vertical="center" wrapText="1"/>
    </xf>
    <xf numFmtId="0" fontId="105" fillId="3" borderId="0" xfId="0" applyFont="1" applyFill="1"/>
    <xf numFmtId="0" fontId="111" fillId="3" borderId="0" xfId="0" applyFont="1" applyFill="1" applyAlignment="1">
      <alignment horizontal="left" vertical="center"/>
    </xf>
    <xf numFmtId="0" fontId="111" fillId="3" borderId="0" xfId="0" applyFont="1" applyFill="1" applyAlignment="1">
      <alignment horizontal="center" vertical="center"/>
    </xf>
    <xf numFmtId="0" fontId="105" fillId="3" borderId="26" xfId="0" applyFont="1" applyFill="1" applyBorder="1" applyAlignment="1">
      <alignment horizontal="left"/>
    </xf>
    <xf numFmtId="0" fontId="111" fillId="3" borderId="27" xfId="0" applyFont="1" applyFill="1" applyBorder="1" applyAlignment="1">
      <alignment horizontal="left"/>
    </xf>
    <xf numFmtId="0" fontId="111" fillId="3" borderId="30" xfId="0" applyFont="1" applyFill="1" applyBorder="1" applyAlignment="1">
      <alignment horizontal="left"/>
    </xf>
    <xf numFmtId="0" fontId="111" fillId="3" borderId="26" xfId="0" applyFont="1" applyFill="1" applyBorder="1" applyAlignment="1">
      <alignment horizontal="center" vertical="center" wrapText="1"/>
    </xf>
    <xf numFmtId="0" fontId="111" fillId="3" borderId="31" xfId="0" applyFont="1" applyFill="1" applyBorder="1" applyAlignment="1">
      <alignment horizontal="left"/>
    </xf>
    <xf numFmtId="0" fontId="111" fillId="3" borderId="7" xfId="0" applyFont="1" applyFill="1" applyBorder="1" applyAlignment="1">
      <alignment horizontal="left"/>
    </xf>
    <xf numFmtId="0" fontId="111" fillId="3" borderId="0" xfId="0" applyFont="1" applyFill="1" applyAlignment="1">
      <alignment horizontal="left" vertical="top"/>
    </xf>
    <xf numFmtId="49" fontId="111" fillId="3" borderId="0" xfId="0" applyNumberFormat="1" applyFont="1" applyFill="1" applyAlignment="1">
      <alignment horizontal="center" vertical="center" wrapText="1"/>
    </xf>
    <xf numFmtId="0" fontId="105" fillId="3" borderId="0" xfId="0" applyFont="1" applyFill="1" applyAlignment="1">
      <alignment horizontal="left" vertical="top"/>
    </xf>
    <xf numFmtId="0" fontId="106" fillId="3" borderId="0" xfId="0" applyFont="1" applyFill="1" applyAlignment="1">
      <alignment horizontal="left" vertical="center"/>
    </xf>
    <xf numFmtId="0" fontId="105" fillId="3" borderId="7" xfId="0" applyFont="1" applyFill="1" applyBorder="1" applyAlignment="1">
      <alignment horizontal="left"/>
    </xf>
    <xf numFmtId="0" fontId="105" fillId="3" borderId="10" xfId="0" applyFont="1" applyFill="1" applyBorder="1" applyAlignment="1">
      <alignment horizontal="left" vertical="top"/>
    </xf>
    <xf numFmtId="0" fontId="105" fillId="3" borderId="29" xfId="0" applyFont="1" applyFill="1" applyBorder="1" applyAlignment="1">
      <alignment horizontal="left" vertical="top"/>
    </xf>
    <xf numFmtId="0" fontId="105" fillId="3" borderId="30" xfId="0" applyFont="1" applyFill="1" applyBorder="1" applyAlignment="1">
      <alignment horizontal="left" vertical="top"/>
    </xf>
    <xf numFmtId="0" fontId="105" fillId="3" borderId="0" xfId="0" applyFont="1" applyFill="1" applyAlignment="1">
      <alignment horizontal="center" vertical="center" wrapText="1"/>
    </xf>
    <xf numFmtId="0" fontId="100" fillId="3" borderId="46" xfId="0" applyFont="1" applyFill="1" applyBorder="1" applyAlignment="1">
      <alignment horizontal="centerContinuous" vertical="center" wrapText="1"/>
    </xf>
    <xf numFmtId="0" fontId="106" fillId="3" borderId="4" xfId="0" applyFont="1" applyFill="1" applyBorder="1" applyAlignment="1">
      <alignment horizontal="centerContinuous" vertical="center" wrapText="1"/>
    </xf>
    <xf numFmtId="0" fontId="100" fillId="3" borderId="37" xfId="0" applyFont="1" applyFill="1" applyBorder="1" applyAlignment="1">
      <alignment horizontal="centerContinuous" vertical="center" wrapText="1"/>
    </xf>
    <xf numFmtId="0" fontId="106" fillId="3" borderId="6" xfId="0" applyFont="1" applyFill="1" applyBorder="1" applyAlignment="1">
      <alignment horizontal="center" vertical="center" wrapText="1"/>
    </xf>
    <xf numFmtId="0" fontId="100" fillId="3" borderId="7" xfId="0" applyFont="1" applyFill="1" applyBorder="1" applyAlignment="1">
      <alignment horizontal="center" vertical="center"/>
    </xf>
    <xf numFmtId="49" fontId="106" fillId="3" borderId="7" xfId="0" applyNumberFormat="1" applyFont="1" applyFill="1" applyBorder="1" applyAlignment="1">
      <alignment horizontal="center" vertical="center" wrapText="1"/>
    </xf>
    <xf numFmtId="0" fontId="106" fillId="3" borderId="4" xfId="0" applyFont="1" applyFill="1" applyBorder="1" applyAlignment="1">
      <alignment horizontal="center" vertical="center"/>
    </xf>
    <xf numFmtId="0" fontId="106" fillId="3" borderId="7" xfId="0" applyFont="1" applyFill="1" applyBorder="1" applyAlignment="1">
      <alignment horizontal="center" vertical="center"/>
    </xf>
    <xf numFmtId="0" fontId="106" fillId="3" borderId="5" xfId="0" applyFont="1" applyFill="1" applyBorder="1" applyAlignment="1">
      <alignment horizontal="center" vertical="center"/>
    </xf>
    <xf numFmtId="0" fontId="106" fillId="3" borderId="0" xfId="0" applyFont="1" applyFill="1"/>
    <xf numFmtId="0" fontId="128" fillId="3" borderId="7" xfId="0" applyFont="1" applyFill="1" applyBorder="1" applyAlignment="1">
      <alignment horizontal="center" vertical="center"/>
    </xf>
    <xf numFmtId="0" fontId="110" fillId="3" borderId="7" xfId="0" applyFont="1" applyFill="1" applyBorder="1" applyAlignment="1">
      <alignment horizontal="center" vertical="center" wrapText="1"/>
    </xf>
    <xf numFmtId="49" fontId="96" fillId="3" borderId="7" xfId="0" applyNumberFormat="1" applyFont="1" applyFill="1" applyBorder="1" applyAlignment="1">
      <alignment horizontal="center" vertical="center" wrapText="1"/>
    </xf>
    <xf numFmtId="0" fontId="101" fillId="3" borderId="5" xfId="0" applyFont="1" applyFill="1" applyBorder="1" applyAlignment="1">
      <alignment wrapText="1"/>
    </xf>
    <xf numFmtId="0" fontId="128" fillId="3" borderId="38" xfId="0" applyFont="1" applyFill="1" applyBorder="1" applyAlignment="1">
      <alignment horizontal="center" vertical="center"/>
    </xf>
    <xf numFmtId="0" fontId="110" fillId="3" borderId="43" xfId="0" applyFont="1" applyFill="1" applyBorder="1" applyAlignment="1">
      <alignment horizontal="left" vertical="center" wrapText="1"/>
    </xf>
    <xf numFmtId="49" fontId="96" fillId="3" borderId="38" xfId="0" applyNumberFormat="1" applyFont="1" applyFill="1" applyBorder="1" applyAlignment="1">
      <alignment horizontal="center" vertical="center" wrapText="1"/>
    </xf>
    <xf numFmtId="4" fontId="105" fillId="3" borderId="38" xfId="0" applyNumberFormat="1" applyFont="1" applyFill="1" applyBorder="1" applyAlignment="1">
      <alignment horizontal="center"/>
    </xf>
    <xf numFmtId="4" fontId="105" fillId="3" borderId="8" xfId="0" applyNumberFormat="1" applyFont="1" applyFill="1" applyBorder="1" applyAlignment="1">
      <alignment horizontal="center"/>
    </xf>
    <xf numFmtId="0" fontId="128" fillId="3" borderId="10" xfId="0" applyFont="1" applyFill="1" applyBorder="1"/>
    <xf numFmtId="49" fontId="101" fillId="3" borderId="10" xfId="0" applyNumberFormat="1" applyFont="1" applyFill="1" applyBorder="1" applyAlignment="1">
      <alignment vertical="top" wrapText="1"/>
    </xf>
    <xf numFmtId="49" fontId="116" fillId="3" borderId="10" xfId="0" applyNumberFormat="1" applyFont="1" applyFill="1" applyBorder="1" applyAlignment="1">
      <alignment horizontal="center" vertical="center" wrapText="1"/>
    </xf>
    <xf numFmtId="0" fontId="128" fillId="3" borderId="10" xfId="0" applyFont="1" applyFill="1" applyBorder="1" applyAlignment="1">
      <alignment vertical="center"/>
    </xf>
    <xf numFmtId="49" fontId="101" fillId="3" borderId="23" xfId="0" applyNumberFormat="1" applyFont="1" applyFill="1" applyBorder="1" applyAlignment="1">
      <alignment vertical="top" wrapText="1"/>
    </xf>
    <xf numFmtId="0" fontId="128" fillId="3" borderId="23" xfId="0" applyFont="1" applyFill="1" applyBorder="1" applyAlignment="1">
      <alignment horizontal="center" vertical="center"/>
    </xf>
    <xf numFmtId="49" fontId="110" fillId="3" borderId="48" xfId="0" applyNumberFormat="1" applyFont="1" applyFill="1" applyBorder="1" applyAlignment="1">
      <alignment vertical="top" wrapText="1"/>
    </xf>
    <xf numFmtId="49" fontId="104" fillId="3" borderId="38" xfId="0" applyNumberFormat="1" applyFont="1" applyFill="1" applyBorder="1" applyAlignment="1">
      <alignment vertical="top" wrapText="1"/>
    </xf>
    <xf numFmtId="49" fontId="117" fillId="3" borderId="38" xfId="0" applyNumberFormat="1" applyFont="1" applyFill="1" applyBorder="1" applyAlignment="1">
      <alignment horizontal="center" vertical="center" wrapText="1"/>
    </xf>
    <xf numFmtId="49" fontId="118" fillId="3" borderId="10" xfId="0" applyNumberFormat="1" applyFont="1" applyFill="1" applyBorder="1" applyAlignment="1">
      <alignment vertical="top" wrapText="1"/>
    </xf>
    <xf numFmtId="0" fontId="128" fillId="3" borderId="23" xfId="0" applyFont="1" applyFill="1" applyBorder="1"/>
    <xf numFmtId="49" fontId="96" fillId="3" borderId="23" xfId="0" applyNumberFormat="1" applyFont="1" applyFill="1" applyBorder="1" applyAlignment="1">
      <alignment vertical="top" wrapText="1"/>
    </xf>
    <xf numFmtId="49" fontId="104" fillId="3" borderId="43" xfId="0" applyNumberFormat="1" applyFont="1" applyFill="1" applyBorder="1" applyAlignment="1">
      <alignment vertical="top" wrapText="1"/>
    </xf>
    <xf numFmtId="0" fontId="128" fillId="3" borderId="10" xfId="0" applyFont="1" applyFill="1" applyBorder="1" applyAlignment="1">
      <alignment horizontal="center" vertical="center"/>
    </xf>
    <xf numFmtId="0" fontId="96" fillId="3" borderId="10" xfId="0" applyFont="1" applyFill="1" applyBorder="1" applyAlignment="1">
      <alignment vertical="top" wrapText="1"/>
    </xf>
    <xf numFmtId="0" fontId="111" fillId="3" borderId="10" xfId="0" applyFont="1" applyFill="1" applyBorder="1" applyAlignment="1">
      <alignment horizontal="center" vertical="center" wrapText="1"/>
    </xf>
    <xf numFmtId="49" fontId="119" fillId="3" borderId="10" xfId="0" applyNumberFormat="1" applyFont="1" applyFill="1" applyBorder="1" applyAlignment="1">
      <alignment vertical="top" wrapText="1"/>
    </xf>
    <xf numFmtId="49" fontId="119" fillId="3" borderId="10" xfId="0" applyNumberFormat="1" applyFont="1" applyFill="1" applyBorder="1" applyAlignment="1">
      <alignment vertical="center" wrapText="1"/>
    </xf>
    <xf numFmtId="49" fontId="119" fillId="3" borderId="23" xfId="0" applyNumberFormat="1" applyFont="1" applyFill="1" applyBorder="1" applyAlignment="1">
      <alignment vertical="top" wrapText="1"/>
    </xf>
    <xf numFmtId="0" fontId="128" fillId="3" borderId="38" xfId="0" applyFont="1" applyFill="1" applyBorder="1"/>
    <xf numFmtId="49" fontId="120" fillId="3" borderId="43" xfId="0" applyNumberFormat="1" applyFont="1" applyFill="1" applyBorder="1" applyAlignment="1">
      <alignment vertical="top" wrapText="1"/>
    </xf>
    <xf numFmtId="49" fontId="119" fillId="3" borderId="38" xfId="0" applyNumberFormat="1" applyFont="1" applyFill="1" applyBorder="1" applyAlignment="1">
      <alignment vertical="top" wrapText="1"/>
    </xf>
    <xf numFmtId="49" fontId="116" fillId="3" borderId="40" xfId="0" applyNumberFormat="1" applyFont="1" applyFill="1" applyBorder="1" applyAlignment="1">
      <alignment horizontal="center" vertical="center" wrapText="1"/>
    </xf>
    <xf numFmtId="49" fontId="121" fillId="3" borderId="17" xfId="0" applyNumberFormat="1" applyFont="1" applyFill="1" applyBorder="1" applyAlignment="1">
      <alignment vertical="top" wrapText="1"/>
    </xf>
    <xf numFmtId="49" fontId="96" fillId="3" borderId="10" xfId="0" applyNumberFormat="1" applyFont="1" applyFill="1" applyBorder="1" applyAlignment="1">
      <alignment horizontal="center" vertical="center" wrapText="1"/>
    </xf>
    <xf numFmtId="0" fontId="128" fillId="3" borderId="43" xfId="0" applyFont="1" applyFill="1" applyBorder="1" applyAlignment="1">
      <alignment horizontal="center" vertical="center"/>
    </xf>
    <xf numFmtId="0" fontId="128" fillId="3" borderId="38" xfId="0" applyFont="1" applyFill="1" applyBorder="1" applyAlignment="1">
      <alignment horizontal="justify" vertical="top" wrapText="1"/>
    </xf>
    <xf numFmtId="0" fontId="104" fillId="3" borderId="1" xfId="0" applyFont="1" applyFill="1" applyBorder="1" applyAlignment="1">
      <alignment horizontal="left" vertical="top" wrapText="1"/>
    </xf>
    <xf numFmtId="0" fontId="128" fillId="3" borderId="10" xfId="0" applyFont="1" applyFill="1" applyBorder="1" applyAlignment="1">
      <alignment horizontal="justify" vertical="top" wrapText="1"/>
    </xf>
    <xf numFmtId="0" fontId="124" fillId="3" borderId="2" xfId="0" applyFont="1" applyFill="1" applyBorder="1" applyAlignment="1">
      <alignment horizontal="left" vertical="top" wrapText="1"/>
    </xf>
    <xf numFmtId="0" fontId="119" fillId="3" borderId="2" xfId="0" applyFont="1" applyFill="1" applyBorder="1" applyAlignment="1">
      <alignment horizontal="left" vertical="top" wrapText="1"/>
    </xf>
    <xf numFmtId="0" fontId="111" fillId="3" borderId="10" xfId="0" applyFont="1" applyFill="1" applyBorder="1" applyAlignment="1">
      <alignment horizontal="center" vertical="top" wrapText="1"/>
    </xf>
    <xf numFmtId="0" fontId="118" fillId="3" borderId="2" xfId="0" applyFont="1" applyFill="1" applyBorder="1" applyAlignment="1">
      <alignment horizontal="left" vertical="top" wrapText="1"/>
    </xf>
    <xf numFmtId="49" fontId="111" fillId="3" borderId="10" xfId="0" applyNumberFormat="1" applyFont="1" applyFill="1" applyBorder="1" applyAlignment="1">
      <alignment horizontal="center" vertical="center" wrapText="1"/>
    </xf>
    <xf numFmtId="0" fontId="96" fillId="3" borderId="2" xfId="0" applyFont="1" applyFill="1" applyBorder="1" applyAlignment="1">
      <alignment horizontal="left" vertical="top" wrapText="1"/>
    </xf>
    <xf numFmtId="0" fontId="96" fillId="3" borderId="16" xfId="0" applyFont="1" applyFill="1" applyBorder="1" applyAlignment="1">
      <alignment horizontal="left" vertical="top" wrapText="1"/>
    </xf>
    <xf numFmtId="0" fontId="111" fillId="3" borderId="23" xfId="0" applyFont="1" applyFill="1" applyBorder="1" applyAlignment="1">
      <alignment horizontal="center" vertical="top" wrapText="1"/>
    </xf>
    <xf numFmtId="0" fontId="118" fillId="3" borderId="1" xfId="0" applyFont="1" applyFill="1" applyBorder="1" applyAlignment="1">
      <alignment horizontal="left" vertical="top" wrapText="1"/>
    </xf>
    <xf numFmtId="49" fontId="111" fillId="3" borderId="38" xfId="0" applyNumberFormat="1" applyFont="1" applyFill="1" applyBorder="1" applyAlignment="1">
      <alignment horizontal="center" vertical="center" wrapText="1"/>
    </xf>
    <xf numFmtId="0" fontId="96" fillId="3" borderId="2" xfId="0" applyFont="1" applyFill="1" applyBorder="1" applyAlignment="1">
      <alignment vertical="top" wrapText="1"/>
    </xf>
    <xf numFmtId="0" fontId="118" fillId="3" borderId="2" xfId="0" applyFont="1" applyFill="1" applyBorder="1" applyAlignment="1">
      <alignment vertical="top" wrapText="1"/>
    </xf>
    <xf numFmtId="4" fontId="100" fillId="3" borderId="39" xfId="0" applyNumberFormat="1" applyFont="1" applyFill="1" applyBorder="1" applyAlignment="1">
      <alignment horizontal="center" vertical="top"/>
    </xf>
    <xf numFmtId="4" fontId="100" fillId="3" borderId="39" xfId="0" applyNumberFormat="1" applyFont="1" applyFill="1" applyBorder="1" applyAlignment="1">
      <alignment horizontal="center"/>
    </xf>
    <xf numFmtId="0" fontId="128" fillId="3" borderId="38" xfId="0" applyFont="1" applyFill="1" applyBorder="1" applyAlignment="1">
      <alignment horizontal="center" vertical="center" wrapText="1"/>
    </xf>
    <xf numFmtId="49" fontId="123" fillId="3" borderId="43" xfId="0" applyNumberFormat="1" applyFont="1" applyFill="1" applyBorder="1" applyAlignment="1">
      <alignment vertical="top" wrapText="1"/>
    </xf>
    <xf numFmtId="49" fontId="124" fillId="3" borderId="10" xfId="0" applyNumberFormat="1" applyFont="1" applyFill="1" applyBorder="1" applyAlignment="1">
      <alignment vertical="top" wrapText="1"/>
    </xf>
    <xf numFmtId="49" fontId="105" fillId="3" borderId="10" xfId="0" applyNumberFormat="1" applyFont="1" applyFill="1" applyBorder="1" applyAlignment="1">
      <alignment horizontal="center" vertical="center" wrapText="1"/>
    </xf>
    <xf numFmtId="49" fontId="122" fillId="3" borderId="10" xfId="0" applyNumberFormat="1" applyFont="1" applyFill="1" applyBorder="1" applyAlignment="1">
      <alignment vertical="top" wrapText="1"/>
    </xf>
    <xf numFmtId="0" fontId="128" fillId="3" borderId="10" xfId="0" applyFont="1" applyFill="1" applyBorder="1" applyAlignment="1">
      <alignment horizontal="center" vertical="top"/>
    </xf>
    <xf numFmtId="0" fontId="128" fillId="3" borderId="23" xfId="0" applyFont="1" applyFill="1" applyBorder="1" applyAlignment="1">
      <alignment horizontal="center" vertical="top"/>
    </xf>
    <xf numFmtId="0" fontId="128" fillId="3" borderId="38" xfId="0" applyFont="1" applyFill="1" applyBorder="1" applyAlignment="1">
      <alignment horizontal="center" vertical="top"/>
    </xf>
    <xf numFmtId="49" fontId="103" fillId="3" borderId="43" xfId="0" applyNumberFormat="1" applyFont="1" applyFill="1" applyBorder="1" applyAlignment="1">
      <alignment vertical="top" wrapText="1"/>
    </xf>
    <xf numFmtId="49" fontId="118" fillId="3" borderId="17" xfId="0" applyNumberFormat="1" applyFont="1" applyFill="1" applyBorder="1" applyAlignment="1">
      <alignment vertical="top" wrapText="1"/>
    </xf>
    <xf numFmtId="49" fontId="116" fillId="3" borderId="39" xfId="0" applyNumberFormat="1" applyFont="1" applyFill="1" applyBorder="1" applyAlignment="1">
      <alignment horizontal="center" vertical="center" wrapText="1"/>
    </xf>
    <xf numFmtId="49" fontId="124" fillId="3" borderId="17" xfId="0" applyNumberFormat="1" applyFont="1" applyFill="1" applyBorder="1" applyAlignment="1">
      <alignment vertical="top" wrapText="1"/>
    </xf>
    <xf numFmtId="0" fontId="116" fillId="3" borderId="10" xfId="0" applyFont="1" applyFill="1" applyBorder="1" applyAlignment="1">
      <alignment horizontal="center" vertical="center" wrapText="1"/>
    </xf>
    <xf numFmtId="49" fontId="119" fillId="3" borderId="17" xfId="0" applyNumberFormat="1" applyFont="1" applyFill="1" applyBorder="1" applyAlignment="1">
      <alignment vertical="top" wrapText="1"/>
    </xf>
    <xf numFmtId="49" fontId="122" fillId="3" borderId="24" xfId="0" applyNumberFormat="1" applyFont="1" applyFill="1" applyBorder="1" applyAlignment="1">
      <alignment vertical="top" wrapText="1"/>
    </xf>
    <xf numFmtId="49" fontId="129" fillId="3" borderId="26" xfId="0" applyNumberFormat="1" applyFont="1" applyFill="1" applyBorder="1" applyAlignment="1">
      <alignment vertical="top" wrapText="1"/>
    </xf>
    <xf numFmtId="49" fontId="122" fillId="3" borderId="28" xfId="0" applyNumberFormat="1" applyFont="1" applyFill="1" applyBorder="1" applyAlignment="1">
      <alignment vertical="top" wrapText="1"/>
    </xf>
    <xf numFmtId="49" fontId="96" fillId="3" borderId="27" xfId="0" applyNumberFormat="1" applyFont="1" applyFill="1" applyBorder="1" applyAlignment="1">
      <alignment horizontal="center" vertical="center" wrapText="1"/>
    </xf>
    <xf numFmtId="49" fontId="119" fillId="3" borderId="43" xfId="0" applyNumberFormat="1" applyFont="1" applyFill="1" applyBorder="1" applyAlignment="1">
      <alignment vertical="top" wrapText="1"/>
    </xf>
    <xf numFmtId="49" fontId="116" fillId="3" borderId="10" xfId="0" applyNumberFormat="1" applyFont="1" applyFill="1" applyBorder="1" applyAlignment="1">
      <alignment horizontal="center" vertical="top" wrapText="1"/>
    </xf>
    <xf numFmtId="4" fontId="119" fillId="3" borderId="9" xfId="0" applyNumberFormat="1" applyFont="1" applyFill="1" applyBorder="1" applyAlignment="1">
      <alignment horizontal="center" vertical="center" wrapText="1"/>
    </xf>
    <xf numFmtId="49" fontId="129" fillId="3" borderId="10" xfId="0" applyNumberFormat="1" applyFont="1" applyFill="1" applyBorder="1" applyAlignment="1">
      <alignment vertical="top" wrapText="1"/>
    </xf>
    <xf numFmtId="49" fontId="129" fillId="3" borderId="39" xfId="0" applyNumberFormat="1" applyFont="1" applyFill="1" applyBorder="1" applyAlignment="1">
      <alignment vertical="top" wrapText="1"/>
    </xf>
    <xf numFmtId="49" fontId="122" fillId="3" borderId="39" xfId="0" applyNumberFormat="1" applyFont="1" applyFill="1" applyBorder="1" applyAlignment="1">
      <alignment vertical="top" wrapText="1"/>
    </xf>
    <xf numFmtId="49" fontId="116" fillId="3" borderId="39" xfId="0" applyNumberFormat="1" applyFont="1" applyFill="1" applyBorder="1" applyAlignment="1">
      <alignment horizontal="center" vertical="top" wrapText="1"/>
    </xf>
    <xf numFmtId="0" fontId="96" fillId="3" borderId="2" xfId="0" applyFont="1" applyFill="1" applyBorder="1" applyAlignment="1">
      <alignment horizontal="justify" vertical="top" wrapText="1"/>
    </xf>
    <xf numFmtId="49" fontId="129" fillId="3" borderId="38" xfId="0" applyNumberFormat="1" applyFont="1" applyFill="1" applyBorder="1" applyAlignment="1">
      <alignment vertical="top" wrapText="1"/>
    </xf>
    <xf numFmtId="49" fontId="124" fillId="3" borderId="43" xfId="0" applyNumberFormat="1" applyFont="1" applyFill="1" applyBorder="1" applyAlignment="1">
      <alignment vertical="top" wrapText="1"/>
    </xf>
    <xf numFmtId="49" fontId="105" fillId="3" borderId="38" xfId="0" applyNumberFormat="1" applyFont="1" applyFill="1" applyBorder="1" applyAlignment="1">
      <alignment horizontal="center" vertical="center" wrapText="1"/>
    </xf>
    <xf numFmtId="49" fontId="128" fillId="3" borderId="10" xfId="1" applyNumberFormat="1" applyFont="1" applyFill="1" applyBorder="1" applyAlignment="1">
      <alignment vertical="top" wrapText="1"/>
    </xf>
    <xf numFmtId="49" fontId="118" fillId="3" borderId="17" xfId="1" applyNumberFormat="1" applyFont="1" applyFill="1" applyBorder="1" applyAlignment="1">
      <alignment vertical="top" wrapText="1"/>
    </xf>
    <xf numFmtId="0" fontId="129" fillId="3" borderId="39" xfId="0" applyFont="1" applyFill="1" applyBorder="1" applyAlignment="1">
      <alignment horizontal="left" vertical="top" wrapText="1"/>
    </xf>
    <xf numFmtId="0" fontId="122" fillId="3" borderId="42" xfId="0" applyFont="1" applyFill="1" applyBorder="1" applyAlignment="1">
      <alignment horizontal="left" vertical="top" wrapText="1"/>
    </xf>
    <xf numFmtId="0" fontId="128" fillId="3" borderId="26" xfId="0" applyFont="1" applyFill="1" applyBorder="1" applyAlignment="1">
      <alignment vertical="center"/>
    </xf>
    <xf numFmtId="0" fontId="101" fillId="3" borderId="27" xfId="0" applyFont="1" applyFill="1" applyBorder="1" applyAlignment="1">
      <alignment vertical="top" wrapText="1"/>
    </xf>
    <xf numFmtId="49" fontId="105" fillId="3" borderId="27" xfId="0" applyNumberFormat="1" applyFont="1" applyFill="1" applyBorder="1" applyAlignment="1">
      <alignment horizontal="center" vertical="center" wrapText="1"/>
    </xf>
    <xf numFmtId="0" fontId="128" fillId="3" borderId="0" xfId="0" applyFont="1" applyFill="1" applyAlignment="1">
      <alignment vertical="center"/>
    </xf>
    <xf numFmtId="0" fontId="101" fillId="3" borderId="0" xfId="0" applyFont="1" applyFill="1" applyAlignment="1">
      <alignment vertical="top" wrapText="1"/>
    </xf>
    <xf numFmtId="49" fontId="105" fillId="3" borderId="0" xfId="0" applyNumberFormat="1" applyFont="1" applyFill="1" applyAlignment="1">
      <alignment horizontal="center" vertical="center" wrapText="1"/>
    </xf>
    <xf numFmtId="0" fontId="96" fillId="3" borderId="0" xfId="0" applyFont="1" applyFill="1" applyAlignment="1">
      <alignment horizontal="center" vertical="top"/>
    </xf>
    <xf numFmtId="0" fontId="102" fillId="3" borderId="0" xfId="0" applyFont="1" applyFill="1" applyAlignment="1">
      <alignment horizontal="center" vertical="top"/>
    </xf>
    <xf numFmtId="0" fontId="96" fillId="3" borderId="0" xfId="0" applyFont="1" applyFill="1" applyAlignment="1">
      <alignment horizontal="left"/>
    </xf>
    <xf numFmtId="4" fontId="100" fillId="3" borderId="43" xfId="0" applyNumberFormat="1" applyFont="1" applyFill="1" applyBorder="1" applyAlignment="1">
      <alignment horizontal="center" vertical="center"/>
    </xf>
    <xf numFmtId="0" fontId="100" fillId="3" borderId="17" xfId="0" applyFont="1" applyFill="1" applyBorder="1" applyAlignment="1">
      <alignment horizontal="center" vertical="center"/>
    </xf>
    <xf numFmtId="0" fontId="100" fillId="3" borderId="2" xfId="0" applyFont="1" applyFill="1" applyBorder="1"/>
    <xf numFmtId="0" fontId="100" fillId="3" borderId="9" xfId="0" applyFont="1" applyFill="1" applyBorder="1"/>
    <xf numFmtId="170" fontId="100" fillId="3" borderId="48" xfId="0" applyNumberFormat="1" applyFont="1" applyFill="1" applyBorder="1" applyAlignment="1">
      <alignment horizontal="center"/>
    </xf>
    <xf numFmtId="0" fontId="100" fillId="3" borderId="83" xfId="0" applyFont="1" applyFill="1" applyBorder="1"/>
    <xf numFmtId="4" fontId="100" fillId="12" borderId="9" xfId="0" applyNumberFormat="1" applyFont="1" applyFill="1" applyBorder="1" applyAlignment="1">
      <alignment horizontal="center" vertical="center"/>
    </xf>
    <xf numFmtId="167" fontId="100" fillId="3" borderId="10" xfId="0" applyNumberFormat="1" applyFont="1" applyFill="1" applyBorder="1" applyAlignment="1">
      <alignment horizontal="center" vertical="center" wrapText="1"/>
    </xf>
    <xf numFmtId="167" fontId="100" fillId="2" borderId="9" xfId="0" applyNumberFormat="1" applyFont="1" applyFill="1" applyBorder="1" applyAlignment="1">
      <alignment horizontal="center" vertical="center" wrapText="1"/>
    </xf>
    <xf numFmtId="167" fontId="100" fillId="2" borderId="52" xfId="0" applyNumberFormat="1" applyFont="1" applyFill="1" applyBorder="1" applyAlignment="1">
      <alignment horizontal="center" vertical="center" wrapText="1"/>
    </xf>
    <xf numFmtId="49" fontId="124" fillId="0" borderId="10" xfId="0" applyNumberFormat="1" applyFont="1" applyBorder="1" applyAlignment="1">
      <alignment horizontal="center" wrapText="1"/>
    </xf>
    <xf numFmtId="0" fontId="118" fillId="0" borderId="10" xfId="0" applyFont="1" applyBorder="1" applyAlignment="1">
      <alignment horizontal="center" wrapText="1" readingOrder="1"/>
    </xf>
    <xf numFmtId="166" fontId="96" fillId="0" borderId="10" xfId="0" applyNumberFormat="1" applyFont="1" applyBorder="1" applyAlignment="1">
      <alignment horizontal="center" wrapText="1"/>
    </xf>
    <xf numFmtId="167" fontId="125" fillId="0" borderId="9" xfId="0" applyNumberFormat="1" applyFont="1" applyBorder="1" applyAlignment="1">
      <alignment horizontal="center" vertical="center" wrapText="1"/>
    </xf>
    <xf numFmtId="167" fontId="125" fillId="0" borderId="10" xfId="0" applyNumberFormat="1" applyFont="1" applyBorder="1" applyAlignment="1">
      <alignment horizontal="center" vertical="center" wrapText="1"/>
    </xf>
    <xf numFmtId="169" fontId="100" fillId="3" borderId="38" xfId="0" applyNumberFormat="1" applyFont="1" applyFill="1" applyBorder="1" applyAlignment="1">
      <alignment vertical="center"/>
    </xf>
    <xf numFmtId="169" fontId="100" fillId="0" borderId="10" xfId="0" applyNumberFormat="1" applyFont="1" applyBorder="1" applyAlignment="1">
      <alignment vertical="center"/>
    </xf>
    <xf numFmtId="169" fontId="96" fillId="0" borderId="84" xfId="6" applyNumberFormat="1" applyFill="1">
      <alignment horizontal="right" vertical="center"/>
    </xf>
    <xf numFmtId="169" fontId="100" fillId="3" borderId="10" xfId="0" applyNumberFormat="1" applyFont="1" applyFill="1" applyBorder="1" applyAlignment="1">
      <alignment vertical="center"/>
    </xf>
    <xf numFmtId="1" fontId="105" fillId="2" borderId="0" xfId="0" applyNumberFormat="1" applyFont="1" applyFill="1" applyAlignment="1">
      <alignment horizontal="left"/>
    </xf>
    <xf numFmtId="171" fontId="100" fillId="2" borderId="9" xfId="0" applyNumberFormat="1" applyFont="1" applyFill="1" applyBorder="1" applyAlignment="1">
      <alignment horizontal="center" vertical="center"/>
    </xf>
    <xf numFmtId="171" fontId="100" fillId="2" borderId="52" xfId="0" applyNumberFormat="1" applyFont="1" applyFill="1" applyBorder="1" applyAlignment="1">
      <alignment horizontal="center" vertical="center"/>
    </xf>
    <xf numFmtId="0" fontId="65" fillId="3" borderId="40" xfId="0" applyFont="1" applyFill="1" applyBorder="1" applyAlignment="1">
      <alignment horizontal="center"/>
    </xf>
    <xf numFmtId="0" fontId="63" fillId="3" borderId="40" xfId="0" applyFont="1" applyFill="1" applyBorder="1" applyAlignment="1">
      <alignment horizontal="center"/>
    </xf>
    <xf numFmtId="0" fontId="67" fillId="3" borderId="40" xfId="0" applyFont="1" applyFill="1" applyBorder="1"/>
    <xf numFmtId="0" fontId="59" fillId="3" borderId="40" xfId="0" applyFont="1" applyFill="1" applyBorder="1" applyAlignment="1">
      <alignment horizontal="center"/>
    </xf>
    <xf numFmtId="0" fontId="63" fillId="3" borderId="40" xfId="0" applyFont="1" applyFill="1" applyBorder="1"/>
    <xf numFmtId="0" fontId="63" fillId="3" borderId="40" xfId="0" applyFont="1" applyFill="1" applyBorder="1" applyAlignment="1">
      <alignment vertical="center"/>
    </xf>
    <xf numFmtId="0" fontId="59" fillId="3" borderId="40" xfId="0" applyFont="1" applyFill="1" applyBorder="1"/>
    <xf numFmtId="0" fontId="64" fillId="3" borderId="40" xfId="0" applyFont="1" applyFill="1" applyBorder="1"/>
    <xf numFmtId="0" fontId="0" fillId="3" borderId="40" xfId="0" applyFill="1" applyBorder="1"/>
    <xf numFmtId="0" fontId="60" fillId="3" borderId="40" xfId="0" applyFont="1" applyFill="1" applyBorder="1"/>
    <xf numFmtId="169" fontId="96" fillId="0" borderId="10" xfId="0" applyNumberFormat="1" applyFont="1" applyBorder="1" applyAlignment="1">
      <alignment horizontal="center" vertical="center" wrapText="1"/>
    </xf>
    <xf numFmtId="4" fontId="100" fillId="3" borderId="2" xfId="0" applyNumberFormat="1" applyFont="1" applyFill="1" applyBorder="1" applyAlignment="1">
      <alignment horizontal="center" vertical="center" wrapText="1"/>
    </xf>
    <xf numFmtId="4" fontId="100" fillId="2" borderId="62" xfId="0" applyNumberFormat="1" applyFont="1" applyFill="1" applyBorder="1" applyAlignment="1">
      <alignment horizontal="center"/>
    </xf>
    <xf numFmtId="0" fontId="100" fillId="0" borderId="54" xfId="0" applyFont="1" applyBorder="1" applyAlignment="1">
      <alignment horizontal="center" vertical="center" wrapText="1"/>
    </xf>
    <xf numFmtId="0" fontId="100" fillId="0" borderId="26" xfId="0" applyFont="1" applyBorder="1" applyAlignment="1">
      <alignment horizontal="center" vertical="center"/>
    </xf>
    <xf numFmtId="2" fontId="100" fillId="0" borderId="47" xfId="0" applyNumberFormat="1" applyFont="1" applyBorder="1" applyAlignment="1">
      <alignment horizontal="center" vertical="center"/>
    </xf>
    <xf numFmtId="170" fontId="133" fillId="0" borderId="10" xfId="0" applyNumberFormat="1" applyFont="1" applyBorder="1" applyAlignment="1">
      <alignment horizontal="center" vertical="center"/>
    </xf>
    <xf numFmtId="170" fontId="100" fillId="0" borderId="39" xfId="0" applyNumberFormat="1" applyFont="1" applyBorder="1" applyAlignment="1">
      <alignment horizontal="center" vertical="center"/>
    </xf>
    <xf numFmtId="0" fontId="100" fillId="3" borderId="30" xfId="0" applyFont="1" applyFill="1" applyBorder="1" applyAlignment="1">
      <alignment horizontal="center" vertical="center"/>
    </xf>
    <xf numFmtId="0" fontId="100" fillId="3" borderId="26" xfId="0" applyFont="1" applyFill="1" applyBorder="1" applyAlignment="1">
      <alignment horizontal="center" vertical="center"/>
    </xf>
    <xf numFmtId="0" fontId="100" fillId="3" borderId="42" xfId="0" applyFont="1" applyFill="1" applyBorder="1" applyAlignment="1">
      <alignment vertical="top" wrapText="1"/>
    </xf>
    <xf numFmtId="49" fontId="101" fillId="2" borderId="27" xfId="0" applyNumberFormat="1" applyFont="1" applyFill="1" applyBorder="1" applyAlignment="1">
      <alignment horizontal="left" vertical="top" wrapText="1"/>
    </xf>
    <xf numFmtId="0" fontId="102" fillId="2" borderId="0" xfId="0" applyFont="1" applyFill="1" applyAlignment="1">
      <alignment horizontal="center"/>
    </xf>
    <xf numFmtId="4" fontId="105" fillId="2" borderId="23" xfId="0" applyNumberFormat="1" applyFont="1" applyFill="1" applyBorder="1" applyAlignment="1">
      <alignment horizontal="center" vertical="top"/>
    </xf>
    <xf numFmtId="4" fontId="105" fillId="3" borderId="23" xfId="0" applyNumberFormat="1" applyFont="1" applyFill="1" applyBorder="1" applyAlignment="1">
      <alignment horizontal="center" vertical="center"/>
    </xf>
    <xf numFmtId="4" fontId="105" fillId="2" borderId="23" xfId="0" applyNumberFormat="1" applyFont="1" applyFill="1" applyBorder="1" applyAlignment="1">
      <alignment horizontal="center" vertical="center"/>
    </xf>
    <xf numFmtId="169" fontId="100" fillId="2" borderId="50" xfId="0" applyNumberFormat="1" applyFont="1" applyFill="1" applyBorder="1" applyAlignment="1">
      <alignment horizontal="center" vertical="center"/>
    </xf>
    <xf numFmtId="169" fontId="122" fillId="0" borderId="50" xfId="0" applyNumberFormat="1" applyFont="1" applyBorder="1" applyAlignment="1">
      <alignment horizontal="center" vertical="center" wrapText="1"/>
    </xf>
    <xf numFmtId="169" fontId="122" fillId="0" borderId="58" xfId="0" applyNumberFormat="1" applyFont="1" applyBorder="1" applyAlignment="1">
      <alignment horizontal="center" vertical="center" wrapText="1"/>
    </xf>
    <xf numFmtId="169" fontId="100" fillId="2" borderId="20" xfId="0" applyNumberFormat="1" applyFont="1" applyFill="1" applyBorder="1" applyAlignment="1">
      <alignment horizontal="center" vertical="center"/>
    </xf>
    <xf numFmtId="169" fontId="100" fillId="2" borderId="9" xfId="0" applyNumberFormat="1" applyFont="1" applyFill="1" applyBorder="1" applyAlignment="1">
      <alignment horizontal="center" vertical="center"/>
    </xf>
    <xf numFmtId="169" fontId="100" fillId="3" borderId="9" xfId="0" applyNumberFormat="1" applyFont="1" applyFill="1" applyBorder="1" applyAlignment="1">
      <alignment horizontal="center" vertical="center"/>
    </xf>
    <xf numFmtId="169" fontId="100" fillId="2" borderId="10" xfId="0" applyNumberFormat="1" applyFont="1" applyFill="1" applyBorder="1" applyAlignment="1">
      <alignment horizontal="center" vertical="center"/>
    </xf>
    <xf numFmtId="169" fontId="100" fillId="3" borderId="10" xfId="0" applyNumberFormat="1" applyFont="1" applyFill="1" applyBorder="1" applyAlignment="1">
      <alignment horizontal="center" vertical="center"/>
    </xf>
    <xf numFmtId="169" fontId="100" fillId="2" borderId="8" xfId="0" applyNumberFormat="1" applyFont="1" applyFill="1" applyBorder="1" applyAlignment="1">
      <alignment horizontal="center" vertical="center"/>
    </xf>
    <xf numFmtId="169" fontId="100" fillId="2" borderId="57" xfId="0" applyNumberFormat="1" applyFont="1" applyFill="1" applyBorder="1" applyAlignment="1">
      <alignment horizontal="center" vertical="center"/>
    </xf>
    <xf numFmtId="169" fontId="96" fillId="2" borderId="26" xfId="0" applyNumberFormat="1" applyFont="1" applyFill="1" applyBorder="1" applyAlignment="1">
      <alignment horizontal="center" vertical="center"/>
    </xf>
    <xf numFmtId="169" fontId="96" fillId="3" borderId="26" xfId="0" applyNumberFormat="1" applyFont="1" applyFill="1" applyBorder="1" applyAlignment="1">
      <alignment horizontal="center" vertical="center"/>
    </xf>
    <xf numFmtId="0" fontId="102" fillId="2" borderId="0" xfId="0" applyFont="1" applyFill="1" applyAlignment="1">
      <alignment horizontal="centerContinuous"/>
    </xf>
    <xf numFmtId="0" fontId="99" fillId="2" borderId="0" xfId="0" applyFont="1" applyFill="1" applyAlignment="1">
      <alignment horizontal="centerContinuous"/>
    </xf>
    <xf numFmtId="0" fontId="127" fillId="3" borderId="0" xfId="0" applyFont="1" applyFill="1" applyAlignment="1">
      <alignment horizontal="center" wrapText="1"/>
    </xf>
    <xf numFmtId="0" fontId="96" fillId="2" borderId="0" xfId="0" applyFont="1" applyFill="1" applyAlignment="1">
      <alignment horizontal="centerContinuous" wrapText="1"/>
    </xf>
    <xf numFmtId="49" fontId="96" fillId="2" borderId="0" xfId="0" applyNumberFormat="1" applyFont="1" applyFill="1" applyAlignment="1">
      <alignment wrapText="1"/>
    </xf>
    <xf numFmtId="49" fontId="99" fillId="2" borderId="0" xfId="0" applyNumberFormat="1" applyFont="1" applyFill="1" applyAlignment="1">
      <alignment horizontal="center"/>
    </xf>
    <xf numFmtId="0" fontId="96" fillId="2" borderId="0" xfId="0" applyFont="1" applyFill="1" applyAlignment="1">
      <alignment horizontal="center" wrapText="1"/>
    </xf>
    <xf numFmtId="49" fontId="105" fillId="2" borderId="0" xfId="0" applyNumberFormat="1" applyFont="1" applyFill="1" applyAlignment="1">
      <alignment horizontal="center"/>
    </xf>
    <xf numFmtId="49" fontId="116" fillId="3" borderId="13" xfId="0" applyNumberFormat="1" applyFont="1" applyFill="1" applyBorder="1" applyAlignment="1">
      <alignment horizontal="center" vertical="center" wrapText="1"/>
    </xf>
    <xf numFmtId="167" fontId="125" fillId="3" borderId="9" xfId="0" applyNumberFormat="1" applyFont="1" applyFill="1" applyBorder="1" applyAlignment="1">
      <alignment horizontal="center" vertical="center" wrapText="1"/>
    </xf>
    <xf numFmtId="0" fontId="102" fillId="2" borderId="0" xfId="0" applyFont="1" applyFill="1" applyAlignment="1">
      <alignment horizontal="centerContinuous" wrapText="1"/>
    </xf>
    <xf numFmtId="0" fontId="102" fillId="2" borderId="0" xfId="0" applyFont="1" applyFill="1" applyAlignment="1">
      <alignment vertical="top" wrapText="1"/>
    </xf>
    <xf numFmtId="0" fontId="105" fillId="2" borderId="0" xfId="0" applyFont="1" applyFill="1" applyAlignment="1">
      <alignment horizontal="center" vertical="center"/>
    </xf>
    <xf numFmtId="4" fontId="105" fillId="3" borderId="57" xfId="0" applyNumberFormat="1" applyFont="1" applyFill="1" applyBorder="1" applyAlignment="1">
      <alignment horizontal="center" vertical="center"/>
    </xf>
    <xf numFmtId="4" fontId="105" fillId="3" borderId="52" xfId="0" applyNumberFormat="1" applyFont="1" applyFill="1" applyBorder="1" applyAlignment="1">
      <alignment horizontal="center" vertical="center"/>
    </xf>
    <xf numFmtId="171" fontId="100" fillId="3" borderId="55" xfId="0" applyNumberFormat="1" applyFont="1" applyFill="1" applyBorder="1" applyAlignment="1">
      <alignment horizontal="center" vertical="center"/>
    </xf>
    <xf numFmtId="171" fontId="100" fillId="3" borderId="63" xfId="0" applyNumberFormat="1" applyFont="1" applyFill="1" applyBorder="1" applyAlignment="1">
      <alignment horizontal="center" vertical="center"/>
    </xf>
    <xf numFmtId="171" fontId="133" fillId="3" borderId="55" xfId="0" applyNumberFormat="1" applyFont="1" applyFill="1" applyBorder="1" applyAlignment="1">
      <alignment horizontal="center" vertical="center"/>
    </xf>
    <xf numFmtId="169" fontId="100" fillId="3" borderId="38" xfId="0" applyNumberFormat="1" applyFont="1" applyFill="1" applyBorder="1" applyAlignment="1">
      <alignment horizontal="center" vertical="center"/>
    </xf>
    <xf numFmtId="169" fontId="100" fillId="3" borderId="61" xfId="0" applyNumberFormat="1" applyFont="1" applyFill="1" applyBorder="1" applyAlignment="1">
      <alignment horizontal="center" vertical="center"/>
    </xf>
    <xf numFmtId="0" fontId="105" fillId="3" borderId="10" xfId="0" applyFont="1" applyFill="1" applyBorder="1" applyAlignment="1">
      <alignment horizontal="center" vertical="center"/>
    </xf>
    <xf numFmtId="167" fontId="100" fillId="3" borderId="57" xfId="0" applyNumberFormat="1" applyFont="1" applyFill="1" applyBorder="1" applyAlignment="1">
      <alignment horizontal="center" vertical="center"/>
    </xf>
    <xf numFmtId="167" fontId="100" fillId="3" borderId="39" xfId="0" applyNumberFormat="1" applyFont="1" applyFill="1" applyBorder="1" applyAlignment="1">
      <alignment horizontal="center" vertical="center"/>
    </xf>
    <xf numFmtId="2" fontId="96" fillId="3" borderId="84" xfId="6" applyNumberFormat="1" applyFill="1" applyAlignment="1">
      <alignment horizontal="center" vertical="center"/>
    </xf>
    <xf numFmtId="167" fontId="100" fillId="3" borderId="10" xfId="0" applyNumberFormat="1" applyFont="1" applyFill="1" applyBorder="1" applyAlignment="1">
      <alignment vertical="center"/>
    </xf>
    <xf numFmtId="0" fontId="96" fillId="3" borderId="10" xfId="0" applyFont="1" applyFill="1" applyBorder="1" applyAlignment="1">
      <alignment horizontal="center" vertical="center" wrapText="1"/>
    </xf>
    <xf numFmtId="0" fontId="96" fillId="3" borderId="84" xfId="4" applyFill="1">
      <alignment horizontal="left" vertical="center" wrapText="1"/>
    </xf>
    <xf numFmtId="0" fontId="100" fillId="3" borderId="10" xfId="0" applyFont="1" applyFill="1" applyBorder="1" applyAlignment="1">
      <alignment horizontal="center" wrapText="1"/>
    </xf>
    <xf numFmtId="169" fontId="100" fillId="3" borderId="0" xfId="0" applyNumberFormat="1" applyFont="1" applyFill="1" applyAlignment="1">
      <alignment vertical="center"/>
    </xf>
    <xf numFmtId="169" fontId="100" fillId="0" borderId="0" xfId="0" applyNumberFormat="1" applyFont="1" applyAlignment="1">
      <alignment vertical="center"/>
    </xf>
    <xf numFmtId="4" fontId="100" fillId="4" borderId="9" xfId="0" applyNumberFormat="1" applyFont="1" applyFill="1" applyBorder="1" applyAlignment="1">
      <alignment horizontal="center" vertical="center"/>
    </xf>
    <xf numFmtId="2" fontId="100" fillId="4" borderId="9" xfId="0" applyNumberFormat="1" applyFont="1" applyFill="1" applyBorder="1" applyAlignment="1">
      <alignment horizontal="center" vertical="center"/>
    </xf>
    <xf numFmtId="4" fontId="125" fillId="4" borderId="9" xfId="0" applyNumberFormat="1" applyFont="1" applyFill="1" applyBorder="1" applyAlignment="1">
      <alignment horizontal="center" vertical="center" wrapText="1"/>
    </xf>
    <xf numFmtId="2" fontId="96" fillId="0" borderId="10" xfId="0" applyNumberFormat="1" applyFont="1" applyBorder="1" applyAlignment="1">
      <alignment horizontal="center" vertical="center"/>
    </xf>
    <xf numFmtId="167" fontId="105" fillId="4" borderId="9" xfId="0" applyNumberFormat="1" applyFont="1" applyFill="1" applyBorder="1" applyAlignment="1">
      <alignment horizontal="center" vertical="center"/>
    </xf>
    <xf numFmtId="0" fontId="100" fillId="4" borderId="0" xfId="0" applyFont="1" applyFill="1"/>
    <xf numFmtId="49" fontId="119" fillId="0" borderId="10" xfId="0" applyNumberFormat="1" applyFont="1" applyBorder="1" applyAlignment="1">
      <alignment horizontal="center" wrapText="1"/>
    </xf>
    <xf numFmtId="0" fontId="96" fillId="0" borderId="10" xfId="0" applyFont="1" applyBorder="1" applyAlignment="1">
      <alignment horizontal="center" wrapText="1" readingOrder="1"/>
    </xf>
    <xf numFmtId="4" fontId="105" fillId="2" borderId="57" xfId="0" applyNumberFormat="1" applyFont="1" applyFill="1" applyBorder="1" applyAlignment="1">
      <alignment horizontal="center" vertical="center"/>
    </xf>
    <xf numFmtId="4" fontId="105" fillId="2" borderId="52" xfId="0" applyNumberFormat="1" applyFont="1" applyFill="1" applyBorder="1" applyAlignment="1">
      <alignment horizontal="center" vertical="center"/>
    </xf>
    <xf numFmtId="169" fontId="100" fillId="12" borderId="9" xfId="0" applyNumberFormat="1" applyFont="1" applyFill="1" applyBorder="1" applyAlignment="1">
      <alignment horizontal="center" vertical="center"/>
    </xf>
    <xf numFmtId="171" fontId="100" fillId="3" borderId="7" xfId="0" applyNumberFormat="1" applyFont="1" applyFill="1" applyBorder="1" applyAlignment="1">
      <alignment horizontal="center" vertical="center"/>
    </xf>
    <xf numFmtId="171" fontId="100" fillId="2" borderId="7" xfId="0" applyNumberFormat="1" applyFont="1" applyFill="1" applyBorder="1" applyAlignment="1">
      <alignment horizontal="center" vertical="center" wrapText="1"/>
    </xf>
    <xf numFmtId="171" fontId="100" fillId="2" borderId="8" xfId="0" applyNumberFormat="1" applyFont="1" applyFill="1" applyBorder="1" applyAlignment="1">
      <alignment horizontal="center" vertical="center" wrapText="1"/>
    </xf>
    <xf numFmtId="171" fontId="100" fillId="2" borderId="38" xfId="0" applyNumberFormat="1" applyFont="1" applyFill="1" applyBorder="1" applyAlignment="1">
      <alignment horizontal="center"/>
    </xf>
    <xf numFmtId="171" fontId="100" fillId="2" borderId="8" xfId="0" applyNumberFormat="1" applyFont="1" applyFill="1" applyBorder="1" applyAlignment="1">
      <alignment horizontal="center"/>
    </xf>
    <xf numFmtId="171" fontId="100" fillId="2" borderId="10" xfId="0" applyNumberFormat="1" applyFont="1" applyFill="1" applyBorder="1" applyAlignment="1">
      <alignment horizontal="center"/>
    </xf>
    <xf numFmtId="171" fontId="100" fillId="2" borderId="52" xfId="0" applyNumberFormat="1" applyFont="1" applyFill="1" applyBorder="1" applyAlignment="1">
      <alignment horizontal="center"/>
    </xf>
    <xf numFmtId="171" fontId="100" fillId="2" borderId="23" xfId="0" applyNumberFormat="1" applyFont="1" applyFill="1" applyBorder="1" applyAlignment="1">
      <alignment horizontal="center"/>
    </xf>
    <xf numFmtId="171" fontId="100" fillId="2" borderId="48" xfId="0" applyNumberFormat="1" applyFont="1" applyFill="1" applyBorder="1" applyAlignment="1">
      <alignment horizontal="center"/>
    </xf>
    <xf numFmtId="171" fontId="100" fillId="2" borderId="8" xfId="0" applyNumberFormat="1" applyFont="1" applyFill="1" applyBorder="1" applyAlignment="1">
      <alignment horizontal="center" vertical="center"/>
    </xf>
    <xf numFmtId="171" fontId="100" fillId="2" borderId="23" xfId="0" applyNumberFormat="1" applyFont="1" applyFill="1" applyBorder="1" applyAlignment="1">
      <alignment horizontal="center" vertical="center"/>
    </xf>
    <xf numFmtId="171" fontId="100" fillId="3" borderId="23" xfId="0" applyNumberFormat="1" applyFont="1" applyFill="1" applyBorder="1" applyAlignment="1">
      <alignment horizontal="center" vertical="center"/>
    </xf>
    <xf numFmtId="171" fontId="100" fillId="2" borderId="9" xfId="0" applyNumberFormat="1" applyFont="1" applyFill="1" applyBorder="1" applyAlignment="1">
      <alignment horizontal="center"/>
    </xf>
    <xf numFmtId="171" fontId="100" fillId="2" borderId="57" xfId="0" applyNumberFormat="1" applyFont="1" applyFill="1" applyBorder="1" applyAlignment="1">
      <alignment horizontal="center" vertical="center"/>
    </xf>
    <xf numFmtId="171" fontId="100" fillId="2" borderId="10" xfId="0" applyNumberFormat="1" applyFont="1" applyFill="1" applyBorder="1" applyAlignment="1">
      <alignment horizontal="center" vertical="center"/>
    </xf>
    <xf numFmtId="171" fontId="100" fillId="2" borderId="10" xfId="0" applyNumberFormat="1" applyFont="1" applyFill="1" applyBorder="1" applyAlignment="1">
      <alignment horizontal="center" vertical="top"/>
    </xf>
    <xf numFmtId="171" fontId="100" fillId="2" borderId="23" xfId="0" applyNumberFormat="1" applyFont="1" applyFill="1" applyBorder="1" applyAlignment="1">
      <alignment horizontal="center" vertical="top"/>
    </xf>
    <xf numFmtId="171" fontId="100" fillId="2" borderId="58" xfId="0" applyNumberFormat="1" applyFont="1" applyFill="1" applyBorder="1" applyAlignment="1">
      <alignment horizontal="center" vertical="center"/>
    </xf>
    <xf numFmtId="171" fontId="100" fillId="3" borderId="57" xfId="0" applyNumberFormat="1" applyFont="1" applyFill="1" applyBorder="1" applyAlignment="1">
      <alignment horizontal="center" vertical="center"/>
    </xf>
    <xf numFmtId="171" fontId="100" fillId="2" borderId="39" xfId="0" applyNumberFormat="1" applyFont="1" applyFill="1" applyBorder="1" applyAlignment="1">
      <alignment horizontal="center" vertical="center"/>
    </xf>
    <xf numFmtId="171" fontId="100" fillId="2" borderId="39" xfId="0" applyNumberFormat="1" applyFont="1" applyFill="1" applyBorder="1" applyAlignment="1">
      <alignment horizontal="center" vertical="top"/>
    </xf>
    <xf numFmtId="171" fontId="100" fillId="2" borderId="39" xfId="0" applyNumberFormat="1" applyFont="1" applyFill="1" applyBorder="1" applyAlignment="1">
      <alignment horizontal="center"/>
    </xf>
    <xf numFmtId="171" fontId="100" fillId="2" borderId="8" xfId="0" applyNumberFormat="1" applyFont="1" applyFill="1" applyBorder="1" applyAlignment="1">
      <alignment horizontal="center" vertical="top"/>
    </xf>
    <xf numFmtId="171" fontId="100" fillId="2" borderId="9" xfId="0" applyNumberFormat="1" applyFont="1" applyFill="1" applyBorder="1" applyAlignment="1">
      <alignment horizontal="center" vertical="top"/>
    </xf>
    <xf numFmtId="171" fontId="100" fillId="2" borderId="29" xfId="0" applyNumberFormat="1" applyFont="1" applyFill="1" applyBorder="1" applyAlignment="1">
      <alignment horizontal="center" vertical="center"/>
    </xf>
    <xf numFmtId="171" fontId="100" fillId="4" borderId="9" xfId="0" applyNumberFormat="1" applyFont="1" applyFill="1" applyBorder="1" applyAlignment="1">
      <alignment horizontal="center" vertical="center"/>
    </xf>
    <xf numFmtId="171" fontId="125" fillId="3" borderId="9" xfId="0" applyNumberFormat="1" applyFont="1" applyFill="1" applyBorder="1" applyAlignment="1">
      <alignment horizontal="center" vertical="center" wrapText="1"/>
    </xf>
    <xf numFmtId="171" fontId="125" fillId="0" borderId="9" xfId="0" applyNumberFormat="1" applyFont="1" applyBorder="1" applyAlignment="1">
      <alignment horizontal="center" vertical="center" wrapText="1"/>
    </xf>
    <xf numFmtId="171" fontId="125" fillId="0" borderId="10" xfId="0" applyNumberFormat="1" applyFont="1" applyBorder="1" applyAlignment="1">
      <alignment horizontal="center" vertical="center" wrapText="1"/>
    </xf>
    <xf numFmtId="171" fontId="100" fillId="2" borderId="52" xfId="0" applyNumberFormat="1" applyFont="1" applyFill="1" applyBorder="1" applyAlignment="1">
      <alignment horizontal="center" vertical="center" wrapText="1"/>
    </xf>
    <xf numFmtId="171" fontId="100" fillId="3" borderId="10" xfId="0" applyNumberFormat="1" applyFont="1" applyFill="1" applyBorder="1" applyAlignment="1">
      <alignment horizontal="center"/>
    </xf>
    <xf numFmtId="171" fontId="100" fillId="2" borderId="57" xfId="0" applyNumberFormat="1" applyFont="1" applyFill="1" applyBorder="1" applyAlignment="1">
      <alignment horizontal="center" vertical="top"/>
    </xf>
    <xf numFmtId="171" fontId="100" fillId="2" borderId="60" xfId="0" applyNumberFormat="1" applyFont="1" applyFill="1" applyBorder="1" applyAlignment="1">
      <alignment horizontal="center" vertical="center"/>
    </xf>
    <xf numFmtId="171" fontId="100" fillId="3" borderId="60" xfId="0" applyNumberFormat="1" applyFont="1" applyFill="1" applyBorder="1" applyAlignment="1">
      <alignment horizontal="center" vertical="center"/>
    </xf>
    <xf numFmtId="169" fontId="100" fillId="0" borderId="38" xfId="0" applyNumberFormat="1" applyFont="1" applyBorder="1" applyAlignment="1">
      <alignment horizontal="center" vertical="center"/>
    </xf>
    <xf numFmtId="2" fontId="100" fillId="2" borderId="34" xfId="0" applyNumberFormat="1" applyFont="1" applyFill="1" applyBorder="1" applyAlignment="1">
      <alignment horizontal="center" vertical="center"/>
    </xf>
    <xf numFmtId="2" fontId="122" fillId="0" borderId="34" xfId="0" applyNumberFormat="1" applyFont="1" applyBorder="1" applyAlignment="1">
      <alignment vertical="top" wrapText="1"/>
    </xf>
    <xf numFmtId="2" fontId="100" fillId="2" borderId="40" xfId="0" applyNumberFormat="1" applyFont="1" applyFill="1" applyBorder="1" applyAlignment="1">
      <alignment horizontal="center" vertical="center"/>
    </xf>
    <xf numFmtId="2" fontId="100" fillId="2" borderId="46" xfId="0" applyNumberFormat="1" applyFont="1" applyFill="1" applyBorder="1" applyAlignment="1">
      <alignment horizontal="center" vertical="center"/>
    </xf>
    <xf numFmtId="2" fontId="100" fillId="2" borderId="37" xfId="0" applyNumberFormat="1" applyFont="1" applyFill="1" applyBorder="1" applyAlignment="1">
      <alignment horizontal="center"/>
    </xf>
    <xf numFmtId="170" fontId="100" fillId="2" borderId="5" xfId="0" applyNumberFormat="1" applyFont="1" applyFill="1" applyBorder="1" applyAlignment="1">
      <alignment horizontal="center" vertical="center"/>
    </xf>
    <xf numFmtId="4" fontId="105" fillId="4" borderId="9" xfId="0" applyNumberFormat="1" applyFont="1" applyFill="1" applyBorder="1" applyAlignment="1">
      <alignment horizontal="center" vertical="center"/>
    </xf>
    <xf numFmtId="4" fontId="100" fillId="4" borderId="10" xfId="0" applyNumberFormat="1" applyFont="1" applyFill="1" applyBorder="1" applyAlignment="1">
      <alignment horizontal="center" vertical="center"/>
    </xf>
    <xf numFmtId="4" fontId="105" fillId="12" borderId="9" xfId="0" applyNumberFormat="1" applyFont="1" applyFill="1" applyBorder="1" applyAlignment="1">
      <alignment horizontal="center" vertical="center"/>
    </xf>
    <xf numFmtId="171" fontId="100" fillId="4" borderId="10" xfId="0" applyNumberFormat="1" applyFont="1" applyFill="1" applyBorder="1" applyAlignment="1">
      <alignment horizontal="center" vertical="center"/>
    </xf>
    <xf numFmtId="167" fontId="100" fillId="5" borderId="23" xfId="0" applyNumberFormat="1" applyFont="1" applyFill="1" applyBorder="1" applyAlignment="1">
      <alignment horizontal="center" vertical="center"/>
    </xf>
    <xf numFmtId="0" fontId="100" fillId="5" borderId="0" xfId="0" applyFont="1" applyFill="1"/>
    <xf numFmtId="4" fontId="100" fillId="5" borderId="23" xfId="0" applyNumberFormat="1" applyFont="1" applyFill="1" applyBorder="1" applyAlignment="1">
      <alignment horizontal="center"/>
    </xf>
    <xf numFmtId="4" fontId="105" fillId="4" borderId="23" xfId="0" applyNumberFormat="1" applyFont="1" applyFill="1" applyBorder="1" applyAlignment="1">
      <alignment horizontal="center" vertical="center"/>
    </xf>
    <xf numFmtId="0" fontId="63" fillId="4" borderId="40" xfId="0" applyFont="1" applyFill="1" applyBorder="1"/>
    <xf numFmtId="4" fontId="100" fillId="13" borderId="10" xfId="0" applyNumberFormat="1" applyFont="1" applyFill="1" applyBorder="1" applyAlignment="1">
      <alignment horizontal="center" vertical="center"/>
    </xf>
    <xf numFmtId="4" fontId="100" fillId="13" borderId="23" xfId="0" applyNumberFormat="1" applyFont="1" applyFill="1" applyBorder="1" applyAlignment="1">
      <alignment horizontal="center" vertical="center"/>
    </xf>
    <xf numFmtId="4" fontId="100" fillId="13" borderId="8" xfId="0" applyNumberFormat="1" applyFont="1" applyFill="1" applyBorder="1" applyAlignment="1">
      <alignment horizontal="center"/>
    </xf>
    <xf numFmtId="4" fontId="100" fillId="13" borderId="10" xfId="0" applyNumberFormat="1" applyFont="1" applyFill="1" applyBorder="1" applyAlignment="1">
      <alignment horizontal="center"/>
    </xf>
    <xf numFmtId="0" fontId="161" fillId="3" borderId="7" xfId="0" applyFont="1" applyFill="1" applyBorder="1" applyAlignment="1">
      <alignment horizontal="justify" vertical="center" wrapText="1"/>
    </xf>
    <xf numFmtId="0" fontId="0" fillId="0" borderId="0" xfId="0" applyAlignment="1">
      <alignment horizontal="center" vertical="center"/>
    </xf>
    <xf numFmtId="0" fontId="87" fillId="0" borderId="0" xfId="0" applyFont="1" applyAlignment="1">
      <alignment vertical="center"/>
    </xf>
    <xf numFmtId="0" fontId="160" fillId="0" borderId="0" xfId="0" applyFont="1"/>
    <xf numFmtId="0" fontId="160" fillId="0" borderId="0" xfId="0" applyFont="1" applyAlignment="1">
      <alignment vertical="center"/>
    </xf>
    <xf numFmtId="0" fontId="87" fillId="3" borderId="0" xfId="0" applyFont="1" applyFill="1" applyAlignment="1">
      <alignment horizontal="left" vertical="center"/>
    </xf>
    <xf numFmtId="0" fontId="100" fillId="3" borderId="0" xfId="0" applyFont="1" applyFill="1" applyAlignment="1">
      <alignment horizontal="center"/>
    </xf>
    <xf numFmtId="0" fontId="58" fillId="3" borderId="0" xfId="0" applyFont="1" applyFill="1"/>
    <xf numFmtId="0" fontId="165" fillId="3" borderId="0" xfId="0" applyFont="1" applyFill="1"/>
    <xf numFmtId="0" fontId="165" fillId="3" borderId="85" xfId="0" applyFont="1" applyFill="1" applyBorder="1" applyAlignment="1">
      <alignment horizontal="center" vertical="center" wrapText="1"/>
    </xf>
    <xf numFmtId="0" fontId="165" fillId="3" borderId="88" xfId="0" applyFont="1" applyFill="1" applyBorder="1" applyAlignment="1">
      <alignment horizontal="center" vertical="center" wrapText="1"/>
    </xf>
    <xf numFmtId="0" fontId="165" fillId="3" borderId="84" xfId="0" applyFont="1" applyFill="1" applyBorder="1" applyAlignment="1">
      <alignment horizontal="center" vertical="center" wrapText="1"/>
    </xf>
    <xf numFmtId="0" fontId="165" fillId="3" borderId="85" xfId="0" applyFont="1" applyFill="1" applyBorder="1" applyAlignment="1">
      <alignment vertical="center" wrapText="1"/>
    </xf>
    <xf numFmtId="0" fontId="165" fillId="3" borderId="89" xfId="0" applyFont="1" applyFill="1" applyBorder="1" applyAlignment="1">
      <alignment vertical="center" wrapText="1"/>
    </xf>
    <xf numFmtId="0" fontId="165" fillId="3" borderId="88" xfId="0" applyFont="1" applyFill="1" applyBorder="1" applyAlignment="1">
      <alignment vertical="center" wrapText="1"/>
    </xf>
    <xf numFmtId="0" fontId="165" fillId="3" borderId="84" xfId="0" applyFont="1" applyFill="1" applyBorder="1" applyAlignment="1">
      <alignment vertical="center" wrapText="1"/>
    </xf>
    <xf numFmtId="2" fontId="165" fillId="3" borderId="84" xfId="0" applyNumberFormat="1" applyFont="1" applyFill="1" applyBorder="1" applyAlignment="1">
      <alignment horizontal="center" vertical="center" wrapText="1"/>
    </xf>
    <xf numFmtId="2" fontId="165" fillId="3" borderId="85" xfId="0" applyNumberFormat="1" applyFont="1" applyFill="1" applyBorder="1" applyAlignment="1">
      <alignment horizontal="center" vertical="center" wrapText="1"/>
    </xf>
    <xf numFmtId="0" fontId="165" fillId="3" borderId="87" xfId="0" applyFont="1" applyFill="1" applyBorder="1" applyAlignment="1">
      <alignment vertical="center" wrapText="1"/>
    </xf>
    <xf numFmtId="0" fontId="58" fillId="3" borderId="7" xfId="0" applyFont="1" applyFill="1" applyBorder="1" applyAlignment="1">
      <alignment horizontal="justify" vertical="center" wrapText="1"/>
    </xf>
    <xf numFmtId="0" fontId="83" fillId="3" borderId="0" xfId="7" applyFont="1" applyFill="1"/>
    <xf numFmtId="49" fontId="83" fillId="3" borderId="10" xfId="7" applyNumberFormat="1" applyFont="1" applyFill="1" applyBorder="1" applyAlignment="1">
      <alignment wrapText="1"/>
    </xf>
    <xf numFmtId="0" fontId="162" fillId="0" borderId="0" xfId="0" applyFont="1"/>
    <xf numFmtId="0" fontId="162" fillId="0" borderId="0" xfId="0" applyFont="1" applyAlignment="1">
      <alignment vertical="center"/>
    </xf>
    <xf numFmtId="0" fontId="127" fillId="3" borderId="0" xfId="0" applyFont="1" applyFill="1" applyAlignment="1">
      <alignment horizontal="center" vertical="center"/>
    </xf>
    <xf numFmtId="0" fontId="96" fillId="3" borderId="0" xfId="0" applyFont="1" applyFill="1" applyAlignment="1">
      <alignment horizontal="center" vertical="center"/>
    </xf>
    <xf numFmtId="0" fontId="101" fillId="3" borderId="4" xfId="0" applyFont="1" applyFill="1" applyBorder="1" applyAlignment="1">
      <alignment horizontal="center" vertical="center" wrapText="1"/>
    </xf>
    <xf numFmtId="0" fontId="101" fillId="3" borderId="5" xfId="0" applyFont="1" applyFill="1" applyBorder="1" applyAlignment="1">
      <alignment horizontal="center" vertical="center" wrapText="1"/>
    </xf>
    <xf numFmtId="0" fontId="101" fillId="3" borderId="6" xfId="0" applyFont="1" applyFill="1" applyBorder="1" applyAlignment="1">
      <alignment horizontal="center" vertical="center" wrapText="1"/>
    </xf>
    <xf numFmtId="49" fontId="101" fillId="3" borderId="6" xfId="0" applyNumberFormat="1" applyFont="1" applyFill="1" applyBorder="1" applyAlignment="1">
      <alignment horizontal="center" vertical="center" wrapText="1"/>
    </xf>
    <xf numFmtId="0" fontId="101" fillId="3" borderId="7" xfId="0" applyFont="1" applyFill="1" applyBorder="1" applyAlignment="1">
      <alignment horizontal="center" vertical="center" wrapText="1"/>
    </xf>
    <xf numFmtId="0" fontId="106" fillId="3" borderId="7" xfId="0" applyFont="1" applyFill="1" applyBorder="1" applyAlignment="1">
      <alignment horizontal="center"/>
    </xf>
    <xf numFmtId="0" fontId="107" fillId="3" borderId="4" xfId="0" applyFont="1" applyFill="1" applyBorder="1" applyAlignment="1">
      <alignment horizontal="center" vertical="center"/>
    </xf>
    <xf numFmtId="0" fontId="102" fillId="3" borderId="7" xfId="0" applyFont="1" applyFill="1" applyBorder="1" applyAlignment="1">
      <alignment horizontal="center" vertical="top" wrapText="1"/>
    </xf>
    <xf numFmtId="49" fontId="111" fillId="3" borderId="5" xfId="0" applyNumberFormat="1" applyFont="1" applyFill="1" applyBorder="1" applyAlignment="1">
      <alignment horizontal="center"/>
    </xf>
    <xf numFmtId="169" fontId="96" fillId="3" borderId="7" xfId="0" applyNumberFormat="1" applyFont="1" applyFill="1" applyBorder="1" applyAlignment="1">
      <alignment horizontal="center" vertical="center"/>
    </xf>
    <xf numFmtId="169" fontId="96" fillId="3" borderId="5" xfId="0" applyNumberFormat="1" applyFont="1" applyFill="1" applyBorder="1" applyAlignment="1">
      <alignment horizontal="center" vertical="center"/>
    </xf>
    <xf numFmtId="167" fontId="96" fillId="3" borderId="0" xfId="0" applyNumberFormat="1" applyFont="1" applyFill="1" applyAlignment="1">
      <alignment horizontal="center" vertical="center" wrapText="1"/>
    </xf>
    <xf numFmtId="0" fontId="105" fillId="3" borderId="7" xfId="0" applyFont="1" applyFill="1" applyBorder="1" applyAlignment="1">
      <alignment horizontal="left" vertical="top" wrapText="1"/>
    </xf>
    <xf numFmtId="4" fontId="96" fillId="3" borderId="7" xfId="0" applyNumberFormat="1" applyFont="1" applyFill="1" applyBorder="1"/>
    <xf numFmtId="4" fontId="96" fillId="3" borderId="29" xfId="0" applyNumberFormat="1" applyFont="1" applyFill="1" applyBorder="1"/>
    <xf numFmtId="4" fontId="96" fillId="3" borderId="30" xfId="0" applyNumberFormat="1" applyFont="1" applyFill="1" applyBorder="1"/>
    <xf numFmtId="0" fontId="99" fillId="3" borderId="7" xfId="0" applyFont="1" applyFill="1" applyBorder="1" applyAlignment="1">
      <alignment horizontal="center" vertical="center" wrapText="1"/>
    </xf>
    <xf numFmtId="49" fontId="105" fillId="3" borderId="5" xfId="0" applyNumberFormat="1" applyFont="1" applyFill="1" applyBorder="1" applyAlignment="1">
      <alignment horizontal="center" vertical="center"/>
    </xf>
    <xf numFmtId="4" fontId="96" fillId="3" borderId="7" xfId="0" applyNumberFormat="1" applyFont="1" applyFill="1" applyBorder="1" applyAlignment="1">
      <alignment horizontal="center" vertical="center"/>
    </xf>
    <xf numFmtId="4" fontId="96" fillId="3" borderId="29" xfId="0" applyNumberFormat="1" applyFont="1" applyFill="1" applyBorder="1" applyAlignment="1">
      <alignment horizontal="center" vertical="center"/>
    </xf>
    <xf numFmtId="0" fontId="96" fillId="3" borderId="7" xfId="0" applyFont="1" applyFill="1" applyBorder="1" applyAlignment="1">
      <alignment vertical="center" wrapText="1"/>
    </xf>
    <xf numFmtId="49" fontId="105" fillId="3" borderId="5" xfId="0" applyNumberFormat="1" applyFont="1" applyFill="1" applyBorder="1" applyAlignment="1">
      <alignment horizontal="center" vertical="center" wrapText="1"/>
    </xf>
    <xf numFmtId="0" fontId="100" fillId="3" borderId="32" xfId="0" applyFont="1" applyFill="1" applyBorder="1" applyAlignment="1">
      <alignment horizontal="center" vertical="center"/>
    </xf>
    <xf numFmtId="0" fontId="136" fillId="3" borderId="25" xfId="0" applyFont="1" applyFill="1" applyBorder="1" applyAlignment="1">
      <alignment horizontal="left" vertical="center" wrapText="1"/>
    </xf>
    <xf numFmtId="49" fontId="105" fillId="3" borderId="1" xfId="0" applyNumberFormat="1" applyFont="1" applyFill="1" applyBorder="1" applyAlignment="1">
      <alignment horizontal="center" vertical="center" wrapText="1"/>
    </xf>
    <xf numFmtId="4" fontId="96" fillId="3" borderId="25" xfId="0" applyNumberFormat="1" applyFont="1" applyFill="1" applyBorder="1" applyAlignment="1">
      <alignment horizontal="center" vertical="center"/>
    </xf>
    <xf numFmtId="4" fontId="96" fillId="3" borderId="8" xfId="0" applyNumberFormat="1" applyFont="1" applyFill="1" applyBorder="1" applyAlignment="1">
      <alignment horizontal="center" vertical="center"/>
    </xf>
    <xf numFmtId="4" fontId="101" fillId="3" borderId="52" xfId="0" applyNumberFormat="1" applyFont="1" applyFill="1" applyBorder="1" applyAlignment="1">
      <alignment horizontal="center"/>
    </xf>
    <xf numFmtId="0" fontId="100" fillId="3" borderId="11" xfId="0" applyFont="1" applyFill="1" applyBorder="1" applyAlignment="1">
      <alignment horizontal="center" vertical="center"/>
    </xf>
    <xf numFmtId="49" fontId="105" fillId="3" borderId="13" xfId="0" applyNumberFormat="1" applyFont="1" applyFill="1" applyBorder="1" applyAlignment="1">
      <alignment vertical="top" wrapText="1"/>
    </xf>
    <xf numFmtId="49" fontId="111" fillId="3" borderId="2" xfId="0" applyNumberFormat="1" applyFont="1" applyFill="1" applyBorder="1" applyAlignment="1">
      <alignment horizontal="center" vertical="center" wrapText="1"/>
    </xf>
    <xf numFmtId="4" fontId="96" fillId="3" borderId="9" xfId="0" applyNumberFormat="1" applyFont="1" applyFill="1" applyBorder="1" applyAlignment="1">
      <alignment horizontal="center" vertical="center"/>
    </xf>
    <xf numFmtId="4" fontId="101" fillId="3" borderId="53" xfId="0" applyNumberFormat="1" applyFont="1" applyFill="1" applyBorder="1" applyAlignment="1">
      <alignment horizontal="center"/>
    </xf>
    <xf numFmtId="49" fontId="116" fillId="3" borderId="2" xfId="0" applyNumberFormat="1" applyFont="1" applyFill="1" applyBorder="1" applyAlignment="1">
      <alignment horizontal="center" vertical="center" wrapText="1"/>
    </xf>
    <xf numFmtId="49" fontId="136" fillId="3" borderId="13" xfId="0" applyNumberFormat="1" applyFont="1" applyFill="1" applyBorder="1" applyAlignment="1">
      <alignment vertical="top" wrapText="1"/>
    </xf>
    <xf numFmtId="49" fontId="105" fillId="3" borderId="2" xfId="0" applyNumberFormat="1" applyFont="1" applyFill="1" applyBorder="1" applyAlignment="1">
      <alignment horizontal="center" vertical="center" wrapText="1"/>
    </xf>
    <xf numFmtId="0" fontId="100" fillId="3" borderId="12" xfId="0" applyFont="1" applyFill="1" applyBorder="1" applyAlignment="1">
      <alignment horizontal="center" vertical="center"/>
    </xf>
    <xf numFmtId="49" fontId="136" fillId="3" borderId="14" xfId="0" applyNumberFormat="1" applyFont="1" applyFill="1" applyBorder="1" applyAlignment="1">
      <alignment vertical="top" wrapText="1"/>
    </xf>
    <xf numFmtId="49" fontId="111" fillId="3" borderId="16" xfId="0" applyNumberFormat="1" applyFont="1" applyFill="1" applyBorder="1" applyAlignment="1">
      <alignment horizontal="center" vertical="center" wrapText="1"/>
    </xf>
    <xf numFmtId="4" fontId="96" fillId="3" borderId="14" xfId="0" applyNumberFormat="1" applyFont="1" applyFill="1" applyBorder="1" applyAlignment="1">
      <alignment horizontal="center" vertical="center"/>
    </xf>
    <xf numFmtId="4" fontId="101" fillId="3" borderId="59" xfId="0" applyNumberFormat="1" applyFont="1" applyFill="1" applyBorder="1" applyAlignment="1">
      <alignment horizontal="center"/>
    </xf>
    <xf numFmtId="49" fontId="105" fillId="3" borderId="7" xfId="0" applyNumberFormat="1" applyFont="1" applyFill="1" applyBorder="1" applyAlignment="1">
      <alignment vertical="top" wrapText="1"/>
    </xf>
    <xf numFmtId="4" fontId="101" fillId="3" borderId="30" xfId="0" applyNumberFormat="1" applyFont="1" applyFill="1" applyBorder="1" applyAlignment="1">
      <alignment horizontal="center"/>
    </xf>
    <xf numFmtId="49" fontId="136" fillId="3" borderId="25" xfId="0" applyNumberFormat="1" applyFont="1" applyFill="1" applyBorder="1" applyAlignment="1">
      <alignment vertical="top" wrapText="1"/>
    </xf>
    <xf numFmtId="4" fontId="96" fillId="3" borderId="36" xfId="0" applyNumberFormat="1" applyFont="1" applyFill="1" applyBorder="1" applyAlignment="1">
      <alignment horizontal="center"/>
    </xf>
    <xf numFmtId="4" fontId="96" fillId="3" borderId="67" xfId="0" applyNumberFormat="1" applyFont="1" applyFill="1" applyBorder="1" applyAlignment="1">
      <alignment horizontal="center"/>
    </xf>
    <xf numFmtId="4" fontId="101" fillId="3" borderId="68" xfId="0" applyNumberFormat="1" applyFont="1" applyFill="1" applyBorder="1" applyAlignment="1">
      <alignment horizontal="center"/>
    </xf>
    <xf numFmtId="4" fontId="96" fillId="3" borderId="25" xfId="0" applyNumberFormat="1" applyFont="1" applyFill="1" applyBorder="1" applyAlignment="1">
      <alignment horizontal="center"/>
    </xf>
    <xf numFmtId="4" fontId="96" fillId="3" borderId="8" xfId="0" applyNumberFormat="1" applyFont="1" applyFill="1" applyBorder="1" applyAlignment="1">
      <alignment horizontal="center"/>
    </xf>
    <xf numFmtId="4" fontId="96" fillId="3" borderId="9" xfId="0" applyNumberFormat="1" applyFont="1" applyFill="1" applyBorder="1" applyAlignment="1">
      <alignment horizontal="center"/>
    </xf>
    <xf numFmtId="0" fontId="155" fillId="3" borderId="0" xfId="0" applyFont="1" applyFill="1" applyAlignment="1">
      <alignment horizontal="center" vertical="center" wrapText="1"/>
    </xf>
    <xf numFmtId="0" fontId="154" fillId="3" borderId="0" xfId="0" applyFont="1" applyFill="1" applyAlignment="1">
      <alignment horizontal="center" vertical="center" wrapText="1"/>
    </xf>
    <xf numFmtId="49" fontId="105" fillId="3" borderId="14" xfId="0" applyNumberFormat="1" applyFont="1" applyFill="1" applyBorder="1" applyAlignment="1">
      <alignment vertical="top" wrapText="1"/>
    </xf>
    <xf numFmtId="49" fontId="116" fillId="3" borderId="16" xfId="0" applyNumberFormat="1" applyFont="1" applyFill="1" applyBorder="1" applyAlignment="1">
      <alignment horizontal="center" vertical="center" wrapText="1"/>
    </xf>
    <xf numFmtId="4" fontId="96" fillId="3" borderId="14" xfId="0" applyNumberFormat="1" applyFont="1" applyFill="1" applyBorder="1" applyAlignment="1">
      <alignment horizontal="center"/>
    </xf>
    <xf numFmtId="0" fontId="111" fillId="3" borderId="2" xfId="0" applyFont="1" applyFill="1" applyBorder="1" applyAlignment="1">
      <alignment horizontal="center"/>
    </xf>
    <xf numFmtId="4" fontId="96" fillId="3" borderId="13" xfId="0" applyNumberFormat="1" applyFont="1" applyFill="1" applyBorder="1" applyAlignment="1">
      <alignment horizontal="center"/>
    </xf>
    <xf numFmtId="4" fontId="96" fillId="3" borderId="36" xfId="0" applyNumberFormat="1" applyFont="1" applyFill="1" applyBorder="1" applyAlignment="1">
      <alignment horizontal="center" vertical="center"/>
    </xf>
    <xf numFmtId="4" fontId="96" fillId="3" borderId="67" xfId="0" applyNumberFormat="1" applyFont="1" applyFill="1" applyBorder="1" applyAlignment="1">
      <alignment horizontal="center" vertical="center"/>
    </xf>
    <xf numFmtId="4" fontId="96" fillId="3" borderId="13" xfId="0" applyNumberFormat="1" applyFont="1" applyFill="1" applyBorder="1" applyAlignment="1">
      <alignment horizontal="center" vertical="center"/>
    </xf>
    <xf numFmtId="0" fontId="105" fillId="3" borderId="13" xfId="0" applyFont="1" applyFill="1" applyBorder="1" applyAlignment="1">
      <alignment vertical="top" wrapText="1"/>
    </xf>
    <xf numFmtId="0" fontId="111" fillId="3" borderId="2" xfId="0" applyFont="1" applyFill="1" applyBorder="1" applyAlignment="1">
      <alignment horizontal="center" vertical="center" wrapText="1"/>
    </xf>
    <xf numFmtId="4" fontId="96" fillId="3" borderId="15" xfId="0" applyNumberFormat="1" applyFont="1" applyFill="1" applyBorder="1" applyAlignment="1">
      <alignment horizontal="center" vertical="center"/>
    </xf>
    <xf numFmtId="49" fontId="137" fillId="3" borderId="13" xfId="0" applyNumberFormat="1" applyFont="1" applyFill="1" applyBorder="1" applyAlignment="1">
      <alignment vertical="top" wrapText="1"/>
    </xf>
    <xf numFmtId="49" fontId="137" fillId="3" borderId="13" xfId="0" applyNumberFormat="1" applyFont="1" applyFill="1" applyBorder="1" applyAlignment="1">
      <alignment vertical="center" wrapText="1"/>
    </xf>
    <xf numFmtId="49" fontId="137" fillId="3" borderId="14" xfId="0" applyNumberFormat="1" applyFont="1" applyFill="1" applyBorder="1" applyAlignment="1">
      <alignment vertical="top" wrapText="1"/>
    </xf>
    <xf numFmtId="49" fontId="138" fillId="3" borderId="7" xfId="0" applyNumberFormat="1" applyFont="1" applyFill="1" applyBorder="1" applyAlignment="1">
      <alignment vertical="top" wrapText="1"/>
    </xf>
    <xf numFmtId="4" fontId="101" fillId="3" borderId="69" xfId="0" applyNumberFormat="1" applyFont="1" applyFill="1" applyBorder="1" applyAlignment="1">
      <alignment horizontal="center"/>
    </xf>
    <xf numFmtId="49" fontId="138" fillId="3" borderId="25" xfId="0" applyNumberFormat="1" applyFont="1" applyFill="1" applyBorder="1" applyAlignment="1">
      <alignment vertical="top" wrapText="1"/>
    </xf>
    <xf numFmtId="49" fontId="138" fillId="3" borderId="13" xfId="0" applyNumberFormat="1" applyFont="1" applyFill="1" applyBorder="1" applyAlignment="1">
      <alignment vertical="top" wrapText="1"/>
    </xf>
    <xf numFmtId="49" fontId="137" fillId="3" borderId="7" xfId="0" applyNumberFormat="1" applyFont="1" applyFill="1" applyBorder="1" applyAlignment="1">
      <alignment vertical="top" wrapText="1"/>
    </xf>
    <xf numFmtId="0" fontId="100" fillId="3" borderId="6" xfId="0" applyFont="1" applyFill="1" applyBorder="1" applyAlignment="1">
      <alignment horizontal="center" vertical="center"/>
    </xf>
    <xf numFmtId="49" fontId="137" fillId="3" borderId="37" xfId="0" applyNumberFormat="1" applyFont="1" applyFill="1" applyBorder="1" applyAlignment="1">
      <alignment vertical="center" wrapText="1"/>
    </xf>
    <xf numFmtId="49" fontId="105" fillId="3" borderId="34" xfId="0" applyNumberFormat="1" applyFont="1" applyFill="1" applyBorder="1" applyAlignment="1">
      <alignment horizontal="center" vertical="center" wrapText="1"/>
    </xf>
    <xf numFmtId="4" fontId="96" fillId="3" borderId="37" xfId="0" applyNumberFormat="1" applyFont="1" applyFill="1" applyBorder="1" applyAlignment="1">
      <alignment horizontal="center" vertical="center"/>
    </xf>
    <xf numFmtId="4" fontId="96" fillId="3" borderId="50" xfId="0" applyNumberFormat="1" applyFont="1" applyFill="1" applyBorder="1" applyAlignment="1">
      <alignment horizontal="center" vertical="center"/>
    </xf>
    <xf numFmtId="49" fontId="138" fillId="3" borderId="25" xfId="0" applyNumberFormat="1" applyFont="1" applyFill="1" applyBorder="1" applyAlignment="1">
      <alignment vertical="center" wrapText="1"/>
    </xf>
    <xf numFmtId="49" fontId="138" fillId="3" borderId="13" xfId="0" applyNumberFormat="1" applyFont="1" applyFill="1" applyBorder="1" applyAlignment="1">
      <alignment vertical="center" wrapText="1"/>
    </xf>
    <xf numFmtId="0" fontId="100" fillId="3" borderId="33" xfId="0" applyFont="1" applyFill="1" applyBorder="1" applyAlignment="1">
      <alignment horizontal="center" vertical="center"/>
    </xf>
    <xf numFmtId="0" fontId="105" fillId="3" borderId="18" xfId="0" applyFont="1" applyFill="1" applyBorder="1" applyAlignment="1">
      <alignment vertical="top" wrapText="1"/>
    </xf>
    <xf numFmtId="49" fontId="116" fillId="3" borderId="3" xfId="0" applyNumberFormat="1" applyFont="1" applyFill="1" applyBorder="1" applyAlignment="1">
      <alignment horizontal="center" vertical="center" wrapText="1"/>
    </xf>
    <xf numFmtId="4" fontId="96" fillId="3" borderId="13" xfId="0" applyNumberFormat="1" applyFont="1" applyFill="1" applyBorder="1"/>
    <xf numFmtId="4" fontId="96" fillId="3" borderId="9" xfId="0" applyNumberFormat="1" applyFont="1" applyFill="1" applyBorder="1"/>
    <xf numFmtId="0" fontId="100" fillId="3" borderId="11" xfId="0" applyFont="1" applyFill="1" applyBorder="1" applyAlignment="1">
      <alignment horizontal="center"/>
    </xf>
    <xf numFmtId="0" fontId="105" fillId="3" borderId="13" xfId="0" applyFont="1" applyFill="1" applyBorder="1" applyAlignment="1">
      <alignment wrapText="1"/>
    </xf>
    <xf numFmtId="0" fontId="105" fillId="3" borderId="35" xfId="0" applyFont="1" applyFill="1" applyBorder="1" applyAlignment="1">
      <alignment vertical="top" wrapText="1"/>
    </xf>
    <xf numFmtId="4" fontId="96" fillId="3" borderId="18" xfId="0" applyNumberFormat="1" applyFont="1" applyFill="1" applyBorder="1" applyAlignment="1">
      <alignment horizontal="center" vertical="center"/>
    </xf>
    <xf numFmtId="4" fontId="101" fillId="3" borderId="66" xfId="0" applyNumberFormat="1" applyFont="1" applyFill="1" applyBorder="1" applyAlignment="1">
      <alignment horizontal="center"/>
    </xf>
    <xf numFmtId="49" fontId="138" fillId="3" borderId="7" xfId="0" applyNumberFormat="1" applyFont="1" applyFill="1" applyBorder="1" applyAlignment="1">
      <alignment vertical="center" wrapText="1"/>
    </xf>
    <xf numFmtId="0" fontId="105" fillId="3" borderId="36" xfId="0" applyFont="1" applyFill="1" applyBorder="1" applyAlignment="1">
      <alignment horizontal="left" vertical="top" wrapText="1"/>
    </xf>
    <xf numFmtId="49" fontId="96" fillId="3" borderId="2" xfId="0" applyNumberFormat="1" applyFont="1" applyFill="1" applyBorder="1" applyAlignment="1">
      <alignment vertical="top" wrapText="1"/>
    </xf>
    <xf numFmtId="0" fontId="105" fillId="3" borderId="14" xfId="0" applyFont="1" applyFill="1" applyBorder="1" applyAlignment="1">
      <alignment vertical="top" wrapText="1"/>
    </xf>
    <xf numFmtId="0" fontId="105" fillId="3" borderId="25" xfId="0" applyFont="1" applyFill="1" applyBorder="1" applyAlignment="1">
      <alignment vertical="top" wrapText="1"/>
    </xf>
    <xf numFmtId="4" fontId="96" fillId="3" borderId="57" xfId="0" applyNumberFormat="1" applyFont="1" applyFill="1" applyBorder="1" applyAlignment="1">
      <alignment horizontal="center" vertical="center"/>
    </xf>
    <xf numFmtId="0" fontId="107" fillId="3" borderId="36" xfId="0" applyFont="1" applyFill="1" applyBorder="1" applyAlignment="1">
      <alignment horizontal="center" vertical="center"/>
    </xf>
    <xf numFmtId="0" fontId="105" fillId="3" borderId="31" xfId="0" applyFont="1" applyFill="1" applyBorder="1" applyAlignment="1">
      <alignment horizontal="left" vertical="top" wrapText="1"/>
    </xf>
    <xf numFmtId="0" fontId="107" fillId="3" borderId="13" xfId="0" applyFont="1" applyFill="1" applyBorder="1" applyAlignment="1">
      <alignment horizontal="center" vertical="center"/>
    </xf>
    <xf numFmtId="0" fontId="136" fillId="3" borderId="44" xfId="0" applyFont="1" applyFill="1" applyBorder="1" applyAlignment="1">
      <alignment horizontal="left" vertical="top" wrapText="1"/>
    </xf>
    <xf numFmtId="49" fontId="111" fillId="3" borderId="36" xfId="0" applyNumberFormat="1" applyFont="1" applyFill="1" applyBorder="1" applyAlignment="1">
      <alignment horizontal="center"/>
    </xf>
    <xf numFmtId="0" fontId="107" fillId="3" borderId="25" xfId="0" applyFont="1" applyFill="1" applyBorder="1" applyAlignment="1">
      <alignment horizontal="center" vertical="center"/>
    </xf>
    <xf numFmtId="0" fontId="105" fillId="3" borderId="1" xfId="0" applyFont="1" applyFill="1" applyBorder="1" applyAlignment="1">
      <alignment horizontal="left" vertical="top" wrapText="1"/>
    </xf>
    <xf numFmtId="49" fontId="111" fillId="3" borderId="13" xfId="0" applyNumberFormat="1" applyFont="1" applyFill="1" applyBorder="1" applyAlignment="1">
      <alignment horizontal="center"/>
    </xf>
    <xf numFmtId="49" fontId="111" fillId="3" borderId="25" xfId="0" applyNumberFormat="1" applyFont="1" applyFill="1" applyBorder="1" applyAlignment="1">
      <alignment horizontal="center"/>
    </xf>
    <xf numFmtId="49" fontId="119" fillId="3" borderId="1" xfId="0" applyNumberFormat="1" applyFont="1" applyFill="1" applyBorder="1" applyAlignment="1">
      <alignment vertical="top" wrapText="1"/>
    </xf>
    <xf numFmtId="0" fontId="100" fillId="3" borderId="25" xfId="0" applyFont="1" applyFill="1" applyBorder="1" applyAlignment="1">
      <alignment horizontal="center" vertical="center"/>
    </xf>
    <xf numFmtId="49" fontId="138" fillId="3" borderId="5" xfId="0" applyNumberFormat="1" applyFont="1" applyFill="1" applyBorder="1" applyAlignment="1">
      <alignment vertical="top" wrapText="1"/>
    </xf>
    <xf numFmtId="49" fontId="105" fillId="3" borderId="25" xfId="0" applyNumberFormat="1" applyFont="1" applyFill="1" applyBorder="1" applyAlignment="1">
      <alignment horizontal="center" vertical="center" wrapText="1"/>
    </xf>
    <xf numFmtId="0" fontId="105" fillId="3" borderId="5" xfId="0" applyFont="1" applyFill="1" applyBorder="1" applyAlignment="1">
      <alignment horizontal="left" vertical="top" wrapText="1"/>
    </xf>
    <xf numFmtId="0" fontId="100" fillId="3" borderId="13" xfId="0" applyFont="1" applyFill="1" applyBorder="1" applyAlignment="1">
      <alignment horizontal="center" vertical="center"/>
    </xf>
    <xf numFmtId="49" fontId="137" fillId="3" borderId="2" xfId="0" applyNumberFormat="1" applyFont="1" applyFill="1" applyBorder="1" applyAlignment="1">
      <alignment vertical="top" wrapText="1"/>
    </xf>
    <xf numFmtId="49" fontId="105" fillId="3" borderId="2" xfId="0" applyNumberFormat="1" applyFont="1" applyFill="1" applyBorder="1" applyAlignment="1">
      <alignment vertical="top" wrapText="1"/>
    </xf>
    <xf numFmtId="49" fontId="138" fillId="3" borderId="2" xfId="0" applyNumberFormat="1" applyFont="1" applyFill="1" applyBorder="1" applyAlignment="1">
      <alignment vertical="top" wrapText="1"/>
    </xf>
    <xf numFmtId="49" fontId="105" fillId="3" borderId="13" xfId="0" applyNumberFormat="1" applyFont="1" applyFill="1" applyBorder="1" applyAlignment="1">
      <alignment horizontal="center" vertical="center" wrapText="1"/>
    </xf>
    <xf numFmtId="4" fontId="96" fillId="3" borderId="25" xfId="0" applyNumberFormat="1" applyFont="1" applyFill="1" applyBorder="1"/>
    <xf numFmtId="4" fontId="96" fillId="3" borderId="8" xfId="0" applyNumberFormat="1" applyFont="1" applyFill="1" applyBorder="1"/>
    <xf numFmtId="0" fontId="100" fillId="3" borderId="14" xfId="0" applyFont="1" applyFill="1" applyBorder="1" applyAlignment="1">
      <alignment horizontal="center" vertical="center"/>
    </xf>
    <xf numFmtId="49" fontId="137" fillId="3" borderId="16" xfId="0" applyNumberFormat="1" applyFont="1" applyFill="1" applyBorder="1" applyAlignment="1">
      <alignment vertical="top" wrapText="1"/>
    </xf>
    <xf numFmtId="49" fontId="116" fillId="3" borderId="14" xfId="0" applyNumberFormat="1" applyFont="1" applyFill="1" applyBorder="1" applyAlignment="1">
      <alignment horizontal="center" vertical="center" wrapText="1"/>
    </xf>
    <xf numFmtId="4" fontId="96" fillId="3" borderId="14" xfId="0" applyNumberFormat="1" applyFont="1" applyFill="1" applyBorder="1"/>
    <xf numFmtId="4" fontId="96" fillId="3" borderId="15" xfId="0" applyNumberFormat="1" applyFont="1" applyFill="1" applyBorder="1"/>
    <xf numFmtId="49" fontId="136" fillId="3" borderId="7" xfId="0" applyNumberFormat="1" applyFont="1" applyFill="1" applyBorder="1" applyAlignment="1">
      <alignment vertical="top" wrapText="1"/>
    </xf>
    <xf numFmtId="4" fontId="96" fillId="3" borderId="7" xfId="0" applyNumberFormat="1" applyFont="1" applyFill="1" applyBorder="1" applyAlignment="1">
      <alignment horizontal="center"/>
    </xf>
    <xf numFmtId="4" fontId="96" fillId="3" borderId="29" xfId="0" applyNumberFormat="1" applyFont="1" applyFill="1" applyBorder="1" applyAlignment="1">
      <alignment horizontal="center"/>
    </xf>
    <xf numFmtId="4" fontId="96" fillId="3" borderId="30" xfId="0" applyNumberFormat="1" applyFont="1" applyFill="1" applyBorder="1" applyAlignment="1">
      <alignment horizontal="center"/>
    </xf>
    <xf numFmtId="4" fontId="96" fillId="3" borderId="18" xfId="0" applyNumberFormat="1" applyFont="1" applyFill="1" applyBorder="1" applyAlignment="1">
      <alignment horizontal="center"/>
    </xf>
    <xf numFmtId="0" fontId="116" fillId="3" borderId="2" xfId="0" applyFont="1" applyFill="1" applyBorder="1" applyAlignment="1">
      <alignment horizontal="center" vertical="center" wrapText="1"/>
    </xf>
    <xf numFmtId="4" fontId="96" fillId="3" borderId="15" xfId="0" applyNumberFormat="1" applyFont="1" applyFill="1" applyBorder="1" applyAlignment="1">
      <alignment horizontal="center"/>
    </xf>
    <xf numFmtId="0" fontId="107" fillId="3" borderId="11" xfId="0" applyFont="1" applyFill="1" applyBorder="1" applyAlignment="1">
      <alignment horizontal="center" vertical="center"/>
    </xf>
    <xf numFmtId="0" fontId="107" fillId="3" borderId="6" xfId="0" applyFont="1" applyFill="1" applyBorder="1" applyAlignment="1">
      <alignment horizontal="center" vertical="center"/>
    </xf>
    <xf numFmtId="49" fontId="137" fillId="3" borderId="37" xfId="0" applyNumberFormat="1" applyFont="1" applyFill="1" applyBorder="1" applyAlignment="1">
      <alignment vertical="top" wrapText="1"/>
    </xf>
    <xf numFmtId="4" fontId="99" fillId="3" borderId="14" xfId="0" applyNumberFormat="1" applyFont="1" applyFill="1" applyBorder="1"/>
    <xf numFmtId="4" fontId="96" fillId="3" borderId="50" xfId="0" applyNumberFormat="1" applyFont="1" applyFill="1" applyBorder="1"/>
    <xf numFmtId="49" fontId="140" fillId="3" borderId="7" xfId="0" applyNumberFormat="1" applyFont="1" applyFill="1" applyBorder="1" applyAlignment="1">
      <alignment horizontal="center" vertical="center" wrapText="1"/>
    </xf>
    <xf numFmtId="169" fontId="101" fillId="3" borderId="29" xfId="0" applyNumberFormat="1" applyFont="1" applyFill="1" applyBorder="1" applyAlignment="1">
      <alignment horizontal="center" vertical="center"/>
    </xf>
    <xf numFmtId="169" fontId="96" fillId="3" borderId="30" xfId="0" applyNumberFormat="1" applyFont="1" applyFill="1" applyBorder="1" applyAlignment="1">
      <alignment horizontal="center" vertical="center"/>
    </xf>
    <xf numFmtId="169" fontId="96" fillId="3" borderId="29" xfId="0" applyNumberFormat="1" applyFont="1" applyFill="1" applyBorder="1"/>
    <xf numFmtId="169" fontId="96" fillId="3" borderId="30" xfId="0" applyNumberFormat="1" applyFont="1" applyFill="1" applyBorder="1"/>
    <xf numFmtId="49" fontId="137" fillId="3" borderId="25" xfId="0" applyNumberFormat="1" applyFont="1" applyFill="1" applyBorder="1" applyAlignment="1">
      <alignment vertical="top" wrapText="1"/>
    </xf>
    <xf numFmtId="169" fontId="101" fillId="3" borderId="8" xfId="0" applyNumberFormat="1" applyFont="1" applyFill="1" applyBorder="1" applyAlignment="1">
      <alignment horizontal="center"/>
    </xf>
    <xf numFmtId="169" fontId="96" fillId="3" borderId="52" xfId="0" applyNumberFormat="1" applyFont="1" applyFill="1" applyBorder="1" applyAlignment="1">
      <alignment horizontal="center"/>
    </xf>
    <xf numFmtId="0" fontId="107" fillId="3" borderId="45" xfId="0" applyFont="1" applyFill="1" applyBorder="1" applyAlignment="1">
      <alignment horizontal="center" vertical="center"/>
    </xf>
    <xf numFmtId="49" fontId="111" fillId="3" borderId="44" xfId="0" applyNumberFormat="1" applyFont="1" applyFill="1" applyBorder="1" applyAlignment="1">
      <alignment horizontal="center"/>
    </xf>
    <xf numFmtId="169" fontId="96" fillId="3" borderId="36" xfId="0" applyNumberFormat="1" applyFont="1" applyFill="1" applyBorder="1" applyAlignment="1">
      <alignment horizontal="center"/>
    </xf>
    <xf numFmtId="169" fontId="96" fillId="3" borderId="67" xfId="0" applyNumberFormat="1" applyFont="1" applyFill="1" applyBorder="1" applyAlignment="1">
      <alignment horizontal="center"/>
    </xf>
    <xf numFmtId="169" fontId="96" fillId="3" borderId="68" xfId="0" applyNumberFormat="1" applyFont="1" applyFill="1" applyBorder="1" applyAlignment="1">
      <alignment horizontal="center"/>
    </xf>
    <xf numFmtId="169" fontId="96" fillId="3" borderId="25" xfId="0" applyNumberFormat="1" applyFont="1" applyFill="1" applyBorder="1" applyAlignment="1">
      <alignment horizontal="center"/>
    </xf>
    <xf numFmtId="0" fontId="105" fillId="3" borderId="25" xfId="0" applyFont="1" applyFill="1" applyBorder="1" applyAlignment="1">
      <alignment horizontal="left" vertical="top" wrapText="1"/>
    </xf>
    <xf numFmtId="169" fontId="96" fillId="3" borderId="8" xfId="0" applyNumberFormat="1" applyFont="1" applyFill="1" applyBorder="1" applyAlignment="1">
      <alignment horizontal="center"/>
    </xf>
    <xf numFmtId="169" fontId="101" fillId="3" borderId="52" xfId="0" applyNumberFormat="1" applyFont="1" applyFill="1" applyBorder="1" applyAlignment="1">
      <alignment horizontal="center"/>
    </xf>
    <xf numFmtId="49" fontId="116" fillId="3" borderId="2" xfId="0" applyNumberFormat="1" applyFont="1" applyFill="1" applyBorder="1" applyAlignment="1">
      <alignment horizontal="center" vertical="top" wrapText="1"/>
    </xf>
    <xf numFmtId="169" fontId="101" fillId="3" borderId="9" xfId="0" applyNumberFormat="1" applyFont="1" applyFill="1" applyBorder="1" applyAlignment="1">
      <alignment horizontal="center"/>
    </xf>
    <xf numFmtId="169" fontId="96" fillId="3" borderId="9" xfId="0" applyNumberFormat="1" applyFont="1" applyFill="1" applyBorder="1" applyAlignment="1">
      <alignment horizontal="center"/>
    </xf>
    <xf numFmtId="49" fontId="105" fillId="3" borderId="13" xfId="0" applyNumberFormat="1" applyFont="1" applyFill="1" applyBorder="1" applyAlignment="1">
      <alignment wrapText="1"/>
    </xf>
    <xf numFmtId="169" fontId="96" fillId="3" borderId="13" xfId="0" applyNumberFormat="1" applyFont="1" applyFill="1" applyBorder="1" applyAlignment="1">
      <alignment horizontal="center"/>
    </xf>
    <xf numFmtId="169" fontId="96" fillId="3" borderId="53" xfId="0" applyNumberFormat="1" applyFont="1" applyFill="1" applyBorder="1" applyAlignment="1">
      <alignment horizontal="center"/>
    </xf>
    <xf numFmtId="49" fontId="116" fillId="3" borderId="1" xfId="0" applyNumberFormat="1" applyFont="1" applyFill="1" applyBorder="1" applyAlignment="1">
      <alignment horizontal="center" vertical="top" wrapText="1"/>
    </xf>
    <xf numFmtId="169" fontId="96" fillId="3" borderId="7" xfId="0" applyNumberFormat="1" applyFont="1" applyFill="1" applyBorder="1" applyAlignment="1">
      <alignment horizontal="center"/>
    </xf>
    <xf numFmtId="169" fontId="96" fillId="3" borderId="29" xfId="0" applyNumberFormat="1" applyFont="1" applyFill="1" applyBorder="1" applyAlignment="1">
      <alignment horizontal="center"/>
    </xf>
    <xf numFmtId="169" fontId="96" fillId="3" borderId="30" xfId="0" applyNumberFormat="1" applyFont="1" applyFill="1" applyBorder="1" applyAlignment="1">
      <alignment horizontal="center"/>
    </xf>
    <xf numFmtId="4" fontId="96" fillId="3" borderId="36" xfId="0" applyNumberFormat="1" applyFont="1" applyFill="1" applyBorder="1"/>
    <xf numFmtId="4" fontId="101" fillId="3" borderId="67" xfId="0" applyNumberFormat="1" applyFont="1" applyFill="1" applyBorder="1" applyAlignment="1">
      <alignment horizontal="center"/>
    </xf>
    <xf numFmtId="4" fontId="96" fillId="3" borderId="68" xfId="0" applyNumberFormat="1" applyFont="1" applyFill="1" applyBorder="1"/>
    <xf numFmtId="4" fontId="101" fillId="3" borderId="9" xfId="0" applyNumberFormat="1" applyFont="1" applyFill="1" applyBorder="1" applyAlignment="1">
      <alignment horizontal="center"/>
    </xf>
    <xf numFmtId="4" fontId="96" fillId="3" borderId="53" xfId="0" applyNumberFormat="1" applyFont="1" applyFill="1" applyBorder="1"/>
    <xf numFmtId="0" fontId="137" fillId="3" borderId="14" xfId="0" applyFont="1" applyFill="1" applyBorder="1" applyAlignment="1">
      <alignment horizontal="left" vertical="top" wrapText="1"/>
    </xf>
    <xf numFmtId="49" fontId="116" fillId="3" borderId="16" xfId="0" applyNumberFormat="1" applyFont="1" applyFill="1" applyBorder="1" applyAlignment="1">
      <alignment horizontal="center" vertical="top" wrapText="1"/>
    </xf>
    <xf numFmtId="4" fontId="96" fillId="3" borderId="37" xfId="0" applyNumberFormat="1" applyFont="1" applyFill="1" applyBorder="1"/>
    <xf numFmtId="4" fontId="101" fillId="3" borderId="15" xfId="0" applyNumberFormat="1" applyFont="1" applyFill="1" applyBorder="1" applyAlignment="1">
      <alignment horizontal="center"/>
    </xf>
    <xf numFmtId="4" fontId="96" fillId="3" borderId="59" xfId="0" applyNumberFormat="1" applyFont="1" applyFill="1" applyBorder="1"/>
    <xf numFmtId="49" fontId="96" fillId="3" borderId="11" xfId="0" applyNumberFormat="1" applyFont="1" applyFill="1" applyBorder="1" applyAlignment="1">
      <alignment horizontal="center" wrapText="1"/>
    </xf>
    <xf numFmtId="49" fontId="99" fillId="3" borderId="13" xfId="0" applyNumberFormat="1" applyFont="1" applyFill="1" applyBorder="1" applyAlignment="1">
      <alignment wrapText="1"/>
    </xf>
    <xf numFmtId="49" fontId="96" fillId="3" borderId="2" xfId="0" applyNumberFormat="1" applyFont="1" applyFill="1" applyBorder="1" applyAlignment="1">
      <alignment horizontal="center" wrapText="1"/>
    </xf>
    <xf numFmtId="4" fontId="96" fillId="3" borderId="68" xfId="0" applyNumberFormat="1" applyFont="1" applyFill="1" applyBorder="1" applyAlignment="1">
      <alignment horizontal="center" vertical="center"/>
    </xf>
    <xf numFmtId="49" fontId="96" fillId="3" borderId="13" xfId="0" applyNumberFormat="1" applyFont="1" applyFill="1" applyBorder="1" applyAlignment="1">
      <alignment wrapText="1"/>
    </xf>
    <xf numFmtId="4" fontId="96" fillId="3" borderId="53" xfId="0" applyNumberFormat="1" applyFont="1" applyFill="1" applyBorder="1" applyAlignment="1">
      <alignment horizontal="center" vertical="center"/>
    </xf>
    <xf numFmtId="49" fontId="96" fillId="3" borderId="11" xfId="0" applyNumberFormat="1" applyFont="1" applyFill="1" applyBorder="1" applyAlignment="1">
      <alignment horizontal="center" vertical="top" wrapText="1"/>
    </xf>
    <xf numFmtId="49" fontId="102" fillId="3" borderId="13" xfId="0" applyNumberFormat="1" applyFont="1" applyFill="1" applyBorder="1" applyAlignment="1">
      <alignment wrapText="1"/>
    </xf>
    <xf numFmtId="49" fontId="96" fillId="3" borderId="2" xfId="0" applyNumberFormat="1" applyFont="1" applyFill="1" applyBorder="1" applyAlignment="1">
      <alignment horizontal="center" vertical="center" wrapText="1"/>
    </xf>
    <xf numFmtId="49" fontId="118" fillId="3" borderId="13" xfId="0" applyNumberFormat="1" applyFont="1" applyFill="1" applyBorder="1" applyAlignment="1">
      <alignment wrapText="1"/>
    </xf>
    <xf numFmtId="49" fontId="119" fillId="3" borderId="2" xfId="0" applyNumberFormat="1" applyFont="1" applyFill="1" applyBorder="1" applyAlignment="1">
      <alignment horizontal="center" vertical="top" wrapText="1"/>
    </xf>
    <xf numFmtId="4" fontId="103" fillId="3" borderId="9" xfId="0" applyNumberFormat="1" applyFont="1" applyFill="1" applyBorder="1" applyAlignment="1">
      <alignment horizontal="center" vertical="center"/>
    </xf>
    <xf numFmtId="0" fontId="103" fillId="3" borderId="0" xfId="0" applyFont="1" applyFill="1"/>
    <xf numFmtId="49" fontId="96" fillId="3" borderId="11" xfId="0" applyNumberFormat="1" applyFont="1" applyFill="1" applyBorder="1" applyAlignment="1">
      <alignment horizontal="center" vertical="center"/>
    </xf>
    <xf numFmtId="49" fontId="119" fillId="3" borderId="2" xfId="0" applyNumberFormat="1" applyFont="1" applyFill="1" applyBorder="1" applyAlignment="1">
      <alignment horizontal="center" vertical="center" wrapText="1"/>
    </xf>
    <xf numFmtId="49" fontId="96" fillId="3" borderId="11" xfId="0" applyNumberFormat="1" applyFont="1" applyFill="1" applyBorder="1" applyAlignment="1">
      <alignment horizontal="center"/>
    </xf>
    <xf numFmtId="0" fontId="96" fillId="3" borderId="13" xfId="0" applyFont="1" applyFill="1" applyBorder="1" applyAlignment="1">
      <alignment wrapText="1"/>
    </xf>
    <xf numFmtId="49" fontId="119" fillId="3" borderId="2" xfId="0" applyNumberFormat="1" applyFont="1" applyFill="1" applyBorder="1" applyAlignment="1">
      <alignment horizontal="center" wrapText="1"/>
    </xf>
    <xf numFmtId="49" fontId="96" fillId="3" borderId="12" xfId="0" applyNumberFormat="1" applyFont="1" applyFill="1" applyBorder="1" applyAlignment="1">
      <alignment horizontal="center" vertical="center"/>
    </xf>
    <xf numFmtId="49" fontId="118" fillId="3" borderId="14" xfId="0" applyNumberFormat="1" applyFont="1" applyFill="1" applyBorder="1" applyAlignment="1">
      <alignment wrapText="1"/>
    </xf>
    <xf numFmtId="49" fontId="119" fillId="3" borderId="16" xfId="0" applyNumberFormat="1" applyFont="1" applyFill="1" applyBorder="1" applyAlignment="1">
      <alignment horizontal="center" vertical="center" wrapText="1"/>
    </xf>
    <xf numFmtId="0" fontId="118" fillId="3" borderId="0" xfId="0" applyFont="1" applyFill="1" applyAlignment="1">
      <alignment vertical="top" wrapText="1"/>
    </xf>
    <xf numFmtId="49" fontId="105" fillId="3" borderId="0" xfId="0" applyNumberFormat="1" applyFont="1" applyFill="1" applyAlignment="1">
      <alignment horizontal="center" vertical="center"/>
    </xf>
    <xf numFmtId="0" fontId="101" fillId="3" borderId="0" xfId="0" applyFont="1" applyFill="1" applyAlignment="1">
      <alignment horizontal="center"/>
    </xf>
    <xf numFmtId="49" fontId="105" fillId="3" borderId="0" xfId="0" applyNumberFormat="1" applyFont="1" applyFill="1" applyAlignment="1">
      <alignment horizontal="center"/>
    </xf>
    <xf numFmtId="0" fontId="101" fillId="3" borderId="0" xfId="0" applyFont="1" applyFill="1" applyAlignment="1">
      <alignment vertical="center" wrapText="1"/>
    </xf>
    <xf numFmtId="0" fontId="103" fillId="3" borderId="0" xfId="0" applyFont="1" applyFill="1" applyAlignment="1">
      <alignment wrapText="1"/>
    </xf>
    <xf numFmtId="49" fontId="109" fillId="3" borderId="0" xfId="0" applyNumberFormat="1" applyFont="1" applyFill="1" applyAlignment="1">
      <alignment horizontal="center"/>
    </xf>
    <xf numFmtId="0" fontId="96" fillId="3" borderId="0" xfId="0" applyFont="1" applyFill="1" applyAlignment="1">
      <alignment wrapText="1"/>
    </xf>
    <xf numFmtId="0" fontId="96" fillId="3" borderId="0" xfId="0" applyFont="1" applyFill="1" applyAlignment="1">
      <alignment horizontal="left" vertical="top" wrapText="1"/>
    </xf>
    <xf numFmtId="49" fontId="105" fillId="3" borderId="0" xfId="0" applyNumberFormat="1" applyFont="1" applyFill="1" applyAlignment="1">
      <alignment horizontal="center" vertical="top"/>
    </xf>
    <xf numFmtId="0" fontId="96" fillId="3" borderId="0" xfId="0" applyFont="1" applyFill="1" applyAlignment="1">
      <alignment horizontal="left" wrapText="1"/>
    </xf>
    <xf numFmtId="0" fontId="96" fillId="3" borderId="0" xfId="0" applyFont="1" applyFill="1" applyAlignment="1">
      <alignment vertical="center" wrapText="1"/>
    </xf>
    <xf numFmtId="0" fontId="118" fillId="3" borderId="0" xfId="0" applyFont="1" applyFill="1" applyAlignment="1">
      <alignment vertical="center" wrapText="1"/>
    </xf>
    <xf numFmtId="0" fontId="103" fillId="3" borderId="0" xfId="0" applyFont="1" applyFill="1" applyAlignment="1">
      <alignment vertical="center" wrapText="1"/>
    </xf>
    <xf numFmtId="49" fontId="109" fillId="3" borderId="0" xfId="0" applyNumberFormat="1" applyFont="1" applyFill="1" applyAlignment="1">
      <alignment horizontal="center" vertical="center" wrapText="1"/>
    </xf>
    <xf numFmtId="49" fontId="96" fillId="3" borderId="0" xfId="0" applyNumberFormat="1" applyFont="1" applyFill="1" applyAlignment="1">
      <alignment wrapText="1"/>
    </xf>
    <xf numFmtId="49" fontId="105" fillId="3" borderId="0" xfId="0" applyNumberFormat="1" applyFont="1" applyFill="1" applyAlignment="1">
      <alignment horizontal="center" vertical="top" wrapText="1"/>
    </xf>
    <xf numFmtId="0" fontId="103" fillId="3" borderId="0" xfId="0" applyFont="1" applyFill="1" applyAlignment="1">
      <alignment vertical="top" wrapText="1"/>
    </xf>
    <xf numFmtId="49" fontId="109" fillId="3" borderId="0" xfId="0" applyNumberFormat="1" applyFont="1" applyFill="1" applyAlignment="1">
      <alignment horizontal="center" vertical="top" wrapText="1"/>
    </xf>
    <xf numFmtId="0" fontId="110" fillId="3" borderId="0" xfId="0" applyFont="1" applyFill="1" applyAlignment="1">
      <alignment vertical="top" wrapText="1"/>
    </xf>
    <xf numFmtId="0" fontId="101" fillId="3" borderId="0" xfId="0" applyFont="1" applyFill="1" applyAlignment="1">
      <alignment horizontal="center" vertical="center" wrapText="1"/>
    </xf>
    <xf numFmtId="0" fontId="103" fillId="3" borderId="0" xfId="0" applyFont="1" applyFill="1" applyAlignment="1">
      <alignment horizontal="left" vertical="center" wrapText="1"/>
    </xf>
    <xf numFmtId="49" fontId="109" fillId="3" borderId="0" xfId="0" applyNumberFormat="1" applyFont="1" applyFill="1" applyAlignment="1">
      <alignment horizontal="center" vertical="top"/>
    </xf>
    <xf numFmtId="0" fontId="110" fillId="3" borderId="0" xfId="0" applyFont="1" applyFill="1" applyAlignment="1">
      <alignment horizontal="center" vertical="center" wrapText="1"/>
    </xf>
    <xf numFmtId="0" fontId="168" fillId="3" borderId="0" xfId="0" applyFont="1" applyFill="1" applyAlignment="1">
      <alignment horizontal="left" vertical="center"/>
    </xf>
    <xf numFmtId="0" fontId="168" fillId="0" borderId="0" xfId="0" applyFont="1"/>
    <xf numFmtId="165" fontId="168" fillId="0" borderId="0" xfId="0" applyNumberFormat="1" applyFont="1" applyAlignment="1">
      <alignment horizontal="center" vertical="top"/>
    </xf>
    <xf numFmtId="0" fontId="169" fillId="0" borderId="0" xfId="0" applyFont="1" applyAlignment="1">
      <alignment horizontal="center" vertical="top"/>
    </xf>
    <xf numFmtId="0" fontId="168" fillId="0" borderId="0" xfId="0" applyFont="1" applyAlignment="1">
      <alignment horizontal="center" vertical="top"/>
    </xf>
    <xf numFmtId="0" fontId="168" fillId="0" borderId="0" xfId="0" applyFont="1" applyAlignment="1">
      <alignment horizontal="left" vertical="top" wrapText="1"/>
    </xf>
    <xf numFmtId="0" fontId="168" fillId="0" borderId="0" xfId="0" applyFont="1" applyAlignment="1">
      <alignment vertical="top" wrapText="1"/>
    </xf>
    <xf numFmtId="0" fontId="168" fillId="0" borderId="0" xfId="0" applyFont="1" applyAlignment="1">
      <alignment horizontal="center" vertical="center" wrapText="1"/>
    </xf>
    <xf numFmtId="0" fontId="168" fillId="0" borderId="0" xfId="0" applyFont="1" applyAlignment="1">
      <alignment vertical="center"/>
    </xf>
    <xf numFmtId="0" fontId="168" fillId="0" borderId="0" xfId="0" applyFont="1" applyAlignment="1">
      <alignment vertical="center" wrapText="1"/>
    </xf>
    <xf numFmtId="49" fontId="171" fillId="0" borderId="26" xfId="0" applyNumberFormat="1" applyFont="1" applyBorder="1" applyAlignment="1">
      <alignment horizontal="center" vertical="center" wrapText="1"/>
    </xf>
    <xf numFmtId="49" fontId="171" fillId="0" borderId="27" xfId="0" applyNumberFormat="1" applyFont="1" applyBorder="1" applyAlignment="1">
      <alignment horizontal="center" vertical="center" wrapText="1"/>
    </xf>
    <xf numFmtId="49" fontId="171" fillId="0" borderId="28" xfId="0" applyNumberFormat="1" applyFont="1" applyBorder="1" applyAlignment="1">
      <alignment horizontal="center" vertical="center" wrapText="1"/>
    </xf>
    <xf numFmtId="49" fontId="171" fillId="0" borderId="7" xfId="0" applyNumberFormat="1" applyFont="1" applyBorder="1" applyAlignment="1">
      <alignment horizontal="center" vertical="center" wrapText="1"/>
    </xf>
    <xf numFmtId="49" fontId="171" fillId="0" borderId="5" xfId="0" applyNumberFormat="1" applyFont="1" applyBorder="1" applyAlignment="1">
      <alignment horizontal="center" vertical="center" wrapText="1"/>
    </xf>
    <xf numFmtId="49" fontId="171" fillId="0" borderId="29" xfId="0" applyNumberFormat="1" applyFont="1" applyBorder="1" applyAlignment="1">
      <alignment horizontal="center" vertical="center" wrapText="1"/>
    </xf>
    <xf numFmtId="49" fontId="171" fillId="3" borderId="30" xfId="0" applyNumberFormat="1" applyFont="1" applyFill="1" applyBorder="1" applyAlignment="1">
      <alignment horizontal="center" vertical="center" wrapText="1"/>
    </xf>
    <xf numFmtId="0" fontId="171" fillId="0" borderId="0" xfId="0" applyFont="1" applyAlignment="1">
      <alignment vertical="center" wrapText="1"/>
    </xf>
    <xf numFmtId="0" fontId="168" fillId="0" borderId="26" xfId="0" applyFont="1" applyBorder="1" applyAlignment="1">
      <alignment horizontal="center" vertical="center" wrapText="1"/>
    </xf>
    <xf numFmtId="49" fontId="169" fillId="0" borderId="27" xfId="0" applyNumberFormat="1" applyFont="1" applyBorder="1" applyAlignment="1">
      <alignment horizontal="center" vertical="center" wrapText="1"/>
    </xf>
    <xf numFmtId="0" fontId="169" fillId="0" borderId="27" xfId="0" applyFont="1" applyBorder="1" applyAlignment="1">
      <alignment horizontal="center" vertical="center" wrapText="1"/>
    </xf>
    <xf numFmtId="0" fontId="169" fillId="0" borderId="28" xfId="0" applyFont="1" applyBorder="1" applyAlignment="1">
      <alignment horizontal="center" vertical="center" wrapText="1"/>
    </xf>
    <xf numFmtId="0" fontId="171" fillId="0" borderId="7" xfId="0" applyFont="1" applyBorder="1" applyAlignment="1">
      <alignment horizontal="center" vertical="center" wrapText="1" readingOrder="1"/>
    </xf>
    <xf numFmtId="166" fontId="169" fillId="0" borderId="5" xfId="0" applyNumberFormat="1" applyFont="1" applyBorder="1" applyAlignment="1">
      <alignment horizontal="center" vertical="center" wrapText="1"/>
    </xf>
    <xf numFmtId="169" fontId="168" fillId="0" borderId="7" xfId="0" applyNumberFormat="1" applyFont="1" applyBorder="1" applyAlignment="1">
      <alignment horizontal="center" vertical="center"/>
    </xf>
    <xf numFmtId="169" fontId="168" fillId="3" borderId="7" xfId="0" applyNumberFormat="1" applyFont="1" applyFill="1" applyBorder="1" applyAlignment="1">
      <alignment horizontal="center" vertical="center"/>
    </xf>
    <xf numFmtId="174" fontId="168" fillId="0" borderId="0" xfId="0" applyNumberFormat="1" applyFont="1" applyAlignment="1">
      <alignment horizontal="center" vertical="center"/>
    </xf>
    <xf numFmtId="0" fontId="168" fillId="0" borderId="0" xfId="0" applyFont="1" applyAlignment="1">
      <alignment horizontal="center" vertical="center"/>
    </xf>
    <xf numFmtId="0" fontId="168" fillId="0" borderId="19" xfId="0" applyFont="1" applyBorder="1" applyAlignment="1">
      <alignment horizontal="center" vertical="center"/>
    </xf>
    <xf numFmtId="49" fontId="171" fillId="0" borderId="8" xfId="0" applyNumberFormat="1" applyFont="1" applyBorder="1" applyAlignment="1">
      <alignment horizontal="center" vertical="center"/>
    </xf>
    <xf numFmtId="49" fontId="171" fillId="0" borderId="38" xfId="0" applyNumberFormat="1" applyFont="1" applyBorder="1" applyAlignment="1">
      <alignment horizontal="center" vertical="center"/>
    </xf>
    <xf numFmtId="49" fontId="171" fillId="0" borderId="43" xfId="0" applyNumberFormat="1" applyFont="1" applyBorder="1" applyAlignment="1">
      <alignment horizontal="center" vertical="center"/>
    </xf>
    <xf numFmtId="0" fontId="171" fillId="0" borderId="25" xfId="0" applyFont="1" applyBorder="1" applyAlignment="1">
      <alignment horizontal="center" vertical="center" wrapText="1" readingOrder="1"/>
    </xf>
    <xf numFmtId="166" fontId="171" fillId="0" borderId="1" xfId="0" applyNumberFormat="1" applyFont="1" applyBorder="1" applyAlignment="1">
      <alignment horizontal="center" vertical="center" wrapText="1"/>
    </xf>
    <xf numFmtId="167" fontId="168" fillId="0" borderId="25" xfId="0" applyNumberFormat="1" applyFont="1" applyBorder="1" applyAlignment="1">
      <alignment horizontal="center" vertical="center"/>
    </xf>
    <xf numFmtId="167" fontId="168" fillId="0" borderId="8" xfId="0" applyNumberFormat="1" applyFont="1" applyBorder="1" applyAlignment="1">
      <alignment horizontal="center" vertical="center"/>
    </xf>
    <xf numFmtId="2" fontId="168" fillId="3" borderId="52" xfId="0" applyNumberFormat="1" applyFont="1" applyFill="1" applyBorder="1" applyAlignment="1">
      <alignment horizontal="center" vertical="center"/>
    </xf>
    <xf numFmtId="0" fontId="168" fillId="0" borderId="19" xfId="0" applyFont="1" applyBorder="1" applyAlignment="1">
      <alignment vertical="center"/>
    </xf>
    <xf numFmtId="0" fontId="168" fillId="0" borderId="13" xfId="0" applyFont="1" applyBorder="1" applyAlignment="1">
      <alignment horizontal="left" vertical="top" wrapText="1" readingOrder="1"/>
    </xf>
    <xf numFmtId="166" fontId="171" fillId="0" borderId="1" xfId="0" applyNumberFormat="1" applyFont="1" applyBorder="1" applyAlignment="1">
      <alignment vertical="top" wrapText="1"/>
    </xf>
    <xf numFmtId="0" fontId="168" fillId="0" borderId="20" xfId="0" applyFont="1" applyBorder="1" applyAlignment="1">
      <alignment vertical="center"/>
    </xf>
    <xf numFmtId="49" fontId="171" fillId="0" borderId="10" xfId="0" applyNumberFormat="1" applyFont="1" applyBorder="1" applyAlignment="1">
      <alignment horizontal="center" vertical="center"/>
    </xf>
    <xf numFmtId="49" fontId="171" fillId="0" borderId="17" xfId="0" applyNumberFormat="1" applyFont="1" applyBorder="1" applyAlignment="1">
      <alignment horizontal="center" vertical="center"/>
    </xf>
    <xf numFmtId="0" fontId="169" fillId="0" borderId="13" xfId="0" applyFont="1" applyBorder="1" applyAlignment="1">
      <alignment horizontal="left" vertical="top" wrapText="1" readingOrder="1"/>
    </xf>
    <xf numFmtId="0" fontId="169" fillId="0" borderId="2" xfId="0" applyFont="1" applyBorder="1" applyAlignment="1">
      <alignment horizontal="left" vertical="top" wrapText="1" readingOrder="1"/>
    </xf>
    <xf numFmtId="167" fontId="168" fillId="0" borderId="13" xfId="0" applyNumberFormat="1" applyFont="1" applyBorder="1" applyAlignment="1">
      <alignment horizontal="center" vertical="center"/>
    </xf>
    <xf numFmtId="2" fontId="168" fillId="3" borderId="13" xfId="0" applyNumberFormat="1" applyFont="1" applyFill="1" applyBorder="1" applyAlignment="1">
      <alignment horizontal="center" vertical="center"/>
    </xf>
    <xf numFmtId="0" fontId="169" fillId="0" borderId="0" xfId="0" applyFont="1"/>
    <xf numFmtId="167" fontId="169" fillId="0" borderId="13" xfId="0" applyNumberFormat="1" applyFont="1" applyBorder="1" applyAlignment="1">
      <alignment horizontal="center" vertical="center"/>
    </xf>
    <xf numFmtId="167" fontId="169" fillId="0" borderId="9" xfId="0" applyNumberFormat="1" applyFont="1" applyBorder="1" applyAlignment="1">
      <alignment horizontal="center" vertical="center"/>
    </xf>
    <xf numFmtId="2" fontId="169" fillId="3" borderId="53" xfId="0" applyNumberFormat="1" applyFont="1" applyFill="1" applyBorder="1" applyAlignment="1">
      <alignment horizontal="center" vertical="center"/>
    </xf>
    <xf numFmtId="49" fontId="168" fillId="0" borderId="8" xfId="0" applyNumberFormat="1" applyFont="1" applyBorder="1" applyAlignment="1">
      <alignment horizontal="center" vertical="center"/>
    </xf>
    <xf numFmtId="49" fontId="168" fillId="0" borderId="10" xfId="0" applyNumberFormat="1" applyFont="1" applyBorder="1" applyAlignment="1">
      <alignment horizontal="center" vertical="center"/>
    </xf>
    <xf numFmtId="49" fontId="168" fillId="0" borderId="17" xfId="0" applyNumberFormat="1" applyFont="1" applyBorder="1" applyAlignment="1">
      <alignment horizontal="center" vertical="center"/>
    </xf>
    <xf numFmtId="166" fontId="168" fillId="0" borderId="2" xfId="0" applyNumberFormat="1" applyFont="1" applyBorder="1" applyAlignment="1">
      <alignment vertical="top" wrapText="1"/>
    </xf>
    <xf numFmtId="167" fontId="168" fillId="0" borderId="9" xfId="0" applyNumberFormat="1" applyFont="1" applyBorder="1" applyAlignment="1">
      <alignment horizontal="center" vertical="center"/>
    </xf>
    <xf numFmtId="2" fontId="168" fillId="3" borderId="53" xfId="0" applyNumberFormat="1" applyFont="1" applyFill="1" applyBorder="1" applyAlignment="1">
      <alignment horizontal="center" vertical="center"/>
    </xf>
    <xf numFmtId="0" fontId="169" fillId="0" borderId="2" xfId="0" applyFont="1" applyBorder="1" applyAlignment="1">
      <alignment horizontal="justify" vertical="top" wrapText="1" readingOrder="1"/>
    </xf>
    <xf numFmtId="0" fontId="168" fillId="0" borderId="13" xfId="0" applyFont="1" applyBorder="1" applyAlignment="1">
      <alignment vertical="center" wrapText="1" readingOrder="1"/>
    </xf>
    <xf numFmtId="0" fontId="169" fillId="0" borderId="13" xfId="0" applyFont="1" applyBorder="1" applyAlignment="1">
      <alignment horizontal="center" vertical="center" wrapText="1" readingOrder="1"/>
    </xf>
    <xf numFmtId="166" fontId="169" fillId="0" borderId="2" xfId="0" applyNumberFormat="1" applyFont="1" applyBorder="1" applyAlignment="1">
      <alignment vertical="top" wrapText="1"/>
    </xf>
    <xf numFmtId="2" fontId="168" fillId="0" borderId="0" xfId="0" applyNumberFormat="1" applyFont="1"/>
    <xf numFmtId="0" fontId="168" fillId="0" borderId="2" xfId="0" applyFont="1" applyBorder="1" applyAlignment="1">
      <alignment vertical="top" wrapText="1"/>
    </xf>
    <xf numFmtId="170" fontId="168" fillId="0" borderId="13" xfId="0" applyNumberFormat="1" applyFont="1" applyBorder="1" applyAlignment="1">
      <alignment horizontal="center" vertical="center"/>
    </xf>
    <xf numFmtId="170" fontId="168" fillId="0" borderId="9" xfId="0" applyNumberFormat="1" applyFont="1" applyBorder="1" applyAlignment="1">
      <alignment horizontal="center" vertical="center"/>
    </xf>
    <xf numFmtId="170" fontId="169" fillId="0" borderId="9" xfId="0" applyNumberFormat="1" applyFont="1" applyBorder="1" applyAlignment="1">
      <alignment horizontal="center" vertical="center"/>
    </xf>
    <xf numFmtId="4" fontId="168" fillId="0" borderId="13" xfId="0" applyNumberFormat="1" applyFont="1" applyBorder="1" applyAlignment="1">
      <alignment horizontal="center" vertical="center"/>
    </xf>
    <xf numFmtId="4" fontId="168" fillId="0" borderId="9" xfId="0" applyNumberFormat="1" applyFont="1" applyBorder="1" applyAlignment="1">
      <alignment horizontal="center" vertical="center"/>
    </xf>
    <xf numFmtId="4" fontId="168" fillId="0" borderId="13" xfId="0" applyNumberFormat="1" applyFont="1" applyBorder="1" applyAlignment="1">
      <alignment vertical="center"/>
    </xf>
    <xf numFmtId="4" fontId="169" fillId="0" borderId="9" xfId="0" applyNumberFormat="1" applyFont="1" applyBorder="1" applyAlignment="1">
      <alignment vertical="center"/>
    </xf>
    <xf numFmtId="2" fontId="169" fillId="3" borderId="53" xfId="0" applyNumberFormat="1" applyFont="1" applyFill="1" applyBorder="1" applyAlignment="1">
      <alignment vertical="center"/>
    </xf>
    <xf numFmtId="4" fontId="168" fillId="0" borderId="9" xfId="0" applyNumberFormat="1" applyFont="1" applyBorder="1" applyAlignment="1">
      <alignment vertical="center"/>
    </xf>
    <xf numFmtId="2" fontId="168" fillId="3" borderId="53" xfId="0" applyNumberFormat="1" applyFont="1" applyFill="1" applyBorder="1" applyAlignment="1">
      <alignment vertical="center"/>
    </xf>
    <xf numFmtId="0" fontId="168" fillId="0" borderId="25" xfId="0" applyFont="1" applyBorder="1" applyAlignment="1">
      <alignment horizontal="left" vertical="top" wrapText="1" readingOrder="1"/>
    </xf>
    <xf numFmtId="0" fontId="168" fillId="0" borderId="20" xfId="0" applyFont="1" applyBorder="1" applyAlignment="1">
      <alignment horizontal="center" vertical="center"/>
    </xf>
    <xf numFmtId="0" fontId="171" fillId="0" borderId="2" xfId="0" applyFont="1" applyBorder="1" applyAlignment="1">
      <alignment horizontal="center" vertical="center" wrapText="1"/>
    </xf>
    <xf numFmtId="4" fontId="168" fillId="0" borderId="13" xfId="0" applyNumberFormat="1" applyFont="1" applyBorder="1" applyAlignment="1">
      <alignment horizontal="center"/>
    </xf>
    <xf numFmtId="4" fontId="168" fillId="0" borderId="9" xfId="0" applyNumberFormat="1" applyFont="1" applyBorder="1" applyAlignment="1">
      <alignment horizontal="center"/>
    </xf>
    <xf numFmtId="2" fontId="168" fillId="3" borderId="53" xfId="0" applyNumberFormat="1" applyFont="1" applyFill="1" applyBorder="1" applyAlignment="1">
      <alignment horizontal="center"/>
    </xf>
    <xf numFmtId="4" fontId="168" fillId="0" borderId="8" xfId="0" applyNumberFormat="1" applyFont="1" applyBorder="1" applyAlignment="1">
      <alignment horizontal="center"/>
    </xf>
    <xf numFmtId="2" fontId="168" fillId="3" borderId="52" xfId="0" applyNumberFormat="1" applyFont="1" applyFill="1" applyBorder="1" applyAlignment="1">
      <alignment horizontal="center"/>
    </xf>
    <xf numFmtId="0" fontId="169" fillId="0" borderId="2" xfId="0" applyFont="1" applyBorder="1" applyAlignment="1">
      <alignment vertical="top" wrapText="1"/>
    </xf>
    <xf numFmtId="4" fontId="169" fillId="0" borderId="9" xfId="0" applyNumberFormat="1" applyFont="1" applyBorder="1" applyAlignment="1">
      <alignment horizontal="center"/>
    </xf>
    <xf numFmtId="2" fontId="169" fillId="3" borderId="53" xfId="0" applyNumberFormat="1" applyFont="1" applyFill="1" applyBorder="1" applyAlignment="1">
      <alignment horizontal="center"/>
    </xf>
    <xf numFmtId="49" fontId="171" fillId="0" borderId="9" xfId="0" applyNumberFormat="1" applyFont="1" applyBorder="1" applyAlignment="1">
      <alignment horizontal="center" vertical="center"/>
    </xf>
    <xf numFmtId="0" fontId="171" fillId="0" borderId="13" xfId="0" applyFont="1" applyBorder="1" applyAlignment="1">
      <alignment horizontal="center" vertical="center" wrapText="1" readingOrder="1"/>
    </xf>
    <xf numFmtId="4" fontId="168" fillId="0" borderId="8" xfId="0" applyNumberFormat="1" applyFont="1" applyBorder="1" applyAlignment="1">
      <alignment vertical="center"/>
    </xf>
    <xf numFmtId="2" fontId="168" fillId="3" borderId="52" xfId="0" applyNumberFormat="1" applyFont="1" applyFill="1" applyBorder="1" applyAlignment="1">
      <alignment vertical="center"/>
    </xf>
    <xf numFmtId="49" fontId="168" fillId="0" borderId="9" xfId="0" applyNumberFormat="1" applyFont="1" applyBorder="1" applyAlignment="1">
      <alignment horizontal="center" vertical="center"/>
    </xf>
    <xf numFmtId="167" fontId="168" fillId="0" borderId="13" xfId="0" applyNumberFormat="1" applyFont="1" applyBorder="1" applyAlignment="1">
      <alignment vertical="center"/>
    </xf>
    <xf numFmtId="167" fontId="168" fillId="0" borderId="9" xfId="0" applyNumberFormat="1" applyFont="1" applyBorder="1" applyAlignment="1">
      <alignment vertical="center"/>
    </xf>
    <xf numFmtId="167" fontId="169" fillId="0" borderId="9" xfId="0" applyNumberFormat="1" applyFont="1" applyBorder="1" applyAlignment="1">
      <alignment vertical="center"/>
    </xf>
    <xf numFmtId="165" fontId="168" fillId="0" borderId="2" xfId="0" applyNumberFormat="1" applyFont="1" applyBorder="1" applyAlignment="1">
      <alignment vertical="top" wrapText="1"/>
    </xf>
    <xf numFmtId="167" fontId="168" fillId="0" borderId="13" xfId="0" applyNumberFormat="1" applyFont="1" applyBorder="1" applyAlignment="1">
      <alignment horizontal="center"/>
    </xf>
    <xf numFmtId="167" fontId="169" fillId="0" borderId="9" xfId="0" applyNumberFormat="1" applyFont="1" applyBorder="1" applyAlignment="1">
      <alignment horizontal="center"/>
    </xf>
    <xf numFmtId="167" fontId="168" fillId="0" borderId="8" xfId="0" applyNumberFormat="1" applyFont="1" applyBorder="1" applyAlignment="1">
      <alignment horizontal="center"/>
    </xf>
    <xf numFmtId="167" fontId="168" fillId="0" borderId="9" xfId="0" applyNumberFormat="1" applyFont="1" applyBorder="1" applyAlignment="1">
      <alignment horizontal="center"/>
    </xf>
    <xf numFmtId="0" fontId="172" fillId="0" borderId="2" xfId="0" applyFont="1" applyBorder="1" applyAlignment="1">
      <alignment horizontal="left" vertical="top" wrapText="1" readingOrder="1"/>
    </xf>
    <xf numFmtId="167" fontId="168" fillId="0" borderId="13" xfId="0" applyNumberFormat="1" applyFont="1" applyBorder="1"/>
    <xf numFmtId="167" fontId="169" fillId="0" borderId="9" xfId="0" applyNumberFormat="1" applyFont="1" applyBorder="1"/>
    <xf numFmtId="2" fontId="169" fillId="3" borderId="53" xfId="0" applyNumberFormat="1" applyFont="1" applyFill="1" applyBorder="1"/>
    <xf numFmtId="167" fontId="168" fillId="0" borderId="9" xfId="0" applyNumberFormat="1" applyFont="1" applyBorder="1"/>
    <xf numFmtId="2" fontId="168" fillId="3" borderId="53" xfId="0" applyNumberFormat="1" applyFont="1" applyFill="1" applyBorder="1"/>
    <xf numFmtId="0" fontId="168" fillId="3" borderId="0" xfId="0" applyFont="1" applyFill="1"/>
    <xf numFmtId="167" fontId="168" fillId="0" borderId="8" xfId="0" applyNumberFormat="1" applyFont="1" applyBorder="1"/>
    <xf numFmtId="2" fontId="168" fillId="3" borderId="52" xfId="0" applyNumberFormat="1" applyFont="1" applyFill="1" applyBorder="1"/>
    <xf numFmtId="0" fontId="169" fillId="0" borderId="13" xfId="0" applyFont="1" applyBorder="1" applyAlignment="1">
      <alignment horizontal="left" vertical="top" wrapText="1"/>
    </xf>
    <xf numFmtId="0" fontId="168" fillId="0" borderId="13" xfId="0" applyFont="1" applyBorder="1" applyAlignment="1">
      <alignment horizontal="left" vertical="top" wrapText="1"/>
    </xf>
    <xf numFmtId="0" fontId="168" fillId="0" borderId="21" xfId="0" applyFont="1" applyBorder="1" applyAlignment="1">
      <alignment vertical="center"/>
    </xf>
    <xf numFmtId="49" fontId="168" fillId="0" borderId="39" xfId="0" applyNumberFormat="1" applyFont="1" applyBorder="1" applyAlignment="1">
      <alignment horizontal="center" vertical="center"/>
    </xf>
    <xf numFmtId="49" fontId="168" fillId="0" borderId="42" xfId="0" applyNumberFormat="1" applyFont="1" applyBorder="1" applyAlignment="1">
      <alignment horizontal="center" vertical="center"/>
    </xf>
    <xf numFmtId="0" fontId="168" fillId="0" borderId="18" xfId="0" applyFont="1" applyBorder="1" applyAlignment="1">
      <alignment horizontal="left" vertical="top" wrapText="1" readingOrder="1"/>
    </xf>
    <xf numFmtId="0" fontId="168" fillId="0" borderId="3" xfId="0" applyFont="1" applyBorder="1" applyAlignment="1">
      <alignment vertical="top" wrapText="1"/>
    </xf>
    <xf numFmtId="167" fontId="168" fillId="0" borderId="57" xfId="0" applyNumberFormat="1" applyFont="1" applyBorder="1" applyAlignment="1">
      <alignment horizontal="center"/>
    </xf>
    <xf numFmtId="2" fontId="168" fillId="3" borderId="66" xfId="0" applyNumberFormat="1" applyFont="1" applyFill="1" applyBorder="1" applyAlignment="1">
      <alignment horizontal="center"/>
    </xf>
    <xf numFmtId="0" fontId="168" fillId="0" borderId="21" xfId="0" applyFont="1" applyBorder="1" applyAlignment="1">
      <alignment horizontal="center" vertical="center"/>
    </xf>
    <xf numFmtId="0" fontId="171" fillId="0" borderId="13" xfId="0" applyFont="1" applyBorder="1" applyAlignment="1">
      <alignment horizontal="center" vertical="center" wrapText="1"/>
    </xf>
    <xf numFmtId="0" fontId="168" fillId="0" borderId="2" xfId="0" applyFont="1" applyBorder="1" applyAlignment="1">
      <alignment horizontal="center" vertical="center" wrapText="1"/>
    </xf>
    <xf numFmtId="49" fontId="168" fillId="0" borderId="10" xfId="0" applyNumberFormat="1" applyFont="1" applyBorder="1" applyAlignment="1">
      <alignment horizontal="center" vertical="top"/>
    </xf>
    <xf numFmtId="49" fontId="168" fillId="0" borderId="17" xfId="0" applyNumberFormat="1" applyFont="1" applyBorder="1" applyAlignment="1">
      <alignment horizontal="center" vertical="top"/>
    </xf>
    <xf numFmtId="0" fontId="168" fillId="0" borderId="22" xfId="0" applyFont="1" applyBorder="1" applyAlignment="1">
      <alignment vertical="center"/>
    </xf>
    <xf numFmtId="49" fontId="168" fillId="0" borderId="23" xfId="0" applyNumberFormat="1" applyFont="1" applyBorder="1" applyAlignment="1">
      <alignment horizontal="center" vertical="top"/>
    </xf>
    <xf numFmtId="49" fontId="168" fillId="0" borderId="24" xfId="0" applyNumberFormat="1" applyFont="1" applyBorder="1" applyAlignment="1">
      <alignment horizontal="center" vertical="top"/>
    </xf>
    <xf numFmtId="0" fontId="168" fillId="0" borderId="14" xfId="0" applyFont="1" applyBorder="1" applyAlignment="1">
      <alignment horizontal="left" vertical="top" wrapText="1"/>
    </xf>
    <xf numFmtId="0" fontId="168" fillId="0" borderId="16" xfId="0" applyFont="1" applyBorder="1" applyAlignment="1">
      <alignment vertical="top" wrapText="1"/>
    </xf>
    <xf numFmtId="167" fontId="168" fillId="0" borderId="14" xfId="0" applyNumberFormat="1" applyFont="1" applyBorder="1" applyAlignment="1">
      <alignment horizontal="center" vertical="center"/>
    </xf>
    <xf numFmtId="167" fontId="168" fillId="0" borderId="15" xfId="0" applyNumberFormat="1" applyFont="1" applyBorder="1" applyAlignment="1">
      <alignment horizontal="center" vertical="center"/>
    </xf>
    <xf numFmtId="2" fontId="168" fillId="3" borderId="59" xfId="0" applyNumberFormat="1" applyFont="1" applyFill="1" applyBorder="1" applyAlignment="1">
      <alignment horizontal="center"/>
    </xf>
    <xf numFmtId="49" fontId="168" fillId="0" borderId="0" xfId="0" applyNumberFormat="1" applyFont="1" applyAlignment="1">
      <alignment horizontal="center" vertical="top"/>
    </xf>
    <xf numFmtId="166" fontId="169" fillId="0" borderId="0" xfId="0" applyNumberFormat="1" applyFont="1" applyAlignment="1">
      <alignment horizontal="center" vertical="top"/>
    </xf>
    <xf numFmtId="166" fontId="168" fillId="0" borderId="0" xfId="0" applyNumberFormat="1" applyFont="1" applyAlignment="1">
      <alignment horizontal="center" vertical="top"/>
    </xf>
    <xf numFmtId="2" fontId="168" fillId="3" borderId="0" xfId="0" applyNumberFormat="1" applyFont="1" applyFill="1"/>
    <xf numFmtId="0" fontId="92" fillId="0" borderId="0" xfId="0" applyFont="1" applyAlignment="1">
      <alignment horizontal="center"/>
    </xf>
    <xf numFmtId="0" fontId="96" fillId="7" borderId="0" xfId="0" applyFont="1" applyFill="1" applyAlignment="1">
      <alignment horizontal="left" vertical="center"/>
    </xf>
    <xf numFmtId="0" fontId="134" fillId="0" borderId="0" xfId="0" applyFont="1" applyAlignment="1">
      <alignment horizontal="center"/>
    </xf>
    <xf numFmtId="0" fontId="134" fillId="0" borderId="1" xfId="0" applyFont="1" applyBorder="1" applyAlignment="1">
      <alignment horizontal="center"/>
    </xf>
    <xf numFmtId="0" fontId="96" fillId="0" borderId="42" xfId="0" applyFont="1" applyBorder="1" applyAlignment="1">
      <alignment horizontal="center"/>
    </xf>
    <xf numFmtId="0" fontId="96" fillId="0" borderId="3" xfId="0" applyFont="1" applyBorder="1" applyAlignment="1">
      <alignment horizontal="center"/>
    </xf>
    <xf numFmtId="0" fontId="96" fillId="0" borderId="57" xfId="0" applyFont="1" applyBorder="1" applyAlignment="1">
      <alignment horizontal="center"/>
    </xf>
    <xf numFmtId="0" fontId="96" fillId="0" borderId="43" xfId="0" applyFont="1" applyBorder="1" applyAlignment="1">
      <alignment horizontal="center"/>
    </xf>
    <xf numFmtId="0" fontId="96" fillId="0" borderId="1" xfId="0" applyFont="1" applyBorder="1" applyAlignment="1">
      <alignment horizontal="center"/>
    </xf>
    <xf numFmtId="0" fontId="96" fillId="0" borderId="8" xfId="0" applyFont="1" applyBorder="1" applyAlignment="1">
      <alignment horizontal="center"/>
    </xf>
    <xf numFmtId="0" fontId="96" fillId="0" borderId="17" xfId="0" applyFont="1" applyBorder="1" applyAlignment="1">
      <alignment horizontal="center"/>
    </xf>
    <xf numFmtId="0" fontId="96" fillId="0" borderId="2" xfId="0" applyFont="1" applyBorder="1" applyAlignment="1">
      <alignment horizontal="center"/>
    </xf>
    <xf numFmtId="0" fontId="96" fillId="0" borderId="9" xfId="0" applyFont="1" applyBorder="1" applyAlignment="1">
      <alignment horizontal="center"/>
    </xf>
    <xf numFmtId="0" fontId="96" fillId="4" borderId="39" xfId="0" applyFont="1" applyFill="1" applyBorder="1" applyAlignment="1">
      <alignment vertical="center"/>
    </xf>
    <xf numFmtId="0" fontId="96" fillId="4" borderId="40" xfId="0" applyFont="1" applyFill="1" applyBorder="1" applyAlignment="1">
      <alignment vertical="center"/>
    </xf>
    <xf numFmtId="0" fontId="96" fillId="4" borderId="38" xfId="0" applyFont="1" applyFill="1" applyBorder="1" applyAlignment="1">
      <alignment vertical="center"/>
    </xf>
    <xf numFmtId="0" fontId="102" fillId="0" borderId="39" xfId="0" applyFont="1" applyBorder="1" applyAlignment="1">
      <alignment vertical="top" wrapText="1"/>
    </xf>
    <xf numFmtId="0" fontId="102" fillId="0" borderId="40" xfId="0" applyFont="1" applyBorder="1" applyAlignment="1">
      <alignment vertical="top" wrapText="1"/>
    </xf>
    <xf numFmtId="0" fontId="102" fillId="0" borderId="38" xfId="0" applyFont="1" applyBorder="1" applyAlignment="1">
      <alignment vertical="top" wrapText="1"/>
    </xf>
    <xf numFmtId="0" fontId="102" fillId="0" borderId="0" xfId="0" applyFont="1" applyAlignment="1">
      <alignment horizontal="center"/>
    </xf>
    <xf numFmtId="0" fontId="102" fillId="0" borderId="10" xfId="0" applyFont="1" applyBorder="1" applyAlignment="1">
      <alignment vertical="top" wrapText="1"/>
    </xf>
    <xf numFmtId="0" fontId="102" fillId="0" borderId="83" xfId="0" applyFont="1" applyBorder="1" applyAlignment="1">
      <alignment vertical="top" wrapText="1"/>
    </xf>
    <xf numFmtId="0" fontId="150" fillId="0" borderId="1" xfId="0" applyFont="1" applyBorder="1" applyAlignment="1">
      <alignment horizontal="center"/>
    </xf>
    <xf numFmtId="0" fontId="150" fillId="3" borderId="17" xfId="0" applyFont="1" applyFill="1" applyBorder="1" applyAlignment="1">
      <alignment horizontal="center"/>
    </xf>
    <xf numFmtId="0" fontId="150" fillId="3" borderId="2" xfId="0" applyFont="1" applyFill="1" applyBorder="1" applyAlignment="1">
      <alignment horizontal="center"/>
    </xf>
    <xf numFmtId="0" fontId="150" fillId="3" borderId="9" xfId="0" applyFont="1" applyFill="1" applyBorder="1" applyAlignment="1">
      <alignment horizontal="center"/>
    </xf>
    <xf numFmtId="0" fontId="151" fillId="3" borderId="17" xfId="0" applyFont="1" applyFill="1" applyBorder="1" applyAlignment="1">
      <alignment horizontal="center" vertical="center"/>
    </xf>
    <xf numFmtId="0" fontId="151" fillId="3" borderId="9" xfId="0" applyFont="1" applyFill="1" applyBorder="1" applyAlignment="1">
      <alignment horizontal="center" vertical="center"/>
    </xf>
    <xf numFmtId="0" fontId="146" fillId="10" borderId="85" xfId="0" applyFont="1" applyFill="1" applyBorder="1" applyAlignment="1">
      <alignment horizontal="center" vertical="center" wrapText="1"/>
    </xf>
    <xf numFmtId="0" fontId="146" fillId="10" borderId="88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7" fillId="3" borderId="0" xfId="0" applyFont="1" applyFill="1" applyAlignment="1">
      <alignment horizontal="center" vertical="center"/>
    </xf>
    <xf numFmtId="0" fontId="58" fillId="3" borderId="0" xfId="0" applyFont="1" applyFill="1" applyAlignment="1">
      <alignment horizontal="center" wrapText="1"/>
    </xf>
    <xf numFmtId="0" fontId="165" fillId="3" borderId="85" xfId="0" applyFont="1" applyFill="1" applyBorder="1" applyAlignment="1">
      <alignment horizontal="center" vertical="center" wrapText="1"/>
    </xf>
    <xf numFmtId="0" fontId="165" fillId="3" borderId="88" xfId="0" applyFont="1" applyFill="1" applyBorder="1" applyAlignment="1">
      <alignment horizontal="center" vertical="center" wrapText="1"/>
    </xf>
    <xf numFmtId="0" fontId="165" fillId="3" borderId="89" xfId="0" applyFont="1" applyFill="1" applyBorder="1" applyAlignment="1">
      <alignment horizontal="center" vertical="center" wrapText="1"/>
    </xf>
    <xf numFmtId="2" fontId="165" fillId="3" borderId="85" xfId="0" applyNumberFormat="1" applyFont="1" applyFill="1" applyBorder="1" applyAlignment="1">
      <alignment horizontal="center" vertical="center" wrapText="1"/>
    </xf>
    <xf numFmtId="2" fontId="165" fillId="3" borderId="89" xfId="0" applyNumberFormat="1" applyFont="1" applyFill="1" applyBorder="1" applyAlignment="1">
      <alignment horizontal="center" vertical="center" wrapText="1"/>
    </xf>
    <xf numFmtId="2" fontId="165" fillId="3" borderId="88" xfId="0" applyNumberFormat="1" applyFont="1" applyFill="1" applyBorder="1" applyAlignment="1">
      <alignment horizontal="center" vertical="center" wrapText="1"/>
    </xf>
    <xf numFmtId="0" fontId="165" fillId="3" borderId="85" xfId="0" applyFont="1" applyFill="1" applyBorder="1" applyAlignment="1">
      <alignment vertical="center" wrapText="1"/>
    </xf>
    <xf numFmtId="0" fontId="165" fillId="3" borderId="88" xfId="0" applyFont="1" applyFill="1" applyBorder="1" applyAlignment="1">
      <alignment vertical="center" wrapText="1"/>
    </xf>
    <xf numFmtId="0" fontId="165" fillId="3" borderId="89" xfId="0" applyFont="1" applyFill="1" applyBorder="1" applyAlignment="1">
      <alignment vertical="center" wrapText="1"/>
    </xf>
    <xf numFmtId="0" fontId="165" fillId="3" borderId="86" xfId="0" applyFont="1" applyFill="1" applyBorder="1" applyAlignment="1">
      <alignment horizontal="center" vertical="center" wrapText="1"/>
    </xf>
    <xf numFmtId="0" fontId="165" fillId="3" borderId="87" xfId="0" applyFont="1" applyFill="1" applyBorder="1" applyAlignment="1">
      <alignment horizontal="center" vertical="center" wrapText="1"/>
    </xf>
    <xf numFmtId="0" fontId="173" fillId="3" borderId="0" xfId="0" applyFont="1" applyFill="1" applyAlignment="1">
      <alignment horizontal="left" vertical="center"/>
    </xf>
    <xf numFmtId="0" fontId="168" fillId="0" borderId="0" xfId="0" applyFont="1" applyAlignment="1">
      <alignment horizontal="center"/>
    </xf>
    <xf numFmtId="0" fontId="170" fillId="0" borderId="0" xfId="0" applyFont="1" applyAlignment="1">
      <alignment horizontal="center" vertical="center" wrapText="1"/>
    </xf>
    <xf numFmtId="0" fontId="168" fillId="0" borderId="0" xfId="0" applyFont="1" applyAlignment="1">
      <alignment horizontal="center" vertical="center" wrapText="1"/>
    </xf>
    <xf numFmtId="0" fontId="166" fillId="3" borderId="0" xfId="0" applyFont="1" applyFill="1" applyAlignment="1">
      <alignment horizontal="left" vertical="center" wrapText="1"/>
    </xf>
    <xf numFmtId="0" fontId="163" fillId="3" borderId="0" xfId="0" applyFont="1" applyFill="1" applyAlignment="1">
      <alignment horizontal="left" vertical="center" wrapText="1"/>
    </xf>
    <xf numFmtId="0" fontId="101" fillId="3" borderId="46" xfId="0" applyFont="1" applyFill="1" applyBorder="1" applyAlignment="1">
      <alignment horizontal="center" vertical="center" wrapText="1"/>
    </xf>
    <xf numFmtId="0" fontId="101" fillId="3" borderId="37" xfId="0" applyFont="1" applyFill="1" applyBorder="1" applyAlignment="1">
      <alignment horizontal="center" vertical="center" wrapText="1"/>
    </xf>
    <xf numFmtId="0" fontId="101" fillId="3" borderId="4" xfId="0" applyFont="1" applyFill="1" applyBorder="1" applyAlignment="1">
      <alignment horizontal="center" vertical="center"/>
    </xf>
    <xf numFmtId="0" fontId="101" fillId="3" borderId="31" xfId="0" applyFont="1" applyFill="1" applyBorder="1" applyAlignment="1">
      <alignment horizontal="center" vertical="center"/>
    </xf>
    <xf numFmtId="0" fontId="101" fillId="3" borderId="36" xfId="0" applyFont="1" applyFill="1" applyBorder="1" applyAlignment="1">
      <alignment horizontal="center" vertical="center" wrapText="1"/>
    </xf>
    <xf numFmtId="0" fontId="96" fillId="3" borderId="14" xfId="0" applyFont="1" applyFill="1" applyBorder="1" applyAlignment="1">
      <alignment horizontal="center" vertical="center"/>
    </xf>
    <xf numFmtId="0" fontId="167" fillId="3" borderId="0" xfId="0" applyFont="1" applyFill="1" applyAlignment="1">
      <alignment horizontal="left" vertical="center"/>
    </xf>
    <xf numFmtId="0" fontId="164" fillId="0" borderId="0" xfId="0" applyFont="1" applyAlignment="1">
      <alignment horizontal="center" wrapText="1"/>
    </xf>
    <xf numFmtId="0" fontId="96" fillId="2" borderId="10" xfId="0" applyFont="1" applyFill="1" applyBorder="1" applyAlignment="1">
      <alignment horizontal="center" vertical="center" wrapText="1"/>
    </xf>
    <xf numFmtId="0" fontId="96" fillId="0" borderId="10" xfId="0" applyFont="1" applyBorder="1" applyAlignment="1">
      <alignment horizontal="center" vertical="center" wrapText="1"/>
    </xf>
    <xf numFmtId="0" fontId="96" fillId="0" borderId="10" xfId="0" applyFont="1" applyBorder="1"/>
    <xf numFmtId="0" fontId="96" fillId="0" borderId="17" xfId="0" applyFont="1" applyBorder="1" applyAlignment="1">
      <alignment horizontal="center" vertical="center"/>
    </xf>
    <xf numFmtId="0" fontId="96" fillId="0" borderId="9" xfId="0" applyFont="1" applyBorder="1" applyAlignment="1">
      <alignment horizontal="center" vertical="center"/>
    </xf>
    <xf numFmtId="171" fontId="96" fillId="3" borderId="41" xfId="0" applyNumberFormat="1" applyFont="1" applyFill="1" applyBorder="1" applyAlignment="1">
      <alignment horizontal="center" vertical="center"/>
    </xf>
    <xf numFmtId="171" fontId="96" fillId="3" borderId="0" xfId="0" applyNumberFormat="1" applyFont="1" applyFill="1" applyAlignment="1">
      <alignment horizontal="center" vertical="center"/>
    </xf>
    <xf numFmtId="0" fontId="96" fillId="0" borderId="0" xfId="0" applyFont="1" applyAlignment="1">
      <alignment horizontal="center" wrapText="1"/>
    </xf>
    <xf numFmtId="0" fontId="102" fillId="0" borderId="0" xfId="0" applyFont="1" applyAlignment="1">
      <alignment horizontal="center" vertical="top" wrapText="1"/>
    </xf>
    <xf numFmtId="0" fontId="96" fillId="0" borderId="0" xfId="0" applyFont="1" applyAlignment="1">
      <alignment horizontal="left"/>
    </xf>
    <xf numFmtId="165" fontId="164" fillId="0" borderId="0" xfId="0" applyNumberFormat="1" applyFont="1" applyAlignment="1">
      <alignment horizontal="center" vertical="top" wrapText="1"/>
    </xf>
    <xf numFmtId="165" fontId="105" fillId="0" borderId="0" xfId="0" applyNumberFormat="1" applyFont="1" applyAlignment="1">
      <alignment horizontal="center" vertical="top" wrapText="1"/>
    </xf>
    <xf numFmtId="0" fontId="100" fillId="2" borderId="0" xfId="0" applyFont="1" applyFill="1" applyAlignment="1">
      <alignment horizontal="center" wrapText="1"/>
    </xf>
    <xf numFmtId="0" fontId="96" fillId="2" borderId="0" xfId="0" applyFont="1" applyFill="1" applyAlignment="1">
      <alignment horizontal="right" vertical="top"/>
    </xf>
    <xf numFmtId="0" fontId="113" fillId="2" borderId="0" xfId="0" applyFont="1" applyFill="1" applyAlignment="1">
      <alignment horizontal="center"/>
    </xf>
    <xf numFmtId="0" fontId="100" fillId="2" borderId="0" xfId="0" applyFont="1" applyFill="1" applyAlignment="1">
      <alignment horizontal="center"/>
    </xf>
    <xf numFmtId="0" fontId="102" fillId="2" borderId="0" xfId="0" applyFont="1" applyFill="1" applyAlignment="1">
      <alignment horizontal="center"/>
    </xf>
    <xf numFmtId="0" fontId="96" fillId="2" borderId="0" xfId="0" applyFont="1" applyFill="1" applyAlignment="1">
      <alignment horizontal="center"/>
    </xf>
    <xf numFmtId="0" fontId="102" fillId="3" borderId="0" xfId="0" applyFont="1" applyFill="1" applyAlignment="1">
      <alignment horizontal="center" wrapText="1"/>
    </xf>
    <xf numFmtId="0" fontId="100" fillId="3" borderId="0" xfId="0" applyFont="1" applyFill="1" applyAlignment="1">
      <alignment horizontal="center" wrapText="1"/>
    </xf>
    <xf numFmtId="0" fontId="97" fillId="2" borderId="0" xfId="0" applyFont="1" applyFill="1" applyAlignment="1">
      <alignment horizontal="center" wrapText="1"/>
    </xf>
    <xf numFmtId="0" fontId="101" fillId="2" borderId="0" xfId="0" applyFont="1" applyFill="1" applyAlignment="1">
      <alignment horizontal="center" wrapText="1"/>
    </xf>
    <xf numFmtId="0" fontId="110" fillId="2" borderId="0" xfId="0" applyFont="1" applyFill="1" applyAlignment="1">
      <alignment horizontal="center" wrapText="1"/>
    </xf>
    <xf numFmtId="0" fontId="114" fillId="2" borderId="0" xfId="0" applyFont="1" applyFill="1" applyAlignment="1">
      <alignment horizontal="center" wrapText="1"/>
    </xf>
    <xf numFmtId="49" fontId="101" fillId="2" borderId="0" xfId="0" applyNumberFormat="1" applyFont="1" applyFill="1" applyAlignment="1">
      <alignment horizontal="center" wrapText="1"/>
    </xf>
    <xf numFmtId="0" fontId="96" fillId="0" borderId="0" xfId="0" applyFont="1" applyAlignment="1">
      <alignment horizontal="justify" vertical="top"/>
    </xf>
    <xf numFmtId="0" fontId="106" fillId="2" borderId="0" xfId="0" applyFont="1" applyFill="1" applyAlignment="1">
      <alignment horizontal="left" wrapText="1"/>
    </xf>
    <xf numFmtId="0" fontId="106" fillId="2" borderId="46" xfId="0" applyFont="1" applyFill="1" applyBorder="1" applyAlignment="1">
      <alignment horizontal="center" vertical="center" wrapText="1"/>
    </xf>
    <xf numFmtId="0" fontId="96" fillId="0" borderId="37" xfId="0" applyFont="1" applyBorder="1" applyAlignment="1">
      <alignment horizontal="center" vertical="center" wrapText="1"/>
    </xf>
    <xf numFmtId="0" fontId="106" fillId="2" borderId="4" xfId="0" applyFont="1" applyFill="1" applyBorder="1" applyAlignment="1">
      <alignment horizontal="center" vertical="center" wrapText="1"/>
    </xf>
    <xf numFmtId="0" fontId="96" fillId="0" borderId="5" xfId="0" applyFont="1" applyBorder="1" applyAlignment="1">
      <alignment horizontal="center" vertical="center" wrapText="1"/>
    </xf>
    <xf numFmtId="0" fontId="96" fillId="0" borderId="31" xfId="0" applyFont="1" applyBorder="1" applyAlignment="1">
      <alignment horizontal="center" vertical="center" wrapText="1"/>
    </xf>
    <xf numFmtId="0" fontId="102" fillId="0" borderId="0" xfId="0" applyFont="1" applyAlignment="1">
      <alignment horizontal="justify" vertical="top"/>
    </xf>
    <xf numFmtId="1" fontId="100" fillId="2" borderId="0" xfId="0" applyNumberFormat="1" applyFont="1" applyFill="1" applyAlignment="1">
      <alignment horizontal="center"/>
    </xf>
    <xf numFmtId="49" fontId="96" fillId="2" borderId="0" xfId="0" applyNumberFormat="1" applyFont="1" applyFill="1" applyAlignment="1">
      <alignment horizontal="center" wrapText="1"/>
    </xf>
    <xf numFmtId="0" fontId="127" fillId="2" borderId="0" xfId="0" applyFont="1" applyFill="1" applyAlignment="1">
      <alignment horizontal="center" wrapText="1"/>
    </xf>
    <xf numFmtId="1" fontId="105" fillId="2" borderId="34" xfId="0" applyNumberFormat="1" applyFont="1" applyFill="1" applyBorder="1" applyAlignment="1">
      <alignment horizontal="center" vertical="top"/>
    </xf>
    <xf numFmtId="0" fontId="102" fillId="2" borderId="0" xfId="0" applyFont="1" applyFill="1" applyAlignment="1">
      <alignment horizontal="center" wrapText="1"/>
    </xf>
    <xf numFmtId="0" fontId="100" fillId="0" borderId="0" xfId="0" applyFont="1" applyAlignment="1">
      <alignment horizontal="left"/>
    </xf>
    <xf numFmtId="0" fontId="102" fillId="0" borderId="0" xfId="0" applyFont="1" applyAlignment="1">
      <alignment horizontal="left"/>
    </xf>
    <xf numFmtId="0" fontId="101" fillId="0" borderId="0" xfId="0" applyFont="1" applyAlignment="1">
      <alignment horizontal="left"/>
    </xf>
    <xf numFmtId="0" fontId="130" fillId="0" borderId="0" xfId="0" applyFont="1" applyAlignment="1">
      <alignment horizontal="left"/>
    </xf>
    <xf numFmtId="0" fontId="130" fillId="0" borderId="0" xfId="0" applyFont="1" applyAlignment="1">
      <alignment horizontal="center"/>
    </xf>
    <xf numFmtId="0" fontId="131" fillId="0" borderId="0" xfId="0" applyFont="1" applyAlignment="1">
      <alignment horizontal="left"/>
    </xf>
    <xf numFmtId="0" fontId="100" fillId="3" borderId="0" xfId="0" applyFont="1" applyFill="1" applyAlignment="1">
      <alignment horizontal="center"/>
    </xf>
    <xf numFmtId="0" fontId="101" fillId="0" borderId="0" xfId="0" applyFont="1"/>
    <xf numFmtId="0" fontId="110" fillId="0" borderId="0" xfId="0" applyFont="1" applyAlignment="1">
      <alignment horizontal="left"/>
    </xf>
    <xf numFmtId="0" fontId="148" fillId="2" borderId="0" xfId="0" applyFont="1" applyFill="1" applyAlignment="1">
      <alignment horizontal="center" wrapText="1"/>
    </xf>
    <xf numFmtId="0" fontId="100" fillId="3" borderId="83" xfId="0" applyFont="1" applyFill="1" applyBorder="1" applyAlignment="1">
      <alignment horizontal="center"/>
    </xf>
    <xf numFmtId="0" fontId="145" fillId="2" borderId="83" xfId="0" applyFont="1" applyFill="1" applyBorder="1" applyAlignment="1">
      <alignment horizontal="left"/>
    </xf>
    <xf numFmtId="0" fontId="145" fillId="2" borderId="0" xfId="0" applyFont="1" applyFill="1" applyAlignment="1">
      <alignment horizontal="left"/>
    </xf>
    <xf numFmtId="0" fontId="100" fillId="2" borderId="83" xfId="0" applyFont="1" applyFill="1" applyBorder="1" applyAlignment="1">
      <alignment horizontal="center"/>
    </xf>
    <xf numFmtId="0" fontId="101" fillId="0" borderId="0" xfId="0" applyFont="1" applyAlignment="1">
      <alignment horizontal="justify" vertical="top"/>
    </xf>
    <xf numFmtId="0" fontId="96" fillId="2" borderId="0" xfId="0" applyFont="1" applyFill="1" applyAlignment="1">
      <alignment horizontal="center" wrapText="1"/>
    </xf>
    <xf numFmtId="0" fontId="157" fillId="2" borderId="0" xfId="0" applyFont="1" applyFill="1" applyAlignment="1">
      <alignment horizontal="center" wrapText="1"/>
    </xf>
    <xf numFmtId="0" fontId="106" fillId="2" borderId="37" xfId="0" applyFont="1" applyFill="1" applyBorder="1" applyAlignment="1">
      <alignment horizontal="center" vertical="center" wrapText="1"/>
    </xf>
    <xf numFmtId="0" fontId="106" fillId="2" borderId="5" xfId="0" applyFont="1" applyFill="1" applyBorder="1" applyAlignment="1">
      <alignment horizontal="center" vertical="center" wrapText="1"/>
    </xf>
    <xf numFmtId="0" fontId="106" fillId="2" borderId="3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top"/>
    </xf>
    <xf numFmtId="0" fontId="4" fillId="2" borderId="0" xfId="0" applyFont="1" applyFill="1" applyAlignment="1">
      <alignment horizontal="center"/>
    </xf>
    <xf numFmtId="0" fontId="20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7" fillId="2" borderId="46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0" fillId="0" borderId="0" xfId="0" applyFont="1" applyAlignment="1">
      <alignment horizontal="left"/>
    </xf>
    <xf numFmtId="0" fontId="2" fillId="0" borderId="0" xfId="0" applyFont="1"/>
    <xf numFmtId="0" fontId="51" fillId="0" borderId="0" xfId="0" applyFont="1" applyAlignment="1">
      <alignment horizontal="left"/>
    </xf>
    <xf numFmtId="0" fontId="48" fillId="0" borderId="0" xfId="0" applyFont="1" applyAlignment="1">
      <alignment horizontal="left"/>
    </xf>
    <xf numFmtId="0" fontId="49" fillId="0" borderId="0" xfId="0" applyFont="1" applyAlignment="1">
      <alignment horizontal="left"/>
    </xf>
    <xf numFmtId="0" fontId="96" fillId="0" borderId="41" xfId="0" applyFont="1" applyBorder="1" applyAlignment="1">
      <alignment horizontal="center"/>
    </xf>
    <xf numFmtId="0" fontId="96" fillId="0" borderId="0" xfId="0" applyFont="1" applyAlignment="1">
      <alignment horizontal="center"/>
    </xf>
    <xf numFmtId="0" fontId="96" fillId="4" borderId="41" xfId="0" applyFont="1" applyFill="1" applyBorder="1" applyAlignment="1">
      <alignment horizontal="center"/>
    </xf>
    <xf numFmtId="0" fontId="96" fillId="4" borderId="0" xfId="0" applyFont="1" applyFill="1" applyAlignment="1">
      <alignment horizontal="center"/>
    </xf>
    <xf numFmtId="4" fontId="145" fillId="3" borderId="41" xfId="0" applyNumberFormat="1" applyFont="1" applyFill="1" applyBorder="1" applyAlignment="1">
      <alignment horizontal="left" vertical="center" wrapText="1"/>
    </xf>
    <xf numFmtId="4" fontId="145" fillId="3" borderId="0" xfId="0" applyNumberFormat="1" applyFont="1" applyFill="1" applyAlignment="1">
      <alignment horizontal="left" vertical="center" wrapText="1"/>
    </xf>
    <xf numFmtId="0" fontId="96" fillId="3" borderId="41" xfId="0" applyFont="1" applyFill="1" applyBorder="1" applyAlignment="1">
      <alignment horizontal="center"/>
    </xf>
    <xf numFmtId="0" fontId="96" fillId="3" borderId="0" xfId="0" applyFont="1" applyFill="1" applyAlignment="1">
      <alignment horizontal="center"/>
    </xf>
    <xf numFmtId="4" fontId="100" fillId="3" borderId="41" xfId="0" applyNumberFormat="1" applyFont="1" applyFill="1" applyBorder="1" applyAlignment="1">
      <alignment horizontal="center" vertical="center"/>
    </xf>
    <xf numFmtId="4" fontId="100" fillId="3" borderId="0" xfId="0" applyNumberFormat="1" applyFont="1" applyFill="1" applyAlignment="1">
      <alignment horizontal="center" vertical="center"/>
    </xf>
    <xf numFmtId="1" fontId="96" fillId="0" borderId="34" xfId="0" applyNumberFormat="1" applyFont="1" applyBorder="1" applyAlignment="1">
      <alignment horizontal="center"/>
    </xf>
    <xf numFmtId="1" fontId="100" fillId="12" borderId="0" xfId="0" applyNumberFormat="1" applyFont="1" applyFill="1" applyAlignment="1">
      <alignment horizontal="center"/>
    </xf>
    <xf numFmtId="167" fontId="96" fillId="3" borderId="41" xfId="0" applyNumberFormat="1" applyFont="1" applyFill="1" applyBorder="1" applyAlignment="1">
      <alignment horizontal="center"/>
    </xf>
    <xf numFmtId="167" fontId="96" fillId="3" borderId="0" xfId="0" applyNumberFormat="1" applyFont="1" applyFill="1" applyAlignment="1">
      <alignment horizontal="center"/>
    </xf>
    <xf numFmtId="0" fontId="158" fillId="2" borderId="0" xfId="0" applyFont="1" applyFill="1" applyAlignment="1">
      <alignment horizontal="center" wrapText="1"/>
    </xf>
    <xf numFmtId="4" fontId="100" fillId="3" borderId="0" xfId="0" applyNumberFormat="1" applyFont="1" applyFill="1" applyAlignment="1">
      <alignment horizontal="center" vertical="center" wrapText="1"/>
    </xf>
    <xf numFmtId="0" fontId="3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32" fillId="2" borderId="0" xfId="0" applyFont="1" applyFill="1" applyAlignment="1">
      <alignment horizontal="center" wrapText="1"/>
    </xf>
    <xf numFmtId="0" fontId="26" fillId="2" borderId="0" xfId="0" applyFont="1" applyFill="1" applyAlignment="1">
      <alignment horizontal="center" wrapText="1"/>
    </xf>
    <xf numFmtId="0" fontId="0" fillId="2" borderId="0" xfId="0" applyFill="1" applyAlignment="1">
      <alignment horizontal="right" vertical="top"/>
    </xf>
    <xf numFmtId="0" fontId="23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7" fillId="2" borderId="0" xfId="0" applyFont="1" applyFill="1" applyAlignment="1">
      <alignment horizontal="center" wrapText="1"/>
    </xf>
    <xf numFmtId="0" fontId="1" fillId="0" borderId="0" xfId="0" applyFont="1" applyAlignment="1">
      <alignment horizontal="justify" vertical="top"/>
    </xf>
    <xf numFmtId="0" fontId="7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0" xfId="0" applyFont="1" applyFill="1" applyAlignment="1">
      <alignment horizontal="left" wrapText="1"/>
    </xf>
    <xf numFmtId="0" fontId="106" fillId="2" borderId="0" xfId="0" applyFont="1" applyFill="1" applyAlignment="1">
      <alignment horizontal="center" vertical="center" wrapText="1"/>
    </xf>
    <xf numFmtId="0" fontId="96" fillId="0" borderId="0" xfId="0" applyFont="1" applyAlignment="1">
      <alignment horizontal="center" vertical="center" wrapText="1"/>
    </xf>
    <xf numFmtId="4" fontId="100" fillId="3" borderId="17" xfId="0" applyNumberFormat="1" applyFont="1" applyFill="1" applyBorder="1" applyAlignment="1">
      <alignment horizontal="center" vertical="center"/>
    </xf>
    <xf numFmtId="4" fontId="100" fillId="3" borderId="9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2" fillId="0" borderId="0" xfId="0" applyFont="1" applyAlignment="1">
      <alignment horizontal="justify" vertical="top"/>
    </xf>
    <xf numFmtId="0" fontId="69" fillId="2" borderId="0" xfId="0" applyFont="1" applyFill="1" applyAlignment="1">
      <alignment horizontal="center"/>
    </xf>
    <xf numFmtId="0" fontId="102" fillId="0" borderId="0" xfId="0" applyFont="1" applyAlignment="1">
      <alignment horizontal="justify"/>
    </xf>
    <xf numFmtId="0" fontId="96" fillId="0" borderId="0" xfId="0" applyFont="1"/>
    <xf numFmtId="0" fontId="130" fillId="3" borderId="0" xfId="0" applyFont="1" applyFill="1" applyAlignment="1">
      <alignment horizontal="left"/>
    </xf>
    <xf numFmtId="0" fontId="1" fillId="0" borderId="0" xfId="0" applyFont="1"/>
    <xf numFmtId="0" fontId="13" fillId="0" borderId="0" xfId="0" applyFont="1" applyAlignment="1">
      <alignment horizontal="left"/>
    </xf>
    <xf numFmtId="1" fontId="105" fillId="3" borderId="34" xfId="0" applyNumberFormat="1" applyFont="1" applyFill="1" applyBorder="1" applyAlignment="1">
      <alignment horizontal="center" vertical="top"/>
    </xf>
    <xf numFmtId="0" fontId="97" fillId="3" borderId="0" xfId="0" applyFont="1" applyFill="1" applyAlignment="1">
      <alignment horizontal="center" wrapText="1"/>
    </xf>
    <xf numFmtId="0" fontId="110" fillId="3" borderId="0" xfId="0" applyFont="1" applyFill="1" applyAlignment="1">
      <alignment horizontal="center" wrapText="1"/>
    </xf>
    <xf numFmtId="0" fontId="106" fillId="3" borderId="46" xfId="0" applyFont="1" applyFill="1" applyBorder="1" applyAlignment="1">
      <alignment horizontal="center" vertical="center" wrapText="1"/>
    </xf>
    <xf numFmtId="0" fontId="96" fillId="3" borderId="37" xfId="0" applyFont="1" applyFill="1" applyBorder="1" applyAlignment="1">
      <alignment horizontal="center" vertical="center" wrapText="1"/>
    </xf>
    <xf numFmtId="0" fontId="106" fillId="3" borderId="4" xfId="0" applyFont="1" applyFill="1" applyBorder="1" applyAlignment="1">
      <alignment horizontal="center" vertical="center" wrapText="1"/>
    </xf>
    <xf numFmtId="0" fontId="96" fillId="3" borderId="5" xfId="0" applyFont="1" applyFill="1" applyBorder="1" applyAlignment="1">
      <alignment horizontal="center" vertical="center" wrapText="1"/>
    </xf>
    <xf numFmtId="0" fontId="96" fillId="3" borderId="31" xfId="0" applyFont="1" applyFill="1" applyBorder="1" applyAlignment="1">
      <alignment horizontal="center" vertical="center" wrapText="1"/>
    </xf>
    <xf numFmtId="4" fontId="145" fillId="3" borderId="90" xfId="0" applyNumberFormat="1" applyFont="1" applyFill="1" applyBorder="1" applyAlignment="1">
      <alignment horizontal="center" vertical="center"/>
    </xf>
    <xf numFmtId="4" fontId="100" fillId="3" borderId="90" xfId="0" applyNumberFormat="1" applyFont="1" applyFill="1" applyBorder="1" applyAlignment="1">
      <alignment horizontal="center" vertical="center"/>
    </xf>
    <xf numFmtId="0" fontId="96" fillId="3" borderId="0" xfId="0" applyFont="1" applyFill="1" applyAlignment="1">
      <alignment horizontal="left"/>
    </xf>
    <xf numFmtId="0" fontId="101" fillId="3" borderId="0" xfId="0" applyFont="1" applyFill="1" applyAlignment="1">
      <alignment horizontal="left"/>
    </xf>
    <xf numFmtId="0" fontId="100" fillId="3" borderId="0" xfId="0" applyFont="1" applyFill="1" applyAlignment="1">
      <alignment horizontal="left"/>
    </xf>
    <xf numFmtId="0" fontId="131" fillId="3" borderId="0" xfId="0" applyFont="1" applyFill="1" applyAlignment="1">
      <alignment horizontal="left"/>
    </xf>
    <xf numFmtId="0" fontId="102" fillId="3" borderId="0" xfId="0" applyFont="1" applyFill="1" applyAlignment="1">
      <alignment horizontal="left"/>
    </xf>
    <xf numFmtId="0" fontId="110" fillId="3" borderId="0" xfId="0" applyFont="1" applyFill="1" applyAlignment="1">
      <alignment horizontal="left"/>
    </xf>
    <xf numFmtId="0" fontId="101" fillId="3" borderId="0" xfId="0" applyFont="1" applyFill="1"/>
    <xf numFmtId="49" fontId="2" fillId="2" borderId="0" xfId="0" applyNumberFormat="1" applyFont="1" applyFill="1" applyAlignment="1">
      <alignment horizontal="center" wrapText="1"/>
    </xf>
    <xf numFmtId="4" fontId="145" fillId="2" borderId="90" xfId="0" applyNumberFormat="1" applyFont="1" applyFill="1" applyBorder="1" applyAlignment="1">
      <alignment horizontal="center" vertical="center"/>
    </xf>
    <xf numFmtId="4" fontId="100" fillId="2" borderId="90" xfId="0" applyNumberFormat="1" applyFont="1" applyFill="1" applyBorder="1" applyAlignment="1">
      <alignment horizontal="center" vertical="center"/>
    </xf>
    <xf numFmtId="1" fontId="145" fillId="2" borderId="0" xfId="0" applyNumberFormat="1" applyFont="1" applyFill="1" applyAlignment="1">
      <alignment horizontal="center"/>
    </xf>
    <xf numFmtId="1" fontId="145" fillId="2" borderId="34" xfId="0" applyNumberFormat="1" applyFont="1" applyFill="1" applyBorder="1" applyAlignment="1">
      <alignment horizontal="center"/>
    </xf>
    <xf numFmtId="0" fontId="54" fillId="2" borderId="0" xfId="0" applyFont="1" applyFill="1" applyAlignment="1">
      <alignment horizont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0" fontId="1" fillId="2" borderId="0" xfId="0" applyFont="1" applyFill="1" applyAlignment="1">
      <alignment horizontal="center"/>
    </xf>
    <xf numFmtId="0" fontId="102" fillId="3" borderId="0" xfId="0" applyFont="1" applyFill="1" applyAlignment="1">
      <alignment horizontal="justify" vertical="top"/>
    </xf>
    <xf numFmtId="0" fontId="101" fillId="0" borderId="0" xfId="0" applyFont="1" applyAlignment="1">
      <alignment horizontal="center" vertical="top"/>
    </xf>
    <xf numFmtId="0" fontId="106" fillId="0" borderId="0" xfId="0" applyFont="1" applyAlignment="1">
      <alignment horizontal="left"/>
    </xf>
    <xf numFmtId="0" fontId="101" fillId="3" borderId="0" xfId="0" applyFont="1" applyFill="1" applyAlignment="1">
      <alignment wrapText="1"/>
    </xf>
    <xf numFmtId="0" fontId="100" fillId="3" borderId="0" xfId="0" applyFont="1" applyFill="1" applyAlignment="1">
      <alignment horizontal="left" wrapText="1"/>
    </xf>
    <xf numFmtId="166" fontId="108" fillId="0" borderId="44" xfId="0" applyNumberFormat="1" applyFont="1" applyBorder="1" applyAlignment="1">
      <alignment horizontal="center" vertical="center" wrapText="1"/>
    </xf>
    <xf numFmtId="166" fontId="108" fillId="0" borderId="16" xfId="0" applyNumberFormat="1" applyFont="1" applyBorder="1" applyAlignment="1">
      <alignment horizontal="center" vertical="center" wrapText="1"/>
    </xf>
    <xf numFmtId="0" fontId="100" fillId="0" borderId="4" xfId="0" applyFont="1" applyBorder="1" applyAlignment="1">
      <alignment horizontal="center" vertical="center" wrapText="1"/>
    </xf>
    <xf numFmtId="0" fontId="100" fillId="0" borderId="5" xfId="0" applyFont="1" applyBorder="1" applyAlignment="1">
      <alignment horizontal="center" vertical="center" wrapText="1"/>
    </xf>
    <xf numFmtId="0" fontId="100" fillId="0" borderId="31" xfId="0" applyFont="1" applyBorder="1" applyAlignment="1">
      <alignment horizontal="center" vertical="center" wrapText="1"/>
    </xf>
    <xf numFmtId="0" fontId="100" fillId="3" borderId="4" xfId="0" applyFont="1" applyFill="1" applyBorder="1" applyAlignment="1">
      <alignment vertical="center" wrapText="1"/>
    </xf>
    <xf numFmtId="0" fontId="100" fillId="3" borderId="5" xfId="0" applyFont="1" applyFill="1" applyBorder="1"/>
    <xf numFmtId="0" fontId="100" fillId="3" borderId="31" xfId="0" applyFont="1" applyFill="1" applyBorder="1"/>
    <xf numFmtId="165" fontId="101" fillId="0" borderId="0" xfId="0" applyNumberFormat="1" applyFont="1" applyAlignment="1">
      <alignment horizontal="center" vertical="center"/>
    </xf>
    <xf numFmtId="0" fontId="101" fillId="0" borderId="0" xfId="0" applyFont="1" applyAlignment="1">
      <alignment horizontal="right"/>
    </xf>
    <xf numFmtId="0" fontId="100" fillId="0" borderId="0" xfId="0" applyFont="1" applyAlignment="1">
      <alignment horizontal="center"/>
    </xf>
    <xf numFmtId="0" fontId="108" fillId="0" borderId="70" xfId="0" applyFont="1" applyBorder="1" applyAlignment="1">
      <alignment horizontal="center" vertical="center" wrapText="1"/>
    </xf>
    <xf numFmtId="0" fontId="100" fillId="0" borderId="48" xfId="0" applyFont="1" applyBorder="1" applyAlignment="1">
      <alignment horizontal="center" vertical="center" wrapText="1"/>
    </xf>
    <xf numFmtId="166" fontId="108" fillId="0" borderId="70" xfId="0" applyNumberFormat="1" applyFont="1" applyBorder="1" applyAlignment="1">
      <alignment horizontal="center" vertical="center" wrapText="1"/>
    </xf>
    <xf numFmtId="166" fontId="108" fillId="0" borderId="71" xfId="0" applyNumberFormat="1" applyFont="1" applyBorder="1" applyAlignment="1">
      <alignment horizontal="center" vertical="center" wrapText="1"/>
    </xf>
    <xf numFmtId="0" fontId="100" fillId="0" borderId="51" xfId="0" applyFont="1" applyBorder="1" applyAlignment="1">
      <alignment horizontal="center" vertical="center" wrapText="1"/>
    </xf>
    <xf numFmtId="0" fontId="106" fillId="0" borderId="36" xfId="0" applyFont="1" applyBorder="1" applyAlignment="1">
      <alignment horizontal="center" vertical="center" wrapText="1" readingOrder="1"/>
    </xf>
    <xf numFmtId="0" fontId="106" fillId="0" borderId="14" xfId="0" applyFont="1" applyBorder="1" applyAlignment="1">
      <alignment horizontal="center" vertical="center" wrapText="1" readingOrder="1"/>
    </xf>
    <xf numFmtId="0" fontId="96" fillId="0" borderId="10" xfId="0" applyFont="1" applyBorder="1" applyAlignment="1">
      <alignment horizontal="left"/>
    </xf>
    <xf numFmtId="0" fontId="100" fillId="0" borderId="0" xfId="0" applyFont="1" applyAlignment="1">
      <alignment horizontal="right"/>
    </xf>
    <xf numFmtId="0" fontId="96" fillId="0" borderId="0" xfId="0" applyFont="1" applyAlignment="1">
      <alignment wrapText="1"/>
    </xf>
    <xf numFmtId="165" fontId="96" fillId="0" borderId="0" xfId="0" applyNumberFormat="1" applyFont="1" applyAlignment="1">
      <alignment horizontal="center" vertical="top"/>
    </xf>
    <xf numFmtId="0" fontId="100" fillId="3" borderId="10" xfId="0" applyFont="1" applyFill="1" applyBorder="1" applyAlignment="1">
      <alignment horizontal="center" vertical="center" wrapText="1"/>
    </xf>
    <xf numFmtId="0" fontId="100" fillId="0" borderId="17" xfId="0" applyFont="1" applyBorder="1" applyAlignment="1">
      <alignment horizontal="center" vertical="center" wrapText="1"/>
    </xf>
    <xf numFmtId="0" fontId="100" fillId="0" borderId="2" xfId="0" applyFont="1" applyBorder="1" applyAlignment="1">
      <alignment horizontal="center" vertical="center" wrapText="1"/>
    </xf>
    <xf numFmtId="0" fontId="100" fillId="0" borderId="9" xfId="0" applyFont="1" applyBorder="1" applyAlignment="1">
      <alignment horizontal="center" vertical="center" wrapText="1"/>
    </xf>
    <xf numFmtId="0" fontId="100" fillId="0" borderId="10" xfId="0" applyFont="1" applyBorder="1" applyAlignment="1">
      <alignment horizontal="center" vertical="center" wrapText="1"/>
    </xf>
    <xf numFmtId="0" fontId="96" fillId="3" borderId="10" xfId="0" applyFont="1" applyFill="1" applyBorder="1" applyAlignment="1">
      <alignment horizontal="center" vertical="center" wrapText="1"/>
    </xf>
    <xf numFmtId="0" fontId="73" fillId="0" borderId="0" xfId="0" applyFont="1" applyAlignment="1">
      <alignment horizontal="center" vertical="center" wrapText="1"/>
    </xf>
    <xf numFmtId="0" fontId="75" fillId="0" borderId="0" xfId="0" applyFont="1" applyAlignment="1">
      <alignment horizontal="center" vertical="center" wrapText="1"/>
    </xf>
    <xf numFmtId="49" fontId="72" fillId="0" borderId="17" xfId="0" applyNumberFormat="1" applyFont="1" applyBorder="1" applyAlignment="1">
      <alignment horizontal="center" vertical="center" wrapText="1"/>
    </xf>
    <xf numFmtId="49" fontId="72" fillId="0" borderId="2" xfId="0" applyNumberFormat="1" applyFont="1" applyBorder="1" applyAlignment="1">
      <alignment horizontal="center" vertical="center" wrapText="1"/>
    </xf>
    <xf numFmtId="49" fontId="72" fillId="0" borderId="9" xfId="0" applyNumberFormat="1" applyFont="1" applyBorder="1" applyAlignment="1">
      <alignment horizontal="center" vertical="center" wrapText="1"/>
    </xf>
    <xf numFmtId="0" fontId="72" fillId="3" borderId="17" xfId="0" applyFont="1" applyFill="1" applyBorder="1" applyAlignment="1">
      <alignment horizontal="center" vertical="center"/>
    </xf>
    <xf numFmtId="0" fontId="72" fillId="3" borderId="2" xfId="0" applyFont="1" applyFill="1" applyBorder="1" applyAlignment="1">
      <alignment horizontal="center" vertical="center"/>
    </xf>
    <xf numFmtId="0" fontId="72" fillId="3" borderId="9" xfId="0" applyFont="1" applyFill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2" fillId="0" borderId="0" xfId="0" applyFont="1" applyAlignment="1">
      <alignment horizontal="center" vertical="center" wrapText="1"/>
    </xf>
    <xf numFmtId="0" fontId="72" fillId="0" borderId="17" xfId="0" applyFont="1" applyBorder="1" applyAlignment="1">
      <alignment horizontal="center" vertical="center" wrapText="1"/>
    </xf>
    <xf numFmtId="0" fontId="72" fillId="0" borderId="2" xfId="0" applyFont="1" applyBorder="1" applyAlignment="1">
      <alignment horizontal="center" vertical="center" wrapText="1"/>
    </xf>
    <xf numFmtId="0" fontId="72" fillId="0" borderId="9" xfId="0" applyFont="1" applyBorder="1" applyAlignment="1">
      <alignment horizontal="center" vertical="center" wrapText="1"/>
    </xf>
    <xf numFmtId="0" fontId="71" fillId="0" borderId="0" xfId="0" applyFont="1" applyAlignment="1">
      <alignment horizontal="center" vertical="center" wrapText="1"/>
    </xf>
    <xf numFmtId="0" fontId="71" fillId="0" borderId="0" xfId="0" applyFont="1" applyAlignment="1">
      <alignment horizontal="center"/>
    </xf>
    <xf numFmtId="0" fontId="71" fillId="0" borderId="0" xfId="0" applyFont="1" applyAlignment="1">
      <alignment horizontal="center" vertical="center"/>
    </xf>
    <xf numFmtId="0" fontId="58" fillId="0" borderId="81" xfId="0" applyFont="1" applyBorder="1" applyAlignment="1">
      <alignment horizontal="center" vertical="top" wrapText="1"/>
    </xf>
    <xf numFmtId="0" fontId="58" fillId="0" borderId="75" xfId="0" applyFont="1" applyBorder="1" applyAlignment="1">
      <alignment horizontal="center" vertical="top" wrapText="1"/>
    </xf>
    <xf numFmtId="0" fontId="57" fillId="0" borderId="81" xfId="0" applyFont="1" applyBorder="1" applyAlignment="1">
      <alignment horizontal="center" vertical="top" wrapText="1"/>
    </xf>
    <xf numFmtId="0" fontId="57" fillId="0" borderId="75" xfId="0" applyFont="1" applyBorder="1" applyAlignment="1">
      <alignment horizontal="center" vertical="top" wrapText="1"/>
    </xf>
    <xf numFmtId="0" fontId="58" fillId="0" borderId="81" xfId="0" applyFont="1" applyBorder="1" applyAlignment="1">
      <alignment horizontal="center" vertical="center" wrapText="1"/>
    </xf>
    <xf numFmtId="0" fontId="58" fillId="0" borderId="75" xfId="0" applyFont="1" applyBorder="1" applyAlignment="1">
      <alignment horizontal="center" vertical="center" wrapText="1"/>
    </xf>
    <xf numFmtId="0" fontId="58" fillId="0" borderId="74" xfId="0" applyFont="1" applyBorder="1" applyAlignment="1">
      <alignment horizontal="center" vertical="top" wrapText="1"/>
    </xf>
    <xf numFmtId="0" fontId="58" fillId="0" borderId="78" xfId="0" applyFont="1" applyBorder="1" applyAlignment="1">
      <alignment horizontal="center" vertical="top" wrapText="1"/>
    </xf>
    <xf numFmtId="0" fontId="86" fillId="0" borderId="0" xfId="0" applyFont="1" applyAlignment="1">
      <alignment horizontal="center"/>
    </xf>
    <xf numFmtId="49" fontId="77" fillId="0" borderId="46" xfId="0" applyNumberFormat="1" applyFont="1" applyBorder="1" applyAlignment="1">
      <alignment horizontal="center" vertical="center" wrapText="1"/>
    </xf>
    <xf numFmtId="49" fontId="77" fillId="0" borderId="37" xfId="0" applyNumberFormat="1" applyFont="1" applyBorder="1" applyAlignment="1">
      <alignment horizontal="center" vertical="center" wrapText="1"/>
    </xf>
    <xf numFmtId="0" fontId="77" fillId="0" borderId="4" xfId="0" applyFont="1" applyBorder="1" applyAlignment="1">
      <alignment horizontal="center" vertical="center" wrapText="1"/>
    </xf>
    <xf numFmtId="0" fontId="77" fillId="0" borderId="31" xfId="0" applyFont="1" applyBorder="1" applyAlignment="1">
      <alignment horizontal="center" vertical="center" wrapText="1"/>
    </xf>
    <xf numFmtId="0" fontId="77" fillId="0" borderId="46" xfId="0" applyFont="1" applyBorder="1" applyAlignment="1">
      <alignment horizontal="center" vertical="center" wrapText="1"/>
    </xf>
    <xf numFmtId="0" fontId="77" fillId="0" borderId="37" xfId="0" applyFont="1" applyBorder="1" applyAlignment="1">
      <alignment horizontal="center" vertical="center" wrapText="1"/>
    </xf>
    <xf numFmtId="0" fontId="77" fillId="0" borderId="5" xfId="0" applyFont="1" applyBorder="1" applyAlignment="1">
      <alignment horizontal="center" vertical="center" wrapText="1"/>
    </xf>
    <xf numFmtId="0" fontId="58" fillId="0" borderId="73" xfId="0" applyFont="1" applyBorder="1" applyAlignment="1">
      <alignment horizontal="center" vertical="top" wrapText="1"/>
    </xf>
    <xf numFmtId="0" fontId="58" fillId="0" borderId="77" xfId="0" applyFont="1" applyBorder="1" applyAlignment="1">
      <alignment horizontal="center" vertical="top" wrapText="1"/>
    </xf>
    <xf numFmtId="0" fontId="58" fillId="0" borderId="0" xfId="0" applyFont="1" applyAlignment="1">
      <alignment horizontal="center" wrapText="1"/>
    </xf>
    <xf numFmtId="0" fontId="77" fillId="0" borderId="0" xfId="0" applyFont="1" applyAlignment="1">
      <alignment horizontal="center" wrapText="1"/>
    </xf>
    <xf numFmtId="0" fontId="78" fillId="0" borderId="0" xfId="0" applyFont="1" applyAlignment="1">
      <alignment horizontal="center" wrapText="1"/>
    </xf>
    <xf numFmtId="0" fontId="80" fillId="0" borderId="0" xfId="0" applyFont="1" applyAlignment="1">
      <alignment horizontal="center" wrapText="1"/>
    </xf>
    <xf numFmtId="0" fontId="85" fillId="0" borderId="0" xfId="0" applyFont="1" applyAlignment="1">
      <alignment horizontal="center"/>
    </xf>
  </cellXfs>
  <cellStyles count="8">
    <cellStyle name="cntr_arm10_Bord_900" xfId="5" xr:uid="{00000000-0005-0000-0000-000000000000}"/>
    <cellStyle name="Comma" xfId="2" builtinId="3"/>
    <cellStyle name="Hyperlink" xfId="7" builtinId="8"/>
    <cellStyle name="left_arm10_BordWW_900" xfId="4" xr:uid="{00000000-0005-0000-0000-000001000000}"/>
    <cellStyle name="Normal" xfId="0" builtinId="0"/>
    <cellStyle name="Normal_Class0-Armenian" xfId="1" xr:uid="{00000000-0005-0000-0000-000002000000}"/>
    <cellStyle name="Normal_Sheet2" xfId="3" xr:uid="{00000000-0005-0000-0000-000003000000}"/>
    <cellStyle name="rgt_arm14_Money_900" xfId="6" xr:uid="{00000000-0005-0000-0000-000004000000}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295275</xdr:colOff>
      <xdr:row>18</xdr:row>
      <xdr:rowOff>19050</xdr:rowOff>
    </xdr:from>
    <xdr:to>
      <xdr:col>4</xdr:col>
      <xdr:colOff>295275</xdr:colOff>
      <xdr:row>18</xdr:row>
      <xdr:rowOff>19050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7829550" y="146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295275</xdr:colOff>
      <xdr:row>18</xdr:row>
      <xdr:rowOff>19050</xdr:rowOff>
    </xdr:from>
    <xdr:to>
      <xdr:col>2</xdr:col>
      <xdr:colOff>295275</xdr:colOff>
      <xdr:row>18</xdr:row>
      <xdr:rowOff>19050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11F5850B-BC07-4229-8BF6-A15ACA57670D}"/>
            </a:ext>
          </a:extLst>
        </xdr:cNvPr>
        <xdr:cNvSpPr>
          <a:spLocks noChangeShapeType="1"/>
        </xdr:cNvSpPr>
      </xdr:nvSpPr>
      <xdr:spPr bwMode="auto">
        <a:xfrm flipH="1" flipV="1">
          <a:off x="8039100" y="146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7"/>
  <sheetViews>
    <sheetView workbookViewId="0">
      <selection activeCell="E23" sqref="E23"/>
    </sheetView>
  </sheetViews>
  <sheetFormatPr defaultRowHeight="12.75"/>
  <cols>
    <col min="2" max="2" width="17.28515625" customWidth="1"/>
    <col min="3" max="3" width="11.7109375" customWidth="1"/>
    <col min="4" max="4" width="12.28515625" customWidth="1"/>
    <col min="8" max="8" width="11" customWidth="1"/>
    <col min="9" max="9" width="11.140625" customWidth="1"/>
    <col min="10" max="10" width="12.140625" customWidth="1"/>
    <col min="11" max="11" width="11.140625" customWidth="1"/>
    <col min="12" max="12" width="25" customWidth="1"/>
  </cols>
  <sheetData>
    <row r="1" spans="1:33" ht="13.5">
      <c r="A1" s="365"/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586"/>
      <c r="M1" s="586"/>
      <c r="N1" s="586"/>
      <c r="O1" s="586"/>
    </row>
    <row r="2" spans="1:33" ht="20.25">
      <c r="A2" s="365"/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2527" t="s">
        <v>1606</v>
      </c>
      <c r="M2" s="2527"/>
    </row>
    <row r="3" spans="1:33" ht="20.25">
      <c r="A3" s="365"/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586"/>
      <c r="M3" s="586"/>
      <c r="N3" s="587"/>
      <c r="O3" s="587"/>
    </row>
    <row r="4" spans="1:33" ht="13.5">
      <c r="A4" s="365"/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  <c r="M4" s="365"/>
      <c r="N4" s="365" t="s">
        <v>1607</v>
      </c>
      <c r="O4" s="365"/>
    </row>
    <row r="5" spans="1:33" ht="121.5">
      <c r="A5" s="588" t="s">
        <v>1277</v>
      </c>
      <c r="B5" s="588" t="s">
        <v>1608</v>
      </c>
      <c r="C5" s="588" t="s">
        <v>1609</v>
      </c>
      <c r="D5" s="588" t="s">
        <v>1610</v>
      </c>
      <c r="E5" s="589" t="s">
        <v>1611</v>
      </c>
      <c r="F5" s="589" t="s">
        <v>1612</v>
      </c>
      <c r="G5" s="589" t="s">
        <v>1613</v>
      </c>
      <c r="H5" s="588" t="s">
        <v>1614</v>
      </c>
      <c r="I5" s="588" t="s">
        <v>1615</v>
      </c>
      <c r="J5" s="588" t="s">
        <v>1616</v>
      </c>
      <c r="K5" s="588" t="s">
        <v>1617</v>
      </c>
      <c r="L5" s="588" t="s">
        <v>1618</v>
      </c>
      <c r="M5" s="588" t="s">
        <v>1619</v>
      </c>
      <c r="N5" s="588" t="s">
        <v>1620</v>
      </c>
      <c r="O5" s="588" t="s">
        <v>1621</v>
      </c>
      <c r="P5" s="588" t="s">
        <v>1622</v>
      </c>
      <c r="Q5" s="588" t="s">
        <v>1623</v>
      </c>
      <c r="R5" s="588" t="s">
        <v>1624</v>
      </c>
      <c r="S5" s="588" t="s">
        <v>1625</v>
      </c>
      <c r="T5" s="590" t="s">
        <v>1626</v>
      </c>
      <c r="U5" s="591" t="s">
        <v>1627</v>
      </c>
      <c r="V5" s="592" t="s">
        <v>1628</v>
      </c>
      <c r="W5" s="592" t="s">
        <v>1629</v>
      </c>
      <c r="X5" s="592" t="s">
        <v>1630</v>
      </c>
      <c r="Y5" s="592" t="s">
        <v>1631</v>
      </c>
      <c r="Z5" s="592" t="s">
        <v>1632</v>
      </c>
      <c r="AA5" s="592" t="s">
        <v>1633</v>
      </c>
      <c r="AB5" s="592" t="s">
        <v>1634</v>
      </c>
      <c r="AC5" s="592" t="s">
        <v>1635</v>
      </c>
      <c r="AD5" s="592" t="s">
        <v>1636</v>
      </c>
      <c r="AE5" s="592" t="s">
        <v>1637</v>
      </c>
      <c r="AF5" s="592" t="s">
        <v>1638</v>
      </c>
      <c r="AG5" s="592" t="s">
        <v>1639</v>
      </c>
    </row>
    <row r="6" spans="1:33" s="401" customFormat="1" ht="15.75">
      <c r="A6" s="593">
        <v>1</v>
      </c>
      <c r="B6" s="594" t="s">
        <v>1230</v>
      </c>
      <c r="C6" s="478">
        <v>259675.5</v>
      </c>
      <c r="D6" s="595">
        <v>281477.3</v>
      </c>
      <c r="E6" s="596">
        <f>G6+F6</f>
        <v>0</v>
      </c>
      <c r="F6" s="596"/>
      <c r="G6" s="596"/>
      <c r="H6" s="597">
        <v>346324.4</v>
      </c>
      <c r="I6" s="595">
        <v>308453.40000000002</v>
      </c>
      <c r="J6" s="595">
        <f t="shared" ref="J6:J14" si="0">C6-S6</f>
        <v>111101.70000000001</v>
      </c>
      <c r="K6" s="622">
        <v>138564</v>
      </c>
      <c r="L6" s="598">
        <f>5126600/1000</f>
        <v>5126.6000000000004</v>
      </c>
      <c r="M6" s="598">
        <v>3416.6</v>
      </c>
      <c r="N6" s="599">
        <v>41</v>
      </c>
      <c r="O6" s="599">
        <v>26</v>
      </c>
      <c r="P6" s="593">
        <v>57</v>
      </c>
      <c r="Q6" s="593">
        <v>57</v>
      </c>
      <c r="R6" s="600">
        <v>207660.4</v>
      </c>
      <c r="S6" s="601">
        <v>148573.79999999999</v>
      </c>
      <c r="T6" s="598">
        <v>2550</v>
      </c>
      <c r="U6" s="602">
        <v>2800</v>
      </c>
      <c r="V6" s="603">
        <v>4300</v>
      </c>
      <c r="W6" s="604">
        <v>1000</v>
      </c>
      <c r="X6" s="604"/>
      <c r="Y6" s="604"/>
      <c r="Z6" s="604">
        <v>500</v>
      </c>
      <c r="AA6" s="604">
        <v>3000</v>
      </c>
      <c r="AB6" s="603"/>
      <c r="AC6" s="603">
        <v>18574.7</v>
      </c>
      <c r="AD6" s="605">
        <v>1516</v>
      </c>
      <c r="AE6" s="606">
        <v>470</v>
      </c>
      <c r="AF6" s="605">
        <f t="shared" ref="AF6:AF15" si="1">T6+U6+V6+W6+X6+Y6+Z6+AA6+AB6</f>
        <v>14150</v>
      </c>
      <c r="AG6" s="605">
        <v>20560.7</v>
      </c>
    </row>
    <row r="7" spans="1:33" s="401" customFormat="1" ht="15.75">
      <c r="A7" s="593">
        <v>2</v>
      </c>
      <c r="B7" s="594" t="s">
        <v>1231</v>
      </c>
      <c r="C7" s="478">
        <f>Лист1!$C$6</f>
        <v>7160.3490000000002</v>
      </c>
      <c r="D7" s="607">
        <v>6754</v>
      </c>
      <c r="E7" s="596">
        <f t="shared" ref="E7:E14" si="2">G7+F7</f>
        <v>6923.2</v>
      </c>
      <c r="F7" s="608">
        <v>6114</v>
      </c>
      <c r="G7" s="608">
        <v>809.2</v>
      </c>
      <c r="H7" s="609"/>
      <c r="I7" s="595">
        <v>4950</v>
      </c>
      <c r="J7" s="610">
        <f t="shared" si="0"/>
        <v>3660.3490000000002</v>
      </c>
      <c r="K7" s="609"/>
      <c r="L7" s="611">
        <v>230</v>
      </c>
      <c r="M7" s="611">
        <v>359.9</v>
      </c>
      <c r="N7" s="599">
        <v>2</v>
      </c>
      <c r="O7" s="599">
        <v>4</v>
      </c>
      <c r="P7" s="593"/>
      <c r="Q7" s="593"/>
      <c r="R7" s="593"/>
      <c r="S7" s="593">
        <v>3500</v>
      </c>
      <c r="T7" s="598">
        <v>250</v>
      </c>
      <c r="U7" s="612">
        <v>420</v>
      </c>
      <c r="V7" s="604"/>
      <c r="W7" s="603"/>
      <c r="X7" s="603"/>
      <c r="Y7" s="604">
        <v>3000</v>
      </c>
      <c r="Z7" s="604"/>
      <c r="AA7" s="604"/>
      <c r="AB7" s="604"/>
      <c r="AC7" s="604">
        <v>3670</v>
      </c>
      <c r="AD7" s="605"/>
      <c r="AE7" s="606"/>
      <c r="AF7" s="605">
        <f t="shared" si="1"/>
        <v>3670</v>
      </c>
      <c r="AG7" s="605">
        <f>AC7+AD7+AE7</f>
        <v>3670</v>
      </c>
    </row>
    <row r="8" spans="1:33" s="401" customFormat="1" ht="15.75">
      <c r="A8" s="593">
        <v>3</v>
      </c>
      <c r="B8" s="594" t="s">
        <v>1232</v>
      </c>
      <c r="C8" s="478">
        <f>Лист1!$C$7</f>
        <v>28561.4</v>
      </c>
      <c r="D8" s="607">
        <v>25206.5</v>
      </c>
      <c r="E8" s="596">
        <f t="shared" si="2"/>
        <v>27295.4</v>
      </c>
      <c r="F8" s="608">
        <v>25825.5</v>
      </c>
      <c r="G8" s="608">
        <v>1469.9</v>
      </c>
      <c r="H8" s="597"/>
      <c r="I8" s="595">
        <v>12140</v>
      </c>
      <c r="J8" s="610">
        <f t="shared" si="0"/>
        <v>6788</v>
      </c>
      <c r="K8" s="597"/>
      <c r="L8" s="613">
        <v>372.5</v>
      </c>
      <c r="M8" s="613">
        <v>1136.008</v>
      </c>
      <c r="N8" s="614">
        <v>4</v>
      </c>
      <c r="O8" s="614">
        <v>10</v>
      </c>
      <c r="P8" s="593"/>
      <c r="Q8" s="593"/>
      <c r="R8" s="593"/>
      <c r="S8" s="598">
        <v>21773.4</v>
      </c>
      <c r="T8" s="593"/>
      <c r="U8" s="612">
        <v>700</v>
      </c>
      <c r="V8" s="604"/>
      <c r="W8" s="604"/>
      <c r="X8" s="604"/>
      <c r="Y8" s="604"/>
      <c r="Z8" s="604"/>
      <c r="AA8" s="604"/>
      <c r="AB8" s="604"/>
      <c r="AC8" s="603">
        <v>1681</v>
      </c>
      <c r="AD8" s="605"/>
      <c r="AE8" s="606"/>
      <c r="AF8" s="605">
        <f t="shared" si="1"/>
        <v>700</v>
      </c>
      <c r="AG8" s="605">
        <v>1681</v>
      </c>
    </row>
    <row r="9" spans="1:33" s="401" customFormat="1" ht="15.75">
      <c r="A9" s="593">
        <v>4</v>
      </c>
      <c r="B9" s="594" t="s">
        <v>1233</v>
      </c>
      <c r="C9" s="478">
        <f>Лист1!$C$8</f>
        <v>10345.800000000001</v>
      </c>
      <c r="D9" s="607">
        <v>8196.1</v>
      </c>
      <c r="E9" s="596">
        <f t="shared" si="2"/>
        <v>10687.8</v>
      </c>
      <c r="F9" s="608">
        <v>10456</v>
      </c>
      <c r="G9" s="608">
        <v>231.8</v>
      </c>
      <c r="H9" s="597"/>
      <c r="I9" s="595">
        <v>5600</v>
      </c>
      <c r="J9" s="610">
        <f t="shared" si="0"/>
        <v>6015.2000000000007</v>
      </c>
      <c r="K9" s="597"/>
      <c r="L9" s="613">
        <v>220</v>
      </c>
      <c r="M9" s="613">
        <v>435</v>
      </c>
      <c r="N9" s="614">
        <v>2</v>
      </c>
      <c r="O9" s="614">
        <v>5</v>
      </c>
      <c r="P9" s="593"/>
      <c r="Q9" s="593"/>
      <c r="R9" s="593"/>
      <c r="S9" s="593">
        <v>4330.6000000000004</v>
      </c>
      <c r="T9" s="593"/>
      <c r="U9" s="612">
        <v>420</v>
      </c>
      <c r="V9" s="604"/>
      <c r="W9" s="604"/>
      <c r="X9" s="604"/>
      <c r="Y9" s="604"/>
      <c r="Z9" s="604"/>
      <c r="AA9" s="604"/>
      <c r="AB9" s="604"/>
      <c r="AC9" s="604">
        <v>1881</v>
      </c>
      <c r="AD9" s="606"/>
      <c r="AE9" s="606"/>
      <c r="AF9" s="605">
        <f t="shared" si="1"/>
        <v>420</v>
      </c>
      <c r="AG9" s="605">
        <v>1881</v>
      </c>
    </row>
    <row r="10" spans="1:33" s="401" customFormat="1" ht="15.75">
      <c r="A10" s="593">
        <v>5</v>
      </c>
      <c r="B10" s="594" t="s">
        <v>1235</v>
      </c>
      <c r="C10" s="478">
        <v>12742</v>
      </c>
      <c r="D10" s="607">
        <v>11096.7</v>
      </c>
      <c r="E10" s="596">
        <f t="shared" si="2"/>
        <v>12259.800000000001</v>
      </c>
      <c r="F10" s="608">
        <v>11606.6</v>
      </c>
      <c r="G10" s="608">
        <v>653.20000000000005</v>
      </c>
      <c r="H10" s="597"/>
      <c r="I10" s="595">
        <v>7250</v>
      </c>
      <c r="J10" s="610">
        <f t="shared" si="0"/>
        <v>9241.1</v>
      </c>
      <c r="K10" s="597"/>
      <c r="L10" s="613">
        <v>250</v>
      </c>
      <c r="M10" s="613">
        <v>667.7</v>
      </c>
      <c r="N10" s="614">
        <v>2</v>
      </c>
      <c r="O10" s="614">
        <v>6</v>
      </c>
      <c r="P10" s="593"/>
      <c r="Q10" s="593"/>
      <c r="R10" s="593"/>
      <c r="S10" s="593">
        <v>3500.9</v>
      </c>
      <c r="T10" s="593"/>
      <c r="U10" s="615">
        <v>1400</v>
      </c>
      <c r="V10" s="603"/>
      <c r="W10" s="604"/>
      <c r="X10" s="604"/>
      <c r="Y10" s="604"/>
      <c r="Z10" s="604"/>
      <c r="AA10" s="604"/>
      <c r="AB10" s="604"/>
      <c r="AC10" s="604"/>
      <c r="AD10" s="605"/>
      <c r="AE10" s="606"/>
      <c r="AF10" s="605">
        <f t="shared" si="1"/>
        <v>1400</v>
      </c>
      <c r="AG10" s="605">
        <f>AC10+AD10+AE10</f>
        <v>0</v>
      </c>
    </row>
    <row r="11" spans="1:33" s="401" customFormat="1" ht="15.75">
      <c r="A11" s="593">
        <v>6</v>
      </c>
      <c r="B11" s="594" t="s">
        <v>1640</v>
      </c>
      <c r="C11" s="478">
        <f>Лист1!$C$10</f>
        <v>7581.9120000000003</v>
      </c>
      <c r="D11" s="607">
        <v>6821</v>
      </c>
      <c r="E11" s="596">
        <f t="shared" si="2"/>
        <v>5552.4</v>
      </c>
      <c r="F11" s="608">
        <v>5397.4</v>
      </c>
      <c r="G11" s="608">
        <v>155</v>
      </c>
      <c r="H11" s="597"/>
      <c r="I11" s="595">
        <v>3770</v>
      </c>
      <c r="J11" s="610">
        <f t="shared" si="0"/>
        <v>4081.9120000000003</v>
      </c>
      <c r="K11" s="597"/>
      <c r="L11" s="611">
        <v>220</v>
      </c>
      <c r="M11" s="611">
        <v>383.5</v>
      </c>
      <c r="N11" s="614">
        <v>2</v>
      </c>
      <c r="O11" s="614">
        <v>4</v>
      </c>
      <c r="P11" s="593"/>
      <c r="Q11" s="593"/>
      <c r="R11" s="593"/>
      <c r="S11" s="598">
        <v>3500</v>
      </c>
      <c r="T11" s="593"/>
      <c r="U11" s="615"/>
      <c r="V11" s="604"/>
      <c r="W11" s="604"/>
      <c r="X11" s="604"/>
      <c r="Y11" s="604"/>
      <c r="Z11" s="604"/>
      <c r="AA11" s="603"/>
      <c r="AB11" s="604"/>
      <c r="AC11" s="604">
        <v>360.7</v>
      </c>
      <c r="AD11" s="606"/>
      <c r="AE11" s="606"/>
      <c r="AF11" s="605">
        <f t="shared" si="1"/>
        <v>0</v>
      </c>
      <c r="AG11" s="605">
        <v>360.7</v>
      </c>
    </row>
    <row r="12" spans="1:33" s="401" customFormat="1" ht="15.75">
      <c r="A12" s="593">
        <v>7</v>
      </c>
      <c r="B12" s="594" t="s">
        <v>1641</v>
      </c>
      <c r="C12" s="478">
        <v>8503.9</v>
      </c>
      <c r="D12" s="607">
        <v>7322</v>
      </c>
      <c r="E12" s="596">
        <f t="shared" si="2"/>
        <v>7824.9</v>
      </c>
      <c r="F12" s="608">
        <v>7182.2</v>
      </c>
      <c r="G12" s="608">
        <v>642.70000000000005</v>
      </c>
      <c r="H12" s="597"/>
      <c r="I12" s="595">
        <v>5630</v>
      </c>
      <c r="J12" s="610">
        <f t="shared" si="0"/>
        <v>5003.8999999999996</v>
      </c>
      <c r="K12" s="597"/>
      <c r="L12" s="611">
        <v>220</v>
      </c>
      <c r="M12" s="613">
        <v>478.6</v>
      </c>
      <c r="N12" s="614">
        <v>2</v>
      </c>
      <c r="O12" s="614">
        <v>5</v>
      </c>
      <c r="P12" s="593"/>
      <c r="Q12" s="593"/>
      <c r="R12" s="593"/>
      <c r="S12" s="593">
        <v>3500</v>
      </c>
      <c r="T12" s="593"/>
      <c r="U12" s="615">
        <v>210</v>
      </c>
      <c r="V12" s="604"/>
      <c r="W12" s="604"/>
      <c r="X12" s="604"/>
      <c r="Y12" s="604"/>
      <c r="Z12" s="604"/>
      <c r="AA12" s="603"/>
      <c r="AB12" s="604"/>
      <c r="AC12" s="604">
        <v>250</v>
      </c>
      <c r="AD12" s="605"/>
      <c r="AE12" s="606"/>
      <c r="AF12" s="605">
        <f t="shared" si="1"/>
        <v>210</v>
      </c>
      <c r="AG12" s="605">
        <v>250</v>
      </c>
    </row>
    <row r="13" spans="1:33" s="401" customFormat="1" ht="15.75">
      <c r="A13" s="593">
        <v>8</v>
      </c>
      <c r="B13" s="594" t="s">
        <v>1642</v>
      </c>
      <c r="C13" s="478">
        <f>Лист1!$C$12</f>
        <v>7103.1</v>
      </c>
      <c r="D13" s="607">
        <v>6727</v>
      </c>
      <c r="E13" s="596">
        <f t="shared" si="2"/>
        <v>6635.2</v>
      </c>
      <c r="F13" s="608">
        <v>6279.5</v>
      </c>
      <c r="G13" s="608">
        <v>355.7</v>
      </c>
      <c r="H13" s="597"/>
      <c r="I13" s="595">
        <v>4410</v>
      </c>
      <c r="J13" s="610">
        <f t="shared" si="0"/>
        <v>3603.1000000000004</v>
      </c>
      <c r="K13" s="597"/>
      <c r="L13" s="613">
        <v>230</v>
      </c>
      <c r="M13" s="613">
        <v>308.44</v>
      </c>
      <c r="N13" s="614">
        <v>2</v>
      </c>
      <c r="O13" s="614">
        <v>4</v>
      </c>
      <c r="P13" s="593"/>
      <c r="Q13" s="593"/>
      <c r="R13" s="593"/>
      <c r="S13" s="593">
        <v>3500</v>
      </c>
      <c r="T13" s="593"/>
      <c r="U13" s="612">
        <v>350</v>
      </c>
      <c r="V13" s="604"/>
      <c r="W13" s="604"/>
      <c r="X13" s="604"/>
      <c r="Y13" s="604"/>
      <c r="Z13" s="604"/>
      <c r="AA13" s="604"/>
      <c r="AB13" s="604"/>
      <c r="AC13" s="603">
        <v>930</v>
      </c>
      <c r="AD13" s="606"/>
      <c r="AE13" s="606"/>
      <c r="AF13" s="605">
        <f t="shared" si="1"/>
        <v>350</v>
      </c>
      <c r="AG13" s="605">
        <v>930</v>
      </c>
    </row>
    <row r="14" spans="1:33" s="401" customFormat="1" ht="15">
      <c r="A14" s="593">
        <v>9</v>
      </c>
      <c r="B14" s="616" t="s">
        <v>1237</v>
      </c>
      <c r="C14" s="478">
        <v>24896.6</v>
      </c>
      <c r="D14" s="607">
        <v>41600</v>
      </c>
      <c r="E14" s="596">
        <f t="shared" si="2"/>
        <v>42280.800000000003</v>
      </c>
      <c r="F14" s="608">
        <v>21729.599999999999</v>
      </c>
      <c r="G14" s="608">
        <v>20551.2</v>
      </c>
      <c r="H14" s="597"/>
      <c r="I14" s="595">
        <v>14760</v>
      </c>
      <c r="J14" s="610">
        <f t="shared" si="0"/>
        <v>12526.8</v>
      </c>
      <c r="K14" s="597"/>
      <c r="L14" s="613">
        <v>372.5</v>
      </c>
      <c r="M14" s="613">
        <v>746.8</v>
      </c>
      <c r="N14" s="614">
        <v>4</v>
      </c>
      <c r="O14" s="614">
        <v>6</v>
      </c>
      <c r="P14" s="593"/>
      <c r="Q14" s="593"/>
      <c r="R14" s="593"/>
      <c r="S14" s="593">
        <v>12369.8</v>
      </c>
      <c r="T14" s="598">
        <v>200</v>
      </c>
      <c r="U14" s="615">
        <v>700</v>
      </c>
      <c r="V14" s="604"/>
      <c r="W14" s="604"/>
      <c r="X14" s="604"/>
      <c r="Y14" s="604"/>
      <c r="Z14" s="604"/>
      <c r="AA14" s="603"/>
      <c r="AB14" s="604"/>
      <c r="AC14" s="604">
        <v>6075</v>
      </c>
      <c r="AD14" s="606">
        <v>19900</v>
      </c>
      <c r="AE14" s="605"/>
      <c r="AF14" s="605">
        <f t="shared" si="1"/>
        <v>900</v>
      </c>
      <c r="AG14" s="605">
        <v>25975</v>
      </c>
    </row>
    <row r="15" spans="1:33" s="401" customFormat="1" ht="13.5">
      <c r="A15" s="606"/>
      <c r="B15" s="617" t="s">
        <v>1288</v>
      </c>
      <c r="C15" s="595">
        <f>SUM(C6:C14)</f>
        <v>366570.56099999999</v>
      </c>
      <c r="D15" s="595">
        <f>SUM(D6:D14)</f>
        <v>395200.6</v>
      </c>
      <c r="E15" s="596"/>
      <c r="F15" s="596">
        <f>SUM(F6:F14)</f>
        <v>94590.799999999988</v>
      </c>
      <c r="G15" s="596"/>
      <c r="H15" s="597">
        <f>SUM(H6:H14)</f>
        <v>346324.4</v>
      </c>
      <c r="I15" s="595">
        <f>SUM(I6:I14)</f>
        <v>366963.4</v>
      </c>
      <c r="J15" s="623">
        <f t="shared" ref="J15:AE15" si="3">SUM(J6:J14)</f>
        <v>162022.06100000002</v>
      </c>
      <c r="K15" s="597">
        <f t="shared" si="3"/>
        <v>138564</v>
      </c>
      <c r="L15" s="603">
        <f t="shared" si="3"/>
        <v>7241.6</v>
      </c>
      <c r="M15" s="603">
        <f t="shared" si="3"/>
        <v>7932.5479999999998</v>
      </c>
      <c r="N15" s="618">
        <f t="shared" si="3"/>
        <v>61</v>
      </c>
      <c r="O15" s="618">
        <f t="shared" si="3"/>
        <v>70</v>
      </c>
      <c r="P15" s="618">
        <f t="shared" si="3"/>
        <v>57</v>
      </c>
      <c r="Q15" s="618">
        <f t="shared" si="3"/>
        <v>57</v>
      </c>
      <c r="R15" s="603">
        <f t="shared" si="3"/>
        <v>207660.4</v>
      </c>
      <c r="S15" s="603">
        <f>SUM(S6:S14)</f>
        <v>204548.49999999997</v>
      </c>
      <c r="T15" s="603">
        <f t="shared" si="3"/>
        <v>3000</v>
      </c>
      <c r="U15" s="603">
        <f t="shared" si="3"/>
        <v>7000</v>
      </c>
      <c r="V15" s="603">
        <f t="shared" si="3"/>
        <v>4300</v>
      </c>
      <c r="W15" s="603">
        <f t="shared" si="3"/>
        <v>1000</v>
      </c>
      <c r="X15" s="603">
        <f t="shared" si="3"/>
        <v>0</v>
      </c>
      <c r="Y15" s="603">
        <f t="shared" si="3"/>
        <v>3000</v>
      </c>
      <c r="Z15" s="603">
        <f t="shared" si="3"/>
        <v>500</v>
      </c>
      <c r="AA15" s="603">
        <f t="shared" si="3"/>
        <v>3000</v>
      </c>
      <c r="AB15" s="603">
        <f t="shared" si="3"/>
        <v>0</v>
      </c>
      <c r="AC15" s="603">
        <f t="shared" si="3"/>
        <v>33422.400000000001</v>
      </c>
      <c r="AD15" s="603">
        <f t="shared" si="3"/>
        <v>21416</v>
      </c>
      <c r="AE15" s="603">
        <f t="shared" si="3"/>
        <v>470</v>
      </c>
      <c r="AF15" s="605">
        <f t="shared" si="1"/>
        <v>21800</v>
      </c>
      <c r="AG15" s="619">
        <f>SUM(AG6:AG14)</f>
        <v>55308.4</v>
      </c>
    </row>
    <row r="16" spans="1:33">
      <c r="S16" s="620"/>
      <c r="AD16" t="s">
        <v>1643</v>
      </c>
      <c r="AG16" s="621"/>
    </row>
    <row r="27" spans="16:20">
      <c r="P27" s="343"/>
      <c r="Q27" s="343"/>
      <c r="R27" s="343"/>
      <c r="S27" s="343"/>
      <c r="T27" s="343"/>
    </row>
  </sheetData>
  <mergeCells count="1">
    <mergeCell ref="L2:M2"/>
  </mergeCells>
  <conditionalFormatting sqref="N6:O7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634"/>
  <sheetViews>
    <sheetView workbookViewId="0">
      <selection activeCell="D3" sqref="D3:H3"/>
    </sheetView>
  </sheetViews>
  <sheetFormatPr defaultRowHeight="15" customHeight="1"/>
  <cols>
    <col min="1" max="1" width="5.85546875" style="857" customWidth="1"/>
    <col min="2" max="2" width="42.28515625" style="857" customWidth="1"/>
    <col min="3" max="3" width="6.140625" style="1878" customWidth="1"/>
    <col min="4" max="4" width="12.85546875" style="857" customWidth="1"/>
    <col min="5" max="5" width="12.28515625" style="857" customWidth="1"/>
    <col min="6" max="6" width="13.42578125" style="857" customWidth="1"/>
    <col min="7" max="16384" width="9.140625" style="857"/>
  </cols>
  <sheetData>
    <row r="1" spans="1:10" s="2180" customFormat="1" ht="15" customHeight="1">
      <c r="A1" s="2179"/>
      <c r="B1" s="2179"/>
      <c r="C1" s="2179"/>
      <c r="D1" s="2583" t="s">
        <v>2339</v>
      </c>
      <c r="E1" s="2583"/>
      <c r="F1" s="2583"/>
      <c r="G1" s="2583"/>
      <c r="H1" s="2583"/>
    </row>
    <row r="2" spans="1:10" s="2180" customFormat="1" ht="15" customHeight="1">
      <c r="A2" s="2179"/>
      <c r="B2" s="2179"/>
      <c r="C2" s="2179"/>
      <c r="D2" s="2583" t="s">
        <v>2303</v>
      </c>
      <c r="E2" s="2583"/>
      <c r="F2" s="2583"/>
      <c r="G2" s="2583"/>
      <c r="H2" s="2583"/>
    </row>
    <row r="3" spans="1:10" s="2180" customFormat="1" ht="15" customHeight="1">
      <c r="A3" s="2179"/>
      <c r="B3" s="2179"/>
      <c r="C3" s="2179"/>
      <c r="D3" s="2583" t="s">
        <v>2367</v>
      </c>
      <c r="E3" s="2583"/>
      <c r="F3" s="2583"/>
      <c r="G3" s="2583"/>
      <c r="H3" s="2583"/>
    </row>
    <row r="4" spans="1:10" s="2180" customFormat="1" ht="15" customHeight="1">
      <c r="A4" s="2179"/>
      <c r="B4" s="2179"/>
      <c r="C4" s="2179"/>
      <c r="D4" s="2160"/>
      <c r="E4" s="2160"/>
      <c r="F4" s="2160"/>
      <c r="G4" s="2160"/>
      <c r="H4" s="2160"/>
    </row>
    <row r="5" spans="1:10" s="2180" customFormat="1" ht="15" customHeight="1">
      <c r="A5" s="2575" t="s">
        <v>2353</v>
      </c>
      <c r="B5" s="2576"/>
      <c r="C5" s="2576"/>
      <c r="D5" s="2576"/>
      <c r="E5" s="2576"/>
      <c r="F5" s="2576"/>
      <c r="G5" s="2576"/>
      <c r="H5" s="2160"/>
    </row>
    <row r="6" spans="1:10" s="2180" customFormat="1" ht="22.5" customHeight="1">
      <c r="A6" s="2576"/>
      <c r="B6" s="2576"/>
      <c r="C6" s="2576"/>
      <c r="D6" s="2576"/>
      <c r="E6" s="2576"/>
      <c r="F6" s="2576"/>
      <c r="G6" s="2576"/>
      <c r="H6" s="2160"/>
    </row>
    <row r="7" spans="1:10" s="2180" customFormat="1" ht="15" customHeight="1" thickBot="1">
      <c r="A7" s="2179"/>
      <c r="B7" s="2179"/>
      <c r="C7" s="2179"/>
      <c r="D7" s="2160"/>
      <c r="E7" s="2160"/>
      <c r="F7" s="2160"/>
      <c r="G7" s="2160"/>
      <c r="H7" s="2160"/>
    </row>
    <row r="8" spans="1:10" ht="15" customHeight="1" thickBot="1">
      <c r="A8" s="2577" t="s">
        <v>908</v>
      </c>
      <c r="B8" s="2181" t="s">
        <v>407</v>
      </c>
      <c r="C8" s="2182"/>
      <c r="D8" s="2581" t="s">
        <v>909</v>
      </c>
      <c r="E8" s="2579" t="s">
        <v>268</v>
      </c>
      <c r="F8" s="2580"/>
    </row>
    <row r="9" spans="1:10" ht="15" customHeight="1" thickBot="1">
      <c r="A9" s="2578"/>
      <c r="B9" s="2183" t="s">
        <v>349</v>
      </c>
      <c r="C9" s="2184" t="s">
        <v>671</v>
      </c>
      <c r="D9" s="2582"/>
      <c r="E9" s="2185" t="s">
        <v>152</v>
      </c>
      <c r="F9" s="2185" t="s">
        <v>153</v>
      </c>
    </row>
    <row r="10" spans="1:10" ht="15" customHeight="1" thickBot="1">
      <c r="A10" s="2186">
        <v>1</v>
      </c>
      <c r="B10" s="2186">
        <v>2</v>
      </c>
      <c r="C10" s="2186" t="s">
        <v>672</v>
      </c>
      <c r="D10" s="2186">
        <v>4</v>
      </c>
      <c r="E10" s="2186">
        <v>5</v>
      </c>
      <c r="F10" s="2186">
        <v>6</v>
      </c>
    </row>
    <row r="11" spans="1:10" ht="15" customHeight="1" thickBot="1">
      <c r="A11" s="2187">
        <v>4000</v>
      </c>
      <c r="B11" s="2188" t="s">
        <v>1728</v>
      </c>
      <c r="C11" s="2189"/>
      <c r="D11" s="2190">
        <f>D17+D28+D71+D96+D130+D145+D174+D209</f>
        <v>5229354.2472000001</v>
      </c>
      <c r="E11" s="2191">
        <f>E13</f>
        <v>2009475.7</v>
      </c>
      <c r="F11" s="2190">
        <f>F174+F209</f>
        <v>3219878.5471999999</v>
      </c>
      <c r="H11" s="1856"/>
      <c r="I11" s="2192"/>
      <c r="J11" s="2192"/>
    </row>
    <row r="12" spans="1:10" ht="15" customHeight="1" thickBot="1">
      <c r="A12" s="2187"/>
      <c r="B12" s="2193" t="s">
        <v>893</v>
      </c>
      <c r="C12" s="2189"/>
      <c r="D12" s="2194"/>
      <c r="E12" s="2195"/>
      <c r="F12" s="2196"/>
      <c r="H12" s="1856"/>
      <c r="I12" s="1856"/>
      <c r="J12" s="1856"/>
    </row>
    <row r="13" spans="1:10" ht="15" customHeight="1" thickBot="1">
      <c r="A13" s="2187">
        <v>4050</v>
      </c>
      <c r="B13" s="2197" t="s">
        <v>1729</v>
      </c>
      <c r="C13" s="2198" t="s">
        <v>358</v>
      </c>
      <c r="D13" s="2199">
        <f>E13</f>
        <v>2009475.7</v>
      </c>
      <c r="E13" s="2200">
        <f>E15+E28+E71+E86+E96+E130+E145+E160</f>
        <v>2009475.7</v>
      </c>
      <c r="F13" s="2195">
        <v>0</v>
      </c>
      <c r="H13" s="1856"/>
      <c r="I13" s="1856"/>
      <c r="J13" s="1856"/>
    </row>
    <row r="14" spans="1:10" ht="15" customHeight="1" thickBot="1">
      <c r="A14" s="2187"/>
      <c r="B14" s="2193" t="s">
        <v>893</v>
      </c>
      <c r="C14" s="2189"/>
      <c r="D14" s="2199"/>
      <c r="E14" s="2200"/>
      <c r="F14" s="2196"/>
    </row>
    <row r="15" spans="1:10" ht="15" customHeight="1" thickBot="1">
      <c r="A15" s="1789">
        <v>4100</v>
      </c>
      <c r="B15" s="2201" t="s">
        <v>1730</v>
      </c>
      <c r="C15" s="2202" t="s">
        <v>358</v>
      </c>
      <c r="D15" s="2199">
        <f>E15+F15</f>
        <v>416999</v>
      </c>
      <c r="E15" s="2200">
        <f>E17+E25</f>
        <v>416999</v>
      </c>
      <c r="F15" s="2195">
        <v>0</v>
      </c>
    </row>
    <row r="16" spans="1:10" ht="15" customHeight="1" thickBot="1">
      <c r="A16" s="2187"/>
      <c r="B16" s="2193" t="s">
        <v>893</v>
      </c>
      <c r="C16" s="2189"/>
      <c r="D16" s="2199"/>
      <c r="E16" s="2200"/>
      <c r="F16" s="2196"/>
    </row>
    <row r="17" spans="1:9" ht="15" customHeight="1" thickBot="1">
      <c r="A17" s="2203">
        <v>4110</v>
      </c>
      <c r="B17" s="2204" t="s">
        <v>1731</v>
      </c>
      <c r="C17" s="2205" t="s">
        <v>358</v>
      </c>
      <c r="D17" s="2206">
        <f>E17</f>
        <v>416999</v>
      </c>
      <c r="E17" s="2207">
        <f>E19+E20</f>
        <v>416999</v>
      </c>
      <c r="F17" s="2208" t="s">
        <v>1027</v>
      </c>
    </row>
    <row r="18" spans="1:9" ht="15" customHeight="1" thickBot="1">
      <c r="A18" s="2203"/>
      <c r="B18" s="2193" t="s">
        <v>667</v>
      </c>
      <c r="C18" s="2205"/>
      <c r="D18" s="2206"/>
      <c r="E18" s="2207"/>
      <c r="F18" s="2208"/>
    </row>
    <row r="19" spans="1:9" ht="15" customHeight="1">
      <c r="A19" s="2209">
        <v>4111</v>
      </c>
      <c r="B19" s="2210" t="s">
        <v>673</v>
      </c>
      <c r="C19" s="2211" t="s">
        <v>109</v>
      </c>
      <c r="D19" s="2206">
        <f>E19</f>
        <v>381999</v>
      </c>
      <c r="E19" s="2212">
        <f>aparat!F35+qts!F35+'  mshakujti tun'!F34+mankap!F35+gradaran!F35+artadproc!F35+'sporti dproc'!F35+'arvesti dproc'!F35+zags!F35+anasnabyz!F35+'10.5.1'!F35+'10-4-1'!F35+'mch kentron'!F35</f>
        <v>381999</v>
      </c>
      <c r="F19" s="2213" t="s">
        <v>1027</v>
      </c>
    </row>
    <row r="20" spans="1:9" ht="15" customHeight="1">
      <c r="A20" s="2209">
        <v>4112</v>
      </c>
      <c r="B20" s="2210" t="s">
        <v>271</v>
      </c>
      <c r="C20" s="2214" t="s">
        <v>110</v>
      </c>
      <c r="D20" s="2206">
        <f>E20</f>
        <v>35000</v>
      </c>
      <c r="E20" s="2212">
        <f>aparat!F36+qts!F36</f>
        <v>35000</v>
      </c>
      <c r="F20" s="2213" t="s">
        <v>1027</v>
      </c>
    </row>
    <row r="21" spans="1:9" ht="15" customHeight="1">
      <c r="A21" s="2209">
        <v>4114</v>
      </c>
      <c r="B21" s="2210" t="s">
        <v>615</v>
      </c>
      <c r="C21" s="2214" t="s">
        <v>108</v>
      </c>
      <c r="D21" s="2206">
        <v>0</v>
      </c>
      <c r="E21" s="2212">
        <v>0</v>
      </c>
      <c r="F21" s="2213" t="s">
        <v>1027</v>
      </c>
    </row>
    <row r="22" spans="1:9" ht="15" customHeight="1" thickBot="1">
      <c r="A22" s="2209">
        <v>4120</v>
      </c>
      <c r="B22" s="2215" t="s">
        <v>1732</v>
      </c>
      <c r="C22" s="2216" t="s">
        <v>358</v>
      </c>
      <c r="D22" s="2206">
        <v>0</v>
      </c>
      <c r="E22" s="2212">
        <v>0</v>
      </c>
      <c r="F22" s="2213" t="s">
        <v>1027</v>
      </c>
    </row>
    <row r="23" spans="1:9" ht="15" customHeight="1" thickBot="1">
      <c r="A23" s="2203"/>
      <c r="B23" s="2193" t="s">
        <v>667</v>
      </c>
      <c r="C23" s="2205"/>
      <c r="D23" s="2206"/>
      <c r="E23" s="2212">
        <v>0</v>
      </c>
      <c r="F23" s="2208"/>
    </row>
    <row r="24" spans="1:9" ht="15" customHeight="1">
      <c r="A24" s="2209">
        <v>4121</v>
      </c>
      <c r="B24" s="2210" t="s">
        <v>1024</v>
      </c>
      <c r="C24" s="2214"/>
      <c r="D24" s="2206">
        <v>0</v>
      </c>
      <c r="E24" s="2212">
        <v>0</v>
      </c>
      <c r="F24" s="2213" t="s">
        <v>1027</v>
      </c>
    </row>
    <row r="25" spans="1:9" ht="15" customHeight="1" thickBot="1">
      <c r="A25" s="2209">
        <v>4130</v>
      </c>
      <c r="B25" s="2215" t="s">
        <v>1733</v>
      </c>
      <c r="C25" s="2216" t="s">
        <v>358</v>
      </c>
      <c r="D25" s="2206">
        <f>E25</f>
        <v>0</v>
      </c>
      <c r="E25" s="2212">
        <f>E27</f>
        <v>0</v>
      </c>
      <c r="F25" s="2213">
        <v>0</v>
      </c>
    </row>
    <row r="26" spans="1:9" ht="15" customHeight="1" thickBot="1">
      <c r="A26" s="2203"/>
      <c r="B26" s="2193" t="s">
        <v>667</v>
      </c>
      <c r="C26" s="2205"/>
      <c r="D26" s="2206"/>
      <c r="E26" s="2207"/>
      <c r="F26" s="2208"/>
    </row>
    <row r="27" spans="1:9" ht="15" customHeight="1" thickBot="1">
      <c r="A27" s="2217">
        <v>4131</v>
      </c>
      <c r="B27" s="2218" t="s">
        <v>111</v>
      </c>
      <c r="C27" s="2219" t="s">
        <v>428</v>
      </c>
      <c r="D27" s="2220">
        <f>E27</f>
        <v>0</v>
      </c>
      <c r="E27" s="2212">
        <f>aparat!F41+zags!F41+anasnabyz!F41+gradaran!F41+mankap!F41+artadproc!F41+'sporti dproc'!F41+'arvesti dproc'!F41+qts!F41+'  mshakujti tun'!F40+'10.5.1'!F41</f>
        <v>0</v>
      </c>
      <c r="F27" s="2221"/>
    </row>
    <row r="28" spans="1:9" ht="15" customHeight="1" thickBot="1">
      <c r="A28" s="1789">
        <v>4200</v>
      </c>
      <c r="B28" s="2222" t="s">
        <v>1734</v>
      </c>
      <c r="C28" s="2202" t="s">
        <v>358</v>
      </c>
      <c r="D28" s="2206">
        <f>E28</f>
        <v>468675</v>
      </c>
      <c r="E28" s="2207">
        <f>E30+E39+E44+E54+E57+E61</f>
        <v>468675</v>
      </c>
      <c r="F28" s="2223" t="s">
        <v>1027</v>
      </c>
    </row>
    <row r="29" spans="1:9" ht="15" customHeight="1" thickBot="1">
      <c r="A29" s="2187"/>
      <c r="B29" s="2193" t="s">
        <v>893</v>
      </c>
      <c r="C29" s="2189"/>
      <c r="D29" s="2194">
        <v>0</v>
      </c>
      <c r="E29" s="2195"/>
      <c r="F29" s="2196"/>
    </row>
    <row r="30" spans="1:9" ht="15" customHeight="1" thickBot="1">
      <c r="A30" s="2203">
        <v>4210</v>
      </c>
      <c r="B30" s="2224" t="s">
        <v>1735</v>
      </c>
      <c r="C30" s="2205" t="s">
        <v>358</v>
      </c>
      <c r="D30" s="2225">
        <f>E30</f>
        <v>226200</v>
      </c>
      <c r="E30" s="2226">
        <f>SUM(E33:E38)</f>
        <v>226200</v>
      </c>
      <c r="F30" s="2227" t="s">
        <v>1027</v>
      </c>
    </row>
    <row r="31" spans="1:9" ht="15" customHeight="1" thickBot="1">
      <c r="A31" s="2203"/>
      <c r="B31" s="2193" t="s">
        <v>667</v>
      </c>
      <c r="C31" s="2205"/>
      <c r="D31" s="2228"/>
      <c r="E31" s="2229"/>
      <c r="F31" s="2208"/>
    </row>
    <row r="32" spans="1:9" ht="15" customHeight="1">
      <c r="A32" s="2209">
        <v>4211</v>
      </c>
      <c r="B32" s="2210" t="s">
        <v>429</v>
      </c>
      <c r="C32" s="2214" t="s">
        <v>430</v>
      </c>
      <c r="D32" s="2228">
        <v>0</v>
      </c>
      <c r="E32" s="2230">
        <v>0</v>
      </c>
      <c r="F32" s="2213" t="s">
        <v>1027</v>
      </c>
      <c r="H32" s="2231"/>
      <c r="I32" s="2231"/>
    </row>
    <row r="33" spans="1:10" ht="15" customHeight="1">
      <c r="A33" s="2209">
        <v>4212</v>
      </c>
      <c r="B33" s="2215" t="s">
        <v>1736</v>
      </c>
      <c r="C33" s="2214" t="s">
        <v>431</v>
      </c>
      <c r="D33" s="2228">
        <f>E33</f>
        <v>85000</v>
      </c>
      <c r="E33" s="2230">
        <f>aparat!F45+zags!F45+qts!F45+'qts partq'!F45+gradaran!F45+'  mshakujti tun'!F44+mankap!F45+'sporti dproc'!F45+'arvesti dproc'!F45+artadproc!F45</f>
        <v>85000</v>
      </c>
      <c r="F33" s="2213" t="s">
        <v>1027</v>
      </c>
      <c r="H33" s="2231"/>
      <c r="I33" s="2231"/>
    </row>
    <row r="34" spans="1:10" ht="15" customHeight="1">
      <c r="A34" s="2209">
        <v>4213</v>
      </c>
      <c r="B34" s="2210" t="s">
        <v>769</v>
      </c>
      <c r="C34" s="2214" t="s">
        <v>432</v>
      </c>
      <c r="D34" s="2228">
        <f>E34</f>
        <v>132500</v>
      </c>
      <c r="E34" s="2230">
        <f>aparat!F46+'arandzin axbahan.'!F46+'qts partq'!F46+'  mshakujti tun'!F45+mankap!F46+'sporti dproc'!F46+'arvesti dproc'!F46+Sheet3!F46+gradaran!F46+qts!F46   +artadproc!F46</f>
        <v>132500</v>
      </c>
      <c r="F34" s="2213" t="s">
        <v>1027</v>
      </c>
      <c r="H34" s="2231"/>
      <c r="I34" s="2231"/>
    </row>
    <row r="35" spans="1:10" ht="15" customHeight="1">
      <c r="A35" s="2209">
        <v>4214</v>
      </c>
      <c r="B35" s="2210" t="s">
        <v>770</v>
      </c>
      <c r="C35" s="2214" t="s">
        <v>433</v>
      </c>
      <c r="D35" s="2228">
        <f>E35</f>
        <v>8000</v>
      </c>
      <c r="E35" s="2230">
        <f>aparat!F47+zags!F47+'arvesti dproc'!F47+gradaran!F47+'mch kentron'!F47</f>
        <v>8000</v>
      </c>
      <c r="F35" s="2213" t="s">
        <v>1027</v>
      </c>
      <c r="H35" s="2231"/>
      <c r="I35" s="2231"/>
    </row>
    <row r="36" spans="1:10" ht="15" customHeight="1">
      <c r="A36" s="2209">
        <v>4215</v>
      </c>
      <c r="B36" s="2210" t="s">
        <v>69</v>
      </c>
      <c r="C36" s="2214" t="s">
        <v>434</v>
      </c>
      <c r="D36" s="2228">
        <f>E36</f>
        <v>700</v>
      </c>
      <c r="E36" s="2230">
        <f>aparat!F48+qts!F48</f>
        <v>700</v>
      </c>
      <c r="F36" s="2213" t="s">
        <v>1027</v>
      </c>
      <c r="H36" s="2231"/>
      <c r="I36" s="2232"/>
    </row>
    <row r="37" spans="1:10" ht="15" customHeight="1">
      <c r="A37" s="2209">
        <v>4216</v>
      </c>
      <c r="B37" s="2210" t="s">
        <v>70</v>
      </c>
      <c r="C37" s="2214" t="s">
        <v>435</v>
      </c>
      <c r="D37" s="2228">
        <f>E37</f>
        <v>0</v>
      </c>
      <c r="E37" s="2230">
        <f>'  mshakujti tun'!F48+qts!F49+'ajl mchak'!F49</f>
        <v>0</v>
      </c>
      <c r="F37" s="2213" t="s">
        <v>1027</v>
      </c>
      <c r="H37" s="2231"/>
      <c r="I37" s="2232"/>
    </row>
    <row r="38" spans="1:10" ht="15" customHeight="1" thickBot="1">
      <c r="A38" s="2217">
        <v>4217</v>
      </c>
      <c r="B38" s="2233" t="s">
        <v>71</v>
      </c>
      <c r="C38" s="2234" t="s">
        <v>436</v>
      </c>
      <c r="D38" s="2235">
        <v>0</v>
      </c>
      <c r="E38" s="2230">
        <v>0</v>
      </c>
      <c r="F38" s="2221" t="s">
        <v>1027</v>
      </c>
      <c r="H38" s="2231"/>
      <c r="I38" s="2232"/>
    </row>
    <row r="39" spans="1:10" ht="15" customHeight="1" thickBot="1">
      <c r="A39" s="2203">
        <v>4220</v>
      </c>
      <c r="B39" s="2224" t="s">
        <v>1737</v>
      </c>
      <c r="C39" s="2205" t="s">
        <v>358</v>
      </c>
      <c r="D39" s="2225">
        <f>E39</f>
        <v>4000</v>
      </c>
      <c r="E39" s="2230">
        <f>E41+E42</f>
        <v>4000</v>
      </c>
      <c r="F39" s="2227" t="s">
        <v>1027</v>
      </c>
      <c r="H39" s="2231"/>
      <c r="I39" s="2231"/>
    </row>
    <row r="40" spans="1:10" ht="15" customHeight="1" thickBot="1">
      <c r="A40" s="2203"/>
      <c r="B40" s="2193" t="s">
        <v>667</v>
      </c>
      <c r="C40" s="2205"/>
      <c r="D40" s="2228"/>
      <c r="E40" s="2230"/>
      <c r="F40" s="2208"/>
      <c r="J40" s="857">
        <f>SUM(H40:I40)</f>
        <v>0</v>
      </c>
    </row>
    <row r="41" spans="1:10" ht="15" customHeight="1">
      <c r="A41" s="2209">
        <v>4221</v>
      </c>
      <c r="B41" s="2210" t="s">
        <v>72</v>
      </c>
      <c r="C41" s="2236">
        <v>4221</v>
      </c>
      <c r="D41" s="2237">
        <f>E41</f>
        <v>2000</v>
      </c>
      <c r="E41" s="2230">
        <f>aparat!F52+zags!F52+gradaran!F52+'arandzin sport'!F52+'ajl mchak'!F52+mankap!F52+'arandzin dproc'!F52+qts!F52+'sporti dproc'!F52</f>
        <v>2000</v>
      </c>
      <c r="F41" s="2213" t="s">
        <v>1027</v>
      </c>
    </row>
    <row r="42" spans="1:10" ht="15" customHeight="1">
      <c r="A42" s="2209">
        <v>4222</v>
      </c>
      <c r="B42" s="2210" t="s">
        <v>487</v>
      </c>
      <c r="C42" s="2214" t="s">
        <v>403</v>
      </c>
      <c r="D42" s="2237">
        <f>E42</f>
        <v>2000</v>
      </c>
      <c r="E42" s="2230">
        <f>aparat!F53</f>
        <v>2000</v>
      </c>
      <c r="F42" s="2213" t="s">
        <v>1027</v>
      </c>
    </row>
    <row r="43" spans="1:10" ht="15" customHeight="1" thickBot="1">
      <c r="A43" s="2217">
        <v>4223</v>
      </c>
      <c r="B43" s="2233" t="s">
        <v>148</v>
      </c>
      <c r="C43" s="2234" t="s">
        <v>235</v>
      </c>
      <c r="D43" s="2235"/>
      <c r="E43" s="2230"/>
      <c r="F43" s="2221" t="s">
        <v>1027</v>
      </c>
    </row>
    <row r="44" spans="1:10" ht="15" customHeight="1" thickBot="1">
      <c r="A44" s="2203">
        <v>4230</v>
      </c>
      <c r="B44" s="2224" t="s">
        <v>1738</v>
      </c>
      <c r="C44" s="2205" t="s">
        <v>358</v>
      </c>
      <c r="D44" s="2238">
        <f>E44</f>
        <v>73300</v>
      </c>
      <c r="E44" s="2239">
        <f>E46+E47+E48+E49+E50+E51+E52+E53</f>
        <v>73300</v>
      </c>
      <c r="F44" s="2227" t="s">
        <v>1027</v>
      </c>
    </row>
    <row r="45" spans="1:10" ht="15" customHeight="1" thickBot="1">
      <c r="A45" s="2203"/>
      <c r="B45" s="2193" t="s">
        <v>667</v>
      </c>
      <c r="C45" s="2205"/>
      <c r="D45" s="2206"/>
      <c r="E45" s="2207"/>
      <c r="F45" s="2208"/>
    </row>
    <row r="46" spans="1:10" ht="15" customHeight="1">
      <c r="A46" s="2209">
        <v>4231</v>
      </c>
      <c r="B46" s="2210" t="s">
        <v>149</v>
      </c>
      <c r="C46" s="2214" t="s">
        <v>236</v>
      </c>
      <c r="D46" s="2240">
        <v>0</v>
      </c>
      <c r="E46" s="2212">
        <v>0</v>
      </c>
      <c r="F46" s="2213" t="s">
        <v>1027</v>
      </c>
    </row>
    <row r="47" spans="1:10" ht="15" customHeight="1">
      <c r="A47" s="2209">
        <v>4232</v>
      </c>
      <c r="B47" s="2210" t="s">
        <v>150</v>
      </c>
      <c r="C47" s="2214" t="s">
        <v>237</v>
      </c>
      <c r="D47" s="2240">
        <f>E47</f>
        <v>4000</v>
      </c>
      <c r="E47" s="2212">
        <f>aparat!F57</f>
        <v>4000</v>
      </c>
      <c r="F47" s="2213" t="s">
        <v>1027</v>
      </c>
    </row>
    <row r="48" spans="1:10" ht="15" customHeight="1">
      <c r="A48" s="2209">
        <v>4233</v>
      </c>
      <c r="B48" s="2210" t="s">
        <v>151</v>
      </c>
      <c r="C48" s="2214" t="s">
        <v>238</v>
      </c>
      <c r="D48" s="2240">
        <f>E48</f>
        <v>300</v>
      </c>
      <c r="E48" s="2212">
        <f>aparat!F58</f>
        <v>300</v>
      </c>
      <c r="F48" s="2213" t="s">
        <v>1027</v>
      </c>
    </row>
    <row r="49" spans="1:6" ht="15" customHeight="1">
      <c r="A49" s="2209">
        <v>4234</v>
      </c>
      <c r="B49" s="2210" t="s">
        <v>556</v>
      </c>
      <c r="C49" s="2214" t="s">
        <v>239</v>
      </c>
      <c r="D49" s="2240">
        <f>E49</f>
        <v>1500</v>
      </c>
      <c r="E49" s="2212">
        <f>aparat!F59</f>
        <v>1500</v>
      </c>
      <c r="F49" s="2213" t="s">
        <v>1027</v>
      </c>
    </row>
    <row r="50" spans="1:6" ht="15" customHeight="1">
      <c r="A50" s="2209">
        <v>4235</v>
      </c>
      <c r="B50" s="2241" t="s">
        <v>557</v>
      </c>
      <c r="C50" s="2242">
        <v>4235</v>
      </c>
      <c r="D50" s="2240">
        <f>E50</f>
        <v>0</v>
      </c>
      <c r="E50" s="2212">
        <f>'1.6.1'!F61</f>
        <v>0</v>
      </c>
      <c r="F50" s="2213" t="s">
        <v>1027</v>
      </c>
    </row>
    <row r="51" spans="1:6" ht="15" customHeight="1">
      <c r="A51" s="2209">
        <v>4236</v>
      </c>
      <c r="B51" s="2210" t="s">
        <v>186</v>
      </c>
      <c r="C51" s="2214" t="s">
        <v>240</v>
      </c>
      <c r="D51" s="2240">
        <v>0</v>
      </c>
      <c r="E51" s="2212">
        <v>0</v>
      </c>
      <c r="F51" s="2213" t="s">
        <v>1027</v>
      </c>
    </row>
    <row r="52" spans="1:6" ht="15" customHeight="1">
      <c r="A52" s="2209">
        <v>4237</v>
      </c>
      <c r="B52" s="2210" t="s">
        <v>187</v>
      </c>
      <c r="C52" s="2214" t="s">
        <v>241</v>
      </c>
      <c r="D52" s="2240">
        <f>E52</f>
        <v>2000</v>
      </c>
      <c r="E52" s="2212">
        <f>aparat!F62</f>
        <v>2000</v>
      </c>
      <c r="F52" s="2213" t="s">
        <v>1027</v>
      </c>
    </row>
    <row r="53" spans="1:6" ht="15" customHeight="1" thickBot="1">
      <c r="A53" s="2217">
        <v>4238</v>
      </c>
      <c r="B53" s="2233" t="s">
        <v>188</v>
      </c>
      <c r="C53" s="2234" t="s">
        <v>242</v>
      </c>
      <c r="D53" s="2220">
        <f>E53</f>
        <v>65500</v>
      </c>
      <c r="E53" s="2212">
        <f>aparat!F63+qts!F63+'ajl mchak'!F63+mankap!F63+'sporti dproc'!F63+rhamat!F63+kino!F63+Shner!F65 +zags!F63+Sheet3!F63+gradaran!F63+'  mshakujti tun'!F62+artadproc!F63+'arvesti dproc'!F63+'10.5.1'!F63+'1.6.1'!F64+'arandzin dproc'!F63+poxoc.lusav.!F62</f>
        <v>65500</v>
      </c>
      <c r="F53" s="2221" t="s">
        <v>1027</v>
      </c>
    </row>
    <row r="54" spans="1:6" ht="15" customHeight="1" thickBot="1">
      <c r="A54" s="2203">
        <v>4240</v>
      </c>
      <c r="B54" s="2224" t="s">
        <v>1739</v>
      </c>
      <c r="C54" s="2205" t="s">
        <v>358</v>
      </c>
      <c r="D54" s="2206">
        <f>D56</f>
        <v>42000</v>
      </c>
      <c r="E54" s="2207">
        <f>E56</f>
        <v>42000</v>
      </c>
      <c r="F54" s="2208" t="s">
        <v>1027</v>
      </c>
    </row>
    <row r="55" spans="1:6" ht="15" customHeight="1" thickBot="1">
      <c r="A55" s="2203"/>
      <c r="B55" s="2193" t="s">
        <v>667</v>
      </c>
      <c r="C55" s="2205"/>
      <c r="D55" s="2206"/>
      <c r="E55" s="2207"/>
      <c r="F55" s="2208"/>
    </row>
    <row r="56" spans="1:6" ht="15" customHeight="1" thickBot="1">
      <c r="A56" s="2217">
        <v>4241</v>
      </c>
      <c r="B56" s="2210" t="s">
        <v>189</v>
      </c>
      <c r="C56" s="2234" t="s">
        <v>243</v>
      </c>
      <c r="D56" s="2220">
        <f>E56</f>
        <v>42000</v>
      </c>
      <c r="E56" s="2243">
        <f>'arandzin aroxg'!F65+'  mshakujti tun'!F64+mankap!F65+'arvesti dproc'!F65+'1.5.1'!F65+'sporti dproc'!F65+aparat!F65+'arandzin sport'!F65+' gux'!F66</f>
        <v>42000</v>
      </c>
      <c r="F56" s="2221" t="s">
        <v>1027</v>
      </c>
    </row>
    <row r="57" spans="1:6" ht="15" customHeight="1" thickBot="1">
      <c r="A57" s="2203">
        <v>4250</v>
      </c>
      <c r="B57" s="2224" t="s">
        <v>1740</v>
      </c>
      <c r="C57" s="2205" t="s">
        <v>358</v>
      </c>
      <c r="D57" s="2238">
        <f>E57</f>
        <v>49975</v>
      </c>
      <c r="E57" s="2239">
        <f>E59+E60</f>
        <v>49975</v>
      </c>
      <c r="F57" s="2227" t="s">
        <v>1027</v>
      </c>
    </row>
    <row r="58" spans="1:6" ht="15" customHeight="1" thickBot="1">
      <c r="A58" s="2203"/>
      <c r="B58" s="2193" t="s">
        <v>667</v>
      </c>
      <c r="C58" s="2205"/>
      <c r="D58" s="2206"/>
      <c r="E58" s="2207"/>
      <c r="F58" s="2208"/>
    </row>
    <row r="59" spans="1:6" ht="15" customHeight="1">
      <c r="A59" s="2209">
        <v>4251</v>
      </c>
      <c r="B59" s="2210" t="s">
        <v>190</v>
      </c>
      <c r="C59" s="2214" t="s">
        <v>244</v>
      </c>
      <c r="D59" s="2240">
        <f>E59</f>
        <v>43475</v>
      </c>
      <c r="E59" s="2212">
        <f>+gradaran!F67+'arandzin chanaparh'!F68+Shner!F69+qts!F67+rhamat!F67+kext.grer!F67+'  mshakujti tun'!F66+bnak.chin!F67+poxoc.lusav.!F66+'arandzin aih'!F67</f>
        <v>43475</v>
      </c>
      <c r="F59" s="2213" t="s">
        <v>1027</v>
      </c>
    </row>
    <row r="60" spans="1:6" ht="15" customHeight="1" thickBot="1">
      <c r="A60" s="2217">
        <v>4252</v>
      </c>
      <c r="B60" s="2233" t="s">
        <v>703</v>
      </c>
      <c r="C60" s="2234" t="s">
        <v>245</v>
      </c>
      <c r="D60" s="2220">
        <f>E60</f>
        <v>6500</v>
      </c>
      <c r="E60" s="2212">
        <f>aparat!F68+qts!F68+mankap!F68+zags!F68+'sporti dproc'!F68+'  mshakujti tun'!F67</f>
        <v>6500</v>
      </c>
      <c r="F60" s="2221" t="s">
        <v>1027</v>
      </c>
    </row>
    <row r="61" spans="1:6" ht="15" customHeight="1" thickBot="1">
      <c r="A61" s="2203">
        <v>4260</v>
      </c>
      <c r="B61" s="2224" t="s">
        <v>1741</v>
      </c>
      <c r="C61" s="2205" t="s">
        <v>358</v>
      </c>
      <c r="D61" s="2238">
        <f>E61</f>
        <v>73200</v>
      </c>
      <c r="E61" s="2239">
        <f>E63+E66+E68+E69+E70</f>
        <v>73200</v>
      </c>
      <c r="F61" s="2227" t="s">
        <v>1027</v>
      </c>
    </row>
    <row r="62" spans="1:6" ht="15" customHeight="1" thickBot="1">
      <c r="A62" s="2203"/>
      <c r="B62" s="2193" t="s">
        <v>667</v>
      </c>
      <c r="C62" s="2205"/>
      <c r="D62" s="2206"/>
      <c r="E62" s="2207"/>
      <c r="F62" s="2208"/>
    </row>
    <row r="63" spans="1:6" ht="15" customHeight="1">
      <c r="A63" s="2209">
        <v>4261</v>
      </c>
      <c r="B63" s="2210" t="s">
        <v>983</v>
      </c>
      <c r="C63" s="2214" t="s">
        <v>246</v>
      </c>
      <c r="D63" s="2240">
        <f>E63</f>
        <v>2700</v>
      </c>
      <c r="E63" s="2212">
        <f>aparat!F70+zags!F70+'qts partq'!F70+qts!F70+'  mshakujti tun'!F69+mankap!F70+'mankap partq'!F70+'sporti dproc'!F70+'arvesti dproc'!F70+'ajl mchak'!F70+              gradaran!F70+'arandzin sport'!F70+artadproc!F70</f>
        <v>2700</v>
      </c>
      <c r="F63" s="2213" t="s">
        <v>1027</v>
      </c>
    </row>
    <row r="64" spans="1:6" ht="15" customHeight="1">
      <c r="A64" s="2209">
        <v>4262</v>
      </c>
      <c r="B64" s="2210" t="s">
        <v>984</v>
      </c>
      <c r="C64" s="2214" t="s">
        <v>247</v>
      </c>
      <c r="D64" s="2240">
        <v>0</v>
      </c>
      <c r="E64" s="2212">
        <v>0</v>
      </c>
      <c r="F64" s="2213" t="s">
        <v>1027</v>
      </c>
    </row>
    <row r="65" spans="1:6" ht="15" customHeight="1">
      <c r="A65" s="2209">
        <v>4263</v>
      </c>
      <c r="B65" s="2210" t="s">
        <v>1060</v>
      </c>
      <c r="C65" s="2214" t="s">
        <v>248</v>
      </c>
      <c r="D65" s="2240">
        <v>0</v>
      </c>
      <c r="E65" s="2212">
        <v>0</v>
      </c>
      <c r="F65" s="2213" t="s">
        <v>1027</v>
      </c>
    </row>
    <row r="66" spans="1:6" ht="15" customHeight="1">
      <c r="A66" s="2209">
        <v>4264</v>
      </c>
      <c r="B66" s="2244" t="s">
        <v>985</v>
      </c>
      <c r="C66" s="2214" t="s">
        <v>249</v>
      </c>
      <c r="D66" s="2240">
        <f>E66</f>
        <v>13000</v>
      </c>
      <c r="E66" s="2212">
        <f>aparat!F73+qts!F73+'qts partq'!F73+'arandzin dproc'!F98+'ajl mchak'!F73+barz.krt!F98+'10.5.1'!F73</f>
        <v>13000</v>
      </c>
      <c r="F66" s="2213" t="s">
        <v>1027</v>
      </c>
    </row>
    <row r="67" spans="1:6" ht="15" customHeight="1">
      <c r="A67" s="2209">
        <v>4265</v>
      </c>
      <c r="B67" s="2245" t="s">
        <v>943</v>
      </c>
      <c r="C67" s="2214" t="s">
        <v>250</v>
      </c>
      <c r="D67" s="2240">
        <v>0</v>
      </c>
      <c r="E67" s="2212">
        <v>0</v>
      </c>
      <c r="F67" s="2213" t="s">
        <v>1027</v>
      </c>
    </row>
    <row r="68" spans="1:6" ht="15" customHeight="1">
      <c r="A68" s="2209">
        <v>4266</v>
      </c>
      <c r="B68" s="2244" t="s">
        <v>229</v>
      </c>
      <c r="C68" s="2214" t="s">
        <v>251</v>
      </c>
      <c r="D68" s="2240">
        <f>E68</f>
        <v>0</v>
      </c>
      <c r="E68" s="2212">
        <f>mankap!F75+'sporti dproc'!F75</f>
        <v>0</v>
      </c>
      <c r="F68" s="2213" t="s">
        <v>1027</v>
      </c>
    </row>
    <row r="69" spans="1:6" ht="15" customHeight="1">
      <c r="A69" s="2209">
        <v>4267</v>
      </c>
      <c r="B69" s="2244" t="s">
        <v>230</v>
      </c>
      <c r="C69" s="2214" t="s">
        <v>904</v>
      </c>
      <c r="D69" s="2240">
        <f>E69</f>
        <v>7500</v>
      </c>
      <c r="E69" s="2212">
        <f>aparat!F76+qts!F76+'qts partq'!F76+'  mshakujti tun'!F75+mankap!F76+'mankap partq'!F76+'sporti dproc'!F76+'arvesti dproc'!F76+gradaran!F76+artadproc!F76+'ajl mchak'!F76+zags!F76+'10.5.1'!F76+'1.6.1'!F77+'arandzin soc'!F76</f>
        <v>7500</v>
      </c>
      <c r="F69" s="2213" t="s">
        <v>1027</v>
      </c>
    </row>
    <row r="70" spans="1:6" ht="15" customHeight="1" thickBot="1">
      <c r="A70" s="2217">
        <v>4268</v>
      </c>
      <c r="B70" s="2246" t="s">
        <v>480</v>
      </c>
      <c r="C70" s="2234" t="s">
        <v>568</v>
      </c>
      <c r="D70" s="2220">
        <f>E70</f>
        <v>50000</v>
      </c>
      <c r="E70" s="2212">
        <f>aparat!F77+rhamat!F77+qts!F77+'qts partq'!F77+gradaran!F77+'  mshakujti tun'!F76+'ajl mchak'!F77+mankap!F77+'mankap partq'!F77+artadproc!F77+'sporti dproc'!F77+'arvesti dproc'!F77+zags!F77+'10.5.1'!F77+Sheet3!F77+Shner!F79+poxoc.lusav.!F76+'arandzin aih'!F77+'arandzin soc'!F77+bnak.chin!F77</f>
        <v>50000</v>
      </c>
      <c r="F70" s="2221" t="s">
        <v>1027</v>
      </c>
    </row>
    <row r="71" spans="1:6" ht="15" customHeight="1" thickBot="1">
      <c r="A71" s="1789">
        <v>4300</v>
      </c>
      <c r="B71" s="2247" t="s">
        <v>1742</v>
      </c>
      <c r="C71" s="2202" t="s">
        <v>358</v>
      </c>
      <c r="D71" s="2206">
        <v>0</v>
      </c>
      <c r="E71" s="2207">
        <v>0</v>
      </c>
      <c r="F71" s="2248" t="s">
        <v>1027</v>
      </c>
    </row>
    <row r="72" spans="1:6" ht="15" customHeight="1" thickBot="1">
      <c r="A72" s="2187"/>
      <c r="B72" s="2193" t="s">
        <v>893</v>
      </c>
      <c r="C72" s="2189"/>
      <c r="D72" s="2199"/>
      <c r="E72" s="2200"/>
      <c r="F72" s="2196"/>
    </row>
    <row r="73" spans="1:6" ht="15" customHeight="1" thickBot="1">
      <c r="A73" s="2203">
        <v>4310</v>
      </c>
      <c r="B73" s="2249" t="s">
        <v>1743</v>
      </c>
      <c r="C73" s="2205" t="s">
        <v>358</v>
      </c>
      <c r="D73" s="2238">
        <v>0</v>
      </c>
      <c r="E73" s="2239">
        <v>0</v>
      </c>
      <c r="F73" s="2227"/>
    </row>
    <row r="74" spans="1:6" ht="15" customHeight="1" thickBot="1">
      <c r="A74" s="2203"/>
      <c r="B74" s="2193" t="s">
        <v>667</v>
      </c>
      <c r="C74" s="2205"/>
      <c r="D74" s="2206"/>
      <c r="E74" s="2207"/>
      <c r="F74" s="2208"/>
    </row>
    <row r="75" spans="1:6" ht="15" customHeight="1">
      <c r="A75" s="2209">
        <v>4311</v>
      </c>
      <c r="B75" s="2244" t="s">
        <v>481</v>
      </c>
      <c r="C75" s="2214" t="s">
        <v>569</v>
      </c>
      <c r="D75" s="2240">
        <v>0</v>
      </c>
      <c r="E75" s="2212">
        <v>0</v>
      </c>
      <c r="F75" s="2213" t="s">
        <v>1027</v>
      </c>
    </row>
    <row r="76" spans="1:6" ht="15" customHeight="1">
      <c r="A76" s="2209">
        <v>4312</v>
      </c>
      <c r="B76" s="2244" t="s">
        <v>482</v>
      </c>
      <c r="C76" s="2214" t="s">
        <v>570</v>
      </c>
      <c r="D76" s="2240">
        <v>0</v>
      </c>
      <c r="E76" s="2212">
        <v>0</v>
      </c>
      <c r="F76" s="2213" t="s">
        <v>1027</v>
      </c>
    </row>
    <row r="77" spans="1:6" ht="15" customHeight="1" thickBot="1">
      <c r="A77" s="2209">
        <v>4320</v>
      </c>
      <c r="B77" s="2250" t="s">
        <v>1744</v>
      </c>
      <c r="C77" s="2216" t="s">
        <v>358</v>
      </c>
      <c r="D77" s="2240">
        <v>0</v>
      </c>
      <c r="E77" s="2207">
        <v>0</v>
      </c>
      <c r="F77" s="2213"/>
    </row>
    <row r="78" spans="1:6" ht="15" customHeight="1" thickBot="1">
      <c r="A78" s="2203"/>
      <c r="B78" s="2193" t="s">
        <v>667</v>
      </c>
      <c r="C78" s="2205"/>
      <c r="D78" s="2240"/>
      <c r="E78" s="2207"/>
      <c r="F78" s="2208"/>
    </row>
    <row r="79" spans="1:6" ht="15" customHeight="1">
      <c r="A79" s="2209">
        <v>4321</v>
      </c>
      <c r="B79" s="2244" t="s">
        <v>483</v>
      </c>
      <c r="C79" s="2214" t="s">
        <v>571</v>
      </c>
      <c r="D79" s="2240">
        <v>0</v>
      </c>
      <c r="E79" s="2212">
        <v>0</v>
      </c>
      <c r="F79" s="2213" t="s">
        <v>1027</v>
      </c>
    </row>
    <row r="80" spans="1:6" ht="15" customHeight="1" thickBot="1">
      <c r="A80" s="2217">
        <v>4322</v>
      </c>
      <c r="B80" s="2246" t="s">
        <v>484</v>
      </c>
      <c r="C80" s="2234" t="s">
        <v>572</v>
      </c>
      <c r="D80" s="2220">
        <v>0</v>
      </c>
      <c r="E80" s="2212">
        <v>0</v>
      </c>
      <c r="F80" s="2221" t="s">
        <v>1027</v>
      </c>
    </row>
    <row r="81" spans="1:6" ht="15" customHeight="1" thickBot="1">
      <c r="A81" s="2203">
        <v>4330</v>
      </c>
      <c r="B81" s="2249" t="s">
        <v>1745</v>
      </c>
      <c r="C81" s="2205" t="s">
        <v>358</v>
      </c>
      <c r="D81" s="2206">
        <v>0</v>
      </c>
      <c r="E81" s="2207">
        <v>0</v>
      </c>
      <c r="F81" s="2208" t="s">
        <v>1027</v>
      </c>
    </row>
    <row r="82" spans="1:6" ht="15" customHeight="1" thickBot="1">
      <c r="A82" s="2203"/>
      <c r="B82" s="2193" t="s">
        <v>667</v>
      </c>
      <c r="C82" s="2205"/>
      <c r="D82" s="2206"/>
      <c r="E82" s="2207"/>
      <c r="F82" s="2208"/>
    </row>
    <row r="83" spans="1:6" ht="15" customHeight="1">
      <c r="A83" s="2209">
        <v>4331</v>
      </c>
      <c r="B83" s="2244" t="s">
        <v>588</v>
      </c>
      <c r="C83" s="2214" t="s">
        <v>573</v>
      </c>
      <c r="D83" s="2240">
        <v>0</v>
      </c>
      <c r="E83" s="2212">
        <v>0</v>
      </c>
      <c r="F83" s="2213" t="s">
        <v>1027</v>
      </c>
    </row>
    <row r="84" spans="1:6" ht="15" customHeight="1">
      <c r="A84" s="2209">
        <v>4332</v>
      </c>
      <c r="B84" s="2244" t="s">
        <v>589</v>
      </c>
      <c r="C84" s="2214" t="s">
        <v>574</v>
      </c>
      <c r="D84" s="2240">
        <v>0</v>
      </c>
      <c r="E84" s="2212">
        <v>0</v>
      </c>
      <c r="F84" s="2213" t="s">
        <v>1027</v>
      </c>
    </row>
    <row r="85" spans="1:6" ht="15" customHeight="1" thickBot="1">
      <c r="A85" s="2217">
        <v>4333</v>
      </c>
      <c r="B85" s="2246" t="s">
        <v>590</v>
      </c>
      <c r="C85" s="2234" t="s">
        <v>575</v>
      </c>
      <c r="D85" s="2220">
        <v>0</v>
      </c>
      <c r="E85" s="2212">
        <v>0</v>
      </c>
      <c r="F85" s="2221" t="s">
        <v>1027</v>
      </c>
    </row>
    <row r="86" spans="1:6" ht="15" customHeight="1" thickBot="1">
      <c r="A86" s="1789">
        <v>4400</v>
      </c>
      <c r="B86" s="2251" t="s">
        <v>1746</v>
      </c>
      <c r="C86" s="2202" t="s">
        <v>358</v>
      </c>
      <c r="D86" s="2199">
        <v>0</v>
      </c>
      <c r="E86" s="2212">
        <v>0</v>
      </c>
      <c r="F86" s="2223" t="s">
        <v>1027</v>
      </c>
    </row>
    <row r="87" spans="1:6" ht="15" customHeight="1" thickBot="1">
      <c r="A87" s="2187"/>
      <c r="B87" s="2193" t="s">
        <v>893</v>
      </c>
      <c r="C87" s="2189"/>
      <c r="D87" s="2199"/>
      <c r="E87" s="2200"/>
      <c r="F87" s="2196"/>
    </row>
    <row r="88" spans="1:6" ht="15" customHeight="1" thickBot="1">
      <c r="A88" s="2203">
        <v>4410</v>
      </c>
      <c r="B88" s="2249" t="s">
        <v>1747</v>
      </c>
      <c r="C88" s="2205" t="s">
        <v>358</v>
      </c>
      <c r="D88" s="2206">
        <v>0</v>
      </c>
      <c r="E88" s="2207">
        <v>0</v>
      </c>
      <c r="F88" s="2208"/>
    </row>
    <row r="89" spans="1:6" ht="15" customHeight="1" thickBot="1">
      <c r="A89" s="2203"/>
      <c r="B89" s="2193" t="s">
        <v>667</v>
      </c>
      <c r="C89" s="2205"/>
      <c r="D89" s="2206"/>
      <c r="E89" s="2207"/>
      <c r="F89" s="2208"/>
    </row>
    <row r="90" spans="1:6" ht="15" customHeight="1">
      <c r="A90" s="2209">
        <v>4411</v>
      </c>
      <c r="B90" s="2244" t="s">
        <v>591</v>
      </c>
      <c r="C90" s="2214" t="s">
        <v>576</v>
      </c>
      <c r="D90" s="2240">
        <v>0</v>
      </c>
      <c r="E90" s="2212">
        <v>0</v>
      </c>
      <c r="F90" s="2213" t="s">
        <v>1027</v>
      </c>
    </row>
    <row r="91" spans="1:6" ht="15" customHeight="1">
      <c r="A91" s="2209">
        <v>4412</v>
      </c>
      <c r="B91" s="2244" t="s">
        <v>970</v>
      </c>
      <c r="C91" s="2214" t="s">
        <v>577</v>
      </c>
      <c r="D91" s="2240">
        <v>0</v>
      </c>
      <c r="E91" s="2212">
        <v>0</v>
      </c>
      <c r="F91" s="2213" t="s">
        <v>1027</v>
      </c>
    </row>
    <row r="92" spans="1:6" ht="15" customHeight="1" thickBot="1">
      <c r="A92" s="2209">
        <v>4420</v>
      </c>
      <c r="B92" s="2250" t="s">
        <v>1748</v>
      </c>
      <c r="C92" s="2216" t="s">
        <v>358</v>
      </c>
      <c r="D92" s="2240">
        <v>0</v>
      </c>
      <c r="E92" s="2212">
        <v>0</v>
      </c>
      <c r="F92" s="2213"/>
    </row>
    <row r="93" spans="1:6" ht="15" customHeight="1" thickBot="1">
      <c r="A93" s="2203"/>
      <c r="B93" s="2193" t="s">
        <v>667</v>
      </c>
      <c r="C93" s="2205"/>
      <c r="D93" s="2206"/>
      <c r="E93" s="2207"/>
      <c r="F93" s="2208"/>
    </row>
    <row r="94" spans="1:6" ht="15" customHeight="1">
      <c r="A94" s="2209">
        <v>4421</v>
      </c>
      <c r="B94" s="2244" t="s">
        <v>515</v>
      </c>
      <c r="C94" s="2214" t="s">
        <v>578</v>
      </c>
      <c r="D94" s="2240">
        <v>0</v>
      </c>
      <c r="E94" s="2212">
        <v>0</v>
      </c>
      <c r="F94" s="2213" t="s">
        <v>1027</v>
      </c>
    </row>
    <row r="95" spans="1:6" ht="15" customHeight="1" thickBot="1">
      <c r="A95" s="2217">
        <v>4422</v>
      </c>
      <c r="B95" s="2246" t="s">
        <v>1100</v>
      </c>
      <c r="C95" s="2234" t="s">
        <v>579</v>
      </c>
      <c r="D95" s="2220">
        <v>0</v>
      </c>
      <c r="E95" s="2212">
        <v>0</v>
      </c>
      <c r="F95" s="2221" t="s">
        <v>1027</v>
      </c>
    </row>
    <row r="96" spans="1:6" ht="15" customHeight="1" thickBot="1">
      <c r="A96" s="2252">
        <v>4500</v>
      </c>
      <c r="B96" s="2253" t="s">
        <v>1749</v>
      </c>
      <c r="C96" s="2254" t="s">
        <v>358</v>
      </c>
      <c r="D96" s="2255">
        <f>E96</f>
        <v>664931.69999999995</v>
      </c>
      <c r="E96" s="2256">
        <f>E106+E118+E105</f>
        <v>664931.69999999995</v>
      </c>
      <c r="F96" s="2248" t="s">
        <v>1027</v>
      </c>
    </row>
    <row r="97" spans="1:6" ht="15" customHeight="1" thickBot="1">
      <c r="A97" s="2187"/>
      <c r="B97" s="2193" t="s">
        <v>893</v>
      </c>
      <c r="C97" s="2189"/>
      <c r="D97" s="2199"/>
      <c r="E97" s="2200"/>
      <c r="F97" s="2196"/>
    </row>
    <row r="98" spans="1:6" ht="15" customHeight="1" thickBot="1">
      <c r="A98" s="2203">
        <v>4510</v>
      </c>
      <c r="B98" s="2257" t="s">
        <v>1750</v>
      </c>
      <c r="C98" s="2205" t="s">
        <v>358</v>
      </c>
      <c r="D98" s="2206">
        <f>E98</f>
        <v>0</v>
      </c>
      <c r="E98" s="2207">
        <f>E105</f>
        <v>0</v>
      </c>
      <c r="F98" s="2208"/>
    </row>
    <row r="99" spans="1:6" ht="15" customHeight="1" thickBot="1">
      <c r="A99" s="2203"/>
      <c r="B99" s="2193" t="s">
        <v>667</v>
      </c>
      <c r="C99" s="2205"/>
      <c r="D99" s="2206"/>
      <c r="E99" s="2207"/>
      <c r="F99" s="2208"/>
    </row>
    <row r="100" spans="1:6" ht="15" customHeight="1">
      <c r="A100" s="2209">
        <v>4511</v>
      </c>
      <c r="B100" s="2244" t="s">
        <v>808</v>
      </c>
      <c r="C100" s="2214" t="s">
        <v>580</v>
      </c>
      <c r="D100" s="2240">
        <v>0</v>
      </c>
      <c r="E100" s="2212">
        <v>0</v>
      </c>
      <c r="F100" s="2213" t="s">
        <v>1027</v>
      </c>
    </row>
    <row r="101" spans="1:6" ht="15" customHeight="1" thickBot="1">
      <c r="A101" s="2217">
        <v>4512</v>
      </c>
      <c r="B101" s="2246" t="s">
        <v>1101</v>
      </c>
      <c r="C101" s="2234" t="s">
        <v>581</v>
      </c>
      <c r="D101" s="2220">
        <v>0</v>
      </c>
      <c r="E101" s="2212">
        <v>0</v>
      </c>
      <c r="F101" s="2221" t="s">
        <v>1027</v>
      </c>
    </row>
    <row r="102" spans="1:6" ht="15" customHeight="1" thickBot="1">
      <c r="A102" s="2203">
        <v>4520</v>
      </c>
      <c r="B102" s="2257" t="s">
        <v>1751</v>
      </c>
      <c r="C102" s="2205" t="s">
        <v>358</v>
      </c>
      <c r="D102" s="2206">
        <v>0</v>
      </c>
      <c r="E102" s="2207">
        <v>0</v>
      </c>
      <c r="F102" s="2208"/>
    </row>
    <row r="103" spans="1:6" ht="15" customHeight="1" thickBot="1">
      <c r="A103" s="2203"/>
      <c r="B103" s="2193" t="s">
        <v>667</v>
      </c>
      <c r="C103" s="2205"/>
      <c r="D103" s="2206"/>
      <c r="E103" s="2207"/>
      <c r="F103" s="2208"/>
    </row>
    <row r="104" spans="1:6" ht="15" customHeight="1">
      <c r="A104" s="2209">
        <v>4521</v>
      </c>
      <c r="B104" s="2244" t="s">
        <v>830</v>
      </c>
      <c r="C104" s="2214" t="s">
        <v>582</v>
      </c>
      <c r="D104" s="2240">
        <v>0</v>
      </c>
      <c r="E104" s="2212">
        <v>0</v>
      </c>
      <c r="F104" s="2213" t="s">
        <v>1027</v>
      </c>
    </row>
    <row r="105" spans="1:6" ht="15" customHeight="1">
      <c r="A105" s="2209">
        <v>4522</v>
      </c>
      <c r="B105" s="2244" t="s">
        <v>737</v>
      </c>
      <c r="C105" s="2214" t="s">
        <v>583</v>
      </c>
      <c r="D105" s="2240">
        <f>E105</f>
        <v>0</v>
      </c>
      <c r="E105" s="2212">
        <f>'1.6.1'!F99</f>
        <v>0</v>
      </c>
      <c r="F105" s="2213" t="s">
        <v>1027</v>
      </c>
    </row>
    <row r="106" spans="1:6" ht="15" customHeight="1" thickBot="1">
      <c r="A106" s="2209">
        <v>4530</v>
      </c>
      <c r="B106" s="2258" t="s">
        <v>1752</v>
      </c>
      <c r="C106" s="2216" t="s">
        <v>358</v>
      </c>
      <c r="D106" s="2240">
        <f>E106</f>
        <v>623800</v>
      </c>
      <c r="E106" s="2212">
        <f>E108+E109+E110</f>
        <v>623800</v>
      </c>
      <c r="F106" s="2213" t="s">
        <v>1028</v>
      </c>
    </row>
    <row r="107" spans="1:6" ht="15" customHeight="1" thickBot="1">
      <c r="A107" s="2203"/>
      <c r="B107" s="2193" t="s">
        <v>667</v>
      </c>
      <c r="C107" s="2205"/>
      <c r="D107" s="2240"/>
      <c r="E107" s="2207"/>
      <c r="F107" s="2208"/>
    </row>
    <row r="108" spans="1:6" ht="15" customHeight="1">
      <c r="A108" s="2209">
        <v>4531</v>
      </c>
      <c r="B108" s="2241" t="s">
        <v>795</v>
      </c>
      <c r="C108" s="2211" t="s">
        <v>90</v>
      </c>
      <c r="D108" s="2240">
        <f>E108</f>
        <v>623300</v>
      </c>
      <c r="E108" s="2212">
        <f>'arvesti dproc'!F105+mankap!F105+'mch kentron'!F105+rhamat!F102+qts!F105+'sporti dproc'!F105+komynal!F105+gradaran!F105</f>
        <v>623300</v>
      </c>
      <c r="F108" s="2213" t="s">
        <v>1028</v>
      </c>
    </row>
    <row r="109" spans="1:6" ht="15" customHeight="1">
      <c r="A109" s="2209">
        <v>4532</v>
      </c>
      <c r="B109" s="2241" t="s">
        <v>83</v>
      </c>
      <c r="C109" s="2214" t="s">
        <v>91</v>
      </c>
      <c r="D109" s="2240">
        <v>0</v>
      </c>
      <c r="E109" s="2212">
        <v>0</v>
      </c>
      <c r="F109" s="2213" t="s">
        <v>1028</v>
      </c>
    </row>
    <row r="110" spans="1:6" ht="15" customHeight="1">
      <c r="A110" s="2259">
        <v>4533</v>
      </c>
      <c r="B110" s="2260" t="s">
        <v>1130</v>
      </c>
      <c r="C110" s="2261" t="s">
        <v>92</v>
      </c>
      <c r="D110" s="2240">
        <f>E110</f>
        <v>500</v>
      </c>
      <c r="E110" s="2212">
        <f>'1.6.1'!F108+Sheet3!F107+qts!F107+gradaran!F107</f>
        <v>500</v>
      </c>
      <c r="F110" s="2213" t="s">
        <v>1028</v>
      </c>
    </row>
    <row r="111" spans="1:6" ht="15" customHeight="1">
      <c r="A111" s="2259"/>
      <c r="B111" s="2241" t="s">
        <v>893</v>
      </c>
      <c r="C111" s="2214"/>
      <c r="D111" s="2262"/>
      <c r="E111" s="2263"/>
      <c r="F111" s="2213"/>
    </row>
    <row r="112" spans="1:6" ht="15" customHeight="1">
      <c r="A112" s="2259">
        <v>4534</v>
      </c>
      <c r="B112" s="2241" t="s">
        <v>13</v>
      </c>
      <c r="C112" s="2214"/>
      <c r="D112" s="2240">
        <v>0</v>
      </c>
      <c r="E112" s="2207">
        <v>0</v>
      </c>
      <c r="F112" s="2213" t="s">
        <v>1028</v>
      </c>
    </row>
    <row r="113" spans="1:6" ht="15" customHeight="1">
      <c r="A113" s="2259"/>
      <c r="B113" s="2241" t="s">
        <v>1097</v>
      </c>
      <c r="C113" s="2214"/>
      <c r="D113" s="2240"/>
      <c r="E113" s="2212"/>
      <c r="F113" s="2213" t="s">
        <v>1028</v>
      </c>
    </row>
    <row r="114" spans="1:6" ht="15" customHeight="1">
      <c r="A114" s="2264">
        <v>4535</v>
      </c>
      <c r="B114" s="2265" t="s">
        <v>1096</v>
      </c>
      <c r="C114" s="2214"/>
      <c r="D114" s="2240">
        <v>0</v>
      </c>
      <c r="E114" s="2212"/>
      <c r="F114" s="2213" t="s">
        <v>1028</v>
      </c>
    </row>
    <row r="115" spans="1:6" ht="15" customHeight="1">
      <c r="A115" s="2209">
        <v>4536</v>
      </c>
      <c r="B115" s="2241" t="s">
        <v>882</v>
      </c>
      <c r="C115" s="2214"/>
      <c r="D115" s="2240">
        <v>0</v>
      </c>
      <c r="E115" s="2212">
        <v>0</v>
      </c>
      <c r="F115" s="2213" t="s">
        <v>1028</v>
      </c>
    </row>
    <row r="116" spans="1:6" ht="15" customHeight="1">
      <c r="A116" s="2209">
        <v>4537</v>
      </c>
      <c r="B116" s="2241" t="s">
        <v>883</v>
      </c>
      <c r="C116" s="2214"/>
      <c r="D116" s="2240">
        <v>0</v>
      </c>
      <c r="E116" s="2212">
        <v>0</v>
      </c>
      <c r="F116" s="2213" t="s">
        <v>1028</v>
      </c>
    </row>
    <row r="117" spans="1:6" ht="15" customHeight="1" thickBot="1">
      <c r="A117" s="2259">
        <v>4538</v>
      </c>
      <c r="B117" s="2266" t="s">
        <v>885</v>
      </c>
      <c r="C117" s="2261"/>
      <c r="D117" s="2267">
        <v>0</v>
      </c>
      <c r="E117" s="2212">
        <v>0</v>
      </c>
      <c r="F117" s="2268" t="s">
        <v>1028</v>
      </c>
    </row>
    <row r="118" spans="1:6" ht="15" customHeight="1" thickBot="1">
      <c r="A118" s="1789">
        <v>4540</v>
      </c>
      <c r="B118" s="2269" t="s">
        <v>1753</v>
      </c>
      <c r="C118" s="2202" t="s">
        <v>358</v>
      </c>
      <c r="D118" s="2199">
        <f>E118</f>
        <v>41131.699999999997</v>
      </c>
      <c r="E118" s="2200">
        <f>E120+E122+E121</f>
        <v>41131.699999999997</v>
      </c>
      <c r="F118" s="2223" t="str">
        <f>F122</f>
        <v>X</v>
      </c>
    </row>
    <row r="119" spans="1:6" ht="15" customHeight="1">
      <c r="A119" s="2203"/>
      <c r="B119" s="2270" t="s">
        <v>667</v>
      </c>
      <c r="C119" s="2205"/>
      <c r="D119" s="2206"/>
      <c r="E119" s="2207"/>
      <c r="F119" s="2208" t="s">
        <v>1028</v>
      </c>
    </row>
    <row r="120" spans="1:6" ht="15" customHeight="1">
      <c r="A120" s="2209">
        <v>4541</v>
      </c>
      <c r="B120" s="2271" t="s">
        <v>211</v>
      </c>
      <c r="C120" s="2214" t="s">
        <v>1789</v>
      </c>
      <c r="D120" s="2240">
        <f>E120</f>
        <v>0</v>
      </c>
      <c r="E120" s="2212">
        <f>rhamat!F107</f>
        <v>0</v>
      </c>
      <c r="F120" s="2213" t="s">
        <v>1028</v>
      </c>
    </row>
    <row r="121" spans="1:6" ht="15" customHeight="1">
      <c r="A121" s="2209">
        <v>4542</v>
      </c>
      <c r="B121" s="1954" t="s">
        <v>67</v>
      </c>
      <c r="C121" s="1946">
        <v>4655</v>
      </c>
      <c r="D121" s="2240">
        <f>E121</f>
        <v>0</v>
      </c>
      <c r="E121" s="2212">
        <f>poxoc.lusav.!F97</f>
        <v>0</v>
      </c>
      <c r="F121" s="2213" t="s">
        <v>1028</v>
      </c>
    </row>
    <row r="122" spans="1:6" ht="15" customHeight="1" thickBot="1">
      <c r="A122" s="2217">
        <v>4543</v>
      </c>
      <c r="B122" s="2272" t="s">
        <v>1131</v>
      </c>
      <c r="C122" s="2234" t="s">
        <v>1009</v>
      </c>
      <c r="D122" s="2220">
        <f>E122</f>
        <v>41131.699999999997</v>
      </c>
      <c r="E122" s="2243">
        <f>bnak.chin!F114+'1.5.1'!F114+'1.6.1'!F115+'arandzin sport'!F99+aparat!F114+kext.grer!F114</f>
        <v>41131.699999999997</v>
      </c>
      <c r="F122" s="2221" t="s">
        <v>1028</v>
      </c>
    </row>
    <row r="123" spans="1:6" ht="15" customHeight="1">
      <c r="A123" s="2259"/>
      <c r="B123" s="2241" t="s">
        <v>893</v>
      </c>
      <c r="C123" s="2214"/>
      <c r="D123" s="2240"/>
      <c r="E123" s="2212"/>
      <c r="F123" s="2213"/>
    </row>
    <row r="124" spans="1:6" ht="15" customHeight="1">
      <c r="A124" s="2259">
        <v>4544</v>
      </c>
      <c r="B124" s="2241" t="s">
        <v>486</v>
      </c>
      <c r="C124" s="2214"/>
      <c r="D124" s="2240">
        <v>0</v>
      </c>
      <c r="E124" s="2212"/>
      <c r="F124" s="2213" t="s">
        <v>1028</v>
      </c>
    </row>
    <row r="125" spans="1:6" ht="15" customHeight="1">
      <c r="A125" s="2259"/>
      <c r="B125" s="2241" t="s">
        <v>1097</v>
      </c>
      <c r="C125" s="2214"/>
      <c r="D125" s="2240">
        <v>0</v>
      </c>
      <c r="E125" s="2212"/>
      <c r="F125" s="2213" t="s">
        <v>1028</v>
      </c>
    </row>
    <row r="126" spans="1:6" ht="15" customHeight="1">
      <c r="A126" s="2264">
        <v>4545</v>
      </c>
      <c r="B126" s="2265" t="s">
        <v>1096</v>
      </c>
      <c r="C126" s="2214"/>
      <c r="D126" s="2240">
        <v>0</v>
      </c>
      <c r="E126" s="2212"/>
      <c r="F126" s="2213" t="s">
        <v>1028</v>
      </c>
    </row>
    <row r="127" spans="1:6" ht="15" customHeight="1">
      <c r="A127" s="2209">
        <v>4546</v>
      </c>
      <c r="B127" s="2273" t="s">
        <v>884</v>
      </c>
      <c r="C127" s="2214"/>
      <c r="D127" s="2240">
        <v>0</v>
      </c>
      <c r="E127" s="2212"/>
      <c r="F127" s="2213" t="s">
        <v>1028</v>
      </c>
    </row>
    <row r="128" spans="1:6" ht="15" customHeight="1">
      <c r="A128" s="2209">
        <v>4547</v>
      </c>
      <c r="B128" s="2241" t="s">
        <v>883</v>
      </c>
      <c r="C128" s="2214"/>
      <c r="D128" s="2240">
        <v>0</v>
      </c>
      <c r="E128" s="2212"/>
      <c r="F128" s="2213" t="s">
        <v>1028</v>
      </c>
    </row>
    <row r="129" spans="1:6" ht="15" customHeight="1" thickBot="1">
      <c r="A129" s="2259">
        <v>4548</v>
      </c>
      <c r="B129" s="2266" t="s">
        <v>885</v>
      </c>
      <c r="C129" s="2261"/>
      <c r="D129" s="2267">
        <v>0</v>
      </c>
      <c r="E129" s="2274"/>
      <c r="F129" s="2268" t="s">
        <v>1028</v>
      </c>
    </row>
    <row r="130" spans="1:6" ht="15" customHeight="1" thickBot="1">
      <c r="A130" s="1789">
        <v>4600</v>
      </c>
      <c r="B130" s="2269" t="s">
        <v>1754</v>
      </c>
      <c r="C130" s="2202" t="s">
        <v>358</v>
      </c>
      <c r="D130" s="2199">
        <f>E130</f>
        <v>54820</v>
      </c>
      <c r="E130" s="2200">
        <f>E136</f>
        <v>54820</v>
      </c>
      <c r="F130" s="2223" t="s">
        <v>1027</v>
      </c>
    </row>
    <row r="131" spans="1:6" ht="15" customHeight="1" thickBot="1">
      <c r="A131" s="2275"/>
      <c r="B131" s="2276" t="s">
        <v>893</v>
      </c>
      <c r="C131" s="2189"/>
      <c r="D131" s="2194"/>
      <c r="E131" s="2195"/>
      <c r="F131" s="2196"/>
    </row>
    <row r="132" spans="1:6" ht="15" customHeight="1">
      <c r="A132" s="2277">
        <v>4610</v>
      </c>
      <c r="B132" s="2278" t="s">
        <v>742</v>
      </c>
      <c r="C132" s="2279"/>
      <c r="D132" s="2225">
        <v>0</v>
      </c>
      <c r="E132" s="2226">
        <v>0</v>
      </c>
      <c r="F132" s="2227" t="s">
        <v>1028</v>
      </c>
    </row>
    <row r="133" spans="1:6" ht="15" customHeight="1">
      <c r="A133" s="2280"/>
      <c r="B133" s="2281" t="s">
        <v>893</v>
      </c>
      <c r="C133" s="2282"/>
      <c r="D133" s="2237"/>
      <c r="E133" s="2230"/>
      <c r="F133" s="2213"/>
    </row>
    <row r="134" spans="1:6" ht="15" customHeight="1">
      <c r="A134" s="2280">
        <v>4610</v>
      </c>
      <c r="B134" s="1567" t="s">
        <v>199</v>
      </c>
      <c r="C134" s="2283" t="s">
        <v>198</v>
      </c>
      <c r="D134" s="2228">
        <v>0</v>
      </c>
      <c r="E134" s="2230">
        <v>0</v>
      </c>
      <c r="F134" s="2213" t="s">
        <v>1027</v>
      </c>
    </row>
    <row r="135" spans="1:6" ht="15" customHeight="1" thickBot="1">
      <c r="A135" s="2280">
        <v>4620</v>
      </c>
      <c r="B135" s="2284" t="s">
        <v>451</v>
      </c>
      <c r="C135" s="2283" t="s">
        <v>743</v>
      </c>
      <c r="D135" s="2228">
        <v>0</v>
      </c>
      <c r="E135" s="2230">
        <v>0</v>
      </c>
      <c r="F135" s="2213" t="s">
        <v>1027</v>
      </c>
    </row>
    <row r="136" spans="1:6" ht="15" customHeight="1" thickBot="1">
      <c r="A136" s="2285">
        <v>4630</v>
      </c>
      <c r="B136" s="2286" t="s">
        <v>1755</v>
      </c>
      <c r="C136" s="2287" t="s">
        <v>358</v>
      </c>
      <c r="D136" s="2228">
        <f>E136</f>
        <v>54820</v>
      </c>
      <c r="E136" s="2229">
        <f>E138+E141+E139</f>
        <v>54820</v>
      </c>
      <c r="F136" s="2213" t="s">
        <v>1027</v>
      </c>
    </row>
    <row r="137" spans="1:6" ht="15" customHeight="1" thickBot="1">
      <c r="A137" s="2285"/>
      <c r="B137" s="2288" t="s">
        <v>667</v>
      </c>
      <c r="C137" s="2287"/>
      <c r="D137" s="2228"/>
      <c r="E137" s="2229"/>
      <c r="F137" s="2213"/>
    </row>
    <row r="138" spans="1:6" ht="15" customHeight="1">
      <c r="A138" s="2289">
        <v>4631</v>
      </c>
      <c r="B138" s="2290" t="s">
        <v>292</v>
      </c>
      <c r="C138" s="2068" t="s">
        <v>1010</v>
      </c>
      <c r="D138" s="2228">
        <f>E138</f>
        <v>500</v>
      </c>
      <c r="E138" s="2230">
        <f>'soc haraz.korcrac'!F32</f>
        <v>500</v>
      </c>
      <c r="F138" s="2213" t="s">
        <v>1027</v>
      </c>
    </row>
    <row r="139" spans="1:6" ht="15" customHeight="1">
      <c r="A139" s="2289">
        <v>4632</v>
      </c>
      <c r="B139" s="2291" t="s">
        <v>710</v>
      </c>
      <c r="C139" s="2068" t="s">
        <v>1011</v>
      </c>
      <c r="D139" s="2228">
        <f>E139</f>
        <v>300</v>
      </c>
      <c r="E139" s="2230">
        <f>'arandzin sport'!F111</f>
        <v>300</v>
      </c>
      <c r="F139" s="2213" t="s">
        <v>1027</v>
      </c>
    </row>
    <row r="140" spans="1:6" ht="15" customHeight="1">
      <c r="A140" s="2289">
        <v>4633</v>
      </c>
      <c r="B140" s="2290" t="s">
        <v>15</v>
      </c>
      <c r="C140" s="2068" t="s">
        <v>1012</v>
      </c>
      <c r="D140" s="2228">
        <v>0</v>
      </c>
      <c r="E140" s="2230">
        <v>0</v>
      </c>
      <c r="F140" s="2213" t="s">
        <v>1027</v>
      </c>
    </row>
    <row r="141" spans="1:6" ht="15" customHeight="1">
      <c r="A141" s="2289">
        <v>4634</v>
      </c>
      <c r="B141" s="2290" t="s">
        <v>16</v>
      </c>
      <c r="C141" s="2068" t="s">
        <v>1013</v>
      </c>
      <c r="D141" s="2228">
        <f>E141</f>
        <v>54020</v>
      </c>
      <c r="E141" s="2230">
        <f>'arandzin dproc'!F99+'arandzin aroxg'!F112+barz.krt!F99+'arandzin soc'!F112+' gux'!F113</f>
        <v>54020</v>
      </c>
      <c r="F141" s="2213" t="s">
        <v>1027</v>
      </c>
    </row>
    <row r="142" spans="1:6" ht="15" customHeight="1" thickBot="1">
      <c r="A142" s="2289">
        <v>4640</v>
      </c>
      <c r="B142" s="2292" t="s">
        <v>1756</v>
      </c>
      <c r="C142" s="2293" t="s">
        <v>358</v>
      </c>
      <c r="D142" s="2228">
        <v>0</v>
      </c>
      <c r="E142" s="2230">
        <v>0</v>
      </c>
      <c r="F142" s="2213" t="s">
        <v>1027</v>
      </c>
    </row>
    <row r="143" spans="1:6" ht="15" customHeight="1" thickBot="1">
      <c r="A143" s="2285"/>
      <c r="B143" s="2288" t="s">
        <v>667</v>
      </c>
      <c r="C143" s="2287"/>
      <c r="D143" s="2294"/>
      <c r="E143" s="2295"/>
      <c r="F143" s="2208"/>
    </row>
    <row r="144" spans="1:6" ht="15" customHeight="1" thickBot="1">
      <c r="A144" s="2296">
        <v>4641</v>
      </c>
      <c r="B144" s="2297" t="s">
        <v>682</v>
      </c>
      <c r="C144" s="2298" t="s">
        <v>683</v>
      </c>
      <c r="D144" s="2299">
        <v>0</v>
      </c>
      <c r="E144" s="2300"/>
      <c r="F144" s="2221" t="s">
        <v>1027</v>
      </c>
    </row>
    <row r="145" spans="1:6" ht="15" customHeight="1" thickBot="1">
      <c r="A145" s="2187">
        <v>4700</v>
      </c>
      <c r="B145" s="2301" t="s">
        <v>1757</v>
      </c>
      <c r="C145" s="2202" t="s">
        <v>358</v>
      </c>
      <c r="D145" s="2302">
        <f>D150+D151+D170+D157+D166</f>
        <v>404050</v>
      </c>
      <c r="E145" s="2303">
        <f>E147+E151+E170+E157+E166</f>
        <v>404050</v>
      </c>
      <c r="F145" s="2223">
        <v>0</v>
      </c>
    </row>
    <row r="146" spans="1:6" ht="15" customHeight="1" thickBot="1">
      <c r="A146" s="2187"/>
      <c r="B146" s="2193" t="s">
        <v>893</v>
      </c>
      <c r="C146" s="2189"/>
      <c r="D146" s="2302"/>
      <c r="E146" s="2303"/>
      <c r="F146" s="2304"/>
    </row>
    <row r="147" spans="1:6" ht="15" customHeight="1" thickBot="1">
      <c r="A147" s="2203">
        <v>4710</v>
      </c>
      <c r="B147" s="2224" t="s">
        <v>1758</v>
      </c>
      <c r="C147" s="2205" t="s">
        <v>358</v>
      </c>
      <c r="D147" s="2228">
        <f>E147</f>
        <v>800</v>
      </c>
      <c r="E147" s="2229">
        <f>E150</f>
        <v>800</v>
      </c>
      <c r="F147" s="2208" t="s">
        <v>1027</v>
      </c>
    </row>
    <row r="148" spans="1:6" ht="15" customHeight="1" thickBot="1">
      <c r="A148" s="2203"/>
      <c r="B148" s="2193" t="s">
        <v>667</v>
      </c>
      <c r="C148" s="2205"/>
      <c r="D148" s="2228"/>
      <c r="E148" s="2229"/>
      <c r="F148" s="2208"/>
    </row>
    <row r="149" spans="1:6" ht="15" customHeight="1">
      <c r="A149" s="2209">
        <v>4711</v>
      </c>
      <c r="B149" s="2210" t="s">
        <v>200</v>
      </c>
      <c r="C149" s="2214" t="s">
        <v>684</v>
      </c>
      <c r="D149" s="2237">
        <v>0</v>
      </c>
      <c r="E149" s="2230">
        <v>0</v>
      </c>
      <c r="F149" s="2213" t="s">
        <v>1027</v>
      </c>
    </row>
    <row r="150" spans="1:6" ht="15" customHeight="1" thickBot="1">
      <c r="A150" s="2217">
        <v>4712</v>
      </c>
      <c r="B150" s="2246" t="s">
        <v>910</v>
      </c>
      <c r="C150" s="2234" t="s">
        <v>685</v>
      </c>
      <c r="D150" s="2305">
        <f>E150</f>
        <v>800</v>
      </c>
      <c r="E150" s="2230">
        <f>'arandzin aih'!F116+'ajl mchak'!F134+'1.6.1'!F135+aparat!F134+'arandzin dproc'!F117</f>
        <v>800</v>
      </c>
      <c r="F150" s="2268" t="s">
        <v>1027</v>
      </c>
    </row>
    <row r="151" spans="1:6" ht="15" customHeight="1" thickBot="1">
      <c r="A151" s="2203">
        <v>4720</v>
      </c>
      <c r="B151" s="2249" t="s">
        <v>1759</v>
      </c>
      <c r="C151" s="2205" t="s">
        <v>741</v>
      </c>
      <c r="D151" s="2225">
        <f>E151</f>
        <v>8250</v>
      </c>
      <c r="E151" s="2226">
        <f>E155+E154</f>
        <v>8250</v>
      </c>
      <c r="F151" s="2227" t="s">
        <v>1027</v>
      </c>
    </row>
    <row r="152" spans="1:6" ht="15" customHeight="1" thickBot="1">
      <c r="A152" s="2203"/>
      <c r="B152" s="2193" t="s">
        <v>667</v>
      </c>
      <c r="C152" s="2205"/>
      <c r="D152" s="2228"/>
      <c r="E152" s="2229"/>
      <c r="F152" s="2208"/>
    </row>
    <row r="153" spans="1:6" ht="15" customHeight="1">
      <c r="A153" s="2209">
        <v>4721</v>
      </c>
      <c r="B153" s="2244" t="s">
        <v>1102</v>
      </c>
      <c r="C153" s="2214" t="s">
        <v>911</v>
      </c>
      <c r="D153" s="2237">
        <v>0</v>
      </c>
      <c r="E153" s="2230">
        <v>0</v>
      </c>
      <c r="F153" s="2213" t="s">
        <v>1027</v>
      </c>
    </row>
    <row r="154" spans="1:6" ht="15" customHeight="1">
      <c r="A154" s="2209">
        <v>4722</v>
      </c>
      <c r="B154" s="2244" t="s">
        <v>1103</v>
      </c>
      <c r="C154" s="2306">
        <v>4822</v>
      </c>
      <c r="D154" s="2237">
        <f>E154</f>
        <v>0</v>
      </c>
      <c r="E154" s="2230">
        <f>aparat!F137+qts!F137</f>
        <v>0</v>
      </c>
      <c r="F154" s="2213" t="s">
        <v>1027</v>
      </c>
    </row>
    <row r="155" spans="1:6" ht="15" customHeight="1">
      <c r="A155" s="2209">
        <v>4723</v>
      </c>
      <c r="B155" s="2244" t="s">
        <v>914</v>
      </c>
      <c r="C155" s="2214" t="s">
        <v>912</v>
      </c>
      <c r="D155" s="2237">
        <f>E155</f>
        <v>8250</v>
      </c>
      <c r="E155" s="2230">
        <f>aparat!F138+qts!F138+mankap!F138+'1.5.1'!F138+'arandzin sport'!F121+Shner!F123+'  mshakujti tun'!F137</f>
        <v>8250</v>
      </c>
      <c r="F155" s="2213" t="s">
        <v>1027</v>
      </c>
    </row>
    <row r="156" spans="1:6" ht="15" customHeight="1" thickBot="1">
      <c r="A156" s="2217">
        <v>4724</v>
      </c>
      <c r="B156" s="2246" t="s">
        <v>879</v>
      </c>
      <c r="C156" s="2234" t="s">
        <v>913</v>
      </c>
      <c r="D156" s="2235">
        <v>0</v>
      </c>
      <c r="E156" s="2230">
        <v>0</v>
      </c>
      <c r="F156" s="2221" t="s">
        <v>1027</v>
      </c>
    </row>
    <row r="157" spans="1:6" ht="15" customHeight="1" thickBot="1">
      <c r="A157" s="2203">
        <v>4730</v>
      </c>
      <c r="B157" s="2249" t="s">
        <v>1760</v>
      </c>
      <c r="C157" s="2205" t="s">
        <v>358</v>
      </c>
      <c r="D157" s="2228">
        <f>E157</f>
        <v>0</v>
      </c>
      <c r="E157" s="2229">
        <f>E159</f>
        <v>0</v>
      </c>
      <c r="F157" s="2208" t="s">
        <v>1027</v>
      </c>
    </row>
    <row r="158" spans="1:6" ht="15" customHeight="1" thickBot="1">
      <c r="A158" s="2203"/>
      <c r="B158" s="2193" t="s">
        <v>667</v>
      </c>
      <c r="C158" s="2205"/>
      <c r="D158" s="2228"/>
      <c r="E158" s="2229"/>
      <c r="F158" s="2208"/>
    </row>
    <row r="159" spans="1:6" ht="15" customHeight="1">
      <c r="A159" s="2209">
        <v>4731</v>
      </c>
      <c r="B159" s="2244" t="s">
        <v>127</v>
      </c>
      <c r="C159" s="2214" t="s">
        <v>750</v>
      </c>
      <c r="D159" s="2237">
        <f>E159</f>
        <v>0</v>
      </c>
      <c r="E159" s="2230">
        <f>'subv pox iusav'!F123+poxoc.lusav.!F122+aparat!F141</f>
        <v>0</v>
      </c>
      <c r="F159" s="2213" t="s">
        <v>1027</v>
      </c>
    </row>
    <row r="160" spans="1:6" ht="15" customHeight="1" thickBot="1">
      <c r="A160" s="2209">
        <v>4740</v>
      </c>
      <c r="B160" s="2250" t="s">
        <v>1761</v>
      </c>
      <c r="C160" s="2216" t="s">
        <v>358</v>
      </c>
      <c r="D160" s="2237">
        <f>E160</f>
        <v>0</v>
      </c>
      <c r="E160" s="2230">
        <f>E162</f>
        <v>0</v>
      </c>
      <c r="F160" s="2213" t="s">
        <v>1027</v>
      </c>
    </row>
    <row r="161" spans="1:6" ht="15" customHeight="1" thickBot="1">
      <c r="A161" s="2203"/>
      <c r="B161" s="2193" t="s">
        <v>667</v>
      </c>
      <c r="C161" s="2205"/>
      <c r="D161" s="2228"/>
      <c r="E161" s="2229"/>
      <c r="F161" s="2208"/>
    </row>
    <row r="162" spans="1:6" ht="15" customHeight="1">
      <c r="A162" s="2209">
        <v>4741</v>
      </c>
      <c r="B162" s="2244" t="s">
        <v>1104</v>
      </c>
      <c r="C162" s="2214" t="s">
        <v>132</v>
      </c>
      <c r="D162" s="2237">
        <f>E162</f>
        <v>0</v>
      </c>
      <c r="E162" s="2230">
        <f>'arandzin aih'!F125</f>
        <v>0</v>
      </c>
      <c r="F162" s="2213" t="s">
        <v>1027</v>
      </c>
    </row>
    <row r="163" spans="1:6" ht="15" customHeight="1" thickBot="1">
      <c r="A163" s="2217">
        <v>4742</v>
      </c>
      <c r="B163" s="2246" t="s">
        <v>895</v>
      </c>
      <c r="C163" s="2234" t="s">
        <v>133</v>
      </c>
      <c r="D163" s="2235">
        <v>0</v>
      </c>
      <c r="E163" s="2307"/>
      <c r="F163" s="2221" t="s">
        <v>1027</v>
      </c>
    </row>
    <row r="164" spans="1:6" ht="15" customHeight="1" thickBot="1">
      <c r="A164" s="2203">
        <v>4750</v>
      </c>
      <c r="B164" s="2249" t="s">
        <v>1762</v>
      </c>
      <c r="C164" s="2205" t="s">
        <v>358</v>
      </c>
      <c r="D164" s="2228">
        <v>0</v>
      </c>
      <c r="E164" s="2229">
        <v>0</v>
      </c>
      <c r="F164" s="2208" t="s">
        <v>1027</v>
      </c>
    </row>
    <row r="165" spans="1:6" ht="15" customHeight="1" thickBot="1">
      <c r="A165" s="2203"/>
      <c r="B165" s="2193" t="s">
        <v>667</v>
      </c>
      <c r="C165" s="2205"/>
      <c r="D165" s="2228"/>
      <c r="E165" s="2229"/>
      <c r="F165" s="2208"/>
    </row>
    <row r="166" spans="1:6" ht="15" customHeight="1" thickBot="1">
      <c r="A166" s="2217">
        <v>4751</v>
      </c>
      <c r="B166" s="2246" t="s">
        <v>408</v>
      </c>
      <c r="C166" s="2234" t="s">
        <v>409</v>
      </c>
      <c r="D166" s="2220">
        <f>E166</f>
        <v>0</v>
      </c>
      <c r="E166" s="2243">
        <f>aparat!F146</f>
        <v>0</v>
      </c>
      <c r="F166" s="2221" t="s">
        <v>1027</v>
      </c>
    </row>
    <row r="167" spans="1:6" ht="15" customHeight="1" thickBot="1">
      <c r="A167" s="2203">
        <v>4760</v>
      </c>
      <c r="B167" s="2249" t="s">
        <v>1763</v>
      </c>
      <c r="C167" s="2205" t="s">
        <v>358</v>
      </c>
      <c r="D167" s="2228">
        <v>0</v>
      </c>
      <c r="E167" s="2229">
        <v>0</v>
      </c>
      <c r="F167" s="2208" t="s">
        <v>1027</v>
      </c>
    </row>
    <row r="168" spans="1:6" ht="15" customHeight="1" thickBot="1">
      <c r="A168" s="2203"/>
      <c r="B168" s="2193" t="s">
        <v>667</v>
      </c>
      <c r="C168" s="2205"/>
      <c r="D168" s="2228"/>
      <c r="E168" s="2229"/>
      <c r="F168" s="2208"/>
    </row>
    <row r="169" spans="1:6" ht="15" customHeight="1">
      <c r="A169" s="2209">
        <v>4761</v>
      </c>
      <c r="B169" s="2244" t="s">
        <v>411</v>
      </c>
      <c r="C169" s="2214" t="s">
        <v>410</v>
      </c>
      <c r="D169" s="2228">
        <v>0</v>
      </c>
      <c r="E169" s="2230"/>
      <c r="F169" s="2213" t="s">
        <v>1027</v>
      </c>
    </row>
    <row r="170" spans="1:6" ht="15" customHeight="1" thickBot="1">
      <c r="A170" s="2308">
        <v>4770</v>
      </c>
      <c r="B170" s="2250" t="s">
        <v>1764</v>
      </c>
      <c r="C170" s="2216" t="s">
        <v>358</v>
      </c>
      <c r="D170" s="2228">
        <f>D172</f>
        <v>395000</v>
      </c>
      <c r="E170" s="2230">
        <f>E172</f>
        <v>395000</v>
      </c>
      <c r="F170" s="2213">
        <v>0</v>
      </c>
    </row>
    <row r="171" spans="1:6" ht="15" customHeight="1" thickBot="1">
      <c r="A171" s="2203"/>
      <c r="B171" s="2193" t="s">
        <v>667</v>
      </c>
      <c r="C171" s="2205"/>
      <c r="D171" s="2294"/>
      <c r="E171" s="2295"/>
      <c r="F171" s="2208"/>
    </row>
    <row r="172" spans="1:6" ht="15" customHeight="1">
      <c r="A172" s="2308">
        <v>4771</v>
      </c>
      <c r="B172" s="2244" t="s">
        <v>416</v>
      </c>
      <c r="C172" s="2214" t="s">
        <v>412</v>
      </c>
      <c r="D172" s="2228">
        <v>395000</v>
      </c>
      <c r="E172" s="2230">
        <v>395000</v>
      </c>
      <c r="F172" s="2213"/>
    </row>
    <row r="173" spans="1:6" ht="15" customHeight="1" thickBot="1">
      <c r="A173" s="2309">
        <v>4772</v>
      </c>
      <c r="B173" s="2310" t="s">
        <v>506</v>
      </c>
      <c r="C173" s="2205" t="s">
        <v>358</v>
      </c>
      <c r="D173" s="2311">
        <v>0</v>
      </c>
      <c r="E173" s="2312">
        <v>0</v>
      </c>
      <c r="F173" s="2248"/>
    </row>
    <row r="174" spans="1:6" s="2180" customFormat="1" ht="15" customHeight="1" thickBot="1">
      <c r="A174" s="1789">
        <v>5000</v>
      </c>
      <c r="B174" s="2313" t="s">
        <v>1765</v>
      </c>
      <c r="C174" s="2202" t="s">
        <v>358</v>
      </c>
      <c r="D174" s="2190">
        <f>F174</f>
        <v>3239878.5471999999</v>
      </c>
      <c r="E174" s="2314" t="s">
        <v>1027</v>
      </c>
      <c r="F174" s="2315">
        <f>F176+F194</f>
        <v>3239878.5471999999</v>
      </c>
    </row>
    <row r="175" spans="1:6" ht="15" customHeight="1" thickBot="1">
      <c r="A175" s="2187"/>
      <c r="B175" s="2193" t="s">
        <v>893</v>
      </c>
      <c r="C175" s="2189"/>
      <c r="D175" s="2190"/>
      <c r="E175" s="2316"/>
      <c r="F175" s="2317"/>
    </row>
    <row r="176" spans="1:6" ht="15" customHeight="1" thickBot="1">
      <c r="A176" s="2203">
        <v>5100</v>
      </c>
      <c r="B176" s="2318" t="s">
        <v>1766</v>
      </c>
      <c r="C176" s="2205" t="s">
        <v>358</v>
      </c>
      <c r="D176" s="2190">
        <f>F176</f>
        <v>3239878.5471999999</v>
      </c>
      <c r="E176" s="2319" t="s">
        <v>1027</v>
      </c>
      <c r="F176" s="2320">
        <f>F178+F183+F188</f>
        <v>3239878.5471999999</v>
      </c>
    </row>
    <row r="177" spans="1:6" ht="15" customHeight="1">
      <c r="A177" s="2321"/>
      <c r="B177" s="2270" t="s">
        <v>893</v>
      </c>
      <c r="C177" s="2322"/>
      <c r="D177" s="2323"/>
      <c r="E177" s="2324"/>
      <c r="F177" s="2325"/>
    </row>
    <row r="178" spans="1:6" ht="15" customHeight="1">
      <c r="A178" s="2203">
        <v>5110</v>
      </c>
      <c r="B178" s="2249" t="s">
        <v>1767</v>
      </c>
      <c r="C178" s="2205" t="s">
        <v>358</v>
      </c>
      <c r="D178" s="2326">
        <f>F178</f>
        <v>3112006.5471999999</v>
      </c>
      <c r="E178" s="2319"/>
      <c r="F178" s="2320">
        <f>F180+F181+F182</f>
        <v>3112006.5471999999</v>
      </c>
    </row>
    <row r="179" spans="1:6" ht="15" customHeight="1">
      <c r="A179" s="2203"/>
      <c r="B179" s="2327" t="s">
        <v>667</v>
      </c>
      <c r="C179" s="2205"/>
      <c r="D179" s="2326"/>
      <c r="E179" s="2328"/>
      <c r="F179" s="2329"/>
    </row>
    <row r="180" spans="1:6" ht="15" customHeight="1">
      <c r="A180" s="2209">
        <v>5111</v>
      </c>
      <c r="B180" s="2318" t="s">
        <v>959</v>
      </c>
      <c r="C180" s="2330" t="s">
        <v>413</v>
      </c>
      <c r="D180" s="2326">
        <f>F180</f>
        <v>0</v>
      </c>
      <c r="E180" s="2331" t="s">
        <v>1027</v>
      </c>
      <c r="F180" s="2332">
        <v>0</v>
      </c>
    </row>
    <row r="181" spans="1:6" ht="15" customHeight="1">
      <c r="A181" s="2209">
        <v>5112</v>
      </c>
      <c r="B181" s="2244" t="s">
        <v>293</v>
      </c>
      <c r="C181" s="2330" t="s">
        <v>414</v>
      </c>
      <c r="D181" s="2326">
        <f>F181</f>
        <v>1829794.5471999999</v>
      </c>
      <c r="E181" s="2331" t="s">
        <v>1027</v>
      </c>
      <c r="F181" s="2332">
        <f>poxoc.lusav.!F138+qts!F154+'qts partq'!F154+mankap!F154+'arvesti dproc'!F154+'arandzin sport'!F140+Shner!F142+'arandzin chanaparh'!F140+'1.6.1'!F155+rhamat!F142+'subv rhamat'!F142+'subv pox iusav'!F139+'subven sher'!F141+'sybv 1,6,1'!F155+'sybven 8,1,1'!F140+'subv mank'!F155+'sub art dp'!F154+'subv mank'!F154+'subv msh ken'!F154+'mch kentron'!F154+kext.grer!F154</f>
        <v>1829794.5471999999</v>
      </c>
    </row>
    <row r="182" spans="1:6" ht="15" customHeight="1">
      <c r="A182" s="2209">
        <v>5113</v>
      </c>
      <c r="B182" s="2244" t="s">
        <v>624</v>
      </c>
      <c r="C182" s="2330" t="s">
        <v>415</v>
      </c>
      <c r="D182" s="2326">
        <f>F182</f>
        <v>1282212</v>
      </c>
      <c r="E182" s="2331" t="s">
        <v>1027</v>
      </c>
      <c r="F182" s="2332">
        <f>'arandzin chanaparh'!F141+'arandzin sport'!F141+Shner!F143+qts!F155+bnak.chin!F155+mankap!F155+aparat!F155+poxoc.lusav.!F139+rhamat!F143+'arvesti dproc'!F155+'subv bnak'!F155+'subv chanap'!F141+'subv aparat'!F141+'subven sher'!F142+'ajl mchak'!F155+'subv msh ken'!F155+'mch kentron'!F155+'1.6.1'!F156+'sybv 1,6,1'!F156</f>
        <v>1282212</v>
      </c>
    </row>
    <row r="183" spans="1:6" ht="15" customHeight="1">
      <c r="A183" s="2209">
        <v>5120</v>
      </c>
      <c r="B183" s="2250" t="s">
        <v>1768</v>
      </c>
      <c r="C183" s="2216" t="s">
        <v>358</v>
      </c>
      <c r="D183" s="2326">
        <f>F183</f>
        <v>91872</v>
      </c>
      <c r="E183" s="2331"/>
      <c r="F183" s="2332">
        <f>F185+F186+F187</f>
        <v>91872</v>
      </c>
    </row>
    <row r="184" spans="1:6" ht="15" customHeight="1">
      <c r="A184" s="2203"/>
      <c r="B184" s="2333" t="s">
        <v>667</v>
      </c>
      <c r="C184" s="2205"/>
      <c r="D184" s="2326"/>
      <c r="E184" s="2328"/>
      <c r="F184" s="2329"/>
    </row>
    <row r="185" spans="1:6" ht="15" customHeight="1">
      <c r="A185" s="2209">
        <v>5121</v>
      </c>
      <c r="B185" s="2244" t="s">
        <v>10</v>
      </c>
      <c r="C185" s="2330" t="s">
        <v>1043</v>
      </c>
      <c r="D185" s="2326">
        <f>F185</f>
        <v>70852</v>
      </c>
      <c r="E185" s="2331" t="s">
        <v>1027</v>
      </c>
      <c r="F185" s="2332">
        <f>Sheet3!F156+aparat!F156+qts!F156+' gux'!F142+'subv gux'!F142</f>
        <v>70852</v>
      </c>
    </row>
    <row r="186" spans="1:6" ht="15" customHeight="1">
      <c r="A186" s="2209">
        <v>5122</v>
      </c>
      <c r="B186" s="2244" t="s">
        <v>11</v>
      </c>
      <c r="C186" s="2330" t="s">
        <v>1044</v>
      </c>
      <c r="D186" s="2326">
        <f>F186</f>
        <v>20020</v>
      </c>
      <c r="E186" s="2331" t="s">
        <v>1027</v>
      </c>
      <c r="F186" s="2332">
        <f>'  mshakujti tun'!F156+mankap!F157+aparat!F157+zags!F157+poxoc.lusav.!F141+gradaran!F157+Shner!F145+qts!F157+'subv mank'!F157+'subven sher  էքսպեռեմ '!F144</f>
        <v>20020</v>
      </c>
    </row>
    <row r="187" spans="1:6" ht="15" customHeight="1">
      <c r="A187" s="2209">
        <v>5123</v>
      </c>
      <c r="B187" s="2244" t="s">
        <v>12</v>
      </c>
      <c r="C187" s="2330" t="s">
        <v>1045</v>
      </c>
      <c r="D187" s="2326">
        <f>F187</f>
        <v>1000</v>
      </c>
      <c r="E187" s="2331" t="s">
        <v>1027</v>
      </c>
      <c r="F187" s="2332">
        <f>Sheet3!F158+'ajl mchak'!F158+aparat!F158+mankap!F158+'arandzin aroxg'!F143+qts!F158+'  mshakujti tun'!F157+Shner!F146+'arandzin sport'!F144+rhamat!F146</f>
        <v>1000</v>
      </c>
    </row>
    <row r="188" spans="1:6" ht="15" customHeight="1">
      <c r="A188" s="2209">
        <v>5130</v>
      </c>
      <c r="B188" s="2250" t="s">
        <v>1769</v>
      </c>
      <c r="C188" s="2216" t="s">
        <v>358</v>
      </c>
      <c r="D188" s="2326">
        <f>F188</f>
        <v>36000</v>
      </c>
      <c r="E188" s="2331"/>
      <c r="F188" s="2332">
        <f>F193+F190+F191</f>
        <v>36000</v>
      </c>
    </row>
    <row r="189" spans="1:6" ht="15" customHeight="1">
      <c r="A189" s="2203"/>
      <c r="B189" s="2327" t="s">
        <v>667</v>
      </c>
      <c r="C189" s="2205"/>
      <c r="D189" s="2326"/>
      <c r="E189" s="2328"/>
      <c r="F189" s="2329"/>
    </row>
    <row r="190" spans="1:6" ht="15" customHeight="1">
      <c r="A190" s="2209">
        <v>5131</v>
      </c>
      <c r="B190" s="2318" t="s">
        <v>1048</v>
      </c>
      <c r="C190" s="2330" t="s">
        <v>1046</v>
      </c>
      <c r="D190" s="2326">
        <f>F190</f>
        <v>9000</v>
      </c>
      <c r="E190" s="2331" t="s">
        <v>1027</v>
      </c>
      <c r="F190" s="2332">
        <f>qts!F159+Shner!F147</f>
        <v>9000</v>
      </c>
    </row>
    <row r="191" spans="1:6" ht="15" customHeight="1">
      <c r="A191" s="2209">
        <v>5132</v>
      </c>
      <c r="B191" s="2244" t="s">
        <v>1002</v>
      </c>
      <c r="C191" s="2330" t="s">
        <v>1047</v>
      </c>
      <c r="D191" s="2326">
        <f>F191</f>
        <v>0</v>
      </c>
      <c r="E191" s="2331" t="s">
        <v>1027</v>
      </c>
      <c r="F191" s="2332">
        <f>aparat!F160</f>
        <v>0</v>
      </c>
    </row>
    <row r="192" spans="1:6" ht="15" customHeight="1">
      <c r="A192" s="2209">
        <v>5133</v>
      </c>
      <c r="B192" s="2244" t="s">
        <v>797</v>
      </c>
      <c r="C192" s="2330" t="s">
        <v>1054</v>
      </c>
      <c r="D192" s="2326">
        <v>0</v>
      </c>
      <c r="E192" s="2331"/>
      <c r="F192" s="2332">
        <v>0</v>
      </c>
    </row>
    <row r="193" spans="1:6" ht="15" customHeight="1">
      <c r="A193" s="2209">
        <v>5134</v>
      </c>
      <c r="B193" s="2244" t="s">
        <v>379</v>
      </c>
      <c r="C193" s="2214" t="s">
        <v>1055</v>
      </c>
      <c r="D193" s="2326">
        <f>F193</f>
        <v>27000</v>
      </c>
      <c r="E193" s="2331"/>
      <c r="F193" s="2332">
        <f>'1.5.1'!F162</f>
        <v>27000</v>
      </c>
    </row>
    <row r="194" spans="1:6" ht="15" customHeight="1" thickBot="1">
      <c r="A194" s="2209">
        <v>5200</v>
      </c>
      <c r="B194" s="2250" t="s">
        <v>1770</v>
      </c>
      <c r="C194" s="2216" t="s">
        <v>358</v>
      </c>
      <c r="D194" s="2334">
        <f>F194</f>
        <v>0</v>
      </c>
      <c r="E194" s="2331" t="s">
        <v>1027</v>
      </c>
      <c r="F194" s="2335">
        <f>F197</f>
        <v>0</v>
      </c>
    </row>
    <row r="195" spans="1:6" ht="15" customHeight="1">
      <c r="A195" s="2321"/>
      <c r="B195" s="2270" t="s">
        <v>893</v>
      </c>
      <c r="C195" s="2322"/>
      <c r="D195" s="2323"/>
      <c r="E195" s="2324"/>
      <c r="F195" s="2325"/>
    </row>
    <row r="196" spans="1:6" ht="15" customHeight="1">
      <c r="A196" s="2203">
        <v>5211</v>
      </c>
      <c r="B196" s="2318" t="s">
        <v>507</v>
      </c>
      <c r="C196" s="2336" t="s">
        <v>1049</v>
      </c>
      <c r="D196" s="2326">
        <v>0</v>
      </c>
      <c r="E196" s="2319" t="s">
        <v>1027</v>
      </c>
      <c r="F196" s="2320"/>
    </row>
    <row r="197" spans="1:6" ht="15" customHeight="1">
      <c r="A197" s="2209">
        <v>5221</v>
      </c>
      <c r="B197" s="2244" t="s">
        <v>508</v>
      </c>
      <c r="C197" s="2330" t="s">
        <v>1050</v>
      </c>
      <c r="D197" s="2326">
        <f>F197</f>
        <v>0</v>
      </c>
      <c r="E197" s="2331" t="s">
        <v>1027</v>
      </c>
      <c r="F197" s="2335">
        <f>'10.5.1'!F148</f>
        <v>0</v>
      </c>
    </row>
    <row r="198" spans="1:6" ht="15" customHeight="1">
      <c r="A198" s="2209">
        <v>5231</v>
      </c>
      <c r="B198" s="2244" t="s">
        <v>509</v>
      </c>
      <c r="C198" s="2330" t="s">
        <v>1051</v>
      </c>
      <c r="D198" s="2326">
        <v>0</v>
      </c>
      <c r="E198" s="2331" t="s">
        <v>1027</v>
      </c>
      <c r="F198" s="2335"/>
    </row>
    <row r="199" spans="1:6" ht="15" customHeight="1">
      <c r="A199" s="2209">
        <v>5241</v>
      </c>
      <c r="B199" s="2244" t="s">
        <v>1053</v>
      </c>
      <c r="C199" s="2330" t="s">
        <v>1052</v>
      </c>
      <c r="D199" s="2326">
        <v>0</v>
      </c>
      <c r="E199" s="2331" t="s">
        <v>1027</v>
      </c>
      <c r="F199" s="2335"/>
    </row>
    <row r="200" spans="1:6" ht="15" customHeight="1" thickBot="1">
      <c r="A200" s="2209">
        <v>5300</v>
      </c>
      <c r="B200" s="2250" t="s">
        <v>1771</v>
      </c>
      <c r="C200" s="2216" t="s">
        <v>358</v>
      </c>
      <c r="D200" s="2334">
        <v>0</v>
      </c>
      <c r="E200" s="2331" t="s">
        <v>1027</v>
      </c>
      <c r="F200" s="2335">
        <v>0</v>
      </c>
    </row>
    <row r="201" spans="1:6" ht="15" customHeight="1" thickBot="1">
      <c r="A201" s="2187"/>
      <c r="B201" s="2193" t="s">
        <v>893</v>
      </c>
      <c r="C201" s="2189"/>
      <c r="D201" s="2337"/>
      <c r="E201" s="2338"/>
      <c r="F201" s="2339"/>
    </row>
    <row r="202" spans="1:6" ht="15" customHeight="1">
      <c r="A202" s="2209">
        <v>5311</v>
      </c>
      <c r="B202" s="2244" t="s">
        <v>1105</v>
      </c>
      <c r="C202" s="2330" t="s">
        <v>1056</v>
      </c>
      <c r="D202" s="2334">
        <v>0</v>
      </c>
      <c r="E202" s="2331" t="s">
        <v>1027</v>
      </c>
      <c r="F202" s="2335"/>
    </row>
    <row r="203" spans="1:6" ht="15" customHeight="1" thickBot="1">
      <c r="A203" s="2209">
        <v>5400</v>
      </c>
      <c r="B203" s="2250" t="s">
        <v>1772</v>
      </c>
      <c r="C203" s="2216" t="s">
        <v>358</v>
      </c>
      <c r="D203" s="2334">
        <v>0</v>
      </c>
      <c r="E203" s="2331" t="s">
        <v>1027</v>
      </c>
      <c r="F203" s="2335">
        <v>0</v>
      </c>
    </row>
    <row r="204" spans="1:6" ht="15" customHeight="1" thickBot="1">
      <c r="A204" s="2187"/>
      <c r="B204" s="2193" t="s">
        <v>893</v>
      </c>
      <c r="C204" s="2189"/>
      <c r="D204" s="2194"/>
      <c r="E204" s="2195"/>
      <c r="F204" s="2196"/>
    </row>
    <row r="205" spans="1:6" ht="15" customHeight="1">
      <c r="A205" s="2209">
        <v>5411</v>
      </c>
      <c r="B205" s="2244" t="s">
        <v>1106</v>
      </c>
      <c r="C205" s="2330" t="s">
        <v>1057</v>
      </c>
      <c r="D205" s="2340">
        <v>0</v>
      </c>
      <c r="E205" s="2341" t="s">
        <v>1027</v>
      </c>
      <c r="F205" s="2342"/>
    </row>
    <row r="206" spans="1:6" ht="15" customHeight="1">
      <c r="A206" s="2209">
        <v>5421</v>
      </c>
      <c r="B206" s="2244" t="s">
        <v>1107</v>
      </c>
      <c r="C206" s="2330" t="s">
        <v>1058</v>
      </c>
      <c r="D206" s="2294">
        <v>0</v>
      </c>
      <c r="E206" s="2343" t="s">
        <v>1027</v>
      </c>
      <c r="F206" s="2344"/>
    </row>
    <row r="207" spans="1:6" ht="15" customHeight="1">
      <c r="A207" s="2209">
        <v>5431</v>
      </c>
      <c r="B207" s="2244" t="s">
        <v>401</v>
      </c>
      <c r="C207" s="2330" t="s">
        <v>1059</v>
      </c>
      <c r="D207" s="2294">
        <v>0</v>
      </c>
      <c r="E207" s="2343" t="s">
        <v>1027</v>
      </c>
      <c r="F207" s="2344"/>
    </row>
    <row r="208" spans="1:6" ht="15" customHeight="1" thickBot="1">
      <c r="A208" s="2217">
        <v>5441</v>
      </c>
      <c r="B208" s="2345" t="s">
        <v>1062</v>
      </c>
      <c r="C208" s="2346" t="s">
        <v>402</v>
      </c>
      <c r="D208" s="2347">
        <v>0</v>
      </c>
      <c r="E208" s="2348" t="s">
        <v>1027</v>
      </c>
      <c r="F208" s="2349"/>
    </row>
    <row r="209" spans="1:6" ht="15" customHeight="1">
      <c r="A209" s="2350" t="s">
        <v>59</v>
      </c>
      <c r="B209" s="2351" t="s">
        <v>1773</v>
      </c>
      <c r="C209" s="2352" t="s">
        <v>358</v>
      </c>
      <c r="D209" s="2238">
        <f>F209</f>
        <v>-20000</v>
      </c>
      <c r="E209" s="2207" t="s">
        <v>357</v>
      </c>
      <c r="F209" s="2353">
        <f>F211+F216+F224+F227</f>
        <v>-20000</v>
      </c>
    </row>
    <row r="210" spans="1:6" ht="15" customHeight="1">
      <c r="A210" s="2350"/>
      <c r="B210" s="2354" t="s">
        <v>268</v>
      </c>
      <c r="C210" s="2352"/>
      <c r="D210" s="2206"/>
      <c r="E210" s="2212"/>
      <c r="F210" s="2355"/>
    </row>
    <row r="211" spans="1:6" ht="15" customHeight="1">
      <c r="A211" s="2356" t="s">
        <v>60</v>
      </c>
      <c r="B211" s="2357" t="s">
        <v>1774</v>
      </c>
      <c r="C211" s="2358" t="s">
        <v>358</v>
      </c>
      <c r="D211" s="2206">
        <f>F211</f>
        <v>-5000</v>
      </c>
      <c r="E211" s="2212" t="s">
        <v>357</v>
      </c>
      <c r="F211" s="2355">
        <f>F213+F214+F215</f>
        <v>-5000</v>
      </c>
    </row>
    <row r="212" spans="1:6" ht="15" customHeight="1">
      <c r="A212" s="2356"/>
      <c r="B212" s="2354" t="s">
        <v>268</v>
      </c>
      <c r="C212" s="2358"/>
      <c r="D212" s="2206"/>
      <c r="E212" s="2212"/>
      <c r="F212" s="2355"/>
    </row>
    <row r="213" spans="1:6" ht="15" customHeight="1">
      <c r="A213" s="2356" t="s">
        <v>595</v>
      </c>
      <c r="B213" s="2359" t="s">
        <v>1113</v>
      </c>
      <c r="C213" s="2360" t="s">
        <v>1109</v>
      </c>
      <c r="D213" s="2206">
        <f>F213</f>
        <v>0</v>
      </c>
      <c r="E213" s="2212"/>
      <c r="F213" s="2355">
        <v>0</v>
      </c>
    </row>
    <row r="214" spans="1:6" s="2362" customFormat="1" ht="15" customHeight="1">
      <c r="A214" s="2356" t="s">
        <v>596</v>
      </c>
      <c r="B214" s="2359" t="s">
        <v>1112</v>
      </c>
      <c r="C214" s="2360" t="s">
        <v>1110</v>
      </c>
      <c r="D214" s="2206">
        <f>F214</f>
        <v>0</v>
      </c>
      <c r="E214" s="2361"/>
      <c r="F214" s="2355">
        <v>0</v>
      </c>
    </row>
    <row r="215" spans="1:6" ht="15" customHeight="1">
      <c r="A215" s="2363" t="s">
        <v>597</v>
      </c>
      <c r="B215" s="2359" t="s">
        <v>1006</v>
      </c>
      <c r="C215" s="2360" t="s">
        <v>1111</v>
      </c>
      <c r="D215" s="2206">
        <f>F215</f>
        <v>-5000</v>
      </c>
      <c r="E215" s="2212" t="s">
        <v>357</v>
      </c>
      <c r="F215" s="2355">
        <f>tnt.harab.!F38</f>
        <v>-5000</v>
      </c>
    </row>
    <row r="216" spans="1:6" ht="15" customHeight="1">
      <c r="A216" s="2363" t="s">
        <v>598</v>
      </c>
      <c r="B216" s="2357" t="s">
        <v>1775</v>
      </c>
      <c r="C216" s="2358" t="s">
        <v>358</v>
      </c>
      <c r="D216" s="2206">
        <v>0</v>
      </c>
      <c r="E216" s="2212" t="s">
        <v>357</v>
      </c>
      <c r="F216" s="2355">
        <v>0</v>
      </c>
    </row>
    <row r="217" spans="1:6" ht="15" customHeight="1">
      <c r="A217" s="2363"/>
      <c r="B217" s="2354" t="s">
        <v>268</v>
      </c>
      <c r="C217" s="2358"/>
      <c r="D217" s="2206"/>
      <c r="E217" s="2212"/>
      <c r="F217" s="2355"/>
    </row>
    <row r="218" spans="1:6" ht="15" customHeight="1">
      <c r="A218" s="2363" t="s">
        <v>599</v>
      </c>
      <c r="B218" s="2359" t="s">
        <v>719</v>
      </c>
      <c r="C218" s="2364" t="s">
        <v>373</v>
      </c>
      <c r="D218" s="2206">
        <v>0</v>
      </c>
      <c r="E218" s="2212" t="s">
        <v>357</v>
      </c>
      <c r="F218" s="2355">
        <v>0</v>
      </c>
    </row>
    <row r="219" spans="1:6" ht="15" customHeight="1">
      <c r="A219" s="2363" t="s">
        <v>600</v>
      </c>
      <c r="B219" s="2359" t="s">
        <v>171</v>
      </c>
      <c r="C219" s="2358" t="s">
        <v>358</v>
      </c>
      <c r="D219" s="2206">
        <v>0</v>
      </c>
      <c r="E219" s="2212" t="s">
        <v>357</v>
      </c>
      <c r="F219" s="2355">
        <v>0</v>
      </c>
    </row>
    <row r="220" spans="1:6" ht="15" customHeight="1">
      <c r="A220" s="2363"/>
      <c r="B220" s="2354" t="s">
        <v>667</v>
      </c>
      <c r="C220" s="2358"/>
      <c r="D220" s="2206"/>
      <c r="E220" s="2212"/>
      <c r="F220" s="2355"/>
    </row>
    <row r="221" spans="1:6" ht="15" customHeight="1">
      <c r="A221" s="2363" t="s">
        <v>601</v>
      </c>
      <c r="B221" s="2354" t="s">
        <v>712</v>
      </c>
      <c r="C221" s="2360" t="s">
        <v>374</v>
      </c>
      <c r="D221" s="2206">
        <v>0</v>
      </c>
      <c r="E221" s="2212"/>
      <c r="F221" s="2355">
        <v>0</v>
      </c>
    </row>
    <row r="222" spans="1:6" ht="15" customHeight="1">
      <c r="A222" s="2365" t="s">
        <v>947</v>
      </c>
      <c r="B222" s="2354" t="s">
        <v>711</v>
      </c>
      <c r="C222" s="2364" t="s">
        <v>375</v>
      </c>
      <c r="D222" s="2206">
        <v>0</v>
      </c>
      <c r="E222" s="2212" t="s">
        <v>357</v>
      </c>
      <c r="F222" s="2355">
        <v>0</v>
      </c>
    </row>
    <row r="223" spans="1:6" ht="15" customHeight="1">
      <c r="A223" s="2363" t="s">
        <v>948</v>
      </c>
      <c r="B223" s="2366" t="s">
        <v>765</v>
      </c>
      <c r="C223" s="2364" t="s">
        <v>376</v>
      </c>
      <c r="D223" s="2206">
        <v>0</v>
      </c>
      <c r="E223" s="2212" t="s">
        <v>357</v>
      </c>
      <c r="F223" s="2355">
        <v>0</v>
      </c>
    </row>
    <row r="224" spans="1:6" ht="15" customHeight="1">
      <c r="A224" s="2363" t="s">
        <v>949</v>
      </c>
      <c r="B224" s="2357" t="s">
        <v>1776</v>
      </c>
      <c r="C224" s="2358" t="s">
        <v>358</v>
      </c>
      <c r="D224" s="2206">
        <v>0</v>
      </c>
      <c r="E224" s="2212" t="s">
        <v>357</v>
      </c>
      <c r="F224" s="2355">
        <v>0</v>
      </c>
    </row>
    <row r="225" spans="1:6" ht="15" customHeight="1">
      <c r="A225" s="2363"/>
      <c r="B225" s="2354" t="s">
        <v>268</v>
      </c>
      <c r="C225" s="2358"/>
      <c r="D225" s="2206"/>
      <c r="E225" s="2212"/>
      <c r="F225" s="2355"/>
    </row>
    <row r="226" spans="1:6" ht="15" customHeight="1">
      <c r="A226" s="2365" t="s">
        <v>195</v>
      </c>
      <c r="B226" s="2359" t="s">
        <v>713</v>
      </c>
      <c r="C226" s="2367" t="s">
        <v>377</v>
      </c>
      <c r="D226" s="2206">
        <v>0</v>
      </c>
      <c r="E226" s="2212" t="s">
        <v>357</v>
      </c>
      <c r="F226" s="2355">
        <v>0</v>
      </c>
    </row>
    <row r="227" spans="1:6" ht="15" customHeight="1">
      <c r="A227" s="2363" t="s">
        <v>196</v>
      </c>
      <c r="B227" s="2357" t="s">
        <v>1777</v>
      </c>
      <c r="C227" s="2358" t="s">
        <v>358</v>
      </c>
      <c r="D227" s="2206">
        <f>F227</f>
        <v>-15000</v>
      </c>
      <c r="E227" s="2212" t="s">
        <v>357</v>
      </c>
      <c r="F227" s="2355">
        <f>F229</f>
        <v>-15000</v>
      </c>
    </row>
    <row r="228" spans="1:6" ht="15" customHeight="1">
      <c r="A228" s="2363"/>
      <c r="B228" s="2354" t="s">
        <v>268</v>
      </c>
      <c r="C228" s="2358"/>
      <c r="D228" s="2206"/>
      <c r="E228" s="2212"/>
      <c r="F228" s="2355"/>
    </row>
    <row r="229" spans="1:6" ht="15" customHeight="1">
      <c r="A229" s="2363" t="s">
        <v>197</v>
      </c>
      <c r="B229" s="2359" t="s">
        <v>464</v>
      </c>
      <c r="C229" s="2360" t="s">
        <v>753</v>
      </c>
      <c r="D229" s="2206">
        <f>F229</f>
        <v>-15000</v>
      </c>
      <c r="E229" s="2212" t="s">
        <v>357</v>
      </c>
      <c r="F229" s="2355">
        <f>tnt.harab.!F52</f>
        <v>-15000</v>
      </c>
    </row>
    <row r="230" spans="1:6" ht="15" customHeight="1">
      <c r="A230" s="2365" t="s">
        <v>933</v>
      </c>
      <c r="B230" s="2359" t="s">
        <v>751</v>
      </c>
      <c r="C230" s="2367" t="s">
        <v>754</v>
      </c>
      <c r="D230" s="2206">
        <v>0</v>
      </c>
      <c r="E230" s="2212" t="s">
        <v>357</v>
      </c>
      <c r="F230" s="2355">
        <v>0</v>
      </c>
    </row>
    <row r="231" spans="1:6" ht="15" customHeight="1">
      <c r="A231" s="2363" t="s">
        <v>934</v>
      </c>
      <c r="B231" s="2359" t="s">
        <v>752</v>
      </c>
      <c r="C231" s="2364" t="s">
        <v>755</v>
      </c>
      <c r="D231" s="2294">
        <v>0</v>
      </c>
      <c r="E231" s="2263" t="s">
        <v>357</v>
      </c>
      <c r="F231" s="2344">
        <v>0</v>
      </c>
    </row>
    <row r="232" spans="1:6" ht="15" customHeight="1" thickBot="1">
      <c r="A232" s="2368" t="s">
        <v>1040</v>
      </c>
      <c r="B232" s="2369" t="s">
        <v>718</v>
      </c>
      <c r="C232" s="2370" t="s">
        <v>990</v>
      </c>
      <c r="D232" s="2299">
        <v>0</v>
      </c>
      <c r="E232" s="2300" t="s">
        <v>357</v>
      </c>
      <c r="F232" s="2349">
        <v>0</v>
      </c>
    </row>
    <row r="233" spans="1:6" ht="15" customHeight="1">
      <c r="A233" s="1595"/>
      <c r="B233" s="2371"/>
      <c r="C233" s="2372"/>
      <c r="F233" s="2373"/>
    </row>
    <row r="234" spans="1:6" ht="15" customHeight="1">
      <c r="A234" s="1595"/>
      <c r="B234" s="1865"/>
      <c r="C234" s="2374"/>
      <c r="F234" s="2373"/>
    </row>
    <row r="235" spans="1:6" ht="15" customHeight="1">
      <c r="A235" s="1595"/>
      <c r="B235" s="2375"/>
      <c r="C235" s="2374"/>
      <c r="F235" s="2373"/>
    </row>
    <row r="236" spans="1:6" ht="15" customHeight="1">
      <c r="A236" s="1595"/>
      <c r="B236" s="2376"/>
      <c r="C236" s="2377"/>
      <c r="F236" s="2373"/>
    </row>
    <row r="237" spans="1:6" ht="15" customHeight="1">
      <c r="A237" s="1595"/>
      <c r="B237" s="1865"/>
      <c r="C237" s="2374"/>
      <c r="F237" s="2373"/>
    </row>
    <row r="238" spans="1:6" ht="15" customHeight="1">
      <c r="A238" s="1595"/>
      <c r="B238" s="2378"/>
      <c r="C238" s="2374"/>
      <c r="F238" s="2373"/>
    </row>
    <row r="239" spans="1:6" ht="15" customHeight="1">
      <c r="A239" s="1595"/>
      <c r="B239" s="2378"/>
      <c r="C239" s="2374"/>
      <c r="F239" s="2373"/>
    </row>
    <row r="240" spans="1:6" ht="15" customHeight="1">
      <c r="A240" s="1595"/>
      <c r="B240" s="2378"/>
      <c r="C240" s="2374"/>
      <c r="F240" s="2373"/>
    </row>
    <row r="241" spans="1:6" ht="15" customHeight="1">
      <c r="A241" s="1595"/>
      <c r="B241" s="2378"/>
      <c r="C241" s="2374"/>
      <c r="F241" s="2373"/>
    </row>
    <row r="242" spans="1:6" ht="15" customHeight="1">
      <c r="A242" s="1595"/>
      <c r="B242" s="2376"/>
      <c r="C242" s="2377"/>
      <c r="F242" s="2373"/>
    </row>
    <row r="243" spans="1:6" ht="15" customHeight="1">
      <c r="A243" s="1595"/>
      <c r="B243" s="2378"/>
      <c r="C243" s="2374"/>
      <c r="F243" s="2373"/>
    </row>
    <row r="244" spans="1:6" ht="15" customHeight="1">
      <c r="A244" s="1595"/>
      <c r="B244" s="2378"/>
      <c r="C244" s="2374"/>
      <c r="F244" s="2373"/>
    </row>
    <row r="245" spans="1:6" ht="15" customHeight="1">
      <c r="A245" s="1595"/>
      <c r="B245" s="2378"/>
      <c r="C245" s="2374"/>
      <c r="F245" s="2373"/>
    </row>
    <row r="246" spans="1:6" ht="15" customHeight="1">
      <c r="A246" s="1595"/>
      <c r="B246" s="2378"/>
      <c r="C246" s="2374"/>
      <c r="F246" s="2373"/>
    </row>
    <row r="247" spans="1:6" ht="15" customHeight="1">
      <c r="A247" s="1595"/>
      <c r="B247" s="2378"/>
      <c r="C247" s="2374"/>
      <c r="F247" s="2373"/>
    </row>
    <row r="248" spans="1:6" ht="15" customHeight="1">
      <c r="A248" s="1595"/>
      <c r="B248" s="2378"/>
      <c r="C248" s="2374"/>
      <c r="F248" s="2373"/>
    </row>
    <row r="249" spans="1:6" ht="15" customHeight="1">
      <c r="A249" s="1595"/>
      <c r="B249" s="2376"/>
      <c r="C249" s="2377"/>
      <c r="F249" s="2373"/>
    </row>
    <row r="250" spans="1:6" ht="15" customHeight="1">
      <c r="A250" s="1595"/>
      <c r="B250" s="2378"/>
      <c r="C250" s="2374"/>
      <c r="F250" s="2373"/>
    </row>
    <row r="251" spans="1:6" ht="15" customHeight="1">
      <c r="A251" s="1595"/>
      <c r="B251" s="1865"/>
      <c r="C251" s="2374"/>
      <c r="F251" s="2373"/>
    </row>
    <row r="252" spans="1:6" ht="15" customHeight="1">
      <c r="A252" s="1595"/>
      <c r="B252" s="2378"/>
      <c r="C252" s="2374"/>
      <c r="F252" s="2373"/>
    </row>
    <row r="253" spans="1:6" ht="15" customHeight="1">
      <c r="A253" s="1595"/>
      <c r="B253" s="1995"/>
      <c r="C253" s="2374"/>
      <c r="F253" s="2373"/>
    </row>
    <row r="254" spans="1:6" ht="15" customHeight="1">
      <c r="A254" s="1595"/>
      <c r="B254" s="2376"/>
      <c r="C254" s="2377"/>
      <c r="F254" s="2373"/>
    </row>
    <row r="255" spans="1:6" ht="15" customHeight="1">
      <c r="A255" s="1595"/>
      <c r="B255" s="2378"/>
      <c r="C255" s="2374"/>
      <c r="F255" s="2373"/>
    </row>
    <row r="256" spans="1:6" ht="15" customHeight="1">
      <c r="A256" s="1595"/>
      <c r="B256" s="2378"/>
      <c r="C256" s="2374"/>
      <c r="F256" s="2373"/>
    </row>
    <row r="257" spans="1:6" ht="15" customHeight="1">
      <c r="A257" s="1595"/>
      <c r="B257" s="2376"/>
      <c r="C257" s="2377"/>
      <c r="F257" s="2373"/>
    </row>
    <row r="258" spans="1:6" ht="15" customHeight="1">
      <c r="A258" s="1595"/>
      <c r="B258" s="2378"/>
      <c r="C258" s="2374"/>
      <c r="F258" s="2373"/>
    </row>
    <row r="259" spans="1:6" ht="15" customHeight="1">
      <c r="A259" s="1595"/>
      <c r="B259" s="2378"/>
      <c r="C259" s="2374"/>
      <c r="F259" s="2373"/>
    </row>
    <row r="260" spans="1:6" ht="15" customHeight="1">
      <c r="A260" s="1595"/>
      <c r="B260" s="1995"/>
      <c r="C260" s="2374"/>
      <c r="F260" s="2373"/>
    </row>
    <row r="261" spans="1:6" ht="15" customHeight="1">
      <c r="A261" s="1595"/>
      <c r="B261" s="2376"/>
      <c r="C261" s="2377"/>
      <c r="F261" s="2373"/>
    </row>
    <row r="262" spans="1:6" ht="15" customHeight="1">
      <c r="A262" s="1595"/>
      <c r="B262" s="2378"/>
      <c r="C262" s="2374"/>
      <c r="F262" s="2373"/>
    </row>
    <row r="263" spans="1:6" ht="15" customHeight="1">
      <c r="A263" s="1595"/>
      <c r="B263" s="2378"/>
      <c r="C263" s="2374"/>
      <c r="F263" s="2373"/>
    </row>
    <row r="264" spans="1:6" ht="15" customHeight="1">
      <c r="A264" s="1595"/>
      <c r="B264" s="2376"/>
      <c r="C264" s="2377"/>
      <c r="F264" s="2373"/>
    </row>
    <row r="265" spans="1:6" ht="15" customHeight="1">
      <c r="A265" s="1595"/>
      <c r="B265" s="2378"/>
      <c r="C265" s="2374"/>
      <c r="F265" s="2373"/>
    </row>
    <row r="266" spans="1:6" ht="15" customHeight="1">
      <c r="A266" s="1595"/>
      <c r="B266" s="2378"/>
      <c r="C266" s="2374"/>
      <c r="F266" s="2373"/>
    </row>
    <row r="267" spans="1:6" ht="15" customHeight="1">
      <c r="A267" s="1595"/>
      <c r="B267" s="2378"/>
      <c r="C267" s="2374"/>
      <c r="F267" s="2373"/>
    </row>
    <row r="268" spans="1:6" ht="15" customHeight="1">
      <c r="A268" s="1595"/>
      <c r="B268" s="2378"/>
      <c r="C268" s="2374"/>
      <c r="F268" s="2373"/>
    </row>
    <row r="269" spans="1:6" ht="15" customHeight="1">
      <c r="A269" s="1595"/>
      <c r="B269" s="2378"/>
      <c r="C269" s="2374"/>
      <c r="F269" s="2373"/>
    </row>
    <row r="270" spans="1:6" ht="15" customHeight="1">
      <c r="A270" s="1595"/>
      <c r="B270" s="2376"/>
      <c r="C270" s="2377"/>
      <c r="F270" s="2373"/>
    </row>
    <row r="271" spans="1:6" ht="15" customHeight="1">
      <c r="A271" s="1595"/>
      <c r="B271" s="2378"/>
      <c r="C271" s="2374"/>
      <c r="F271" s="2373"/>
    </row>
    <row r="272" spans="1:6" ht="15" customHeight="1">
      <c r="A272" s="1595"/>
      <c r="B272" s="2378"/>
      <c r="C272" s="2374"/>
      <c r="F272" s="2373"/>
    </row>
    <row r="273" spans="1:6" ht="15" customHeight="1">
      <c r="A273" s="1595"/>
      <c r="B273" s="2378"/>
      <c r="C273" s="2374"/>
      <c r="F273" s="2373"/>
    </row>
    <row r="274" spans="1:6" ht="15" customHeight="1">
      <c r="A274" s="1595"/>
      <c r="B274" s="1865"/>
      <c r="C274" s="2374"/>
      <c r="F274" s="2373"/>
    </row>
    <row r="275" spans="1:6" ht="15" customHeight="1">
      <c r="A275" s="1595"/>
      <c r="B275" s="1865"/>
      <c r="C275" s="2374"/>
      <c r="F275" s="2373"/>
    </row>
    <row r="276" spans="1:6" ht="15" customHeight="1">
      <c r="A276" s="1595"/>
      <c r="B276" s="1865"/>
      <c r="C276" s="2374"/>
      <c r="F276" s="2373"/>
    </row>
    <row r="277" spans="1:6" ht="15" customHeight="1">
      <c r="A277" s="1595"/>
      <c r="B277" s="1865"/>
      <c r="C277" s="2374"/>
      <c r="F277" s="2373"/>
    </row>
    <row r="278" spans="1:6" ht="15" customHeight="1">
      <c r="A278" s="1595"/>
      <c r="B278" s="1865"/>
      <c r="C278" s="2374"/>
      <c r="F278" s="2373"/>
    </row>
    <row r="279" spans="1:6" ht="15" customHeight="1">
      <c r="A279" s="1595"/>
      <c r="B279" s="2378"/>
      <c r="C279" s="2374"/>
      <c r="F279" s="2373"/>
    </row>
    <row r="280" spans="1:6" ht="15" customHeight="1">
      <c r="A280" s="1595"/>
      <c r="B280" s="2378"/>
      <c r="C280" s="2374"/>
      <c r="F280" s="2373"/>
    </row>
    <row r="281" spans="1:6" ht="15" customHeight="1">
      <c r="A281" s="1595"/>
      <c r="B281" s="2378"/>
      <c r="C281" s="2374"/>
      <c r="F281" s="2373"/>
    </row>
    <row r="282" spans="1:6" ht="15" customHeight="1">
      <c r="A282" s="1595"/>
      <c r="B282" s="2375"/>
      <c r="C282" s="2374"/>
      <c r="F282" s="2373"/>
    </row>
    <row r="283" spans="1:6" ht="15" customHeight="1">
      <c r="A283" s="1595"/>
      <c r="B283" s="1865"/>
      <c r="C283" s="2377"/>
      <c r="F283" s="2373"/>
    </row>
    <row r="284" spans="1:6" ht="15" customHeight="1">
      <c r="A284" s="1595"/>
      <c r="B284" s="2378"/>
      <c r="C284" s="2374"/>
      <c r="F284" s="2373"/>
    </row>
    <row r="285" spans="1:6" ht="15" customHeight="1">
      <c r="A285" s="1595"/>
      <c r="B285" s="2378"/>
      <c r="C285" s="2374"/>
      <c r="F285" s="2373"/>
    </row>
    <row r="286" spans="1:6" ht="15" customHeight="1">
      <c r="A286" s="1595"/>
      <c r="B286" s="2378"/>
      <c r="C286" s="2374"/>
      <c r="F286" s="2373"/>
    </row>
    <row r="287" spans="1:6" ht="15" customHeight="1">
      <c r="A287" s="1595"/>
      <c r="B287" s="2378"/>
      <c r="C287" s="2374"/>
      <c r="F287" s="2373"/>
    </row>
    <row r="288" spans="1:6" ht="15" customHeight="1">
      <c r="A288" s="1595"/>
      <c r="B288" s="2378"/>
      <c r="C288" s="2374"/>
      <c r="F288" s="2373"/>
    </row>
    <row r="289" spans="1:6" ht="15" customHeight="1">
      <c r="A289" s="1595"/>
      <c r="B289" s="2378"/>
      <c r="C289" s="2374"/>
      <c r="F289" s="2373"/>
    </row>
    <row r="290" spans="1:6" ht="15" customHeight="1">
      <c r="A290" s="1595"/>
      <c r="B290" s="2378"/>
      <c r="C290" s="2374"/>
      <c r="F290" s="2373"/>
    </row>
    <row r="291" spans="1:6" ht="15" customHeight="1">
      <c r="A291" s="1595"/>
      <c r="B291" s="2378"/>
      <c r="C291" s="2374"/>
      <c r="F291" s="2373"/>
    </row>
    <row r="292" spans="1:6" ht="15" customHeight="1">
      <c r="A292" s="1595"/>
      <c r="B292" s="2378"/>
      <c r="C292" s="2374"/>
      <c r="F292" s="2373"/>
    </row>
    <row r="293" spans="1:6" ht="15" customHeight="1">
      <c r="A293" s="1595"/>
      <c r="B293" s="2378"/>
      <c r="C293" s="2374"/>
      <c r="F293" s="2373"/>
    </row>
    <row r="294" spans="1:6" ht="15" customHeight="1">
      <c r="A294" s="1595"/>
      <c r="B294" s="2378"/>
      <c r="C294" s="2374"/>
      <c r="F294" s="2373"/>
    </row>
    <row r="295" spans="1:6" ht="15" customHeight="1">
      <c r="A295" s="1595"/>
      <c r="B295" s="2378"/>
      <c r="C295" s="2374"/>
      <c r="F295" s="2373"/>
    </row>
    <row r="296" spans="1:6" ht="15" customHeight="1">
      <c r="A296" s="1595"/>
      <c r="B296" s="2378"/>
      <c r="C296" s="2374"/>
      <c r="F296" s="2373"/>
    </row>
    <row r="297" spans="1:6" ht="15" customHeight="1">
      <c r="A297" s="1595"/>
      <c r="B297" s="2379"/>
      <c r="C297" s="2374"/>
      <c r="F297" s="2373"/>
    </row>
    <row r="298" spans="1:6" ht="15" customHeight="1">
      <c r="A298" s="1595"/>
      <c r="B298" s="2378"/>
      <c r="C298" s="2374"/>
      <c r="F298" s="2373"/>
    </row>
    <row r="299" spans="1:6" ht="15" customHeight="1">
      <c r="A299" s="1595"/>
      <c r="B299" s="1860"/>
      <c r="C299" s="2374"/>
      <c r="F299" s="2373"/>
    </row>
    <row r="300" spans="1:6" ht="15" customHeight="1">
      <c r="A300" s="1595"/>
      <c r="B300" s="1860"/>
      <c r="C300" s="2374"/>
      <c r="F300" s="2373"/>
    </row>
    <row r="301" spans="1:6" ht="15" customHeight="1">
      <c r="A301" s="1595"/>
      <c r="B301" s="1860"/>
      <c r="C301" s="2380"/>
      <c r="F301" s="2373"/>
    </row>
    <row r="302" spans="1:6" ht="15" customHeight="1">
      <c r="A302" s="1595"/>
      <c r="B302" s="1860"/>
      <c r="C302" s="2380"/>
      <c r="F302" s="2373"/>
    </row>
    <row r="303" spans="1:6" ht="15" customHeight="1">
      <c r="A303" s="1595"/>
      <c r="B303" s="2381"/>
      <c r="C303" s="2380"/>
      <c r="F303" s="2373"/>
    </row>
    <row r="304" spans="1:6" ht="15" customHeight="1">
      <c r="A304" s="1595"/>
      <c r="B304" s="2378"/>
      <c r="C304" s="2374"/>
      <c r="F304" s="2373"/>
    </row>
    <row r="305" spans="1:6" ht="15" customHeight="1">
      <c r="A305" s="1595"/>
      <c r="B305" s="2378"/>
      <c r="C305" s="2374"/>
      <c r="F305" s="2373"/>
    </row>
    <row r="306" spans="1:6" ht="15" customHeight="1">
      <c r="A306" s="1595"/>
      <c r="B306" s="2378"/>
      <c r="C306" s="2374"/>
      <c r="F306" s="2373"/>
    </row>
    <row r="307" spans="1:6" ht="15" customHeight="1">
      <c r="A307" s="1595"/>
      <c r="B307" s="2378"/>
      <c r="C307" s="2374"/>
      <c r="F307" s="2373"/>
    </row>
    <row r="308" spans="1:6" ht="15" customHeight="1">
      <c r="A308" s="1595"/>
      <c r="B308" s="2382"/>
      <c r="C308" s="2374"/>
      <c r="F308" s="2373"/>
    </row>
    <row r="309" spans="1:6" ht="15" customHeight="1">
      <c r="A309" s="1595"/>
      <c r="B309" s="2382"/>
      <c r="C309" s="1996"/>
      <c r="F309" s="2373"/>
    </row>
    <row r="310" spans="1:6" ht="15" customHeight="1">
      <c r="A310" s="1595"/>
      <c r="B310" s="2383"/>
      <c r="C310" s="1996"/>
      <c r="F310" s="2373"/>
    </row>
    <row r="311" spans="1:6" ht="15" customHeight="1">
      <c r="A311" s="1595"/>
      <c r="B311" s="2382"/>
      <c r="C311" s="1996"/>
      <c r="F311" s="2373"/>
    </row>
    <row r="312" spans="1:6" ht="15" customHeight="1">
      <c r="A312" s="1595"/>
      <c r="B312" s="2382"/>
      <c r="C312" s="1996"/>
      <c r="F312" s="2373"/>
    </row>
    <row r="313" spans="1:6" ht="15" customHeight="1">
      <c r="A313" s="1595"/>
      <c r="B313" s="2382"/>
      <c r="C313" s="1996"/>
      <c r="F313" s="2373"/>
    </row>
    <row r="314" spans="1:6" ht="15" customHeight="1">
      <c r="A314" s="1595"/>
      <c r="B314" s="2382"/>
      <c r="C314" s="1996"/>
      <c r="F314" s="2373"/>
    </row>
    <row r="315" spans="1:6" ht="15" customHeight="1">
      <c r="A315" s="1595"/>
      <c r="B315" s="2382"/>
      <c r="C315" s="1996"/>
      <c r="F315" s="2373"/>
    </row>
    <row r="316" spans="1:6" ht="15" customHeight="1">
      <c r="A316" s="1595"/>
      <c r="B316" s="2382"/>
      <c r="C316" s="1996"/>
      <c r="F316" s="2373"/>
    </row>
    <row r="317" spans="1:6" ht="15" customHeight="1">
      <c r="A317" s="1595"/>
      <c r="B317" s="2382"/>
      <c r="C317" s="1996"/>
      <c r="F317" s="2373"/>
    </row>
    <row r="318" spans="1:6" ht="15" customHeight="1">
      <c r="A318" s="1595"/>
      <c r="B318" s="2382"/>
      <c r="C318" s="1996"/>
      <c r="F318" s="2373"/>
    </row>
    <row r="319" spans="1:6" ht="15" customHeight="1">
      <c r="A319" s="1595"/>
      <c r="B319" s="2382"/>
      <c r="C319" s="1996"/>
      <c r="F319" s="2373"/>
    </row>
    <row r="320" spans="1:6" ht="15" customHeight="1">
      <c r="A320" s="1595"/>
      <c r="B320" s="2382"/>
      <c r="C320" s="1996"/>
      <c r="F320" s="2373"/>
    </row>
    <row r="321" spans="1:6" ht="15" customHeight="1">
      <c r="A321" s="1595"/>
      <c r="B321" s="2382"/>
      <c r="C321" s="1996"/>
      <c r="F321" s="2373"/>
    </row>
    <row r="322" spans="1:6" ht="15" customHeight="1">
      <c r="A322" s="1595"/>
      <c r="B322" s="2382"/>
      <c r="C322" s="1996"/>
      <c r="F322" s="2373"/>
    </row>
    <row r="323" spans="1:6" ht="15" customHeight="1">
      <c r="A323" s="1595"/>
      <c r="B323" s="2382"/>
      <c r="C323" s="1996"/>
      <c r="F323" s="2373"/>
    </row>
    <row r="324" spans="1:6" ht="15" customHeight="1">
      <c r="A324" s="1595"/>
      <c r="B324" s="2382"/>
      <c r="C324" s="1996"/>
      <c r="F324" s="2373"/>
    </row>
    <row r="325" spans="1:6" ht="15" customHeight="1">
      <c r="A325" s="1595"/>
      <c r="B325" s="2382"/>
      <c r="C325" s="1996"/>
      <c r="F325" s="2373"/>
    </row>
    <row r="326" spans="1:6" ht="15" customHeight="1">
      <c r="A326" s="1595"/>
      <c r="B326" s="2382"/>
      <c r="C326" s="1996"/>
      <c r="F326" s="2373"/>
    </row>
    <row r="327" spans="1:6" ht="15" customHeight="1">
      <c r="A327" s="1595"/>
      <c r="B327" s="2382"/>
      <c r="C327" s="1996"/>
      <c r="F327" s="2373"/>
    </row>
    <row r="328" spans="1:6" ht="15" customHeight="1">
      <c r="A328" s="1595"/>
      <c r="B328" s="2382"/>
      <c r="C328" s="1996"/>
      <c r="F328" s="2373"/>
    </row>
    <row r="329" spans="1:6" ht="15" customHeight="1">
      <c r="A329" s="1595"/>
      <c r="B329" s="2382"/>
      <c r="C329" s="1996"/>
      <c r="F329" s="2373"/>
    </row>
    <row r="330" spans="1:6" ht="15" customHeight="1">
      <c r="A330" s="1595"/>
      <c r="B330" s="2382"/>
      <c r="C330" s="1996"/>
      <c r="F330" s="2373"/>
    </row>
    <row r="331" spans="1:6" ht="15" customHeight="1">
      <c r="A331" s="1595"/>
      <c r="B331" s="2382"/>
      <c r="C331" s="1996"/>
      <c r="F331" s="2373"/>
    </row>
    <row r="332" spans="1:6" ht="15" customHeight="1">
      <c r="A332" s="1595"/>
      <c r="B332" s="2382"/>
      <c r="C332" s="1996"/>
      <c r="F332" s="2373"/>
    </row>
    <row r="333" spans="1:6" ht="15" customHeight="1">
      <c r="A333" s="1595"/>
      <c r="B333" s="2382"/>
      <c r="C333" s="1996"/>
      <c r="F333" s="2373"/>
    </row>
    <row r="334" spans="1:6" ht="15" customHeight="1">
      <c r="A334" s="1595"/>
      <c r="B334" s="2382"/>
      <c r="C334" s="1996"/>
      <c r="F334" s="2373"/>
    </row>
    <row r="335" spans="1:6" ht="15" customHeight="1">
      <c r="A335" s="1595"/>
      <c r="B335" s="2384"/>
      <c r="C335" s="2385"/>
      <c r="F335" s="2373"/>
    </row>
    <row r="336" spans="1:6" ht="15" customHeight="1">
      <c r="A336" s="1595"/>
      <c r="B336" s="2382"/>
      <c r="C336" s="1996"/>
      <c r="F336" s="2373"/>
    </row>
    <row r="337" spans="1:6" ht="15" customHeight="1">
      <c r="A337" s="1595"/>
      <c r="B337" s="2382"/>
      <c r="C337" s="1996"/>
      <c r="F337" s="2373"/>
    </row>
    <row r="338" spans="1:6" ht="15" customHeight="1">
      <c r="A338" s="1595"/>
      <c r="B338" s="2382"/>
      <c r="C338" s="1996"/>
      <c r="F338" s="2373"/>
    </row>
    <row r="339" spans="1:6" ht="15" customHeight="1">
      <c r="A339" s="1595"/>
      <c r="B339" s="2382"/>
      <c r="C339" s="1996"/>
      <c r="F339" s="2373"/>
    </row>
    <row r="340" spans="1:6" ht="15" customHeight="1">
      <c r="A340" s="1595"/>
      <c r="B340" s="2382"/>
      <c r="C340" s="1996"/>
      <c r="F340" s="2373"/>
    </row>
    <row r="341" spans="1:6" ht="15" customHeight="1">
      <c r="A341" s="1595"/>
      <c r="B341" s="2382"/>
      <c r="C341" s="1996"/>
      <c r="F341" s="2373"/>
    </row>
    <row r="342" spans="1:6" ht="15" customHeight="1">
      <c r="A342" s="1595"/>
      <c r="B342" s="2382"/>
      <c r="C342" s="1996"/>
      <c r="F342" s="2373"/>
    </row>
    <row r="343" spans="1:6" ht="15" customHeight="1">
      <c r="A343" s="1595"/>
      <c r="B343" s="2382"/>
      <c r="C343" s="1996"/>
      <c r="F343" s="2373"/>
    </row>
    <row r="344" spans="1:6" ht="15" customHeight="1">
      <c r="A344" s="1595"/>
      <c r="B344" s="2382"/>
      <c r="C344" s="1996"/>
      <c r="F344" s="2373"/>
    </row>
    <row r="345" spans="1:6" ht="15" customHeight="1">
      <c r="A345" s="1595"/>
      <c r="B345" s="2382"/>
      <c r="C345" s="1996"/>
      <c r="F345" s="2373"/>
    </row>
    <row r="346" spans="1:6" ht="15" customHeight="1">
      <c r="A346" s="1595"/>
      <c r="B346" s="2382"/>
      <c r="C346" s="1996"/>
      <c r="F346" s="2373"/>
    </row>
    <row r="347" spans="1:6" ht="15" customHeight="1">
      <c r="A347" s="1595"/>
      <c r="B347" s="2382"/>
      <c r="C347" s="1996"/>
      <c r="F347" s="2373"/>
    </row>
    <row r="348" spans="1:6" ht="15" customHeight="1">
      <c r="A348" s="1595"/>
      <c r="B348" s="2382"/>
      <c r="C348" s="1996"/>
      <c r="F348" s="2373"/>
    </row>
    <row r="349" spans="1:6" ht="15" customHeight="1">
      <c r="A349" s="1595"/>
      <c r="B349" s="2382"/>
      <c r="C349" s="1996"/>
      <c r="F349" s="2373"/>
    </row>
    <row r="350" spans="1:6" ht="15" customHeight="1">
      <c r="A350" s="1595"/>
      <c r="B350" s="2382"/>
      <c r="C350" s="1996"/>
      <c r="F350" s="2373"/>
    </row>
    <row r="351" spans="1:6" ht="15" customHeight="1">
      <c r="A351" s="1595"/>
      <c r="B351" s="2386"/>
      <c r="C351" s="2374"/>
      <c r="F351" s="2373"/>
    </row>
    <row r="352" spans="1:6" ht="15" customHeight="1">
      <c r="A352" s="1595"/>
      <c r="B352" s="1860"/>
      <c r="C352" s="2380"/>
      <c r="F352" s="2373"/>
    </row>
    <row r="353" spans="1:6" ht="15" customHeight="1">
      <c r="A353" s="1595"/>
      <c r="B353" s="1860"/>
      <c r="C353" s="2387"/>
      <c r="F353" s="2373"/>
    </row>
    <row r="354" spans="1:6" ht="15" customHeight="1">
      <c r="A354" s="1595"/>
      <c r="B354" s="1860"/>
      <c r="C354" s="2387"/>
      <c r="F354" s="2373"/>
    </row>
    <row r="355" spans="1:6" ht="15" customHeight="1">
      <c r="A355" s="1595"/>
      <c r="B355" s="1860"/>
      <c r="C355" s="2387"/>
      <c r="F355" s="2373"/>
    </row>
    <row r="356" spans="1:6" ht="15" customHeight="1">
      <c r="A356" s="1595"/>
      <c r="B356" s="1860"/>
      <c r="C356" s="2387"/>
      <c r="F356" s="2373"/>
    </row>
    <row r="357" spans="1:6" ht="15" customHeight="1">
      <c r="A357" s="1595"/>
      <c r="B357" s="1995"/>
      <c r="C357" s="2387"/>
      <c r="F357" s="2373"/>
    </row>
    <row r="358" spans="1:6" ht="15" customHeight="1">
      <c r="A358" s="1595"/>
      <c r="B358" s="2388"/>
      <c r="C358" s="2389"/>
      <c r="F358" s="2373"/>
    </row>
    <row r="359" spans="1:6" ht="15" customHeight="1">
      <c r="A359" s="1595"/>
      <c r="B359" s="1860"/>
      <c r="C359" s="2387"/>
      <c r="F359" s="2373"/>
    </row>
    <row r="360" spans="1:6" ht="15" customHeight="1">
      <c r="A360" s="1595"/>
      <c r="B360" s="1860"/>
      <c r="C360" s="2387"/>
      <c r="F360" s="2373"/>
    </row>
    <row r="361" spans="1:6" ht="15" customHeight="1">
      <c r="A361" s="1595"/>
      <c r="B361" s="1860"/>
      <c r="C361" s="2387"/>
      <c r="F361" s="2373"/>
    </row>
    <row r="362" spans="1:6" ht="15" customHeight="1">
      <c r="A362" s="1595"/>
      <c r="B362" s="2388"/>
      <c r="C362" s="2389"/>
      <c r="F362" s="2373"/>
    </row>
    <row r="363" spans="1:6" ht="15" customHeight="1">
      <c r="A363" s="1595"/>
      <c r="B363" s="1860"/>
      <c r="C363" s="2387"/>
      <c r="F363" s="2373"/>
    </row>
    <row r="364" spans="1:6" ht="15" customHeight="1">
      <c r="A364" s="1595"/>
      <c r="B364" s="1860"/>
      <c r="C364" s="2387"/>
      <c r="F364" s="2373"/>
    </row>
    <row r="365" spans="1:6" ht="15" customHeight="1">
      <c r="A365" s="1595"/>
      <c r="B365" s="1860"/>
      <c r="C365" s="2387"/>
      <c r="F365" s="2373"/>
    </row>
    <row r="366" spans="1:6" ht="15" customHeight="1">
      <c r="A366" s="1595"/>
      <c r="B366" s="1860"/>
      <c r="C366" s="2387"/>
      <c r="F366" s="2373"/>
    </row>
    <row r="367" spans="1:6" ht="15" customHeight="1">
      <c r="A367" s="1595"/>
      <c r="B367" s="1860"/>
      <c r="C367" s="2387"/>
      <c r="F367" s="2373"/>
    </row>
    <row r="368" spans="1:6" ht="15" customHeight="1">
      <c r="A368" s="1595"/>
      <c r="B368" s="1860"/>
      <c r="C368" s="2387"/>
      <c r="F368" s="2373"/>
    </row>
    <row r="369" spans="1:6" ht="15" customHeight="1">
      <c r="A369" s="1595"/>
      <c r="B369" s="1860"/>
      <c r="C369" s="2387"/>
      <c r="F369" s="2373"/>
    </row>
    <row r="370" spans="1:6" ht="15" customHeight="1">
      <c r="A370" s="1595"/>
      <c r="B370" s="1860"/>
      <c r="C370" s="2387"/>
      <c r="F370" s="2373"/>
    </row>
    <row r="371" spans="1:6" ht="15" customHeight="1">
      <c r="A371" s="1595"/>
      <c r="B371" s="1860"/>
      <c r="C371" s="2387"/>
      <c r="F371" s="2373"/>
    </row>
    <row r="372" spans="1:6" ht="15" customHeight="1">
      <c r="A372" s="1595"/>
      <c r="B372" s="1860"/>
      <c r="C372" s="2387"/>
      <c r="F372" s="2373"/>
    </row>
    <row r="373" spans="1:6" ht="15" customHeight="1">
      <c r="A373" s="1595"/>
      <c r="B373" s="1860"/>
      <c r="C373" s="2387"/>
      <c r="F373" s="2373"/>
    </row>
    <row r="374" spans="1:6" ht="15" customHeight="1">
      <c r="A374" s="1595"/>
      <c r="B374" s="1860"/>
      <c r="C374" s="2387"/>
      <c r="F374" s="2373"/>
    </row>
    <row r="375" spans="1:6" ht="15" customHeight="1">
      <c r="A375" s="1595"/>
      <c r="B375" s="1860"/>
      <c r="C375" s="2387"/>
      <c r="F375" s="2373"/>
    </row>
    <row r="376" spans="1:6" ht="15" customHeight="1">
      <c r="A376" s="1595"/>
      <c r="B376" s="1860"/>
      <c r="C376" s="2387"/>
      <c r="F376" s="2373"/>
    </row>
    <row r="377" spans="1:6" ht="15" customHeight="1">
      <c r="A377" s="1595"/>
      <c r="B377" s="2388"/>
      <c r="C377" s="2389"/>
      <c r="F377" s="2373"/>
    </row>
    <row r="378" spans="1:6" ht="15" customHeight="1">
      <c r="A378" s="1595"/>
      <c r="B378" s="1860"/>
      <c r="C378" s="2387"/>
      <c r="F378" s="2373"/>
    </row>
    <row r="379" spans="1:6" ht="15" customHeight="1">
      <c r="A379" s="1595"/>
      <c r="B379" s="2388"/>
      <c r="C379" s="2385"/>
      <c r="F379" s="2373"/>
    </row>
    <row r="380" spans="1:6" ht="15" customHeight="1">
      <c r="A380" s="1595"/>
      <c r="B380" s="1860"/>
      <c r="C380" s="2387"/>
      <c r="F380" s="2373"/>
    </row>
    <row r="381" spans="1:6" ht="15" customHeight="1">
      <c r="A381" s="1595"/>
      <c r="B381" s="1860"/>
      <c r="C381" s="2387"/>
      <c r="F381" s="2373"/>
    </row>
    <row r="382" spans="1:6" ht="15" customHeight="1">
      <c r="A382" s="1595"/>
      <c r="B382" s="1860"/>
      <c r="C382" s="2387"/>
      <c r="F382" s="2373"/>
    </row>
    <row r="383" spans="1:6" ht="15" customHeight="1">
      <c r="A383" s="1595"/>
      <c r="B383" s="2388"/>
      <c r="C383" s="2385"/>
      <c r="F383" s="2373"/>
    </row>
    <row r="384" spans="1:6" ht="15" customHeight="1">
      <c r="A384" s="1595"/>
      <c r="B384" s="1860"/>
      <c r="C384" s="2387"/>
      <c r="F384" s="2373"/>
    </row>
    <row r="385" spans="1:6" ht="15" customHeight="1">
      <c r="A385" s="1595"/>
      <c r="B385" s="2388"/>
      <c r="C385" s="2389"/>
      <c r="F385" s="2373"/>
    </row>
    <row r="386" spans="1:6" ht="15" customHeight="1">
      <c r="A386" s="1595"/>
      <c r="B386" s="1860"/>
      <c r="C386" s="2387"/>
      <c r="F386" s="2373"/>
    </row>
    <row r="387" spans="1:6" ht="15" customHeight="1">
      <c r="A387" s="1595"/>
      <c r="B387" s="1860"/>
      <c r="C387" s="2387"/>
      <c r="F387" s="2373"/>
    </row>
    <row r="388" spans="1:6" ht="15" customHeight="1">
      <c r="A388" s="1595"/>
      <c r="B388" s="1860"/>
      <c r="C388" s="2387"/>
      <c r="F388" s="2373"/>
    </row>
    <row r="389" spans="1:6" ht="15" customHeight="1">
      <c r="A389" s="1595"/>
      <c r="B389" s="2388"/>
      <c r="C389" s="2389"/>
      <c r="F389" s="2373"/>
    </row>
    <row r="390" spans="1:6" ht="15" customHeight="1">
      <c r="A390" s="1595"/>
      <c r="B390" s="1860"/>
      <c r="C390" s="2387"/>
      <c r="F390" s="2373"/>
    </row>
    <row r="391" spans="1:6" ht="15" customHeight="1">
      <c r="A391" s="1595"/>
      <c r="B391" s="1860"/>
      <c r="C391" s="2387"/>
    </row>
    <row r="392" spans="1:6" ht="15" customHeight="1">
      <c r="A392" s="1595"/>
      <c r="B392" s="2390"/>
      <c r="C392" s="2387"/>
    </row>
    <row r="393" spans="1:6" ht="15" customHeight="1">
      <c r="A393" s="1595"/>
      <c r="B393" s="1995"/>
      <c r="C393" s="2387"/>
    </row>
    <row r="394" spans="1:6" ht="15" customHeight="1">
      <c r="A394" s="1595"/>
      <c r="B394" s="2388"/>
      <c r="C394" s="2389"/>
      <c r="E394" s="2373"/>
    </row>
    <row r="395" spans="1:6" ht="15" customHeight="1">
      <c r="A395" s="1595"/>
      <c r="B395" s="1995"/>
      <c r="C395" s="2389"/>
      <c r="E395" s="2373"/>
    </row>
    <row r="396" spans="1:6" ht="15" customHeight="1">
      <c r="A396" s="1595"/>
      <c r="B396" s="1860"/>
      <c r="C396" s="2387"/>
      <c r="E396" s="2373"/>
    </row>
    <row r="397" spans="1:6" ht="15" customHeight="1">
      <c r="A397" s="1595"/>
      <c r="B397" s="1860"/>
      <c r="C397" s="2387"/>
      <c r="E397" s="2373"/>
    </row>
    <row r="398" spans="1:6" ht="15" customHeight="1">
      <c r="A398" s="1595"/>
      <c r="B398" s="1860"/>
      <c r="C398" s="2387"/>
      <c r="E398" s="2373"/>
    </row>
    <row r="399" spans="1:6" ht="15" customHeight="1">
      <c r="A399" s="1595"/>
      <c r="B399" s="1860"/>
      <c r="C399" s="2387"/>
      <c r="E399" s="2373"/>
    </row>
    <row r="400" spans="1:6" ht="15" customHeight="1">
      <c r="A400" s="1595"/>
      <c r="B400" s="1860"/>
      <c r="C400" s="2387"/>
      <c r="E400" s="2373"/>
    </row>
    <row r="401" spans="1:5" ht="15" customHeight="1">
      <c r="A401" s="1595"/>
      <c r="B401" s="1860"/>
      <c r="C401" s="2387"/>
      <c r="E401" s="2373"/>
    </row>
    <row r="402" spans="1:5" ht="15" customHeight="1">
      <c r="A402" s="1595"/>
      <c r="B402" s="1860"/>
      <c r="C402" s="2387"/>
      <c r="E402" s="2373"/>
    </row>
    <row r="403" spans="1:5" ht="15" customHeight="1">
      <c r="A403" s="1595"/>
      <c r="B403" s="1860"/>
      <c r="C403" s="2387"/>
      <c r="E403" s="2373"/>
    </row>
    <row r="404" spans="1:5" ht="15" customHeight="1">
      <c r="A404" s="1595"/>
      <c r="B404" s="1860"/>
      <c r="C404" s="2387"/>
      <c r="E404" s="2373"/>
    </row>
    <row r="405" spans="1:5" ht="15" customHeight="1">
      <c r="A405" s="1595"/>
      <c r="B405" s="1860"/>
      <c r="C405" s="2387"/>
      <c r="E405" s="2373"/>
    </row>
    <row r="406" spans="1:5" ht="15" customHeight="1">
      <c r="A406" s="1595"/>
      <c r="B406" s="1860"/>
      <c r="C406" s="2387"/>
      <c r="E406" s="2373"/>
    </row>
    <row r="407" spans="1:5" ht="15" customHeight="1">
      <c r="A407" s="1595"/>
      <c r="B407" s="1860"/>
      <c r="C407" s="2387"/>
      <c r="E407" s="2373"/>
    </row>
    <row r="408" spans="1:5" ht="15" customHeight="1">
      <c r="A408" s="1595"/>
      <c r="B408" s="1860"/>
      <c r="C408" s="2387"/>
      <c r="E408" s="2373"/>
    </row>
    <row r="409" spans="1:5" ht="15" customHeight="1">
      <c r="A409" s="1595"/>
      <c r="B409" s="1860"/>
      <c r="C409" s="2387"/>
      <c r="E409" s="2373"/>
    </row>
    <row r="410" spans="1:5" ht="15" customHeight="1">
      <c r="A410" s="1595"/>
      <c r="B410" s="1860"/>
      <c r="C410" s="2387"/>
      <c r="E410" s="2373"/>
    </row>
    <row r="411" spans="1:5" ht="15" customHeight="1">
      <c r="A411" s="1595"/>
      <c r="B411" s="1860"/>
      <c r="C411" s="2387"/>
      <c r="E411" s="2373"/>
    </row>
    <row r="412" spans="1:5" ht="15" customHeight="1">
      <c r="A412" s="1595"/>
      <c r="B412" s="1995"/>
      <c r="C412" s="2387"/>
      <c r="E412" s="2373"/>
    </row>
    <row r="413" spans="1:5" ht="15" customHeight="1">
      <c r="A413" s="1595"/>
      <c r="B413" s="1860"/>
      <c r="C413" s="2387"/>
      <c r="E413" s="2373"/>
    </row>
    <row r="414" spans="1:5" ht="15" customHeight="1">
      <c r="A414" s="1595"/>
      <c r="B414" s="1860"/>
      <c r="C414" s="2387"/>
      <c r="E414" s="2373"/>
    </row>
    <row r="415" spans="1:5" ht="15" customHeight="1">
      <c r="A415" s="1595"/>
      <c r="B415" s="1860"/>
      <c r="C415" s="2387"/>
      <c r="E415" s="2373"/>
    </row>
    <row r="416" spans="1:5" ht="15" customHeight="1">
      <c r="A416" s="1595"/>
      <c r="B416" s="1860"/>
      <c r="C416" s="2387"/>
      <c r="E416" s="2373"/>
    </row>
    <row r="417" spans="1:5" ht="15" customHeight="1">
      <c r="A417" s="1595"/>
      <c r="B417" s="1860"/>
      <c r="C417" s="2387"/>
      <c r="E417" s="2373"/>
    </row>
    <row r="418" spans="1:5" ht="15" customHeight="1">
      <c r="A418" s="1595"/>
      <c r="B418" s="1860"/>
      <c r="C418" s="2387"/>
      <c r="E418" s="2373"/>
    </row>
    <row r="419" spans="1:5" ht="15" customHeight="1">
      <c r="A419" s="1595"/>
      <c r="B419" s="1860"/>
      <c r="C419" s="2387"/>
      <c r="E419" s="2373"/>
    </row>
    <row r="420" spans="1:5" ht="15" customHeight="1">
      <c r="A420" s="1595"/>
      <c r="B420" s="1860"/>
      <c r="C420" s="2387"/>
      <c r="E420" s="2373"/>
    </row>
    <row r="421" spans="1:5" ht="15" customHeight="1">
      <c r="A421" s="1595"/>
      <c r="B421" s="1860"/>
      <c r="C421" s="2387"/>
      <c r="E421" s="2373"/>
    </row>
    <row r="422" spans="1:5" ht="15" customHeight="1">
      <c r="A422" s="1595"/>
      <c r="B422" s="1860"/>
      <c r="C422" s="2387"/>
      <c r="E422" s="2373"/>
    </row>
    <row r="423" spans="1:5" ht="15" customHeight="1">
      <c r="A423" s="1595"/>
      <c r="B423" s="1860"/>
      <c r="C423" s="2387"/>
      <c r="E423" s="2373"/>
    </row>
    <row r="424" spans="1:5" ht="15" customHeight="1">
      <c r="A424" s="1595"/>
      <c r="B424" s="1860"/>
      <c r="C424" s="2387"/>
      <c r="E424" s="2373"/>
    </row>
    <row r="425" spans="1:5" ht="15" customHeight="1">
      <c r="A425" s="1595"/>
      <c r="B425" s="1860"/>
      <c r="C425" s="2387"/>
      <c r="E425" s="2373"/>
    </row>
    <row r="426" spans="1:5" ht="15" customHeight="1">
      <c r="A426" s="1595"/>
      <c r="B426" s="1860"/>
      <c r="C426" s="2387"/>
      <c r="E426" s="2373"/>
    </row>
    <row r="427" spans="1:5" ht="15" customHeight="1">
      <c r="A427" s="1595"/>
      <c r="B427" s="1860"/>
      <c r="C427" s="2387"/>
      <c r="E427" s="2373"/>
    </row>
    <row r="428" spans="1:5" ht="15" customHeight="1">
      <c r="A428" s="1595"/>
      <c r="B428" s="1860"/>
      <c r="C428" s="2387"/>
      <c r="E428" s="2373"/>
    </row>
    <row r="429" spans="1:5" ht="15" customHeight="1">
      <c r="A429" s="1595"/>
      <c r="B429" s="1860"/>
      <c r="C429" s="2387"/>
      <c r="E429" s="2373"/>
    </row>
    <row r="430" spans="1:5" ht="15" customHeight="1">
      <c r="A430" s="1595"/>
      <c r="B430" s="1860"/>
      <c r="C430" s="2387"/>
      <c r="E430" s="2373"/>
    </row>
    <row r="431" spans="1:5" ht="15" customHeight="1">
      <c r="A431" s="1595"/>
      <c r="B431" s="1860"/>
      <c r="C431" s="2387"/>
      <c r="E431" s="2373"/>
    </row>
    <row r="432" spans="1:5" ht="15" customHeight="1">
      <c r="A432" s="1595"/>
      <c r="B432" s="1860"/>
      <c r="C432" s="2387"/>
      <c r="E432" s="2373"/>
    </row>
    <row r="433" spans="1:5" ht="15" customHeight="1">
      <c r="A433" s="1595"/>
      <c r="B433" s="1860"/>
      <c r="C433" s="2387"/>
      <c r="E433" s="2373"/>
    </row>
    <row r="434" spans="1:5" ht="15" customHeight="1">
      <c r="A434" s="1595"/>
      <c r="B434" s="1860"/>
      <c r="C434" s="2387"/>
      <c r="E434" s="2373"/>
    </row>
    <row r="435" spans="1:5" ht="15" customHeight="1">
      <c r="A435" s="1595"/>
      <c r="B435" s="1860"/>
      <c r="C435" s="2387"/>
      <c r="E435" s="2373"/>
    </row>
    <row r="436" spans="1:5" ht="15" customHeight="1">
      <c r="A436" s="1595"/>
      <c r="B436" s="1860"/>
      <c r="C436" s="2387"/>
      <c r="E436" s="2373"/>
    </row>
    <row r="437" spans="1:5" ht="15" customHeight="1">
      <c r="A437" s="1595"/>
      <c r="B437" s="1860"/>
      <c r="C437" s="2387"/>
      <c r="E437" s="2373"/>
    </row>
    <row r="438" spans="1:5" ht="15" customHeight="1">
      <c r="A438" s="1595"/>
      <c r="B438" s="1860"/>
      <c r="C438" s="2387"/>
      <c r="E438" s="2373"/>
    </row>
    <row r="439" spans="1:5" ht="15" customHeight="1">
      <c r="A439" s="1595"/>
      <c r="B439" s="2391"/>
      <c r="C439" s="2387"/>
      <c r="E439" s="2373"/>
    </row>
    <row r="440" spans="1:5" ht="15" customHeight="1">
      <c r="A440" s="1595"/>
      <c r="B440" s="1860"/>
      <c r="C440" s="2387"/>
      <c r="E440" s="2373"/>
    </row>
    <row r="441" spans="1:5" ht="15" customHeight="1">
      <c r="A441" s="1595"/>
      <c r="B441" s="1860"/>
      <c r="C441" s="2387"/>
      <c r="E441" s="2373"/>
    </row>
    <row r="442" spans="1:5" ht="15" customHeight="1">
      <c r="A442" s="1595"/>
      <c r="B442" s="1860"/>
      <c r="C442" s="2387"/>
      <c r="E442" s="2373"/>
    </row>
    <row r="443" spans="1:5" ht="15" customHeight="1">
      <c r="A443" s="1595"/>
      <c r="B443" s="1860"/>
      <c r="C443" s="2387"/>
      <c r="E443" s="2373"/>
    </row>
    <row r="444" spans="1:5" ht="15" customHeight="1">
      <c r="A444" s="1595"/>
      <c r="B444" s="1860"/>
      <c r="C444" s="2387"/>
      <c r="E444" s="2373"/>
    </row>
    <row r="445" spans="1:5" ht="15" customHeight="1">
      <c r="A445" s="1595"/>
      <c r="B445" s="1860"/>
      <c r="C445" s="2387"/>
      <c r="E445" s="2373"/>
    </row>
    <row r="446" spans="1:5" ht="15" customHeight="1">
      <c r="A446" s="1595"/>
      <c r="B446" s="1860"/>
      <c r="C446" s="2387"/>
      <c r="E446" s="2373"/>
    </row>
    <row r="447" spans="1:5" ht="15" customHeight="1">
      <c r="A447" s="1595"/>
      <c r="B447" s="1860"/>
      <c r="C447" s="2387"/>
      <c r="E447" s="2373"/>
    </row>
    <row r="448" spans="1:5" ht="15" customHeight="1">
      <c r="A448" s="1595"/>
      <c r="B448" s="1860"/>
      <c r="C448" s="2387"/>
      <c r="E448" s="2373"/>
    </row>
    <row r="449" spans="1:5" ht="15" customHeight="1">
      <c r="A449" s="1595"/>
      <c r="B449" s="1860"/>
      <c r="C449" s="2387"/>
      <c r="E449" s="2373"/>
    </row>
    <row r="450" spans="1:5" ht="15" customHeight="1">
      <c r="A450" s="1595"/>
      <c r="B450" s="1860"/>
      <c r="C450" s="2387"/>
      <c r="E450" s="2373"/>
    </row>
    <row r="451" spans="1:5" ht="15" customHeight="1">
      <c r="A451" s="1595"/>
      <c r="B451" s="1860"/>
      <c r="C451" s="2387"/>
      <c r="E451" s="2373"/>
    </row>
    <row r="452" spans="1:5" ht="15" customHeight="1">
      <c r="A452" s="1595"/>
      <c r="B452" s="1860"/>
      <c r="C452" s="2387"/>
      <c r="E452" s="2373"/>
    </row>
    <row r="453" spans="1:5" ht="15" customHeight="1">
      <c r="A453" s="1595"/>
      <c r="B453" s="1860"/>
      <c r="C453" s="2387"/>
      <c r="E453" s="2373"/>
    </row>
    <row r="454" spans="1:5" ht="15" customHeight="1">
      <c r="A454" s="1595"/>
      <c r="B454" s="1860"/>
      <c r="C454" s="2387"/>
      <c r="E454" s="2373"/>
    </row>
    <row r="455" spans="1:5" ht="15" customHeight="1">
      <c r="A455" s="1595"/>
      <c r="B455" s="1860"/>
      <c r="C455" s="2387"/>
      <c r="E455" s="2373"/>
    </row>
    <row r="456" spans="1:5" ht="15" customHeight="1">
      <c r="A456" s="1595"/>
      <c r="B456" s="1860"/>
      <c r="C456" s="2387"/>
      <c r="E456" s="2373"/>
    </row>
    <row r="457" spans="1:5" ht="15" customHeight="1">
      <c r="A457" s="1595"/>
      <c r="B457" s="1860"/>
      <c r="C457" s="2387"/>
      <c r="E457" s="2373"/>
    </row>
    <row r="458" spans="1:5" ht="15" customHeight="1">
      <c r="A458" s="1595"/>
      <c r="B458" s="1860"/>
      <c r="C458" s="2387"/>
      <c r="E458" s="2373"/>
    </row>
    <row r="459" spans="1:5" ht="15" customHeight="1">
      <c r="A459" s="1595"/>
      <c r="B459" s="1860"/>
      <c r="C459" s="2387"/>
      <c r="E459" s="2373"/>
    </row>
    <row r="460" spans="1:5" ht="15" customHeight="1">
      <c r="A460" s="1595"/>
      <c r="B460" s="1860"/>
      <c r="C460" s="2387"/>
      <c r="E460" s="2373"/>
    </row>
    <row r="461" spans="1:5" ht="15" customHeight="1">
      <c r="A461" s="1595"/>
      <c r="B461" s="1860"/>
      <c r="C461" s="2387"/>
      <c r="E461" s="2373"/>
    </row>
    <row r="462" spans="1:5" ht="15" customHeight="1">
      <c r="A462" s="1595"/>
      <c r="B462" s="1860"/>
      <c r="C462" s="2387"/>
      <c r="E462" s="2373"/>
    </row>
    <row r="463" spans="1:5" ht="15" customHeight="1">
      <c r="A463" s="1595"/>
      <c r="B463" s="1860"/>
      <c r="C463" s="2387"/>
      <c r="E463" s="2373"/>
    </row>
    <row r="464" spans="1:5" ht="15" customHeight="1">
      <c r="A464" s="1595"/>
      <c r="B464" s="1860"/>
      <c r="C464" s="2387"/>
      <c r="E464" s="2373"/>
    </row>
    <row r="465" spans="1:5" ht="15" customHeight="1">
      <c r="A465" s="1595"/>
      <c r="B465" s="1860"/>
      <c r="C465" s="2387"/>
      <c r="E465" s="2373"/>
    </row>
    <row r="466" spans="1:5" ht="15" customHeight="1">
      <c r="A466" s="1595"/>
      <c r="B466" s="2392"/>
      <c r="C466" s="2385"/>
      <c r="E466" s="2373"/>
    </row>
    <row r="467" spans="1:5" ht="15" customHeight="1">
      <c r="A467" s="1595"/>
      <c r="B467" s="1995"/>
      <c r="C467" s="2387"/>
      <c r="E467" s="2373"/>
    </row>
    <row r="468" spans="1:5" ht="15" customHeight="1">
      <c r="A468" s="1595"/>
      <c r="B468" s="1860"/>
      <c r="C468" s="2387"/>
      <c r="E468" s="2373"/>
    </row>
    <row r="469" spans="1:5" ht="15" customHeight="1">
      <c r="A469" s="1595"/>
      <c r="B469" s="1860"/>
      <c r="C469" s="2387"/>
      <c r="E469" s="2373"/>
    </row>
    <row r="470" spans="1:5" ht="15" customHeight="1">
      <c r="A470" s="1595"/>
      <c r="B470" s="1860"/>
      <c r="C470" s="2387"/>
      <c r="E470" s="2373"/>
    </row>
    <row r="471" spans="1:5" ht="15" customHeight="1">
      <c r="A471" s="1595"/>
      <c r="B471" s="1860"/>
      <c r="C471" s="2387"/>
      <c r="E471" s="2373"/>
    </row>
    <row r="472" spans="1:5" ht="15" customHeight="1">
      <c r="A472" s="1595"/>
      <c r="B472" s="1860"/>
      <c r="C472" s="2387"/>
      <c r="E472" s="2373"/>
    </row>
    <row r="473" spans="1:5" ht="15" customHeight="1">
      <c r="A473" s="1595"/>
      <c r="B473" s="1860"/>
      <c r="C473" s="2387"/>
      <c r="E473" s="2373"/>
    </row>
    <row r="474" spans="1:5" ht="15" customHeight="1">
      <c r="A474" s="1595"/>
      <c r="B474" s="1860"/>
      <c r="C474" s="2387"/>
      <c r="E474" s="2373"/>
    </row>
    <row r="475" spans="1:5" ht="15" customHeight="1">
      <c r="A475" s="1595"/>
      <c r="B475" s="1860"/>
      <c r="C475" s="2387"/>
      <c r="E475" s="2373"/>
    </row>
    <row r="476" spans="1:5" ht="15" customHeight="1">
      <c r="A476" s="1595"/>
      <c r="B476" s="1860"/>
      <c r="C476" s="2387"/>
      <c r="E476" s="2373"/>
    </row>
    <row r="477" spans="1:5" ht="15" customHeight="1">
      <c r="A477" s="1595"/>
      <c r="B477" s="1860"/>
      <c r="C477" s="2387"/>
      <c r="E477" s="2373"/>
    </row>
    <row r="478" spans="1:5" ht="15" customHeight="1">
      <c r="A478" s="1595"/>
      <c r="B478" s="1860"/>
      <c r="C478" s="2387"/>
      <c r="E478" s="2373"/>
    </row>
    <row r="479" spans="1:5" ht="15" customHeight="1">
      <c r="A479" s="1595"/>
      <c r="B479" s="1860"/>
      <c r="C479" s="2387"/>
      <c r="E479" s="2373"/>
    </row>
    <row r="480" spans="1:5" ht="15" customHeight="1">
      <c r="A480" s="1595"/>
      <c r="B480" s="1860"/>
      <c r="C480" s="2387"/>
      <c r="E480" s="2373"/>
    </row>
    <row r="481" spans="1:5" ht="15" customHeight="1">
      <c r="A481" s="1595"/>
      <c r="B481" s="1860"/>
      <c r="C481" s="2387"/>
      <c r="E481" s="2373"/>
    </row>
    <row r="482" spans="1:5" ht="15" customHeight="1">
      <c r="A482" s="1595"/>
      <c r="B482" s="1860"/>
      <c r="C482" s="2387"/>
      <c r="E482" s="2373"/>
    </row>
    <row r="483" spans="1:5" ht="15" customHeight="1">
      <c r="A483" s="1595"/>
      <c r="B483" s="1995"/>
      <c r="C483" s="2387"/>
      <c r="E483" s="2373"/>
    </row>
    <row r="484" spans="1:5" ht="15" customHeight="1">
      <c r="A484" s="1595"/>
      <c r="B484" s="1860"/>
      <c r="C484" s="2387"/>
      <c r="E484" s="2373"/>
    </row>
    <row r="485" spans="1:5" ht="15" customHeight="1">
      <c r="A485" s="1595"/>
      <c r="B485" s="1860"/>
      <c r="C485" s="2387"/>
      <c r="E485" s="2373"/>
    </row>
    <row r="486" spans="1:5" ht="15" customHeight="1">
      <c r="A486" s="1595"/>
      <c r="B486" s="1860"/>
      <c r="C486" s="2387"/>
      <c r="E486" s="2373"/>
    </row>
    <row r="487" spans="1:5" ht="15" customHeight="1">
      <c r="A487" s="1595"/>
      <c r="B487" s="1860"/>
      <c r="C487" s="2387"/>
      <c r="E487" s="2373"/>
    </row>
    <row r="488" spans="1:5" ht="15" customHeight="1">
      <c r="A488" s="1595"/>
      <c r="B488" s="1995"/>
      <c r="C488" s="2387"/>
      <c r="E488" s="2373"/>
    </row>
    <row r="489" spans="1:5" ht="15" customHeight="1">
      <c r="A489" s="1595"/>
      <c r="B489" s="1860"/>
      <c r="C489" s="2387"/>
      <c r="E489" s="2373"/>
    </row>
    <row r="490" spans="1:5" ht="15" customHeight="1">
      <c r="A490" s="1595"/>
      <c r="B490" s="1860"/>
      <c r="C490" s="2387"/>
      <c r="E490" s="2373"/>
    </row>
    <row r="491" spans="1:5" ht="15" customHeight="1">
      <c r="A491" s="1595"/>
      <c r="B491" s="1860"/>
      <c r="C491" s="2387"/>
      <c r="E491" s="2373"/>
    </row>
    <row r="492" spans="1:5" ht="15" customHeight="1">
      <c r="A492" s="1595"/>
      <c r="B492" s="1860"/>
      <c r="C492" s="2387"/>
      <c r="E492" s="2373"/>
    </row>
    <row r="493" spans="1:5" ht="15" customHeight="1">
      <c r="A493" s="1595"/>
      <c r="B493" s="1860"/>
      <c r="C493" s="2387"/>
      <c r="E493" s="2373"/>
    </row>
    <row r="494" spans="1:5" ht="15" customHeight="1">
      <c r="A494" s="1595"/>
      <c r="B494" s="1860"/>
      <c r="C494" s="2387"/>
      <c r="E494" s="2373"/>
    </row>
    <row r="495" spans="1:5" ht="15" customHeight="1">
      <c r="A495" s="1595"/>
      <c r="B495" s="1860"/>
      <c r="C495" s="2387"/>
      <c r="E495" s="2373"/>
    </row>
    <row r="496" spans="1:5" ht="15" customHeight="1">
      <c r="A496" s="1595"/>
      <c r="B496" s="1860"/>
      <c r="C496" s="2387"/>
      <c r="E496" s="2373"/>
    </row>
    <row r="497" spans="1:5" ht="15" customHeight="1">
      <c r="A497" s="1595"/>
      <c r="B497" s="1860"/>
      <c r="C497" s="2387"/>
      <c r="E497" s="2373"/>
    </row>
    <row r="498" spans="1:5" ht="15" customHeight="1">
      <c r="A498" s="1595"/>
      <c r="B498" s="1860"/>
      <c r="C498" s="2387"/>
      <c r="E498" s="2373"/>
    </row>
    <row r="499" spans="1:5" ht="15" customHeight="1">
      <c r="A499" s="1595"/>
      <c r="B499" s="1860"/>
      <c r="C499" s="2387"/>
      <c r="E499" s="2373"/>
    </row>
    <row r="500" spans="1:5" ht="15" customHeight="1">
      <c r="A500" s="1595"/>
      <c r="B500" s="1860"/>
      <c r="C500" s="2387"/>
      <c r="E500" s="2373"/>
    </row>
    <row r="501" spans="1:5" ht="15" customHeight="1">
      <c r="A501" s="1595"/>
      <c r="B501" s="1860"/>
      <c r="C501" s="1996"/>
      <c r="E501" s="2373"/>
    </row>
    <row r="502" spans="1:5" ht="15" customHeight="1">
      <c r="A502" s="1595"/>
      <c r="B502" s="1860"/>
      <c r="C502" s="2387"/>
      <c r="E502" s="2373"/>
    </row>
    <row r="503" spans="1:5" ht="15" customHeight="1">
      <c r="A503" s="1595"/>
      <c r="B503" s="1860"/>
      <c r="C503" s="2387"/>
      <c r="E503" s="2373"/>
    </row>
    <row r="504" spans="1:5" ht="15" customHeight="1">
      <c r="A504" s="1595"/>
      <c r="B504" s="1860"/>
      <c r="C504" s="2387"/>
      <c r="E504" s="2373"/>
    </row>
    <row r="505" spans="1:5" ht="15" customHeight="1">
      <c r="A505" s="1595"/>
      <c r="B505" s="1860"/>
      <c r="C505" s="2387"/>
      <c r="E505" s="2373"/>
    </row>
    <row r="506" spans="1:5" ht="15" customHeight="1">
      <c r="A506" s="1595"/>
      <c r="B506" s="1860"/>
      <c r="C506" s="2387"/>
      <c r="E506" s="2373"/>
    </row>
    <row r="507" spans="1:5" ht="15" customHeight="1">
      <c r="A507" s="1595"/>
      <c r="B507" s="1995"/>
      <c r="C507" s="2387"/>
      <c r="E507" s="2373"/>
    </row>
    <row r="508" spans="1:5" ht="15" customHeight="1">
      <c r="A508" s="1595"/>
      <c r="B508" s="1860"/>
      <c r="C508" s="2387"/>
      <c r="E508" s="2373"/>
    </row>
    <row r="509" spans="1:5" ht="15" customHeight="1">
      <c r="A509" s="1595"/>
      <c r="B509" s="1860"/>
      <c r="C509" s="2387"/>
      <c r="E509" s="2373"/>
    </row>
    <row r="510" spans="1:5" ht="15" customHeight="1">
      <c r="A510" s="1595"/>
      <c r="B510" s="1860"/>
      <c r="C510" s="2387"/>
      <c r="E510" s="2373"/>
    </row>
    <row r="511" spans="1:5" ht="15" customHeight="1">
      <c r="A511" s="1595"/>
      <c r="B511" s="1860"/>
      <c r="C511" s="2387"/>
      <c r="E511" s="2373"/>
    </row>
    <row r="512" spans="1:5" ht="15" customHeight="1">
      <c r="A512" s="1595"/>
      <c r="B512" s="1860"/>
      <c r="C512" s="2387"/>
      <c r="E512" s="2373"/>
    </row>
    <row r="513" spans="1:5" ht="15" customHeight="1">
      <c r="A513" s="1595"/>
      <c r="B513" s="1860"/>
      <c r="C513" s="2387"/>
      <c r="E513" s="2373"/>
    </row>
    <row r="514" spans="1:5" ht="15" customHeight="1">
      <c r="A514" s="1595"/>
      <c r="B514" s="1860"/>
      <c r="C514" s="2387"/>
      <c r="E514" s="2373"/>
    </row>
    <row r="515" spans="1:5" ht="15" customHeight="1">
      <c r="A515" s="1595"/>
      <c r="B515" s="2388"/>
      <c r="C515" s="2389"/>
      <c r="E515" s="2373"/>
    </row>
    <row r="516" spans="1:5" ht="15" customHeight="1">
      <c r="A516" s="1595"/>
      <c r="B516" s="1995"/>
      <c r="C516" s="2387"/>
      <c r="E516" s="2373"/>
    </row>
    <row r="517" spans="1:5" ht="15" customHeight="1">
      <c r="A517" s="1595"/>
      <c r="B517" s="1860"/>
      <c r="C517" s="2387"/>
      <c r="E517" s="2373"/>
    </row>
    <row r="518" spans="1:5" ht="15" customHeight="1">
      <c r="A518" s="1595"/>
      <c r="B518" s="1860"/>
      <c r="C518" s="2387"/>
      <c r="E518" s="2373"/>
    </row>
    <row r="519" spans="1:5" ht="15" customHeight="1">
      <c r="A519" s="1595"/>
      <c r="B519" s="1860"/>
      <c r="C519" s="2387"/>
      <c r="E519" s="2373"/>
    </row>
    <row r="520" spans="1:5" ht="15" customHeight="1">
      <c r="A520" s="1595"/>
      <c r="B520" s="1860"/>
      <c r="C520" s="2387"/>
      <c r="E520" s="2373"/>
    </row>
    <row r="521" spans="1:5" ht="15" customHeight="1">
      <c r="A521" s="1595"/>
      <c r="B521" s="1860"/>
      <c r="C521" s="2387"/>
      <c r="E521" s="2373"/>
    </row>
    <row r="522" spans="1:5" ht="15" customHeight="1">
      <c r="A522" s="1595"/>
      <c r="B522" s="1860"/>
      <c r="C522" s="2387"/>
      <c r="E522" s="2373"/>
    </row>
    <row r="523" spans="1:5" ht="15" customHeight="1">
      <c r="A523" s="1595"/>
      <c r="B523" s="1860"/>
      <c r="C523" s="2387"/>
      <c r="E523" s="2373"/>
    </row>
    <row r="524" spans="1:5" ht="15" customHeight="1">
      <c r="A524" s="1595"/>
      <c r="B524" s="1860"/>
      <c r="C524" s="2387"/>
      <c r="E524" s="2373"/>
    </row>
    <row r="525" spans="1:5" ht="15" customHeight="1">
      <c r="A525" s="1595"/>
      <c r="B525" s="1860"/>
      <c r="C525" s="2387"/>
      <c r="E525" s="2373"/>
    </row>
    <row r="526" spans="1:5" ht="15" customHeight="1">
      <c r="A526" s="1595"/>
      <c r="B526" s="1860"/>
      <c r="C526" s="2387"/>
      <c r="E526" s="2373"/>
    </row>
    <row r="527" spans="1:5" ht="15" customHeight="1">
      <c r="A527" s="1595"/>
      <c r="B527" s="1860"/>
      <c r="C527" s="2387"/>
      <c r="E527" s="2373"/>
    </row>
    <row r="528" spans="1:5" ht="15" customHeight="1">
      <c r="A528" s="1595"/>
      <c r="B528" s="1995"/>
      <c r="C528" s="2387"/>
      <c r="E528" s="2373"/>
    </row>
    <row r="529" spans="1:5" ht="15" customHeight="1">
      <c r="A529" s="1595"/>
      <c r="B529" s="1860"/>
      <c r="C529" s="2387"/>
      <c r="E529" s="2373"/>
    </row>
    <row r="530" spans="1:5" ht="15" customHeight="1">
      <c r="A530" s="1595"/>
      <c r="B530" s="1860"/>
      <c r="C530" s="2387"/>
      <c r="E530" s="2373"/>
    </row>
    <row r="531" spans="1:5" ht="15" customHeight="1">
      <c r="A531" s="1595"/>
      <c r="B531" s="1860"/>
      <c r="C531" s="2387"/>
      <c r="E531" s="2373"/>
    </row>
    <row r="532" spans="1:5" ht="15" customHeight="1">
      <c r="A532" s="1595"/>
      <c r="B532" s="1860"/>
      <c r="C532" s="2387"/>
      <c r="E532" s="2373"/>
    </row>
    <row r="533" spans="1:5" ht="15" customHeight="1">
      <c r="A533" s="1595"/>
      <c r="B533" s="1860"/>
      <c r="C533" s="2387"/>
      <c r="E533" s="2373"/>
    </row>
    <row r="534" spans="1:5" ht="15" customHeight="1">
      <c r="A534" s="1595"/>
      <c r="B534" s="1860"/>
      <c r="C534" s="2387"/>
      <c r="E534" s="2373"/>
    </row>
    <row r="535" spans="1:5" ht="15" customHeight="1">
      <c r="A535" s="1595"/>
      <c r="B535" s="1860"/>
      <c r="C535" s="2387"/>
      <c r="E535" s="2373"/>
    </row>
    <row r="536" spans="1:5" ht="15" customHeight="1">
      <c r="A536" s="1595"/>
      <c r="B536" s="1860"/>
      <c r="C536" s="2387"/>
      <c r="E536" s="2373"/>
    </row>
    <row r="537" spans="1:5" ht="15" customHeight="1">
      <c r="A537" s="1595"/>
      <c r="B537" s="1860"/>
      <c r="C537" s="2387"/>
      <c r="E537" s="2373"/>
    </row>
    <row r="538" spans="1:5" ht="15" customHeight="1">
      <c r="A538" s="1595"/>
      <c r="B538" s="1860"/>
      <c r="C538" s="2387"/>
      <c r="E538" s="2373"/>
    </row>
    <row r="539" spans="1:5" ht="15" customHeight="1">
      <c r="A539" s="1595"/>
      <c r="B539" s="1860"/>
      <c r="C539" s="2387"/>
      <c r="E539" s="2373"/>
    </row>
    <row r="540" spans="1:5" ht="15" customHeight="1">
      <c r="A540" s="1595"/>
      <c r="B540" s="1860"/>
      <c r="C540" s="2387"/>
      <c r="E540" s="2373"/>
    </row>
    <row r="541" spans="1:5" ht="15" customHeight="1">
      <c r="A541" s="1595"/>
      <c r="B541" s="1860"/>
      <c r="C541" s="2387"/>
      <c r="E541" s="2373"/>
    </row>
    <row r="542" spans="1:5" ht="15" customHeight="1">
      <c r="A542" s="1595"/>
      <c r="B542" s="1860"/>
      <c r="C542" s="2387"/>
      <c r="E542" s="2373"/>
    </row>
    <row r="543" spans="1:5" ht="15" customHeight="1">
      <c r="A543" s="1595"/>
      <c r="B543" s="1860"/>
      <c r="C543" s="2387"/>
      <c r="E543" s="2373"/>
    </row>
    <row r="544" spans="1:5" ht="15" customHeight="1">
      <c r="A544" s="1595"/>
      <c r="B544" s="1860"/>
      <c r="C544" s="2387"/>
      <c r="E544" s="2373"/>
    </row>
    <row r="545" spans="1:5" ht="15" customHeight="1">
      <c r="A545" s="1595"/>
      <c r="B545" s="1995"/>
      <c r="C545" s="2387"/>
      <c r="E545" s="2373"/>
    </row>
    <row r="546" spans="1:5" ht="15" customHeight="1">
      <c r="A546" s="1595"/>
      <c r="B546" s="2388"/>
      <c r="C546" s="2389"/>
      <c r="E546" s="2373"/>
    </row>
    <row r="547" spans="1:5" ht="15" customHeight="1">
      <c r="A547" s="1595"/>
      <c r="B547" s="1860"/>
      <c r="C547" s="2387"/>
      <c r="E547" s="2373"/>
    </row>
    <row r="548" spans="1:5" ht="15" customHeight="1">
      <c r="A548" s="1595"/>
      <c r="B548" s="2388"/>
      <c r="C548" s="2389"/>
      <c r="E548" s="2373"/>
    </row>
    <row r="549" spans="1:5" ht="15" customHeight="1">
      <c r="A549" s="1595"/>
      <c r="B549" s="1860"/>
      <c r="C549" s="2387"/>
      <c r="E549" s="2373"/>
    </row>
    <row r="550" spans="1:5" ht="15" customHeight="1">
      <c r="A550" s="1595"/>
      <c r="B550" s="2388"/>
      <c r="C550" s="2389"/>
      <c r="E550" s="2373"/>
    </row>
    <row r="551" spans="1:5" ht="15" customHeight="1">
      <c r="A551" s="1595"/>
      <c r="B551" s="1860"/>
      <c r="C551" s="2387"/>
      <c r="E551" s="2373"/>
    </row>
    <row r="552" spans="1:5" ht="15" customHeight="1">
      <c r="A552" s="1595"/>
      <c r="B552" s="2388"/>
      <c r="C552" s="2389"/>
      <c r="E552" s="2373"/>
    </row>
    <row r="553" spans="1:5" ht="15" customHeight="1">
      <c r="A553" s="1595"/>
      <c r="B553" s="1860"/>
      <c r="C553" s="2387"/>
      <c r="E553" s="2373"/>
    </row>
    <row r="554" spans="1:5" ht="15" customHeight="1">
      <c r="A554" s="1595"/>
      <c r="B554" s="1860"/>
      <c r="C554" s="2387"/>
      <c r="E554" s="2373"/>
    </row>
    <row r="555" spans="1:5" ht="15" customHeight="1">
      <c r="A555" s="1595"/>
      <c r="B555" s="1860"/>
      <c r="C555" s="2387"/>
      <c r="E555" s="2373"/>
    </row>
    <row r="556" spans="1:5" ht="15" customHeight="1">
      <c r="A556" s="1595"/>
      <c r="B556" s="1860"/>
      <c r="C556" s="2387"/>
      <c r="E556" s="2373"/>
    </row>
    <row r="557" spans="1:5" ht="15" customHeight="1">
      <c r="A557" s="1595"/>
      <c r="B557" s="1860"/>
      <c r="C557" s="2387"/>
      <c r="E557" s="2373"/>
    </row>
    <row r="558" spans="1:5" ht="15" customHeight="1">
      <c r="A558" s="1595"/>
      <c r="B558" s="1860"/>
      <c r="C558" s="2380"/>
      <c r="E558" s="2373"/>
    </row>
    <row r="559" spans="1:5" ht="15" customHeight="1">
      <c r="A559" s="2161"/>
      <c r="B559" s="1865"/>
      <c r="C559" s="2374"/>
      <c r="E559" s="2373"/>
    </row>
    <row r="560" spans="1:5" ht="15" customHeight="1">
      <c r="A560" s="1680"/>
      <c r="B560" s="2388"/>
      <c r="C560" s="2393"/>
      <c r="E560" s="2373"/>
    </row>
    <row r="561" spans="1:5" ht="15" customHeight="1">
      <c r="A561" s="1680"/>
      <c r="B561" s="1860"/>
      <c r="C561" s="2380"/>
      <c r="E561" s="2373"/>
    </row>
    <row r="562" spans="1:5" ht="15" customHeight="1">
      <c r="A562" s="1680"/>
      <c r="B562" s="1995"/>
      <c r="C562" s="2380"/>
      <c r="E562" s="2373"/>
    </row>
    <row r="563" spans="1:5" ht="15" customHeight="1">
      <c r="A563" s="1680"/>
      <c r="B563" s="2388"/>
      <c r="C563" s="2393"/>
      <c r="E563" s="2373"/>
    </row>
    <row r="564" spans="1:5" ht="15" customHeight="1">
      <c r="A564" s="1680"/>
      <c r="B564" s="1860"/>
      <c r="C564" s="2380"/>
      <c r="E564" s="2373"/>
    </row>
    <row r="565" spans="1:5" ht="15" customHeight="1">
      <c r="A565" s="1680"/>
      <c r="B565" s="1860"/>
      <c r="C565" s="2380"/>
      <c r="E565" s="2373"/>
    </row>
    <row r="566" spans="1:5" ht="15" customHeight="1">
      <c r="A566" s="1680"/>
      <c r="B566" s="1860"/>
      <c r="C566" s="2380"/>
      <c r="E566" s="2373"/>
    </row>
    <row r="567" spans="1:5" ht="15" customHeight="1">
      <c r="A567" s="1680"/>
      <c r="B567" s="2388"/>
      <c r="C567" s="2393"/>
      <c r="E567" s="2373"/>
    </row>
    <row r="568" spans="1:5" ht="15" customHeight="1">
      <c r="A568" s="1680"/>
      <c r="B568" s="1860"/>
      <c r="C568" s="2380"/>
      <c r="E568" s="2373"/>
    </row>
    <row r="569" spans="1:5" ht="15" customHeight="1">
      <c r="A569" s="1680"/>
      <c r="B569" s="1860"/>
      <c r="C569" s="2380"/>
      <c r="E569" s="2373"/>
    </row>
    <row r="570" spans="1:5" ht="15" customHeight="1">
      <c r="A570" s="1680"/>
      <c r="B570" s="2388"/>
      <c r="C570" s="2393"/>
      <c r="E570" s="2373"/>
    </row>
    <row r="571" spans="1:5" ht="15" customHeight="1">
      <c r="A571" s="1680"/>
      <c r="B571" s="1860"/>
      <c r="C571" s="2380"/>
      <c r="E571" s="2373"/>
    </row>
    <row r="572" spans="1:5" ht="15" customHeight="1">
      <c r="A572" s="1680"/>
      <c r="B572" s="2388"/>
      <c r="C572" s="2393"/>
      <c r="E572" s="2373"/>
    </row>
    <row r="573" spans="1:5" ht="15" customHeight="1">
      <c r="A573" s="1680"/>
      <c r="B573" s="1860"/>
      <c r="C573" s="2380"/>
      <c r="E573" s="2373"/>
    </row>
    <row r="574" spans="1:5" ht="15" customHeight="1">
      <c r="A574" s="1595"/>
      <c r="B574" s="2390"/>
      <c r="C574" s="2387"/>
      <c r="E574" s="2373"/>
    </row>
    <row r="575" spans="1:5" ht="15" customHeight="1">
      <c r="A575" s="1595"/>
      <c r="B575" s="1995"/>
      <c r="C575" s="2393"/>
      <c r="E575" s="2373"/>
    </row>
    <row r="576" spans="1:5" ht="15" customHeight="1">
      <c r="A576" s="1595"/>
      <c r="B576" s="2388"/>
      <c r="C576" s="2393"/>
      <c r="E576" s="2373"/>
    </row>
    <row r="577" spans="1:5" ht="15" customHeight="1">
      <c r="A577" s="1595"/>
      <c r="B577" s="1860"/>
      <c r="C577" s="2380"/>
      <c r="E577" s="2373"/>
    </row>
    <row r="578" spans="1:5" ht="15" customHeight="1">
      <c r="A578" s="1595"/>
      <c r="B578" s="1860"/>
      <c r="C578" s="2380"/>
      <c r="E578" s="2373"/>
    </row>
    <row r="579" spans="1:5" ht="15" customHeight="1">
      <c r="A579" s="1595"/>
      <c r="B579" s="1860"/>
      <c r="C579" s="2380"/>
      <c r="E579" s="2373"/>
    </row>
    <row r="580" spans="1:5" ht="15" customHeight="1">
      <c r="A580" s="1595"/>
      <c r="B580" s="1860"/>
      <c r="C580" s="2380"/>
      <c r="E580" s="2373"/>
    </row>
    <row r="581" spans="1:5" ht="15" customHeight="1">
      <c r="A581" s="1595"/>
      <c r="B581" s="1860"/>
      <c r="C581" s="2380"/>
      <c r="E581" s="2373"/>
    </row>
    <row r="582" spans="1:5" ht="15" customHeight="1">
      <c r="A582" s="1595"/>
      <c r="B582" s="1860"/>
      <c r="C582" s="2380"/>
      <c r="E582" s="2373"/>
    </row>
    <row r="583" spans="1:5" ht="15" customHeight="1">
      <c r="A583" s="1595"/>
      <c r="B583" s="1860"/>
      <c r="C583" s="2380"/>
      <c r="E583" s="2373"/>
    </row>
    <row r="584" spans="1:5" ht="15" customHeight="1">
      <c r="A584" s="1595"/>
      <c r="B584" s="1860"/>
      <c r="C584" s="2380"/>
      <c r="E584" s="2373"/>
    </row>
    <row r="585" spans="1:5" ht="15" customHeight="1">
      <c r="A585" s="1595"/>
      <c r="B585" s="1860"/>
      <c r="C585" s="2380"/>
      <c r="E585" s="2373"/>
    </row>
    <row r="586" spans="1:5" ht="15" customHeight="1">
      <c r="A586" s="1595"/>
      <c r="B586" s="1860"/>
      <c r="C586" s="2380"/>
      <c r="E586" s="2373"/>
    </row>
    <row r="587" spans="1:5" ht="15" customHeight="1">
      <c r="A587" s="1595"/>
      <c r="B587" s="1860"/>
      <c r="C587" s="2380"/>
      <c r="E587" s="2373"/>
    </row>
    <row r="588" spans="1:5" ht="15" customHeight="1">
      <c r="A588" s="1595"/>
      <c r="B588" s="1860"/>
      <c r="C588" s="2380"/>
      <c r="E588" s="2373"/>
    </row>
    <row r="589" spans="1:5" ht="15" customHeight="1">
      <c r="A589" s="1595"/>
      <c r="B589" s="1860"/>
      <c r="C589" s="2380"/>
      <c r="E589" s="2373"/>
    </row>
    <row r="590" spans="1:5" ht="15" customHeight="1">
      <c r="A590" s="1595"/>
      <c r="B590" s="2388"/>
      <c r="C590" s="2393"/>
      <c r="E590" s="2373"/>
    </row>
    <row r="591" spans="1:5" ht="15" customHeight="1">
      <c r="A591" s="1595"/>
      <c r="B591" s="1860"/>
      <c r="C591" s="2380"/>
      <c r="E591" s="2373"/>
    </row>
    <row r="592" spans="1:5" ht="15" customHeight="1">
      <c r="A592" s="1595"/>
      <c r="B592" s="1860"/>
      <c r="C592" s="2380"/>
      <c r="E592" s="2373"/>
    </row>
    <row r="593" spans="1:5" ht="15" customHeight="1">
      <c r="A593" s="1595"/>
      <c r="B593" s="1860"/>
      <c r="C593" s="2380"/>
      <c r="E593" s="2373"/>
    </row>
    <row r="594" spans="1:5" ht="15" customHeight="1">
      <c r="A594" s="1595"/>
      <c r="B594" s="1860"/>
      <c r="C594" s="2380"/>
      <c r="E594" s="2373"/>
    </row>
    <row r="595" spans="1:5" ht="15" customHeight="1">
      <c r="A595" s="1595"/>
      <c r="B595" s="1860"/>
      <c r="C595" s="2380"/>
      <c r="E595" s="2373"/>
    </row>
    <row r="596" spans="1:5" ht="15" customHeight="1">
      <c r="A596" s="1595"/>
      <c r="B596" s="1860"/>
      <c r="C596" s="2380"/>
      <c r="E596" s="2373"/>
    </row>
    <row r="597" spans="1:5" ht="15" customHeight="1">
      <c r="A597" s="1595"/>
      <c r="B597" s="1860"/>
      <c r="C597" s="2380"/>
      <c r="E597" s="2373"/>
    </row>
    <row r="598" spans="1:5" ht="15" customHeight="1">
      <c r="A598" s="1595"/>
      <c r="B598" s="1860"/>
      <c r="C598" s="2380"/>
      <c r="E598" s="2373"/>
    </row>
    <row r="599" spans="1:5" ht="15" customHeight="1">
      <c r="A599" s="1595"/>
      <c r="B599" s="1860"/>
      <c r="C599" s="2380"/>
      <c r="E599" s="2373"/>
    </row>
    <row r="600" spans="1:5" ht="15" customHeight="1">
      <c r="A600" s="1595"/>
      <c r="B600" s="1860"/>
      <c r="C600" s="2380"/>
      <c r="E600" s="2373"/>
    </row>
    <row r="601" spans="1:5" ht="15" customHeight="1">
      <c r="A601" s="1595"/>
      <c r="B601" s="1860"/>
      <c r="C601" s="2380"/>
      <c r="E601" s="2373"/>
    </row>
    <row r="602" spans="1:5" ht="15" customHeight="1">
      <c r="A602" s="1595"/>
      <c r="B602" s="1860"/>
      <c r="C602" s="2380"/>
      <c r="E602" s="2373"/>
    </row>
    <row r="603" spans="1:5" ht="15" customHeight="1">
      <c r="A603" s="1595"/>
      <c r="B603" s="1860"/>
      <c r="C603" s="2380"/>
      <c r="E603" s="2373"/>
    </row>
    <row r="604" spans="1:5" ht="15" customHeight="1">
      <c r="A604" s="1595"/>
      <c r="B604" s="1860"/>
      <c r="C604" s="2380"/>
      <c r="E604" s="2373"/>
    </row>
    <row r="605" spans="1:5" ht="15" customHeight="1">
      <c r="A605" s="1595"/>
      <c r="B605" s="1860"/>
      <c r="C605" s="2380"/>
      <c r="E605" s="2373"/>
    </row>
    <row r="606" spans="1:5" ht="15" customHeight="1">
      <c r="A606" s="1595"/>
      <c r="B606" s="1995"/>
      <c r="C606" s="2393"/>
      <c r="E606" s="2373"/>
    </row>
    <row r="607" spans="1:5" ht="15" customHeight="1">
      <c r="A607" s="1595"/>
      <c r="B607" s="2388"/>
      <c r="C607" s="2393"/>
      <c r="E607" s="2373"/>
    </row>
    <row r="608" spans="1:5" ht="15" customHeight="1">
      <c r="A608" s="1680"/>
      <c r="B608" s="1860"/>
      <c r="C608" s="2380"/>
      <c r="E608" s="2373"/>
    </row>
    <row r="609" spans="1:5" ht="15" customHeight="1">
      <c r="A609" s="1595"/>
      <c r="B609" s="1860"/>
      <c r="C609" s="2380"/>
      <c r="E609" s="2373"/>
    </row>
    <row r="610" spans="1:5" ht="15" customHeight="1">
      <c r="A610" s="1680"/>
      <c r="B610" s="1860"/>
      <c r="C610" s="2380"/>
      <c r="E610" s="2373"/>
    </row>
    <row r="611" spans="1:5" ht="15" customHeight="1">
      <c r="A611" s="1595"/>
      <c r="B611" s="1860"/>
      <c r="C611" s="2380"/>
      <c r="E611" s="2373"/>
    </row>
    <row r="612" spans="1:5" ht="15" customHeight="1">
      <c r="A612" s="1680"/>
      <c r="B612" s="1860"/>
      <c r="C612" s="2380"/>
      <c r="E612" s="2373"/>
    </row>
    <row r="613" spans="1:5" ht="15" customHeight="1">
      <c r="A613" s="1595"/>
      <c r="B613" s="1860"/>
      <c r="C613" s="2380"/>
      <c r="E613" s="2373"/>
    </row>
    <row r="614" spans="1:5" ht="15" customHeight="1">
      <c r="A614" s="1680"/>
      <c r="B614" s="1860"/>
      <c r="C614" s="2380"/>
      <c r="E614" s="2373"/>
    </row>
    <row r="615" spans="1:5" ht="15" customHeight="1">
      <c r="A615" s="1595"/>
      <c r="B615" s="1860"/>
      <c r="C615" s="2380"/>
      <c r="E615" s="2373"/>
    </row>
    <row r="616" spans="1:5" ht="15" customHeight="1">
      <c r="A616" s="1680"/>
      <c r="B616" s="1860"/>
      <c r="C616" s="2380"/>
      <c r="E616" s="2373"/>
    </row>
    <row r="617" spans="1:5" ht="15" customHeight="1">
      <c r="A617" s="1595"/>
      <c r="B617" s="1860"/>
      <c r="C617" s="2380"/>
      <c r="E617" s="2373"/>
    </row>
    <row r="618" spans="1:5" ht="15" customHeight="1">
      <c r="A618" s="1680"/>
      <c r="B618" s="1860"/>
      <c r="C618" s="2380"/>
      <c r="E618" s="2373"/>
    </row>
    <row r="619" spans="1:5" ht="15" customHeight="1">
      <c r="A619" s="1595"/>
      <c r="B619" s="1860"/>
      <c r="C619" s="2380"/>
      <c r="E619" s="2373"/>
    </row>
    <row r="620" spans="1:5" ht="15" customHeight="1">
      <c r="A620" s="1680"/>
      <c r="B620" s="1860"/>
      <c r="C620" s="2380"/>
      <c r="E620" s="2373"/>
    </row>
    <row r="621" spans="1:5" ht="15" customHeight="1">
      <c r="A621" s="1595"/>
      <c r="B621" s="1860"/>
      <c r="C621" s="2380"/>
      <c r="E621" s="2373"/>
    </row>
    <row r="622" spans="1:5" ht="15" customHeight="1">
      <c r="A622" s="1680"/>
      <c r="B622" s="1860"/>
      <c r="C622" s="2380"/>
      <c r="E622" s="2373"/>
    </row>
    <row r="623" spans="1:5" ht="15" customHeight="1">
      <c r="A623" s="1595"/>
      <c r="B623" s="1860"/>
      <c r="C623" s="2380"/>
      <c r="E623" s="2373"/>
    </row>
    <row r="624" spans="1:5" ht="15" customHeight="1">
      <c r="A624" s="1680"/>
      <c r="B624" s="1860"/>
      <c r="C624" s="2380"/>
      <c r="E624" s="2373"/>
    </row>
    <row r="625" spans="1:5" ht="15" customHeight="1">
      <c r="A625" s="1595"/>
      <c r="B625" s="1860"/>
      <c r="C625" s="2380"/>
      <c r="E625" s="2373"/>
    </row>
    <row r="626" spans="1:5" ht="15" customHeight="1">
      <c r="A626" s="1680"/>
      <c r="B626" s="1860"/>
      <c r="C626" s="2380"/>
      <c r="E626" s="2373"/>
    </row>
    <row r="627" spans="1:5" ht="15" customHeight="1">
      <c r="A627" s="1680"/>
      <c r="B627" s="2388"/>
      <c r="C627" s="2393"/>
      <c r="E627" s="2373"/>
    </row>
    <row r="628" spans="1:5" ht="15" customHeight="1">
      <c r="A628" s="1680"/>
      <c r="B628" s="1860"/>
      <c r="C628" s="2380"/>
      <c r="E628" s="2373"/>
    </row>
    <row r="629" spans="1:5" ht="15" customHeight="1">
      <c r="A629" s="1680"/>
      <c r="B629" s="1860"/>
      <c r="C629" s="2380"/>
      <c r="E629" s="2373"/>
    </row>
    <row r="630" spans="1:5" ht="15" customHeight="1">
      <c r="A630" s="1680"/>
      <c r="B630" s="1860"/>
      <c r="C630" s="2380"/>
      <c r="E630" s="2373"/>
    </row>
    <row r="631" spans="1:5" ht="15" customHeight="1">
      <c r="A631" s="1680"/>
      <c r="B631" s="1860"/>
      <c r="C631" s="2380"/>
      <c r="E631" s="2373"/>
    </row>
    <row r="632" spans="1:5" ht="15" customHeight="1">
      <c r="A632" s="1680"/>
      <c r="B632" s="1860"/>
      <c r="C632" s="2380"/>
      <c r="E632" s="2373"/>
    </row>
    <row r="633" spans="1:5" ht="15" customHeight="1">
      <c r="A633" s="1680"/>
      <c r="B633" s="1860"/>
      <c r="C633" s="2380"/>
      <c r="E633" s="2373"/>
    </row>
    <row r="634" spans="1:5" ht="15" customHeight="1">
      <c r="A634" s="1595"/>
      <c r="B634" s="2394"/>
      <c r="C634" s="2372"/>
      <c r="E634" s="2373"/>
    </row>
  </sheetData>
  <mergeCells count="7">
    <mergeCell ref="A5:G6"/>
    <mergeCell ref="A8:A9"/>
    <mergeCell ref="E8:F8"/>
    <mergeCell ref="D8:D9"/>
    <mergeCell ref="D1:H1"/>
    <mergeCell ref="D2:H2"/>
    <mergeCell ref="D3:H3"/>
  </mergeCells>
  <phoneticPr fontId="5" type="noConversion"/>
  <pageMargins left="0.25" right="0.25" top="0.75" bottom="0.75" header="0.3" footer="0.3"/>
  <pageSetup paperSize="9" scale="78" firstPageNumber="14" fitToHeight="0" orientation="portrait" useFirstPageNumber="1" r:id="rId1"/>
  <headerFooter alignWithMargins="0"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5E997-CB8E-4FCA-BF58-F1585A9FEB1D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/>
  </sheetPr>
  <dimension ref="A1:L248"/>
  <sheetViews>
    <sheetView workbookViewId="0">
      <selection activeCell="D4" sqref="D4"/>
    </sheetView>
  </sheetViews>
  <sheetFormatPr defaultRowHeight="12.75"/>
  <cols>
    <col min="1" max="1" width="5.5703125" style="626" customWidth="1"/>
    <col min="2" max="2" width="34.5703125" style="626" customWidth="1"/>
    <col min="3" max="3" width="14.7109375" style="626" customWidth="1"/>
    <col min="4" max="4" width="14.85546875" style="626" customWidth="1"/>
    <col min="5" max="5" width="16.85546875" style="626" customWidth="1"/>
    <col min="6" max="6" width="15" style="626" customWidth="1"/>
    <col min="7" max="7" width="9.140625" style="626"/>
    <col min="8" max="8" width="20.85546875" style="626" customWidth="1"/>
    <col min="9" max="16384" width="9.140625" style="626"/>
  </cols>
  <sheetData>
    <row r="1" spans="1:8" ht="13.5">
      <c r="D1" s="523" t="s">
        <v>2368</v>
      </c>
      <c r="E1" s="523"/>
      <c r="F1" s="523"/>
      <c r="G1" s="523"/>
      <c r="H1" s="523"/>
    </row>
    <row r="2" spans="1:8" ht="13.5">
      <c r="D2" s="523" t="s">
        <v>2340</v>
      </c>
      <c r="E2" s="523"/>
      <c r="F2" s="523"/>
      <c r="G2" s="523"/>
      <c r="H2" s="523"/>
    </row>
    <row r="3" spans="1:8" ht="13.5">
      <c r="D3" s="523" t="s">
        <v>2341</v>
      </c>
      <c r="E3" s="523"/>
      <c r="F3" s="523"/>
      <c r="G3" s="523"/>
      <c r="H3" s="523"/>
    </row>
    <row r="4" spans="1:8" ht="13.5">
      <c r="D4" s="2157" t="s">
        <v>2367</v>
      </c>
      <c r="E4" s="2157"/>
      <c r="F4" s="2157"/>
      <c r="G4" s="523"/>
      <c r="H4" s="523"/>
    </row>
    <row r="5" spans="1:8" ht="29.25" customHeight="1"/>
    <row r="6" spans="1:8" ht="51.75" customHeight="1">
      <c r="A6" s="2584" t="s">
        <v>2342</v>
      </c>
      <c r="B6" s="2584"/>
      <c r="C6" s="2584"/>
      <c r="D6" s="2584"/>
      <c r="E6" s="2584"/>
    </row>
    <row r="7" spans="1:8">
      <c r="E7" s="628" t="s">
        <v>359</v>
      </c>
    </row>
    <row r="8" spans="1:8" ht="30" customHeight="1">
      <c r="A8" s="2585" t="s">
        <v>176</v>
      </c>
      <c r="B8" s="2585"/>
      <c r="C8" s="2586" t="s">
        <v>829</v>
      </c>
      <c r="D8" s="2588" t="s">
        <v>268</v>
      </c>
      <c r="E8" s="2589"/>
    </row>
    <row r="9" spans="1:8" ht="25.5">
      <c r="A9" s="2585"/>
      <c r="B9" s="2585"/>
      <c r="C9" s="2587"/>
      <c r="D9" s="630" t="s">
        <v>18</v>
      </c>
      <c r="E9" s="630" t="s">
        <v>194</v>
      </c>
    </row>
    <row r="10" spans="1:8">
      <c r="A10" s="1325">
        <v>1</v>
      </c>
      <c r="B10" s="1325">
        <v>2</v>
      </c>
      <c r="C10" s="1325">
        <v>3</v>
      </c>
      <c r="D10" s="1325">
        <v>4</v>
      </c>
      <c r="E10" s="1325">
        <v>5</v>
      </c>
    </row>
    <row r="11" spans="1:8" ht="30" customHeight="1">
      <c r="A11" s="1326">
        <v>8000</v>
      </c>
      <c r="B11" s="1327" t="s">
        <v>335</v>
      </c>
      <c r="C11" s="1472">
        <f>E11</f>
        <v>-1094168.5471999999</v>
      </c>
      <c r="D11" s="1328">
        <v>0</v>
      </c>
      <c r="E11" s="1471">
        <f>-'Հավելված 5'!F7</f>
        <v>-1094168.5471999999</v>
      </c>
    </row>
    <row r="14" spans="1:8" ht="0.75" customHeight="1"/>
    <row r="15" spans="1:8" hidden="1"/>
    <row r="16" spans="1:8" hidden="1"/>
    <row r="19" ht="29.25" customHeight="1"/>
    <row r="20" ht="14.25" hidden="1" customHeight="1"/>
    <row r="21" ht="21.75" customHeight="1"/>
    <row r="27" ht="24.75" customHeight="1"/>
    <row r="29" ht="23.25" customHeight="1"/>
    <row r="30" hidden="1"/>
    <row r="31" ht="36.75" hidden="1" customHeight="1"/>
    <row r="32" hidden="1"/>
    <row r="33" hidden="1"/>
    <row r="34" ht="12" hidden="1" customHeight="1"/>
    <row r="35" s="1337" customFormat="1" ht="34.5" hidden="1" customHeight="1"/>
    <row r="36" s="1337" customFormat="1" hidden="1"/>
    <row r="37" s="1337" customFormat="1" ht="13.5" hidden="1" customHeight="1"/>
    <row r="38" s="1337" customFormat="1" hidden="1"/>
    <row r="39" s="1337" customFormat="1" hidden="1"/>
    <row r="40" s="1337" customFormat="1" hidden="1"/>
    <row r="41" s="1337" customFormat="1" hidden="1"/>
    <row r="42" s="1337" customFormat="1" hidden="1"/>
    <row r="43" s="1337" customFormat="1" hidden="1"/>
    <row r="44" s="1337" customFormat="1" hidden="1"/>
    <row r="45" s="1337" customFormat="1" hidden="1"/>
    <row r="46" s="1337" customFormat="1" hidden="1"/>
    <row r="47" s="1337" customFormat="1" ht="12" hidden="1" customHeight="1"/>
    <row r="48" s="1337" customFormat="1" hidden="1"/>
    <row r="49" spans="9:9" s="1337" customFormat="1" ht="23.25" hidden="1" customHeight="1"/>
    <row r="50" spans="9:9" s="1337" customFormat="1" hidden="1"/>
    <row r="51" spans="9:9" s="1337" customFormat="1" hidden="1"/>
    <row r="52" spans="9:9" s="1337" customFormat="1" hidden="1"/>
    <row r="53" spans="9:9" s="1337" customFormat="1" ht="24" customHeight="1"/>
    <row r="54" spans="9:9" s="1337" customFormat="1"/>
    <row r="55" spans="9:9" s="1337" customFormat="1"/>
    <row r="56" spans="9:9" s="1337" customFormat="1"/>
    <row r="57" spans="9:9" s="1337" customFormat="1" ht="52.5" customHeight="1"/>
    <row r="58" spans="9:9" s="1337" customFormat="1" hidden="1"/>
    <row r="59" spans="9:9" ht="35.25" hidden="1" customHeight="1"/>
    <row r="60" spans="9:9" hidden="1"/>
    <row r="61" spans="9:9" ht="36.75" hidden="1" customHeight="1"/>
    <row r="62" spans="9:9" ht="71.25" hidden="1" customHeight="1"/>
    <row r="63" spans="9:9" ht="23.25" hidden="1" customHeight="1"/>
    <row r="64" spans="9:9" ht="27.75" customHeight="1">
      <c r="I64" s="626" t="s">
        <v>89</v>
      </c>
    </row>
    <row r="66" spans="8:12" ht="24.75" customHeight="1"/>
    <row r="69" spans="8:12" ht="22.5" customHeight="1"/>
    <row r="70" spans="8:12" ht="54" customHeight="1"/>
    <row r="72" spans="8:12" ht="65.25" customHeight="1"/>
    <row r="73" spans="8:12" ht="33" customHeight="1"/>
    <row r="76" spans="8:12" ht="36.75" customHeight="1">
      <c r="H76" s="2590"/>
      <c r="I76" s="2591"/>
      <c r="J76" s="2591"/>
      <c r="K76" s="2591"/>
      <c r="L76" s="2591"/>
    </row>
    <row r="77" spans="8:12" ht="39" customHeight="1"/>
    <row r="78" spans="8:12" hidden="1"/>
    <row r="79" spans="8:12" hidden="1"/>
    <row r="80" spans="8:12" ht="48" hidden="1" customHeight="1"/>
    <row r="81" ht="1.5" hidden="1" customHeight="1"/>
    <row r="82" ht="18" hidden="1" customHeight="1"/>
    <row r="83" hidden="1"/>
    <row r="84" ht="16.5" hidden="1" customHeight="1"/>
    <row r="85" ht="12" hidden="1" customHeight="1"/>
    <row r="86" ht="36" hidden="1" customHeight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t="12.75" hidden="1" customHeight="1"/>
    <row r="173" spans="2:2">
      <c r="B173" s="1250"/>
    </row>
    <row r="174" spans="2:2">
      <c r="B174" s="1250"/>
    </row>
    <row r="175" spans="2:2">
      <c r="B175" s="1250"/>
    </row>
    <row r="176" spans="2:2">
      <c r="B176" s="1250"/>
    </row>
    <row r="177" spans="2:2">
      <c r="B177" s="1250"/>
    </row>
    <row r="178" spans="2:2">
      <c r="B178" s="1250"/>
    </row>
    <row r="179" spans="2:2">
      <c r="B179" s="1250"/>
    </row>
    <row r="180" spans="2:2">
      <c r="B180" s="1250"/>
    </row>
    <row r="181" spans="2:2">
      <c r="B181" s="1250"/>
    </row>
    <row r="182" spans="2:2">
      <c r="B182" s="1250"/>
    </row>
    <row r="183" spans="2:2">
      <c r="B183" s="1250"/>
    </row>
    <row r="184" spans="2:2">
      <c r="B184" s="1250"/>
    </row>
    <row r="185" spans="2:2">
      <c r="B185" s="1250"/>
    </row>
    <row r="186" spans="2:2">
      <c r="B186" s="1250"/>
    </row>
    <row r="187" spans="2:2">
      <c r="B187" s="1250"/>
    </row>
    <row r="188" spans="2:2">
      <c r="B188" s="1250"/>
    </row>
    <row r="189" spans="2:2">
      <c r="B189" s="1250"/>
    </row>
    <row r="190" spans="2:2">
      <c r="B190" s="1250"/>
    </row>
    <row r="191" spans="2:2">
      <c r="B191" s="1250"/>
    </row>
    <row r="192" spans="2:2">
      <c r="B192" s="1250"/>
    </row>
    <row r="193" spans="2:2">
      <c r="B193" s="1250"/>
    </row>
    <row r="194" spans="2:2">
      <c r="B194" s="1250"/>
    </row>
    <row r="195" spans="2:2">
      <c r="B195" s="1250"/>
    </row>
    <row r="196" spans="2:2">
      <c r="B196" s="1250"/>
    </row>
    <row r="197" spans="2:2">
      <c r="B197" s="1250"/>
    </row>
    <row r="198" spans="2:2">
      <c r="B198" s="1250"/>
    </row>
    <row r="199" spans="2:2">
      <c r="B199" s="1250"/>
    </row>
    <row r="200" spans="2:2">
      <c r="B200" s="1250"/>
    </row>
    <row r="201" spans="2:2">
      <c r="B201" s="1250"/>
    </row>
    <row r="202" spans="2:2">
      <c r="B202" s="1250"/>
    </row>
    <row r="203" spans="2:2">
      <c r="B203" s="1250"/>
    </row>
    <row r="204" spans="2:2">
      <c r="B204" s="1250"/>
    </row>
    <row r="205" spans="2:2">
      <c r="B205" s="1250"/>
    </row>
    <row r="206" spans="2:2">
      <c r="B206" s="1250"/>
    </row>
    <row r="207" spans="2:2">
      <c r="B207" s="1250"/>
    </row>
    <row r="208" spans="2:2">
      <c r="B208" s="1250"/>
    </row>
    <row r="209" spans="2:2">
      <c r="B209" s="1250"/>
    </row>
    <row r="210" spans="2:2">
      <c r="B210" s="1250"/>
    </row>
    <row r="211" spans="2:2">
      <c r="B211" s="1250"/>
    </row>
    <row r="212" spans="2:2">
      <c r="B212" s="1250"/>
    </row>
    <row r="213" spans="2:2">
      <c r="B213" s="1250"/>
    </row>
    <row r="214" spans="2:2">
      <c r="B214" s="1250"/>
    </row>
    <row r="215" spans="2:2">
      <c r="B215" s="1250"/>
    </row>
    <row r="216" spans="2:2">
      <c r="B216" s="1250"/>
    </row>
    <row r="217" spans="2:2">
      <c r="B217" s="1250"/>
    </row>
    <row r="218" spans="2:2">
      <c r="B218" s="1250"/>
    </row>
    <row r="219" spans="2:2">
      <c r="B219" s="1250"/>
    </row>
    <row r="220" spans="2:2">
      <c r="B220" s="1250"/>
    </row>
    <row r="221" spans="2:2">
      <c r="B221" s="1250"/>
    </row>
    <row r="222" spans="2:2">
      <c r="B222" s="1250"/>
    </row>
    <row r="223" spans="2:2">
      <c r="B223" s="1250"/>
    </row>
    <row r="224" spans="2:2">
      <c r="B224" s="1250"/>
    </row>
    <row r="225" spans="2:2">
      <c r="B225" s="1250"/>
    </row>
    <row r="226" spans="2:2">
      <c r="B226" s="1250"/>
    </row>
    <row r="227" spans="2:2">
      <c r="B227" s="1250"/>
    </row>
    <row r="228" spans="2:2">
      <c r="B228" s="1250"/>
    </row>
    <row r="229" spans="2:2">
      <c r="B229" s="1250"/>
    </row>
    <row r="230" spans="2:2">
      <c r="B230" s="1250"/>
    </row>
    <row r="231" spans="2:2">
      <c r="B231" s="1250"/>
    </row>
    <row r="232" spans="2:2">
      <c r="B232" s="1250"/>
    </row>
    <row r="233" spans="2:2">
      <c r="B233" s="1250"/>
    </row>
    <row r="234" spans="2:2">
      <c r="B234" s="1250"/>
    </row>
    <row r="235" spans="2:2">
      <c r="B235" s="1250"/>
    </row>
    <row r="236" spans="2:2">
      <c r="B236" s="1250"/>
    </row>
    <row r="237" spans="2:2">
      <c r="B237" s="1250"/>
    </row>
    <row r="238" spans="2:2">
      <c r="B238" s="1250"/>
    </row>
    <row r="239" spans="2:2">
      <c r="B239" s="1250"/>
    </row>
    <row r="240" spans="2:2">
      <c r="B240" s="1250"/>
    </row>
    <row r="241" spans="2:2">
      <c r="B241" s="1250"/>
    </row>
    <row r="242" spans="2:2">
      <c r="B242" s="1250"/>
    </row>
    <row r="243" spans="2:2">
      <c r="B243" s="1250"/>
    </row>
    <row r="244" spans="2:2">
      <c r="B244" s="1250"/>
    </row>
    <row r="245" spans="2:2">
      <c r="B245" s="1250"/>
    </row>
    <row r="246" spans="2:2">
      <c r="B246" s="1250"/>
    </row>
    <row r="247" spans="2:2">
      <c r="B247" s="1250"/>
    </row>
    <row r="248" spans="2:2">
      <c r="B248" s="1250"/>
    </row>
  </sheetData>
  <mergeCells count="6">
    <mergeCell ref="H76:L76"/>
    <mergeCell ref="A6:E6"/>
    <mergeCell ref="A8:A9"/>
    <mergeCell ref="B8:B9"/>
    <mergeCell ref="C8:C9"/>
    <mergeCell ref="D8:E8"/>
  </mergeCells>
  <phoneticPr fontId="5" type="noConversion"/>
  <pageMargins left="0.43" right="0.2" top="0.19" bottom="0.24" header="0.16" footer="0.24"/>
  <pageSetup orientation="portrait" verticalDpi="4294967294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BC3D7-03BD-4FFA-800F-21E368CC7132}">
  <dimension ref="A1:H154"/>
  <sheetViews>
    <sheetView workbookViewId="0">
      <selection activeCell="D4" sqref="D4"/>
    </sheetView>
  </sheetViews>
  <sheetFormatPr defaultColWidth="27.140625" defaultRowHeight="21" customHeight="1"/>
  <cols>
    <col min="1" max="1" width="6.5703125" customWidth="1"/>
    <col min="3" max="3" width="11.140625" customWidth="1"/>
    <col min="4" max="4" width="15.5703125" style="2156" customWidth="1"/>
    <col min="5" max="5" width="14.85546875" style="2156" customWidth="1"/>
    <col min="6" max="6" width="14.5703125" style="2156" customWidth="1"/>
  </cols>
  <sheetData>
    <row r="1" spans="1:8" ht="21" customHeight="1">
      <c r="A1" s="626"/>
      <c r="B1" s="626"/>
      <c r="C1" s="626"/>
      <c r="D1" s="2158" t="s">
        <v>2343</v>
      </c>
      <c r="E1" s="2158"/>
      <c r="F1" s="2158"/>
      <c r="G1" s="2158"/>
      <c r="H1" s="626"/>
    </row>
    <row r="2" spans="1:8" ht="21" customHeight="1">
      <c r="A2" s="626"/>
      <c r="B2" s="626"/>
      <c r="C2" s="626"/>
      <c r="D2" s="2158" t="s">
        <v>2340</v>
      </c>
      <c r="E2" s="2158"/>
      <c r="F2" s="2158"/>
      <c r="G2" s="2158"/>
      <c r="H2" s="626"/>
    </row>
    <row r="3" spans="1:8" ht="21" customHeight="1">
      <c r="A3" s="626"/>
      <c r="B3" s="626"/>
      <c r="C3" s="626"/>
      <c r="D3" s="2158" t="s">
        <v>2341</v>
      </c>
      <c r="E3" s="2158"/>
      <c r="F3" s="2158"/>
      <c r="G3" s="2158"/>
      <c r="H3" s="626"/>
    </row>
    <row r="4" spans="1:8" ht="21" customHeight="1">
      <c r="A4" s="626"/>
      <c r="B4" s="626"/>
      <c r="C4" s="626"/>
      <c r="D4" s="2159" t="s">
        <v>2367</v>
      </c>
      <c r="E4" s="2159"/>
      <c r="F4" s="2159"/>
      <c r="G4" s="2159"/>
      <c r="H4" s="626"/>
    </row>
    <row r="5" spans="1:8" ht="37.5" customHeight="1">
      <c r="A5" s="2592" t="s">
        <v>2342</v>
      </c>
      <c r="B5" s="2592"/>
      <c r="C5" s="2592"/>
      <c r="D5" s="2592"/>
      <c r="E5" s="2592"/>
      <c r="F5" s="2592"/>
      <c r="G5" s="2159"/>
      <c r="H5" s="626"/>
    </row>
    <row r="6" spans="1:8" ht="21" customHeight="1">
      <c r="A6" s="626"/>
      <c r="B6" s="627"/>
      <c r="C6" s="626"/>
      <c r="D6" s="626"/>
      <c r="E6" s="626"/>
      <c r="F6" s="626"/>
      <c r="G6" s="626"/>
      <c r="H6" s="626"/>
    </row>
    <row r="7" spans="1:8" ht="21" customHeight="1">
      <c r="A7" s="1326">
        <v>8010</v>
      </c>
      <c r="B7" s="1329" t="s">
        <v>865</v>
      </c>
      <c r="C7" s="1217"/>
      <c r="D7" s="1330">
        <f>F7+E7</f>
        <v>1094168.5471999999</v>
      </c>
      <c r="E7" s="1330">
        <f>E9</f>
        <v>0</v>
      </c>
      <c r="F7" s="1330">
        <f>F9</f>
        <v>1094168.5471999999</v>
      </c>
    </row>
    <row r="8" spans="1:8" ht="21" customHeight="1">
      <c r="A8" s="1326"/>
      <c r="B8" s="1329" t="s">
        <v>268</v>
      </c>
      <c r="C8" s="1217"/>
      <c r="D8" s="1330"/>
      <c r="E8" s="1330"/>
      <c r="F8" s="1330"/>
    </row>
    <row r="9" spans="1:8" ht="21" customHeight="1">
      <c r="A9" s="1326">
        <v>8100</v>
      </c>
      <c r="B9" s="1450" t="s">
        <v>538</v>
      </c>
      <c r="C9" s="1217"/>
      <c r="D9" s="1330">
        <f>D39</f>
        <v>1094168.5471999999</v>
      </c>
      <c r="E9" s="1330">
        <v>0</v>
      </c>
      <c r="F9" s="1330">
        <f>D9</f>
        <v>1094168.5471999999</v>
      </c>
    </row>
    <row r="10" spans="1:8" ht="21" customHeight="1">
      <c r="A10" s="1326"/>
      <c r="B10" s="1331" t="s">
        <v>268</v>
      </c>
      <c r="C10" s="1217"/>
      <c r="D10" s="1330">
        <v>0</v>
      </c>
      <c r="E10" s="1330"/>
      <c r="F10" s="1330"/>
    </row>
    <row r="11" spans="1:8" ht="21" customHeight="1">
      <c r="A11" s="1321">
        <v>8110</v>
      </c>
      <c r="B11" s="1332" t="s">
        <v>539</v>
      </c>
      <c r="C11" s="1217"/>
      <c r="D11" s="1330">
        <v>0</v>
      </c>
      <c r="E11" s="1330">
        <v>0</v>
      </c>
      <c r="F11" s="1339">
        <v>0</v>
      </c>
    </row>
    <row r="12" spans="1:8" ht="21" customHeight="1">
      <c r="A12" s="1321"/>
      <c r="B12" s="1333" t="s">
        <v>268</v>
      </c>
      <c r="C12" s="1217"/>
      <c r="D12" s="1330">
        <v>0</v>
      </c>
      <c r="E12" s="1330"/>
      <c r="F12" s="1339"/>
    </row>
    <row r="13" spans="1:8" ht="21" customHeight="1">
      <c r="A13" s="1321">
        <v>8111</v>
      </c>
      <c r="B13" s="1334" t="s">
        <v>1140</v>
      </c>
      <c r="C13" s="1217"/>
      <c r="D13" s="1330">
        <v>0</v>
      </c>
      <c r="E13" s="1339" t="s">
        <v>1108</v>
      </c>
      <c r="F13" s="1330">
        <v>0</v>
      </c>
    </row>
    <row r="14" spans="1:8" ht="21" customHeight="1">
      <c r="A14" s="1321"/>
      <c r="B14" s="1334" t="s">
        <v>1097</v>
      </c>
      <c r="C14" s="1217"/>
      <c r="D14" s="1330"/>
      <c r="E14" s="1339"/>
      <c r="F14" s="1330"/>
    </row>
    <row r="15" spans="1:8" ht="21" customHeight="1">
      <c r="A15" s="1321">
        <v>8112</v>
      </c>
      <c r="B15" s="1335" t="s">
        <v>878</v>
      </c>
      <c r="C15" s="1336" t="s">
        <v>820</v>
      </c>
      <c r="D15" s="1330">
        <v>0</v>
      </c>
      <c r="E15" s="1339" t="s">
        <v>1108</v>
      </c>
      <c r="F15" s="1330"/>
    </row>
    <row r="16" spans="1:8" ht="21" customHeight="1">
      <c r="A16" s="1321">
        <v>8113</v>
      </c>
      <c r="B16" s="1335" t="s">
        <v>668</v>
      </c>
      <c r="C16" s="1336" t="s">
        <v>821</v>
      </c>
      <c r="D16" s="1330">
        <v>0</v>
      </c>
      <c r="E16" s="1339" t="s">
        <v>1108</v>
      </c>
      <c r="F16" s="1330"/>
    </row>
    <row r="17" spans="1:6" ht="21" customHeight="1">
      <c r="A17" s="1321">
        <v>8120</v>
      </c>
      <c r="B17" s="1334" t="s">
        <v>565</v>
      </c>
      <c r="C17" s="1336"/>
      <c r="D17" s="1330">
        <v>0</v>
      </c>
      <c r="E17" s="1339">
        <v>0</v>
      </c>
      <c r="F17" s="1330">
        <v>0</v>
      </c>
    </row>
    <row r="18" spans="1:6" ht="21" customHeight="1">
      <c r="A18" s="1321"/>
      <c r="B18" s="1334" t="s">
        <v>268</v>
      </c>
      <c r="C18" s="1336"/>
      <c r="D18" s="1330">
        <v>0</v>
      </c>
      <c r="E18" s="1339"/>
      <c r="F18" s="1330"/>
    </row>
    <row r="19" spans="1:6" ht="21" customHeight="1">
      <c r="A19" s="1321">
        <v>8121</v>
      </c>
      <c r="B19" s="1334" t="s">
        <v>566</v>
      </c>
      <c r="C19" s="1336"/>
      <c r="D19" s="1330">
        <v>0</v>
      </c>
      <c r="E19" s="1339" t="s">
        <v>1108</v>
      </c>
      <c r="F19" s="1330">
        <v>0</v>
      </c>
    </row>
    <row r="20" spans="1:6" ht="21" customHeight="1">
      <c r="A20" s="1321"/>
      <c r="B20" s="1334" t="s">
        <v>1097</v>
      </c>
      <c r="C20" s="1336"/>
      <c r="D20" s="1330">
        <v>0</v>
      </c>
      <c r="E20" s="1339"/>
      <c r="F20" s="1330"/>
    </row>
    <row r="21" spans="1:6" ht="21" customHeight="1">
      <c r="A21" s="1326">
        <v>8122</v>
      </c>
      <c r="B21" s="1332" t="s">
        <v>567</v>
      </c>
      <c r="C21" s="1336" t="s">
        <v>822</v>
      </c>
      <c r="D21" s="1330">
        <v>0</v>
      </c>
      <c r="E21" s="1339" t="s">
        <v>1108</v>
      </c>
      <c r="F21" s="1330">
        <v>0</v>
      </c>
    </row>
    <row r="22" spans="1:6" ht="21" customHeight="1">
      <c r="A22" s="1326"/>
      <c r="B22" s="1332" t="s">
        <v>1097</v>
      </c>
      <c r="C22" s="1336"/>
      <c r="D22" s="1330"/>
      <c r="E22" s="1339"/>
      <c r="F22" s="1330"/>
    </row>
    <row r="23" spans="1:6" ht="21" customHeight="1">
      <c r="A23" s="1326">
        <v>8123</v>
      </c>
      <c r="B23" s="1332" t="s">
        <v>177</v>
      </c>
      <c r="C23" s="1336"/>
      <c r="D23" s="1330">
        <v>0</v>
      </c>
      <c r="E23" s="1339" t="s">
        <v>1108</v>
      </c>
      <c r="F23" s="1330"/>
    </row>
    <row r="24" spans="1:6" ht="21" customHeight="1">
      <c r="A24" s="1326">
        <v>8124</v>
      </c>
      <c r="B24" s="1332" t="s">
        <v>179</v>
      </c>
      <c r="C24" s="1336"/>
      <c r="D24" s="1330">
        <v>0</v>
      </c>
      <c r="E24" s="1339" t="s">
        <v>1108</v>
      </c>
      <c r="F24" s="1330"/>
    </row>
    <row r="25" spans="1:6" ht="21" customHeight="1">
      <c r="A25" s="1326">
        <v>8130</v>
      </c>
      <c r="B25" s="1332" t="s">
        <v>203</v>
      </c>
      <c r="C25" s="1336" t="s">
        <v>823</v>
      </c>
      <c r="D25" s="1330">
        <v>0</v>
      </c>
      <c r="E25" s="1339" t="s">
        <v>1108</v>
      </c>
      <c r="F25" s="1330">
        <v>0</v>
      </c>
    </row>
    <row r="26" spans="1:6" ht="21" customHeight="1">
      <c r="A26" s="1326"/>
      <c r="B26" s="1332" t="s">
        <v>1097</v>
      </c>
      <c r="C26" s="1336"/>
      <c r="D26" s="1330"/>
      <c r="E26" s="1341"/>
      <c r="F26" s="1342"/>
    </row>
    <row r="27" spans="1:6" ht="21" customHeight="1">
      <c r="A27" s="1326">
        <v>8131</v>
      </c>
      <c r="B27" s="1332" t="s">
        <v>183</v>
      </c>
      <c r="C27" s="1336"/>
      <c r="D27" s="1330">
        <v>0</v>
      </c>
      <c r="E27" s="1339" t="s">
        <v>1108</v>
      </c>
      <c r="F27" s="1342"/>
    </row>
    <row r="28" spans="1:6" ht="21" customHeight="1">
      <c r="A28" s="1326">
        <v>8132</v>
      </c>
      <c r="B28" s="1332" t="s">
        <v>181</v>
      </c>
      <c r="C28" s="1336"/>
      <c r="D28" s="1330">
        <v>0</v>
      </c>
      <c r="E28" s="1339" t="s">
        <v>1108</v>
      </c>
      <c r="F28" s="1342"/>
    </row>
    <row r="29" spans="1:6" ht="21" customHeight="1">
      <c r="A29" s="1326">
        <v>8140</v>
      </c>
      <c r="B29" s="1332" t="s">
        <v>862</v>
      </c>
      <c r="C29" s="1336"/>
      <c r="D29" s="1330">
        <v>0</v>
      </c>
      <c r="E29" s="1339">
        <v>0</v>
      </c>
      <c r="F29" s="1330">
        <v>0</v>
      </c>
    </row>
    <row r="30" spans="1:6" ht="21" customHeight="1">
      <c r="A30" s="1321"/>
      <c r="B30" s="1334" t="s">
        <v>1097</v>
      </c>
      <c r="C30" s="1336"/>
      <c r="D30" s="1330"/>
      <c r="E30" s="1339"/>
      <c r="F30" s="1330"/>
    </row>
    <row r="31" spans="1:6" ht="21" customHeight="1">
      <c r="A31" s="1326">
        <v>8141</v>
      </c>
      <c r="B31" s="1332" t="s">
        <v>863</v>
      </c>
      <c r="C31" s="1336" t="s">
        <v>822</v>
      </c>
      <c r="D31" s="1330">
        <v>0</v>
      </c>
      <c r="E31" s="1339">
        <v>0</v>
      </c>
      <c r="F31" s="1330">
        <v>0</v>
      </c>
    </row>
    <row r="32" spans="1:6" ht="21" customHeight="1">
      <c r="A32" s="1326"/>
      <c r="B32" s="1332" t="s">
        <v>1097</v>
      </c>
      <c r="C32" s="1336"/>
      <c r="D32" s="1330"/>
      <c r="E32" s="1339"/>
      <c r="F32" s="1330"/>
    </row>
    <row r="33" spans="1:6" ht="21" customHeight="1">
      <c r="A33" s="1326">
        <v>8142</v>
      </c>
      <c r="B33" s="1332" t="s">
        <v>184</v>
      </c>
      <c r="C33" s="1336"/>
      <c r="D33" s="1330">
        <v>0</v>
      </c>
      <c r="E33" s="1339"/>
      <c r="F33" s="1339" t="s">
        <v>1108</v>
      </c>
    </row>
    <row r="34" spans="1:6" ht="21" customHeight="1">
      <c r="A34" s="1326">
        <v>8143</v>
      </c>
      <c r="B34" s="1332" t="s">
        <v>185</v>
      </c>
      <c r="C34" s="1336"/>
      <c r="D34" s="1330">
        <v>0</v>
      </c>
      <c r="E34" s="1339"/>
      <c r="F34" s="1330"/>
    </row>
    <row r="35" spans="1:6" ht="21" customHeight="1">
      <c r="A35" s="1326">
        <v>8150</v>
      </c>
      <c r="B35" s="1332" t="s">
        <v>225</v>
      </c>
      <c r="C35" s="1338" t="s">
        <v>823</v>
      </c>
      <c r="D35" s="1330">
        <v>0</v>
      </c>
      <c r="E35" s="1339">
        <v>0</v>
      </c>
      <c r="F35" s="1330">
        <v>0</v>
      </c>
    </row>
    <row r="36" spans="1:6" ht="21" customHeight="1">
      <c r="A36" s="1326"/>
      <c r="B36" s="1332" t="s">
        <v>1097</v>
      </c>
      <c r="C36" s="1338"/>
      <c r="D36" s="1330"/>
      <c r="E36" s="1339"/>
      <c r="F36" s="1330"/>
    </row>
    <row r="37" spans="1:6" ht="21" customHeight="1">
      <c r="A37" s="1326">
        <v>8151</v>
      </c>
      <c r="B37" s="1332" t="s">
        <v>183</v>
      </c>
      <c r="C37" s="1338"/>
      <c r="D37" s="1330">
        <v>0</v>
      </c>
      <c r="E37" s="1339"/>
      <c r="F37" s="1330" t="s">
        <v>1028</v>
      </c>
    </row>
    <row r="38" spans="1:6" ht="21" customHeight="1">
      <c r="A38" s="1326">
        <v>8152</v>
      </c>
      <c r="B38" s="1332" t="s">
        <v>182</v>
      </c>
      <c r="C38" s="1338"/>
      <c r="D38" s="1330">
        <v>0</v>
      </c>
      <c r="E38" s="1339"/>
      <c r="F38" s="1330"/>
    </row>
    <row r="39" spans="1:6" ht="21" customHeight="1">
      <c r="A39" s="1326">
        <v>8160</v>
      </c>
      <c r="B39" s="1332" t="s">
        <v>636</v>
      </c>
      <c r="C39" s="1338"/>
      <c r="D39" s="1330">
        <f>D50</f>
        <v>1094168.5471999999</v>
      </c>
      <c r="E39" s="1339">
        <f>E50</f>
        <v>0</v>
      </c>
      <c r="F39" s="1330">
        <f>F50</f>
        <v>1094168.5471999999</v>
      </c>
    </row>
    <row r="40" spans="1:6" ht="21" customHeight="1">
      <c r="A40" s="1326"/>
      <c r="B40" s="1340" t="s">
        <v>268</v>
      </c>
      <c r="C40" s="1338"/>
      <c r="D40" s="1330"/>
      <c r="E40" s="1341"/>
      <c r="F40" s="1342"/>
    </row>
    <row r="41" spans="1:6" ht="21" customHeight="1">
      <c r="A41" s="1326">
        <v>8161</v>
      </c>
      <c r="B41" s="1334" t="s">
        <v>723</v>
      </c>
      <c r="C41" s="1338"/>
      <c r="D41" s="1330">
        <v>0</v>
      </c>
      <c r="E41" s="1339" t="s">
        <v>1108</v>
      </c>
      <c r="F41" s="1330">
        <v>0</v>
      </c>
    </row>
    <row r="42" spans="1:6" ht="21" customHeight="1">
      <c r="A42" s="1326"/>
      <c r="B42" s="1334" t="s">
        <v>1097</v>
      </c>
      <c r="C42" s="1338"/>
      <c r="D42" s="1330"/>
      <c r="E42" s="1339"/>
      <c r="F42" s="1330"/>
    </row>
    <row r="43" spans="1:6" ht="21" customHeight="1">
      <c r="A43" s="1326">
        <v>8162</v>
      </c>
      <c r="B43" s="1332" t="s">
        <v>270</v>
      </c>
      <c r="C43" s="1338" t="s">
        <v>824</v>
      </c>
      <c r="D43" s="1330">
        <v>0</v>
      </c>
      <c r="E43" s="1339" t="s">
        <v>1108</v>
      </c>
      <c r="F43" s="1330"/>
    </row>
    <row r="44" spans="1:6" ht="21" customHeight="1">
      <c r="A44" s="1343">
        <v>8163</v>
      </c>
      <c r="B44" s="1332" t="s">
        <v>269</v>
      </c>
      <c r="C44" s="1338" t="s">
        <v>824</v>
      </c>
      <c r="D44" s="1330">
        <v>0</v>
      </c>
      <c r="E44" s="1339" t="s">
        <v>1108</v>
      </c>
      <c r="F44" s="1330"/>
    </row>
    <row r="45" spans="1:6" ht="21" customHeight="1">
      <c r="A45" s="1326">
        <v>8164</v>
      </c>
      <c r="B45" s="1332" t="s">
        <v>714</v>
      </c>
      <c r="C45" s="1338" t="s">
        <v>825</v>
      </c>
      <c r="D45" s="1330">
        <v>0</v>
      </c>
      <c r="E45" s="1339" t="s">
        <v>1108</v>
      </c>
      <c r="F45" s="1330"/>
    </row>
    <row r="46" spans="1:6" ht="21" customHeight="1">
      <c r="A46" s="1326">
        <v>8170</v>
      </c>
      <c r="B46" s="1334" t="s">
        <v>724</v>
      </c>
      <c r="C46" s="1338"/>
      <c r="D46" s="1330">
        <v>0</v>
      </c>
      <c r="E46" s="1339">
        <v>0</v>
      </c>
      <c r="F46" s="1339">
        <v>0</v>
      </c>
    </row>
    <row r="47" spans="1:6" ht="21" customHeight="1">
      <c r="A47" s="1326"/>
      <c r="B47" s="1334" t="s">
        <v>1097</v>
      </c>
      <c r="C47" s="1338"/>
      <c r="D47" s="1330">
        <v>0</v>
      </c>
      <c r="E47" s="1339"/>
      <c r="F47" s="1339"/>
    </row>
    <row r="48" spans="1:6" ht="21" customHeight="1">
      <c r="A48" s="1326">
        <v>8171</v>
      </c>
      <c r="B48" s="1332" t="s">
        <v>887</v>
      </c>
      <c r="C48" s="1338" t="s">
        <v>826</v>
      </c>
      <c r="D48" s="1330">
        <v>0</v>
      </c>
      <c r="E48" s="1339"/>
      <c r="F48" s="1330"/>
    </row>
    <row r="49" spans="1:6" ht="21" customHeight="1">
      <c r="A49" s="1326">
        <v>8172</v>
      </c>
      <c r="B49" s="1335" t="s">
        <v>702</v>
      </c>
      <c r="C49" s="1338" t="s">
        <v>827</v>
      </c>
      <c r="D49" s="1330">
        <v>0</v>
      </c>
      <c r="E49" s="1339"/>
      <c r="F49" s="1330"/>
    </row>
    <row r="50" spans="1:6" ht="21" customHeight="1">
      <c r="A50" s="1344">
        <v>8190</v>
      </c>
      <c r="B50" s="1345" t="s">
        <v>0</v>
      </c>
      <c r="C50" s="1326"/>
      <c r="D50" s="1330">
        <f>E50+F50</f>
        <v>1094168.5471999999</v>
      </c>
      <c r="E50" s="1330">
        <v>0</v>
      </c>
      <c r="F50" s="1330">
        <f>F56</f>
        <v>1094168.5471999999</v>
      </c>
    </row>
    <row r="51" spans="1:6" ht="21" customHeight="1">
      <c r="A51" s="1344"/>
      <c r="B51" s="1334" t="s">
        <v>893</v>
      </c>
      <c r="C51" s="1326"/>
      <c r="D51" s="1330">
        <v>0</v>
      </c>
      <c r="E51" s="1330"/>
      <c r="F51" s="1330"/>
    </row>
    <row r="52" spans="1:6" ht="21" customHeight="1">
      <c r="A52" s="1343">
        <v>8191</v>
      </c>
      <c r="B52" s="1334" t="s">
        <v>281</v>
      </c>
      <c r="C52" s="1344">
        <v>9320</v>
      </c>
      <c r="D52" s="1330">
        <f>E52</f>
        <v>890349.11739999999</v>
      </c>
      <c r="E52" s="1520">
        <v>890349.11739999999</v>
      </c>
      <c r="F52" s="1330" t="s">
        <v>1028</v>
      </c>
    </row>
    <row r="53" spans="1:6" ht="21" customHeight="1">
      <c r="A53" s="1343"/>
      <c r="B53" s="1334" t="s">
        <v>667</v>
      </c>
      <c r="C53" s="1326"/>
      <c r="D53" s="1330">
        <v>0</v>
      </c>
      <c r="E53" s="1330"/>
      <c r="F53" s="1330"/>
    </row>
    <row r="54" spans="1:6" ht="21" customHeight="1">
      <c r="A54" s="1343">
        <v>8192</v>
      </c>
      <c r="B54" s="1332" t="s">
        <v>267</v>
      </c>
      <c r="C54" s="1326"/>
      <c r="D54" s="1330">
        <f>E54</f>
        <v>0</v>
      </c>
      <c r="E54" s="1520">
        <v>0</v>
      </c>
      <c r="F54" s="1339" t="s">
        <v>1108</v>
      </c>
    </row>
    <row r="55" spans="1:6" ht="21" customHeight="1">
      <c r="A55" s="1343">
        <v>8193</v>
      </c>
      <c r="B55" s="1332" t="s">
        <v>677</v>
      </c>
      <c r="C55" s="1326"/>
      <c r="D55" s="1330">
        <f>E55</f>
        <v>-890349.11739999999</v>
      </c>
      <c r="E55" s="1570">
        <f>-E52</f>
        <v>-890349.11739999999</v>
      </c>
      <c r="F55" s="1339" t="s">
        <v>1028</v>
      </c>
    </row>
    <row r="56" spans="1:6" ht="21" customHeight="1">
      <c r="A56" s="1343">
        <v>8194</v>
      </c>
      <c r="B56" s="1334" t="s">
        <v>452</v>
      </c>
      <c r="C56" s="1346">
        <v>9330</v>
      </c>
      <c r="D56" s="1330">
        <f>F56</f>
        <v>1094168.5471999999</v>
      </c>
      <c r="E56" s="1339" t="s">
        <v>1108</v>
      </c>
      <c r="F56" s="1330">
        <f>F58+F59</f>
        <v>1094168.5471999999</v>
      </c>
    </row>
    <row r="57" spans="1:6" ht="21" customHeight="1">
      <c r="A57" s="1343"/>
      <c r="B57" s="1334" t="s">
        <v>667</v>
      </c>
      <c r="C57" s="1346"/>
      <c r="D57" s="1330"/>
      <c r="E57" s="1339"/>
      <c r="F57" s="1330"/>
    </row>
    <row r="58" spans="1:6" ht="21" customHeight="1">
      <c r="A58" s="1343">
        <v>8195</v>
      </c>
      <c r="B58" s="1332" t="s">
        <v>282</v>
      </c>
      <c r="C58" s="1346"/>
      <c r="D58" s="1330">
        <f>F58</f>
        <v>203819.42980000001</v>
      </c>
      <c r="E58" s="1339" t="s">
        <v>1108</v>
      </c>
      <c r="F58" s="1520">
        <v>203819.42980000001</v>
      </c>
    </row>
    <row r="59" spans="1:6" ht="21" customHeight="1">
      <c r="A59" s="1343">
        <v>8196</v>
      </c>
      <c r="B59" s="1332" t="s">
        <v>1</v>
      </c>
      <c r="C59" s="1346"/>
      <c r="D59" s="1330">
        <f>F59</f>
        <v>890349.11739999999</v>
      </c>
      <c r="E59" s="1339" t="s">
        <v>1108</v>
      </c>
      <c r="F59" s="1570">
        <f>-E55</f>
        <v>890349.11739999999</v>
      </c>
    </row>
    <row r="60" spans="1:6" ht="21" customHeight="1">
      <c r="A60" s="1343">
        <v>8197</v>
      </c>
      <c r="B60" s="1345" t="s">
        <v>701</v>
      </c>
      <c r="C60" s="1347"/>
      <c r="D60" s="1330"/>
      <c r="E60" s="1339" t="s">
        <v>1108</v>
      </c>
      <c r="F60" s="1339" t="s">
        <v>1108</v>
      </c>
    </row>
    <row r="61" spans="1:6" ht="21" customHeight="1">
      <c r="A61" s="1343">
        <v>8198</v>
      </c>
      <c r="B61" s="1345" t="s">
        <v>614</v>
      </c>
      <c r="C61" s="1347"/>
      <c r="D61" s="1330">
        <v>0</v>
      </c>
      <c r="E61" s="1339"/>
      <c r="F61" s="1330"/>
    </row>
    <row r="62" spans="1:6" ht="21" customHeight="1">
      <c r="A62" s="1343">
        <v>8199</v>
      </c>
      <c r="B62" s="1345" t="s">
        <v>2</v>
      </c>
      <c r="C62" s="1347"/>
      <c r="D62" s="1330">
        <v>0</v>
      </c>
      <c r="E62" s="1339"/>
      <c r="F62" s="1330">
        <v>0</v>
      </c>
    </row>
    <row r="63" spans="1:6" ht="21" customHeight="1">
      <c r="A63" s="1343" t="s">
        <v>453</v>
      </c>
      <c r="B63" s="1348" t="s">
        <v>280</v>
      </c>
      <c r="C63" s="1347"/>
      <c r="D63" s="1330">
        <v>0</v>
      </c>
      <c r="E63" s="1339" t="s">
        <v>1108</v>
      </c>
      <c r="F63" s="1330"/>
    </row>
    <row r="64" spans="1:6" ht="21" customHeight="1">
      <c r="A64" s="1321">
        <v>8200</v>
      </c>
      <c r="B64" s="1329" t="s">
        <v>678</v>
      </c>
      <c r="C64" s="1326"/>
      <c r="D64" s="1330">
        <v>0</v>
      </c>
      <c r="E64" s="1330">
        <v>0</v>
      </c>
      <c r="F64" s="1330">
        <v>0</v>
      </c>
    </row>
    <row r="65" spans="1:6" ht="21" customHeight="1">
      <c r="A65" s="1321"/>
      <c r="B65" s="1331" t="s">
        <v>268</v>
      </c>
      <c r="C65" s="1326"/>
      <c r="D65" s="1330">
        <v>0</v>
      </c>
      <c r="E65" s="1330"/>
      <c r="F65" s="1330"/>
    </row>
    <row r="66" spans="1:6" ht="21" customHeight="1">
      <c r="A66" s="1321">
        <v>8210</v>
      </c>
      <c r="B66" s="1348" t="s">
        <v>679</v>
      </c>
      <c r="C66" s="1326"/>
      <c r="D66" s="1330">
        <v>0</v>
      </c>
      <c r="E66" s="1330">
        <v>0</v>
      </c>
      <c r="F66" s="1330">
        <v>0</v>
      </c>
    </row>
    <row r="67" spans="1:6" ht="21" customHeight="1">
      <c r="A67" s="1326"/>
      <c r="B67" s="1332" t="s">
        <v>268</v>
      </c>
      <c r="C67" s="1326"/>
      <c r="D67" s="1330">
        <v>0</v>
      </c>
      <c r="E67" s="1339"/>
      <c r="F67" s="1330"/>
    </row>
    <row r="68" spans="1:6" ht="21" customHeight="1">
      <c r="A68" s="1321">
        <v>8211</v>
      </c>
      <c r="B68" s="1334" t="s">
        <v>979</v>
      </c>
      <c r="C68" s="1326"/>
      <c r="D68" s="1330">
        <v>0</v>
      </c>
      <c r="E68" s="1339" t="s">
        <v>1108</v>
      </c>
      <c r="F68" s="1330">
        <v>0</v>
      </c>
    </row>
    <row r="69" spans="1:6" ht="21" customHeight="1">
      <c r="A69" s="1321"/>
      <c r="B69" s="1334" t="s">
        <v>667</v>
      </c>
      <c r="C69" s="1326"/>
      <c r="D69" s="1330"/>
      <c r="E69" s="1339"/>
      <c r="F69" s="1330"/>
    </row>
    <row r="70" spans="1:6" ht="21" customHeight="1">
      <c r="A70" s="1321">
        <v>8212</v>
      </c>
      <c r="B70" s="1335" t="s">
        <v>878</v>
      </c>
      <c r="C70" s="1338" t="s">
        <v>344</v>
      </c>
      <c r="D70" s="1330">
        <v>0</v>
      </c>
      <c r="E70" s="1339" t="s">
        <v>1108</v>
      </c>
      <c r="F70" s="1330"/>
    </row>
    <row r="71" spans="1:6" ht="21" customHeight="1">
      <c r="A71" s="1321">
        <v>8213</v>
      </c>
      <c r="B71" s="1335" t="s">
        <v>668</v>
      </c>
      <c r="C71" s="1338" t="s">
        <v>345</v>
      </c>
      <c r="D71" s="1330">
        <v>0</v>
      </c>
      <c r="E71" s="1339" t="s">
        <v>1108</v>
      </c>
      <c r="F71" s="1330"/>
    </row>
    <row r="72" spans="1:6" ht="21" customHeight="1">
      <c r="A72" s="1321">
        <v>8220</v>
      </c>
      <c r="B72" s="1334" t="s">
        <v>9</v>
      </c>
      <c r="C72" s="1326"/>
      <c r="D72" s="1330">
        <v>0</v>
      </c>
      <c r="E72" s="1330">
        <v>0</v>
      </c>
      <c r="F72" s="1330">
        <v>0</v>
      </c>
    </row>
    <row r="73" spans="1:6" ht="21" customHeight="1">
      <c r="A73" s="1321"/>
      <c r="B73" s="1334" t="s">
        <v>268</v>
      </c>
      <c r="C73" s="1326"/>
      <c r="D73" s="1330">
        <v>0</v>
      </c>
      <c r="E73" s="1330"/>
      <c r="F73" s="1330"/>
    </row>
    <row r="74" spans="1:6" ht="21" customHeight="1">
      <c r="A74" s="1321">
        <v>8221</v>
      </c>
      <c r="B74" s="1334" t="s">
        <v>980</v>
      </c>
      <c r="C74" s="1326"/>
      <c r="D74" s="1330">
        <v>0</v>
      </c>
      <c r="E74" s="1339" t="s">
        <v>1108</v>
      </c>
      <c r="F74" s="1330">
        <v>0</v>
      </c>
    </row>
    <row r="75" spans="1:6" ht="21" customHeight="1">
      <c r="A75" s="1321"/>
      <c r="B75" s="1334" t="s">
        <v>1097</v>
      </c>
      <c r="C75" s="1326"/>
      <c r="D75" s="1330"/>
      <c r="E75" s="1339"/>
      <c r="F75" s="1330"/>
    </row>
    <row r="76" spans="1:6" ht="21" customHeight="1">
      <c r="A76" s="1326">
        <v>8222</v>
      </c>
      <c r="B76" s="1332" t="s">
        <v>178</v>
      </c>
      <c r="C76" s="1338" t="s">
        <v>346</v>
      </c>
      <c r="D76" s="1330">
        <v>0</v>
      </c>
      <c r="E76" s="1339" t="s">
        <v>1108</v>
      </c>
      <c r="F76" s="1330"/>
    </row>
    <row r="77" spans="1:6" ht="21" customHeight="1">
      <c r="A77" s="1326">
        <v>8230</v>
      </c>
      <c r="B77" s="1332" t="s">
        <v>180</v>
      </c>
      <c r="C77" s="1338" t="s">
        <v>347</v>
      </c>
      <c r="D77" s="1330">
        <v>0</v>
      </c>
      <c r="E77" s="1339" t="s">
        <v>1108</v>
      </c>
      <c r="F77" s="1330"/>
    </row>
    <row r="78" spans="1:6" ht="21" customHeight="1">
      <c r="A78" s="1326">
        <v>8240</v>
      </c>
      <c r="B78" s="1334" t="s">
        <v>263</v>
      </c>
      <c r="C78" s="1326"/>
      <c r="D78" s="1330">
        <v>0</v>
      </c>
      <c r="E78" s="1330">
        <v>0</v>
      </c>
      <c r="F78" s="1330">
        <v>0</v>
      </c>
    </row>
    <row r="79" spans="1:6" ht="21" customHeight="1">
      <c r="A79" s="1321"/>
      <c r="B79" s="1334" t="s">
        <v>1097</v>
      </c>
      <c r="C79" s="1326"/>
      <c r="D79" s="1330">
        <v>0</v>
      </c>
      <c r="E79" s="1330"/>
      <c r="F79" s="1330"/>
    </row>
    <row r="80" spans="1:6" ht="21" customHeight="1">
      <c r="A80" s="1326">
        <v>8241</v>
      </c>
      <c r="B80" s="1332" t="s">
        <v>828</v>
      </c>
      <c r="C80" s="1338" t="s">
        <v>346</v>
      </c>
      <c r="D80" s="1330">
        <v>0</v>
      </c>
      <c r="E80" s="1330"/>
      <c r="F80" s="1330"/>
    </row>
    <row r="81" spans="1:6" ht="21" customHeight="1">
      <c r="A81" s="1326">
        <v>8250</v>
      </c>
      <c r="B81" s="1332" t="s">
        <v>17</v>
      </c>
      <c r="C81" s="1338" t="s">
        <v>347</v>
      </c>
      <c r="D81" s="1330">
        <v>0</v>
      </c>
      <c r="E81" s="1341"/>
      <c r="F81" s="1342"/>
    </row>
    <row r="82" spans="1:6" ht="21" customHeight="1">
      <c r="A82" s="626"/>
      <c r="B82" s="1250"/>
      <c r="C82" s="626"/>
      <c r="D82" s="1249"/>
      <c r="E82" s="1249"/>
      <c r="F82" s="1249"/>
    </row>
    <row r="83" spans="1:6" ht="21" customHeight="1">
      <c r="A83" s="626"/>
      <c r="B83" s="1250"/>
      <c r="C83" s="626"/>
      <c r="D83" s="1249"/>
      <c r="E83" s="1249"/>
      <c r="F83" s="1249"/>
    </row>
    <row r="84" spans="1:6" ht="21" customHeight="1">
      <c r="A84" s="626"/>
      <c r="B84" s="1250"/>
      <c r="C84" s="626"/>
      <c r="D84" s="1249"/>
      <c r="E84" s="1249"/>
      <c r="F84" s="1249"/>
    </row>
    <row r="85" spans="1:6" ht="21" customHeight="1">
      <c r="A85" s="626"/>
      <c r="B85" s="1250"/>
      <c r="C85" s="626"/>
      <c r="D85" s="1249"/>
      <c r="E85" s="1249"/>
      <c r="F85" s="1249"/>
    </row>
    <row r="86" spans="1:6" ht="21" customHeight="1">
      <c r="A86" s="626"/>
      <c r="B86" s="1250"/>
      <c r="C86" s="626"/>
      <c r="D86" s="1249"/>
      <c r="E86" s="1249"/>
      <c r="F86" s="1249"/>
    </row>
    <row r="87" spans="1:6" ht="21" customHeight="1">
      <c r="A87" s="626"/>
      <c r="B87" s="1250"/>
      <c r="C87" s="626"/>
      <c r="D87" s="1249"/>
      <c r="E87" s="1249"/>
      <c r="F87" s="1249"/>
    </row>
    <row r="88" spans="1:6" ht="21" customHeight="1">
      <c r="A88" s="626"/>
      <c r="B88" s="1250"/>
      <c r="C88" s="626"/>
      <c r="D88" s="1249"/>
      <c r="E88" s="1249"/>
      <c r="F88" s="1249"/>
    </row>
    <row r="89" spans="1:6" ht="21" customHeight="1">
      <c r="A89" s="626"/>
      <c r="B89" s="1250"/>
      <c r="C89" s="626"/>
      <c r="D89" s="1249"/>
      <c r="E89" s="1249"/>
      <c r="F89" s="1249"/>
    </row>
    <row r="90" spans="1:6" ht="21" customHeight="1">
      <c r="A90" s="626"/>
      <c r="B90" s="1250"/>
      <c r="C90" s="626"/>
      <c r="D90" s="1249"/>
      <c r="E90" s="1249"/>
      <c r="F90" s="1249"/>
    </row>
    <row r="91" spans="1:6" ht="21" customHeight="1">
      <c r="A91" s="626"/>
      <c r="B91" s="1250"/>
      <c r="C91" s="626"/>
      <c r="D91" s="1249"/>
      <c r="E91" s="1249"/>
      <c r="F91" s="1249"/>
    </row>
    <row r="92" spans="1:6" ht="21" customHeight="1">
      <c r="A92" s="626"/>
      <c r="B92" s="1250"/>
      <c r="C92" s="626"/>
      <c r="D92" s="1249"/>
      <c r="E92" s="1249"/>
      <c r="F92" s="1249"/>
    </row>
    <row r="93" spans="1:6" ht="21" customHeight="1">
      <c r="A93" s="626"/>
      <c r="B93" s="1250"/>
      <c r="C93" s="626"/>
      <c r="D93" s="1249"/>
      <c r="E93" s="1249"/>
      <c r="F93" s="1249"/>
    </row>
    <row r="94" spans="1:6" ht="21" customHeight="1">
      <c r="A94" s="626"/>
      <c r="B94" s="1250"/>
      <c r="C94" s="626"/>
      <c r="D94" s="1249"/>
      <c r="E94" s="1249"/>
      <c r="F94" s="1249"/>
    </row>
    <row r="95" spans="1:6" ht="21" customHeight="1">
      <c r="A95" s="626"/>
      <c r="B95" s="1250"/>
      <c r="C95" s="626"/>
      <c r="D95" s="1249"/>
      <c r="E95" s="1249"/>
      <c r="F95" s="1249"/>
    </row>
    <row r="96" spans="1:6" ht="21" customHeight="1">
      <c r="A96" s="626"/>
      <c r="B96" s="1250"/>
      <c r="C96" s="626"/>
      <c r="D96" s="1249"/>
      <c r="E96" s="1249"/>
      <c r="F96" s="1249"/>
    </row>
    <row r="97" spans="1:6" ht="21" customHeight="1">
      <c r="A97" s="626"/>
      <c r="B97" s="1250"/>
      <c r="C97" s="626"/>
      <c r="D97" s="1249"/>
      <c r="E97" s="1249"/>
      <c r="F97" s="1249"/>
    </row>
    <row r="98" spans="1:6" ht="21" customHeight="1">
      <c r="A98" s="626"/>
      <c r="B98" s="1250"/>
      <c r="C98" s="626"/>
      <c r="D98" s="1249"/>
      <c r="E98" s="1249"/>
      <c r="F98" s="1249"/>
    </row>
    <row r="99" spans="1:6" ht="21" customHeight="1">
      <c r="A99" s="626"/>
      <c r="B99" s="1250"/>
      <c r="C99" s="626"/>
      <c r="D99" s="1249"/>
      <c r="E99" s="1249"/>
      <c r="F99" s="1249"/>
    </row>
    <row r="100" spans="1:6" ht="21" customHeight="1">
      <c r="A100" s="626"/>
      <c r="B100" s="1250"/>
      <c r="C100" s="626"/>
      <c r="D100" s="1249"/>
      <c r="E100" s="1249"/>
      <c r="F100" s="1249"/>
    </row>
    <row r="101" spans="1:6" ht="21" customHeight="1">
      <c r="A101" s="626"/>
      <c r="B101" s="1250"/>
      <c r="C101" s="626"/>
      <c r="D101" s="1249"/>
      <c r="E101" s="1249"/>
      <c r="F101" s="1249"/>
    </row>
    <row r="102" spans="1:6" ht="21" customHeight="1">
      <c r="A102" s="626"/>
      <c r="B102" s="1250"/>
      <c r="C102" s="626"/>
      <c r="D102" s="1249"/>
      <c r="E102" s="1249"/>
      <c r="F102" s="1249"/>
    </row>
    <row r="103" spans="1:6" ht="21" customHeight="1">
      <c r="A103" s="626"/>
      <c r="B103" s="1250"/>
      <c r="C103" s="626"/>
      <c r="D103" s="1249"/>
      <c r="E103" s="1249"/>
      <c r="F103" s="1249"/>
    </row>
    <row r="104" spans="1:6" ht="21" customHeight="1">
      <c r="A104" s="626"/>
      <c r="B104" s="1250"/>
      <c r="C104" s="626"/>
      <c r="D104" s="1249"/>
      <c r="E104" s="1249"/>
      <c r="F104" s="1249"/>
    </row>
    <row r="105" spans="1:6" ht="21" customHeight="1">
      <c r="A105" s="626"/>
      <c r="B105" s="1250"/>
      <c r="C105" s="626"/>
      <c r="D105" s="1249"/>
      <c r="E105" s="1249"/>
      <c r="F105" s="1249"/>
    </row>
    <row r="106" spans="1:6" ht="21" customHeight="1">
      <c r="A106" s="626"/>
      <c r="B106" s="1250"/>
      <c r="C106" s="626"/>
      <c r="D106" s="1249"/>
      <c r="E106" s="1249"/>
      <c r="F106" s="1249"/>
    </row>
    <row r="107" spans="1:6" ht="21" customHeight="1">
      <c r="A107" s="626"/>
      <c r="B107" s="1250"/>
      <c r="C107" s="626"/>
      <c r="D107" s="1249"/>
      <c r="E107" s="1249"/>
      <c r="F107" s="1249"/>
    </row>
    <row r="108" spans="1:6" ht="21" customHeight="1">
      <c r="A108" s="626"/>
      <c r="B108" s="1250"/>
      <c r="C108" s="626"/>
      <c r="D108" s="1249"/>
      <c r="E108" s="1249"/>
      <c r="F108" s="1249"/>
    </row>
    <row r="109" spans="1:6" ht="21" customHeight="1">
      <c r="A109" s="626"/>
      <c r="B109" s="1250"/>
      <c r="C109" s="626"/>
      <c r="D109" s="1249"/>
      <c r="E109" s="1249"/>
      <c r="F109" s="1249"/>
    </row>
    <row r="110" spans="1:6" ht="21" customHeight="1">
      <c r="A110" s="626"/>
      <c r="B110" s="1250"/>
      <c r="C110" s="626"/>
      <c r="D110" s="1249"/>
      <c r="E110" s="1249"/>
      <c r="F110" s="1249"/>
    </row>
    <row r="111" spans="1:6" ht="21" customHeight="1">
      <c r="A111" s="626"/>
      <c r="B111" s="1250"/>
      <c r="C111" s="626"/>
      <c r="D111" s="1249"/>
      <c r="E111" s="1249"/>
      <c r="F111" s="1249"/>
    </row>
    <row r="112" spans="1:6" ht="21" customHeight="1">
      <c r="A112" s="626"/>
      <c r="B112" s="1250"/>
      <c r="C112" s="626"/>
      <c r="D112" s="1249"/>
      <c r="E112" s="1249"/>
      <c r="F112" s="1249"/>
    </row>
    <row r="113" spans="1:6" ht="21" customHeight="1">
      <c r="A113" s="626"/>
      <c r="B113" s="1250"/>
      <c r="C113" s="626"/>
      <c r="D113" s="1249"/>
      <c r="E113" s="1249"/>
      <c r="F113" s="1249"/>
    </row>
    <row r="114" spans="1:6" ht="21" customHeight="1">
      <c r="A114" s="626"/>
      <c r="B114" s="1250"/>
      <c r="C114" s="626"/>
      <c r="D114" s="1249"/>
      <c r="E114" s="1249"/>
      <c r="F114" s="1249"/>
    </row>
    <row r="115" spans="1:6" ht="21" customHeight="1">
      <c r="A115" s="626"/>
      <c r="B115" s="1250"/>
      <c r="C115" s="626"/>
      <c r="D115" s="1249"/>
      <c r="E115" s="1249"/>
      <c r="F115" s="1249"/>
    </row>
    <row r="116" spans="1:6" ht="21" customHeight="1">
      <c r="A116" s="626"/>
      <c r="B116" s="1250"/>
      <c r="C116" s="626"/>
      <c r="D116" s="1249"/>
      <c r="E116" s="1249"/>
      <c r="F116" s="1249"/>
    </row>
    <row r="117" spans="1:6" ht="21" customHeight="1">
      <c r="A117" s="626"/>
      <c r="B117" s="1250"/>
      <c r="C117" s="626"/>
      <c r="D117" s="1249"/>
      <c r="E117" s="1249"/>
      <c r="F117" s="1249"/>
    </row>
    <row r="118" spans="1:6" ht="21" customHeight="1">
      <c r="A118" s="626"/>
      <c r="B118" s="1250"/>
      <c r="C118" s="626"/>
      <c r="D118" s="1249"/>
      <c r="E118" s="1249"/>
      <c r="F118" s="1249"/>
    </row>
    <row r="119" spans="1:6" ht="21" customHeight="1">
      <c r="A119" s="626"/>
      <c r="B119" s="1250"/>
      <c r="C119" s="626"/>
      <c r="D119" s="1249"/>
      <c r="E119" s="1249"/>
      <c r="F119" s="1249"/>
    </row>
    <row r="120" spans="1:6" ht="21" customHeight="1">
      <c r="A120" s="626"/>
      <c r="B120" s="1250"/>
      <c r="C120" s="626"/>
      <c r="D120" s="1249"/>
      <c r="E120" s="1249"/>
      <c r="F120" s="1249"/>
    </row>
    <row r="121" spans="1:6" ht="21" customHeight="1">
      <c r="A121" s="626"/>
      <c r="B121" s="1250"/>
      <c r="C121" s="626"/>
      <c r="D121" s="1249"/>
      <c r="E121" s="1249"/>
      <c r="F121" s="1249"/>
    </row>
    <row r="122" spans="1:6" ht="21" customHeight="1">
      <c r="A122" s="626"/>
      <c r="B122" s="1250"/>
      <c r="C122" s="626"/>
      <c r="D122" s="1249"/>
      <c r="E122" s="1249"/>
      <c r="F122" s="1249"/>
    </row>
    <row r="123" spans="1:6" ht="21" customHeight="1">
      <c r="A123" s="626"/>
      <c r="B123" s="1250"/>
      <c r="C123" s="626"/>
      <c r="D123" s="1249"/>
      <c r="E123" s="1249"/>
      <c r="F123" s="1249"/>
    </row>
    <row r="124" spans="1:6" ht="21" customHeight="1">
      <c r="A124" s="626"/>
      <c r="B124" s="1250"/>
      <c r="C124" s="626"/>
      <c r="D124" s="1249"/>
      <c r="E124" s="1249"/>
      <c r="F124" s="1249"/>
    </row>
    <row r="125" spans="1:6" ht="21" customHeight="1">
      <c r="A125" s="626"/>
      <c r="B125" s="1250"/>
      <c r="C125" s="626"/>
      <c r="D125" s="1249"/>
      <c r="E125" s="1249"/>
      <c r="F125" s="1249"/>
    </row>
    <row r="126" spans="1:6" ht="21" customHeight="1">
      <c r="A126" s="626"/>
      <c r="B126" s="1250"/>
      <c r="C126" s="626"/>
      <c r="D126" s="1249"/>
      <c r="E126" s="1249"/>
      <c r="F126" s="1249"/>
    </row>
    <row r="127" spans="1:6" ht="21" customHeight="1">
      <c r="A127" s="626"/>
      <c r="B127" s="1250"/>
      <c r="C127" s="626"/>
      <c r="D127" s="1249"/>
      <c r="E127" s="1249"/>
      <c r="F127" s="1249"/>
    </row>
    <row r="128" spans="1:6" ht="21" customHeight="1">
      <c r="A128" s="626"/>
      <c r="B128" s="1250"/>
      <c r="C128" s="626"/>
      <c r="D128" s="1249"/>
      <c r="E128" s="1249"/>
      <c r="F128" s="1249"/>
    </row>
    <row r="129" spans="1:6" ht="21" customHeight="1">
      <c r="A129" s="626"/>
      <c r="B129" s="1250"/>
      <c r="C129" s="626"/>
      <c r="D129" s="1249"/>
      <c r="E129" s="1249"/>
      <c r="F129" s="1249"/>
    </row>
    <row r="130" spans="1:6" ht="21" customHeight="1">
      <c r="A130" s="626"/>
      <c r="B130" s="1250"/>
      <c r="C130" s="626"/>
      <c r="D130" s="1249"/>
      <c r="E130" s="1249"/>
      <c r="F130" s="1249"/>
    </row>
    <row r="131" spans="1:6" ht="21" customHeight="1">
      <c r="A131" s="626"/>
      <c r="B131" s="1250"/>
      <c r="C131" s="626"/>
      <c r="D131" s="1249"/>
      <c r="E131" s="1249"/>
      <c r="F131" s="1249"/>
    </row>
    <row r="132" spans="1:6" ht="21" customHeight="1">
      <c r="A132" s="626"/>
      <c r="B132" s="1250"/>
      <c r="C132" s="626"/>
      <c r="D132" s="1249"/>
      <c r="E132" s="1249"/>
      <c r="F132" s="1249"/>
    </row>
    <row r="133" spans="1:6" ht="21" customHeight="1">
      <c r="A133" s="626"/>
      <c r="B133" s="1250"/>
      <c r="C133" s="626"/>
      <c r="D133" s="1249"/>
      <c r="E133" s="1249"/>
      <c r="F133" s="1249"/>
    </row>
    <row r="134" spans="1:6" ht="21" customHeight="1">
      <c r="A134" s="626"/>
      <c r="B134" s="1250"/>
      <c r="C134" s="626"/>
      <c r="D134" s="1249"/>
      <c r="E134" s="1249"/>
      <c r="F134" s="1249"/>
    </row>
    <row r="135" spans="1:6" ht="21" customHeight="1">
      <c r="A135" s="626"/>
      <c r="B135" s="1250"/>
      <c r="C135" s="626"/>
      <c r="D135" s="1249"/>
      <c r="E135" s="1249"/>
      <c r="F135" s="1249"/>
    </row>
    <row r="136" spans="1:6" ht="21" customHeight="1">
      <c r="A136" s="626"/>
      <c r="B136" s="1250"/>
      <c r="C136" s="626"/>
      <c r="D136" s="1249"/>
      <c r="E136" s="1249"/>
      <c r="F136" s="1249"/>
    </row>
    <row r="137" spans="1:6" ht="21" customHeight="1">
      <c r="A137" s="626"/>
      <c r="B137" s="1250"/>
      <c r="C137" s="626"/>
      <c r="D137" s="1249"/>
      <c r="E137" s="1249"/>
      <c r="F137" s="1249"/>
    </row>
    <row r="138" spans="1:6" ht="21" customHeight="1">
      <c r="A138" s="626"/>
      <c r="B138" s="1250"/>
      <c r="C138" s="626"/>
      <c r="D138" s="1249"/>
      <c r="E138" s="1249"/>
      <c r="F138" s="1249"/>
    </row>
    <row r="139" spans="1:6" ht="21" customHeight="1">
      <c r="A139" s="626"/>
      <c r="B139" s="1250"/>
      <c r="C139" s="626"/>
      <c r="D139" s="1249"/>
      <c r="E139" s="1249"/>
      <c r="F139" s="1249"/>
    </row>
    <row r="140" spans="1:6" ht="21" customHeight="1">
      <c r="A140" s="626"/>
      <c r="B140" s="1250"/>
      <c r="C140" s="626"/>
      <c r="D140" s="1249"/>
      <c r="E140" s="1249"/>
      <c r="F140" s="1249"/>
    </row>
    <row r="141" spans="1:6" ht="21" customHeight="1">
      <c r="A141" s="626"/>
      <c r="B141" s="1250"/>
      <c r="C141" s="626"/>
      <c r="D141" s="1249"/>
      <c r="E141" s="1249"/>
      <c r="F141" s="1249"/>
    </row>
    <row r="142" spans="1:6" ht="21" customHeight="1">
      <c r="A142" s="626"/>
      <c r="B142" s="1250"/>
      <c r="C142" s="626"/>
      <c r="D142" s="1249"/>
      <c r="E142" s="1249"/>
      <c r="F142" s="1249"/>
    </row>
    <row r="143" spans="1:6" ht="21" customHeight="1">
      <c r="A143" s="626"/>
      <c r="B143" s="1250"/>
      <c r="C143" s="626"/>
      <c r="D143" s="1249"/>
      <c r="E143" s="1249"/>
      <c r="F143" s="1249"/>
    </row>
    <row r="144" spans="1:6" ht="21" customHeight="1">
      <c r="A144" s="626"/>
      <c r="B144" s="1250"/>
      <c r="C144" s="626"/>
      <c r="D144" s="1249"/>
      <c r="E144" s="1249"/>
      <c r="F144" s="1249"/>
    </row>
    <row r="145" spans="1:6" ht="21" customHeight="1">
      <c r="A145" s="626"/>
      <c r="B145" s="1250"/>
      <c r="C145" s="626"/>
      <c r="D145" s="1249"/>
      <c r="E145" s="1249"/>
      <c r="F145" s="1249"/>
    </row>
    <row r="146" spans="1:6" ht="21" customHeight="1">
      <c r="A146" s="626"/>
      <c r="B146" s="1250"/>
      <c r="C146" s="626"/>
      <c r="D146" s="1249"/>
      <c r="E146" s="1249"/>
      <c r="F146" s="1249"/>
    </row>
    <row r="147" spans="1:6" ht="21" customHeight="1">
      <c r="A147" s="626"/>
      <c r="B147" s="1250"/>
      <c r="C147" s="626"/>
      <c r="D147" s="1249"/>
      <c r="E147" s="1249"/>
      <c r="F147" s="1249"/>
    </row>
    <row r="148" spans="1:6" ht="21" customHeight="1">
      <c r="A148" s="626"/>
      <c r="B148" s="1250"/>
      <c r="C148" s="626"/>
      <c r="D148" s="1249"/>
      <c r="E148" s="1249"/>
      <c r="F148" s="1249"/>
    </row>
    <row r="149" spans="1:6" ht="21" customHeight="1">
      <c r="A149" s="626"/>
      <c r="B149" s="1250"/>
      <c r="C149" s="626"/>
      <c r="D149" s="1249"/>
      <c r="E149" s="1249"/>
      <c r="F149" s="1249"/>
    </row>
    <row r="150" spans="1:6" ht="21" customHeight="1">
      <c r="A150" s="626"/>
      <c r="B150" s="1250"/>
      <c r="C150" s="626"/>
      <c r="D150" s="1249"/>
      <c r="E150" s="1249"/>
      <c r="F150" s="1249"/>
    </row>
    <row r="151" spans="1:6" ht="21" customHeight="1">
      <c r="A151" s="626"/>
      <c r="B151" s="1250"/>
      <c r="C151" s="626"/>
      <c r="D151" s="1249"/>
      <c r="E151" s="1249"/>
      <c r="F151" s="1249"/>
    </row>
    <row r="152" spans="1:6" ht="21" customHeight="1">
      <c r="A152" s="626"/>
      <c r="B152" s="1250"/>
      <c r="C152" s="626"/>
      <c r="D152" s="1249"/>
      <c r="E152" s="1249"/>
      <c r="F152" s="1249"/>
    </row>
    <row r="153" spans="1:6" ht="21" customHeight="1">
      <c r="A153" s="626"/>
      <c r="B153" s="1250"/>
      <c r="C153" s="626"/>
      <c r="D153" s="1249"/>
      <c r="E153" s="1249"/>
      <c r="F153" s="1249"/>
    </row>
    <row r="154" spans="1:6" ht="21" customHeight="1">
      <c r="A154" s="626"/>
      <c r="B154" s="1250"/>
      <c r="C154" s="626"/>
      <c r="D154" s="1249"/>
      <c r="E154" s="1249"/>
      <c r="F154" s="1249"/>
    </row>
  </sheetData>
  <mergeCells count="1">
    <mergeCell ref="A5:F5"/>
  </mergeCells>
  <pageMargins left="0.25" right="0.25" top="0.75" bottom="0.75" header="0.3" footer="0.3"/>
  <pageSetup paperSize="9" fitToWidth="0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M1029"/>
  <sheetViews>
    <sheetView tabSelected="1" workbookViewId="0">
      <selection activeCell="K8" sqref="K8"/>
    </sheetView>
  </sheetViews>
  <sheetFormatPr defaultRowHeight="15.75"/>
  <cols>
    <col min="1" max="1" width="5.140625" style="628" customWidth="1"/>
    <col min="2" max="2" width="5.28515625" style="676" customWidth="1"/>
    <col min="3" max="3" width="4.5703125" style="1324" customWidth="1"/>
    <col min="4" max="4" width="4.85546875" style="677" customWidth="1"/>
    <col min="5" max="5" width="41.42578125" style="672" customWidth="1"/>
    <col min="6" max="6" width="47.5703125" style="636" hidden="1" customWidth="1"/>
    <col min="7" max="7" width="8" style="636" customWidth="1"/>
    <col min="8" max="8" width="13.42578125" style="626" customWidth="1"/>
    <col min="9" max="9" width="13.5703125" style="626" customWidth="1"/>
    <col min="10" max="10" width="12.7109375" style="626" customWidth="1"/>
    <col min="11" max="11" width="14.28515625" style="627" customWidth="1"/>
    <col min="12" max="12" width="12.5703125" style="627" bestFit="1" customWidth="1"/>
    <col min="13" max="13" width="12.140625" style="627" bestFit="1" customWidth="1"/>
    <col min="14" max="16384" width="9.140625" style="627"/>
  </cols>
  <sheetData>
    <row r="1" spans="1:13">
      <c r="G1" s="2158" t="s">
        <v>2351</v>
      </c>
      <c r="H1" s="2158"/>
      <c r="I1" s="2158"/>
      <c r="J1" s="2158"/>
      <c r="K1" s="2177"/>
    </row>
    <row r="2" spans="1:13">
      <c r="G2" s="2158" t="s">
        <v>2340</v>
      </c>
      <c r="H2" s="2158"/>
      <c r="I2" s="2158"/>
      <c r="J2" s="2158"/>
      <c r="K2" s="2177"/>
    </row>
    <row r="3" spans="1:13">
      <c r="G3" s="2158" t="s">
        <v>2341</v>
      </c>
      <c r="H3" s="2158"/>
      <c r="I3" s="2158"/>
      <c r="J3" s="2158"/>
      <c r="K3" s="2177"/>
    </row>
    <row r="4" spans="1:13" ht="36" customHeight="1">
      <c r="G4" s="2159" t="s">
        <v>2367</v>
      </c>
      <c r="H4" s="2159"/>
      <c r="I4" s="2159"/>
      <c r="J4" s="2159"/>
      <c r="K4" s="2178"/>
    </row>
    <row r="5" spans="1:13" ht="0.75" customHeight="1">
      <c r="G5" s="2593"/>
      <c r="H5" s="2593"/>
      <c r="I5" s="2593"/>
      <c r="J5" s="2593"/>
    </row>
    <row r="6" spans="1:13" ht="11.25" customHeight="1">
      <c r="B6" s="2595" t="s">
        <v>2352</v>
      </c>
      <c r="C6" s="2596"/>
      <c r="D6" s="2596"/>
      <c r="E6" s="2596"/>
      <c r="F6" s="2596"/>
      <c r="G6" s="2596"/>
      <c r="H6" s="2596"/>
      <c r="I6" s="2596"/>
      <c r="J6" s="2596"/>
    </row>
    <row r="7" spans="1:13" s="637" customFormat="1" ht="15.75" customHeight="1">
      <c r="A7" s="628"/>
      <c r="B7" s="2596"/>
      <c r="C7" s="2596"/>
      <c r="D7" s="2596"/>
      <c r="E7" s="2596"/>
      <c r="F7" s="2596"/>
      <c r="G7" s="2596"/>
      <c r="H7" s="2596"/>
      <c r="I7" s="2596"/>
      <c r="J7" s="2596"/>
      <c r="K7" s="627"/>
      <c r="L7" s="1262"/>
    </row>
    <row r="8" spans="1:13" s="638" customFormat="1" ht="17.25" customHeight="1">
      <c r="A8" s="628"/>
      <c r="B8" s="2596"/>
      <c r="C8" s="2596"/>
      <c r="D8" s="2596"/>
      <c r="E8" s="2596"/>
      <c r="F8" s="2596"/>
      <c r="G8" s="2596"/>
      <c r="H8" s="2596"/>
      <c r="I8" s="2596"/>
      <c r="J8" s="2596"/>
      <c r="K8" s="627"/>
      <c r="L8" s="1263"/>
    </row>
    <row r="9" spans="1:13" s="638" customFormat="1" ht="10.5" customHeight="1">
      <c r="A9" s="1264">
        <v>1</v>
      </c>
      <c r="B9" s="1221">
        <v>2</v>
      </c>
      <c r="C9" s="1221">
        <v>3</v>
      </c>
      <c r="D9" s="1221">
        <v>4</v>
      </c>
      <c r="E9" s="1221">
        <v>5</v>
      </c>
      <c r="F9" s="1221"/>
      <c r="G9" s="1221"/>
      <c r="H9" s="1221">
        <v>6</v>
      </c>
      <c r="I9" s="1221">
        <v>7</v>
      </c>
      <c r="J9" s="1221">
        <v>8</v>
      </c>
    </row>
    <row r="10" spans="1:13" s="645" customFormat="1" ht="35.25" customHeight="1">
      <c r="A10" s="1265">
        <v>2000</v>
      </c>
      <c r="B10" s="1266" t="s">
        <v>1027</v>
      </c>
      <c r="C10" s="1267" t="s">
        <v>1028</v>
      </c>
      <c r="D10" s="1267" t="s">
        <v>1028</v>
      </c>
      <c r="E10" s="1268" t="s">
        <v>854</v>
      </c>
      <c r="F10" s="1269"/>
      <c r="G10" s="1269"/>
      <c r="H10" s="1328">
        <f>H11+H259+H349+H487+H536+H625+H705+H834+H943+H1012</f>
        <v>5229354.2472000001</v>
      </c>
      <c r="I10" s="1339">
        <f>I11+I259+I293+I349+I487+I536+I625+I834+I943+I1012+I705</f>
        <v>2009475.7</v>
      </c>
      <c r="J10" s="2032">
        <f>J11+J259+J293+J349+J487+J536+J625+J705+J834+J943+J1012</f>
        <v>3219878.5471999999</v>
      </c>
      <c r="K10" s="1271"/>
      <c r="L10" s="1271"/>
      <c r="M10" s="1271"/>
    </row>
    <row r="11" spans="1:13" s="650" customFormat="1" ht="50.25" customHeight="1">
      <c r="A11" s="646">
        <v>2100</v>
      </c>
      <c r="B11" s="631" t="s">
        <v>991</v>
      </c>
      <c r="C11" s="632">
        <v>0</v>
      </c>
      <c r="D11" s="632">
        <v>0</v>
      </c>
      <c r="E11" s="1268" t="s">
        <v>145</v>
      </c>
      <c r="F11" s="1272" t="s">
        <v>1136</v>
      </c>
      <c r="G11" s="1272"/>
      <c r="H11" s="2093">
        <f>I11+J11</f>
        <v>647749</v>
      </c>
      <c r="I11" s="632">
        <f>I13+I177+I187+I211+I217+I226</f>
        <v>604749</v>
      </c>
      <c r="J11" s="1826">
        <f>J217+J13+J187+J226</f>
        <v>43000</v>
      </c>
    </row>
    <row r="12" spans="1:13" ht="1.5" hidden="1" customHeight="1">
      <c r="A12" s="651"/>
      <c r="B12" s="631"/>
      <c r="C12" s="632"/>
      <c r="D12" s="632"/>
      <c r="E12" s="1274" t="s">
        <v>268</v>
      </c>
      <c r="F12" s="1275"/>
      <c r="G12" s="1276"/>
      <c r="H12" s="2093"/>
      <c r="I12" s="632"/>
      <c r="J12" s="1826"/>
    </row>
    <row r="13" spans="1:13" s="1278" customFormat="1" ht="48.75" customHeight="1">
      <c r="A13" s="652">
        <v>2110</v>
      </c>
      <c r="B13" s="631" t="s">
        <v>991</v>
      </c>
      <c r="C13" s="632">
        <v>1</v>
      </c>
      <c r="D13" s="632">
        <v>0</v>
      </c>
      <c r="E13" s="1274" t="s">
        <v>1123</v>
      </c>
      <c r="F13" s="1274" t="s">
        <v>1073</v>
      </c>
      <c r="G13" s="1277"/>
      <c r="H13" s="2093">
        <f>I13+J13</f>
        <v>573300</v>
      </c>
      <c r="I13" s="632">
        <f>I15</f>
        <v>557300</v>
      </c>
      <c r="J13" s="1826">
        <f>J15</f>
        <v>16000</v>
      </c>
    </row>
    <row r="14" spans="1:13" s="1278" customFormat="1" ht="13.5" customHeight="1">
      <c r="A14" s="652"/>
      <c r="B14" s="631"/>
      <c r="C14" s="632"/>
      <c r="D14" s="632"/>
      <c r="E14" s="1274" t="s">
        <v>667</v>
      </c>
      <c r="F14" s="1279"/>
      <c r="G14" s="1280"/>
      <c r="H14" s="2093"/>
      <c r="I14" s="632"/>
      <c r="J14" s="1826"/>
    </row>
    <row r="15" spans="1:13" ht="36.75" customHeight="1">
      <c r="A15" s="652">
        <v>2111</v>
      </c>
      <c r="B15" s="631" t="s">
        <v>991</v>
      </c>
      <c r="C15" s="632">
        <v>1</v>
      </c>
      <c r="D15" s="632">
        <v>1</v>
      </c>
      <c r="E15" s="1274" t="s">
        <v>1124</v>
      </c>
      <c r="F15" s="1275" t="s">
        <v>1074</v>
      </c>
      <c r="G15" s="1276"/>
      <c r="H15" s="2093">
        <f>I15+J15</f>
        <v>573300</v>
      </c>
      <c r="I15" s="1827">
        <f>I19+I20+I30+I31+I32+I37+I38+I39+I43+I47+I48+I49+I50+I54+I55+I57+I60+I63+I64++++I126</f>
        <v>557300</v>
      </c>
      <c r="J15" s="1826">
        <f>J174+J175+J172+J173+J176</f>
        <v>16000</v>
      </c>
    </row>
    <row r="16" spans="1:13" ht="30.75" hidden="1" customHeight="1">
      <c r="A16" s="652"/>
      <c r="B16" s="631"/>
      <c r="C16" s="632"/>
      <c r="D16" s="632"/>
      <c r="E16" s="1274" t="s">
        <v>901</v>
      </c>
      <c r="F16" s="1275"/>
      <c r="G16" s="1276"/>
      <c r="H16" s="1827"/>
      <c r="I16" s="1827"/>
      <c r="J16" s="1827"/>
    </row>
    <row r="17" spans="1:10" ht="39" customHeight="1">
      <c r="A17" s="652"/>
      <c r="B17" s="631"/>
      <c r="C17" s="632"/>
      <c r="D17" s="632"/>
      <c r="E17" s="1281" t="s">
        <v>981</v>
      </c>
      <c r="F17" s="1282" t="s">
        <v>358</v>
      </c>
      <c r="G17" s="1282" t="s">
        <v>358</v>
      </c>
      <c r="H17" s="1827"/>
      <c r="I17" s="1827"/>
      <c r="J17" s="1827"/>
    </row>
    <row r="18" spans="1:10" ht="21" customHeight="1">
      <c r="A18" s="652"/>
      <c r="B18" s="631"/>
      <c r="C18" s="632"/>
      <c r="D18" s="632"/>
      <c r="E18" s="1283" t="s">
        <v>803</v>
      </c>
      <c r="F18" s="1282" t="s">
        <v>358</v>
      </c>
      <c r="G18" s="1282" t="s">
        <v>358</v>
      </c>
      <c r="H18" s="1827"/>
      <c r="I18" s="1827">
        <f>I19+I20</f>
        <v>415000</v>
      </c>
      <c r="J18" s="1827"/>
    </row>
    <row r="19" spans="1:10" ht="25.5">
      <c r="A19" s="652"/>
      <c r="B19" s="631"/>
      <c r="C19" s="632"/>
      <c r="D19" s="632"/>
      <c r="E19" s="754" t="s">
        <v>673</v>
      </c>
      <c r="F19" s="1284" t="s">
        <v>804</v>
      </c>
      <c r="G19" s="1284" t="s">
        <v>372</v>
      </c>
      <c r="H19" s="1827">
        <f>I19</f>
        <v>380000</v>
      </c>
      <c r="I19" s="1827">
        <f>aparat!F35</f>
        <v>380000</v>
      </c>
      <c r="J19" s="1827"/>
    </row>
    <row r="20" spans="1:10" ht="25.5">
      <c r="A20" s="652"/>
      <c r="B20" s="631"/>
      <c r="C20" s="632"/>
      <c r="D20" s="632"/>
      <c r="E20" s="754" t="s">
        <v>271</v>
      </c>
      <c r="F20" s="1284" t="s">
        <v>805</v>
      </c>
      <c r="G20" s="1284" t="s">
        <v>1087</v>
      </c>
      <c r="H20" s="1827">
        <f>I20</f>
        <v>35000</v>
      </c>
      <c r="I20" s="1827">
        <f>aparat!F36</f>
        <v>35000</v>
      </c>
      <c r="J20" s="1827"/>
    </row>
    <row r="21" spans="1:10" ht="25.5" hidden="1">
      <c r="A21" s="652"/>
      <c r="B21" s="631"/>
      <c r="C21" s="632"/>
      <c r="D21" s="632"/>
      <c r="E21" s="754" t="s">
        <v>806</v>
      </c>
      <c r="F21" s="1284" t="s">
        <v>807</v>
      </c>
      <c r="G21" s="1284" t="s">
        <v>807</v>
      </c>
      <c r="H21" s="1827">
        <v>0</v>
      </c>
      <c r="I21" s="1827">
        <v>0</v>
      </c>
      <c r="J21" s="1827"/>
    </row>
    <row r="22" spans="1:10" ht="38.25" hidden="1">
      <c r="A22" s="652"/>
      <c r="B22" s="631"/>
      <c r="C22" s="632"/>
      <c r="D22" s="632"/>
      <c r="E22" s="754" t="s">
        <v>398</v>
      </c>
      <c r="F22" s="1284" t="s">
        <v>399</v>
      </c>
      <c r="G22" s="1284" t="s">
        <v>399</v>
      </c>
      <c r="H22" s="1827">
        <v>0</v>
      </c>
      <c r="I22" s="1827">
        <v>0</v>
      </c>
      <c r="J22" s="1827"/>
    </row>
    <row r="23" spans="1:10" hidden="1">
      <c r="A23" s="652"/>
      <c r="B23" s="631"/>
      <c r="C23" s="632"/>
      <c r="D23" s="632"/>
      <c r="E23" s="754" t="s">
        <v>615</v>
      </c>
      <c r="F23" s="1284" t="s">
        <v>388</v>
      </c>
      <c r="G23" s="1284" t="s">
        <v>388</v>
      </c>
      <c r="H23" s="1827">
        <v>0</v>
      </c>
      <c r="I23" s="1827">
        <v>0</v>
      </c>
      <c r="J23" s="1827"/>
    </row>
    <row r="24" spans="1:10" ht="25.5" hidden="1">
      <c r="A24" s="652"/>
      <c r="B24" s="631"/>
      <c r="C24" s="632"/>
      <c r="D24" s="632"/>
      <c r="E24" s="754" t="s">
        <v>1024</v>
      </c>
      <c r="F24" s="1284" t="s">
        <v>389</v>
      </c>
      <c r="G24" s="1284" t="s">
        <v>389</v>
      </c>
      <c r="H24" s="1827">
        <v>0</v>
      </c>
      <c r="I24" s="1827">
        <v>0</v>
      </c>
      <c r="J24" s="1827"/>
    </row>
    <row r="25" spans="1:10" hidden="1">
      <c r="A25" s="652"/>
      <c r="B25" s="631"/>
      <c r="C25" s="632"/>
      <c r="D25" s="632"/>
      <c r="E25" s="754" t="s">
        <v>640</v>
      </c>
      <c r="F25" s="1284" t="s">
        <v>20</v>
      </c>
      <c r="G25" s="1284" t="s">
        <v>20</v>
      </c>
      <c r="H25" s="1827">
        <f>I25</f>
        <v>0</v>
      </c>
      <c r="I25" s="1827">
        <f>aparat!F41</f>
        <v>0</v>
      </c>
      <c r="J25" s="1827"/>
    </row>
    <row r="26" spans="1:10" ht="25.5">
      <c r="A26" s="652"/>
      <c r="B26" s="631"/>
      <c r="C26" s="632"/>
      <c r="D26" s="632"/>
      <c r="E26" s="754" t="s">
        <v>21</v>
      </c>
      <c r="F26" s="1282" t="s">
        <v>358</v>
      </c>
      <c r="G26" s="1282" t="s">
        <v>358</v>
      </c>
      <c r="H26" s="1827">
        <v>14850</v>
      </c>
      <c r="I26" s="1827">
        <f>I27+I38+I39+I41+I52+I56</f>
        <v>141500</v>
      </c>
      <c r="J26" s="1827"/>
    </row>
    <row r="27" spans="1:10" ht="15" customHeight="1">
      <c r="A27" s="652"/>
      <c r="B27" s="631"/>
      <c r="C27" s="632"/>
      <c r="D27" s="632"/>
      <c r="E27" s="754" t="s">
        <v>22</v>
      </c>
      <c r="F27" s="1284"/>
      <c r="G27" s="1284"/>
      <c r="H27" s="1827"/>
      <c r="I27" s="1827">
        <f>I30+I31+I32+I37</f>
        <v>96200</v>
      </c>
      <c r="J27" s="1827"/>
    </row>
    <row r="28" spans="1:10" ht="25.5" hidden="1">
      <c r="A28" s="652"/>
      <c r="B28" s="631"/>
      <c r="C28" s="632"/>
      <c r="D28" s="632"/>
      <c r="E28" s="754" t="s">
        <v>380</v>
      </c>
      <c r="F28" s="1284" t="s">
        <v>381</v>
      </c>
      <c r="G28" s="1284" t="s">
        <v>381</v>
      </c>
      <c r="H28" s="1827">
        <v>0</v>
      </c>
      <c r="I28" s="1827">
        <v>0</v>
      </c>
      <c r="J28" s="1827"/>
    </row>
    <row r="29" spans="1:10" ht="25.5" hidden="1">
      <c r="A29" s="652"/>
      <c r="B29" s="631"/>
      <c r="C29" s="632"/>
      <c r="D29" s="632"/>
      <c r="E29" s="754" t="s">
        <v>2187</v>
      </c>
      <c r="F29" s="1284"/>
      <c r="G29" s="1284" t="s">
        <v>1087</v>
      </c>
      <c r="H29" s="1827">
        <f>I29</f>
        <v>0</v>
      </c>
      <c r="I29" s="1827">
        <v>0</v>
      </c>
      <c r="J29" s="1827"/>
    </row>
    <row r="30" spans="1:10" ht="15.75" customHeight="1">
      <c r="A30" s="652"/>
      <c r="B30" s="631"/>
      <c r="C30" s="632"/>
      <c r="D30" s="632"/>
      <c r="E30" s="754" t="s">
        <v>815</v>
      </c>
      <c r="F30" s="1284" t="s">
        <v>383</v>
      </c>
      <c r="G30" s="1284" t="s">
        <v>383</v>
      </c>
      <c r="H30" s="1827">
        <f>I30</f>
        <v>85000</v>
      </c>
      <c r="I30" s="1827">
        <f>aparat!F45</f>
        <v>85000</v>
      </c>
      <c r="J30" s="1827"/>
    </row>
    <row r="31" spans="1:10" ht="12.75" customHeight="1">
      <c r="A31" s="652"/>
      <c r="B31" s="631"/>
      <c r="C31" s="632"/>
      <c r="D31" s="632"/>
      <c r="E31" s="754" t="s">
        <v>769</v>
      </c>
      <c r="F31" s="1284" t="s">
        <v>384</v>
      </c>
      <c r="G31" s="1284" t="s">
        <v>384</v>
      </c>
      <c r="H31" s="1827">
        <f>I31</f>
        <v>2500</v>
      </c>
      <c r="I31" s="1827">
        <f>aparat!F46</f>
        <v>2500</v>
      </c>
      <c r="J31" s="1827"/>
    </row>
    <row r="32" spans="1:10" ht="13.5" customHeight="1">
      <c r="A32" s="652"/>
      <c r="B32" s="631"/>
      <c r="C32" s="632"/>
      <c r="D32" s="632"/>
      <c r="E32" s="754" t="s">
        <v>770</v>
      </c>
      <c r="F32" s="1284" t="s">
        <v>385</v>
      </c>
      <c r="G32" s="1284" t="s">
        <v>385</v>
      </c>
      <c r="H32" s="1827">
        <f>I32</f>
        <v>8000</v>
      </c>
      <c r="I32" s="1827">
        <f>aparat!F47</f>
        <v>8000</v>
      </c>
      <c r="J32" s="1827"/>
    </row>
    <row r="33" spans="1:10" hidden="1">
      <c r="A33" s="652"/>
      <c r="B33" s="631"/>
      <c r="C33" s="632"/>
      <c r="D33" s="632"/>
      <c r="E33" s="754" t="s">
        <v>69</v>
      </c>
      <c r="F33" s="1284" t="s">
        <v>386</v>
      </c>
      <c r="G33" s="1284" t="s">
        <v>386</v>
      </c>
      <c r="H33" s="1827">
        <v>0</v>
      </c>
      <c r="I33" s="1827">
        <v>0</v>
      </c>
      <c r="J33" s="1827"/>
    </row>
    <row r="34" spans="1:10" ht="25.5" hidden="1">
      <c r="A34" s="652"/>
      <c r="B34" s="631"/>
      <c r="C34" s="632"/>
      <c r="D34" s="632"/>
      <c r="E34" s="754" t="s">
        <v>70</v>
      </c>
      <c r="F34" s="1284" t="s">
        <v>387</v>
      </c>
      <c r="G34" s="1284" t="s">
        <v>387</v>
      </c>
      <c r="H34" s="1827">
        <v>0</v>
      </c>
      <c r="I34" s="1827">
        <v>0</v>
      </c>
      <c r="J34" s="1827"/>
    </row>
    <row r="35" spans="1:10" hidden="1">
      <c r="A35" s="652"/>
      <c r="B35" s="631"/>
      <c r="C35" s="632"/>
      <c r="D35" s="632"/>
      <c r="E35" s="754" t="s">
        <v>71</v>
      </c>
      <c r="F35" s="1284" t="s">
        <v>766</v>
      </c>
      <c r="G35" s="1284" t="s">
        <v>766</v>
      </c>
      <c r="H35" s="1827">
        <v>0</v>
      </c>
      <c r="I35" s="1827">
        <v>0</v>
      </c>
      <c r="J35" s="1827"/>
    </row>
    <row r="36" spans="1:10" ht="25.5" hidden="1">
      <c r="A36" s="652"/>
      <c r="B36" s="631"/>
      <c r="C36" s="632"/>
      <c r="D36" s="632"/>
      <c r="E36" s="754" t="s">
        <v>767</v>
      </c>
      <c r="F36" s="1282" t="s">
        <v>358</v>
      </c>
      <c r="G36" s="1282" t="s">
        <v>358</v>
      </c>
      <c r="H36" s="1827">
        <v>1300</v>
      </c>
      <c r="I36" s="1827">
        <v>1300</v>
      </c>
      <c r="J36" s="1827"/>
    </row>
    <row r="37" spans="1:10" ht="18.75" customHeight="1">
      <c r="A37" s="652"/>
      <c r="B37" s="631"/>
      <c r="C37" s="632"/>
      <c r="D37" s="632"/>
      <c r="E37" s="754" t="s">
        <v>440</v>
      </c>
      <c r="F37" s="1282"/>
      <c r="G37" s="1282" t="s">
        <v>386</v>
      </c>
      <c r="H37" s="1827">
        <f>I37</f>
        <v>700</v>
      </c>
      <c r="I37" s="1827">
        <f>aparat!F48</f>
        <v>700</v>
      </c>
      <c r="J37" s="1827"/>
    </row>
    <row r="38" spans="1:10">
      <c r="A38" s="652"/>
      <c r="B38" s="631"/>
      <c r="C38" s="632"/>
      <c r="D38" s="632"/>
      <c r="E38" s="754" t="s">
        <v>72</v>
      </c>
      <c r="F38" s="1284" t="s">
        <v>768</v>
      </c>
      <c r="G38" s="1284" t="s">
        <v>768</v>
      </c>
      <c r="H38" s="1827">
        <f>I38</f>
        <v>2000</v>
      </c>
      <c r="I38" s="1827">
        <f>aparat!F52</f>
        <v>2000</v>
      </c>
      <c r="J38" s="1827"/>
    </row>
    <row r="39" spans="1:10" ht="25.5">
      <c r="A39" s="652"/>
      <c r="B39" s="631"/>
      <c r="C39" s="632"/>
      <c r="D39" s="632"/>
      <c r="E39" s="754" t="s">
        <v>487</v>
      </c>
      <c r="F39" s="1284" t="s">
        <v>1021</v>
      </c>
      <c r="G39" s="1284" t="s">
        <v>1021</v>
      </c>
      <c r="H39" s="1827">
        <f>I39</f>
        <v>2000</v>
      </c>
      <c r="I39" s="1827">
        <f>aparat!F53</f>
        <v>2000</v>
      </c>
      <c r="J39" s="1827"/>
    </row>
    <row r="40" spans="1:10">
      <c r="A40" s="652"/>
      <c r="B40" s="631"/>
      <c r="C40" s="632"/>
      <c r="D40" s="632"/>
      <c r="E40" s="754" t="s">
        <v>148</v>
      </c>
      <c r="F40" s="1284" t="s">
        <v>1022</v>
      </c>
      <c r="G40" s="1284" t="s">
        <v>1022</v>
      </c>
      <c r="H40" s="1827">
        <v>0</v>
      </c>
      <c r="I40" s="1827">
        <v>0</v>
      </c>
      <c r="J40" s="1827"/>
    </row>
    <row r="41" spans="1:10" ht="25.5">
      <c r="A41" s="652"/>
      <c r="B41" s="631"/>
      <c r="C41" s="632"/>
      <c r="D41" s="632"/>
      <c r="E41" s="754" t="s">
        <v>56</v>
      </c>
      <c r="F41" s="1282" t="s">
        <v>358</v>
      </c>
      <c r="G41" s="1282" t="s">
        <v>358</v>
      </c>
      <c r="H41" s="1827"/>
      <c r="I41" s="1827">
        <f>I42+I43+I47+I48+I49+I50</f>
        <v>12300</v>
      </c>
      <c r="J41" s="1827"/>
    </row>
    <row r="42" spans="1:10">
      <c r="A42" s="652"/>
      <c r="B42" s="631"/>
      <c r="C42" s="632"/>
      <c r="D42" s="632"/>
      <c r="E42" s="754" t="s">
        <v>149</v>
      </c>
      <c r="F42" s="1284" t="s">
        <v>365</v>
      </c>
      <c r="G42" s="1284" t="s">
        <v>365</v>
      </c>
      <c r="H42" s="1827">
        <v>0</v>
      </c>
      <c r="I42" s="1827">
        <v>0</v>
      </c>
      <c r="J42" s="1827"/>
    </row>
    <row r="43" spans="1:10">
      <c r="A43" s="652"/>
      <c r="B43" s="631"/>
      <c r="C43" s="632"/>
      <c r="D43" s="632"/>
      <c r="E43" s="754" t="s">
        <v>150</v>
      </c>
      <c r="F43" s="1284" t="s">
        <v>366</v>
      </c>
      <c r="G43" s="1284" t="s">
        <v>366</v>
      </c>
      <c r="H43" s="1827">
        <f>I43</f>
        <v>4000</v>
      </c>
      <c r="I43" s="1827">
        <f>aparat!F57</f>
        <v>4000</v>
      </c>
      <c r="J43" s="1827"/>
    </row>
    <row r="44" spans="1:10" hidden="1">
      <c r="A44" s="652"/>
      <c r="B44" s="631"/>
      <c r="C44" s="632"/>
      <c r="D44" s="632"/>
      <c r="E44" s="1285" t="s">
        <v>557</v>
      </c>
      <c r="F44" s="1267">
        <v>423500</v>
      </c>
      <c r="G44" s="1267">
        <v>423500</v>
      </c>
      <c r="H44" s="1827">
        <v>0</v>
      </c>
      <c r="I44" s="1827">
        <v>0</v>
      </c>
      <c r="J44" s="1827"/>
    </row>
    <row r="45" spans="1:10" ht="25.5" hidden="1">
      <c r="A45" s="652"/>
      <c r="B45" s="631"/>
      <c r="C45" s="632"/>
      <c r="D45" s="632"/>
      <c r="E45" s="754" t="s">
        <v>186</v>
      </c>
      <c r="F45" s="1284" t="s">
        <v>369</v>
      </c>
      <c r="G45" s="1284" t="s">
        <v>369</v>
      </c>
      <c r="H45" s="1827">
        <v>0</v>
      </c>
      <c r="I45" s="1827">
        <v>0</v>
      </c>
      <c r="J45" s="1827"/>
    </row>
    <row r="46" spans="1:10" hidden="1">
      <c r="A46" s="652"/>
      <c r="B46" s="631"/>
      <c r="C46" s="632"/>
      <c r="D46" s="632"/>
      <c r="E46" s="754" t="s">
        <v>864</v>
      </c>
      <c r="F46" s="1284"/>
      <c r="G46" s="1284" t="s">
        <v>1021</v>
      </c>
      <c r="H46" s="1827">
        <f t="shared" ref="H46:H50" si="0">I46</f>
        <v>2000</v>
      </c>
      <c r="I46" s="1827">
        <f>aparat!F53</f>
        <v>2000</v>
      </c>
      <c r="J46" s="1827"/>
    </row>
    <row r="47" spans="1:10" ht="24" customHeight="1">
      <c r="A47" s="652"/>
      <c r="B47" s="631"/>
      <c r="C47" s="632"/>
      <c r="D47" s="632"/>
      <c r="E47" s="753" t="s">
        <v>151</v>
      </c>
      <c r="F47" s="1284"/>
      <c r="G47" s="1284" t="s">
        <v>367</v>
      </c>
      <c r="H47" s="1827">
        <f t="shared" si="0"/>
        <v>300</v>
      </c>
      <c r="I47" s="1827">
        <f>aparat!F58</f>
        <v>300</v>
      </c>
      <c r="J47" s="1273"/>
    </row>
    <row r="48" spans="1:10" ht="27" customHeight="1">
      <c r="A48" s="652"/>
      <c r="B48" s="631"/>
      <c r="C48" s="632"/>
      <c r="D48" s="632"/>
      <c r="E48" s="754" t="s">
        <v>676</v>
      </c>
      <c r="F48" s="1284"/>
      <c r="G48" s="1284" t="s">
        <v>368</v>
      </c>
      <c r="H48" s="1827">
        <f t="shared" si="0"/>
        <v>1500</v>
      </c>
      <c r="I48" s="1827">
        <f>aparat!F59</f>
        <v>1500</v>
      </c>
      <c r="J48" s="1273"/>
    </row>
    <row r="49" spans="1:10" ht="15.75" customHeight="1">
      <c r="A49" s="652"/>
      <c r="B49" s="631"/>
      <c r="C49" s="632"/>
      <c r="D49" s="632"/>
      <c r="E49" s="754" t="s">
        <v>187</v>
      </c>
      <c r="F49" s="1284" t="s">
        <v>370</v>
      </c>
      <c r="G49" s="1284" t="s">
        <v>370</v>
      </c>
      <c r="H49" s="1827">
        <f t="shared" si="0"/>
        <v>2000</v>
      </c>
      <c r="I49" s="1827">
        <f>aparat!F62</f>
        <v>2000</v>
      </c>
      <c r="J49" s="1273"/>
    </row>
    <row r="50" spans="1:10" ht="24" customHeight="1">
      <c r="A50" s="652"/>
      <c r="B50" s="631"/>
      <c r="C50" s="632"/>
      <c r="D50" s="632"/>
      <c r="E50" s="754" t="s">
        <v>188</v>
      </c>
      <c r="F50" s="1284" t="s">
        <v>371</v>
      </c>
      <c r="G50" s="1284" t="s">
        <v>371</v>
      </c>
      <c r="H50" s="1827">
        <f t="shared" si="0"/>
        <v>4500</v>
      </c>
      <c r="I50" s="1827">
        <f>aparat!F63</f>
        <v>4500</v>
      </c>
      <c r="J50" s="1273"/>
    </row>
    <row r="51" spans="1:10" ht="25.5" hidden="1">
      <c r="A51" s="652"/>
      <c r="B51" s="631"/>
      <c r="C51" s="632"/>
      <c r="D51" s="632"/>
      <c r="E51" s="754" t="s">
        <v>213</v>
      </c>
      <c r="F51" s="1282" t="s">
        <v>358</v>
      </c>
      <c r="G51" s="1282" t="s">
        <v>358</v>
      </c>
      <c r="H51" s="1827">
        <v>0</v>
      </c>
      <c r="I51" s="1827">
        <v>0</v>
      </c>
      <c r="J51" s="1273"/>
    </row>
    <row r="52" spans="1:10" ht="27.75" customHeight="1">
      <c r="A52" s="652"/>
      <c r="B52" s="631"/>
      <c r="C52" s="632"/>
      <c r="D52" s="632"/>
      <c r="E52" s="754" t="s">
        <v>918</v>
      </c>
      <c r="F52" s="1282" t="s">
        <v>358</v>
      </c>
      <c r="G52" s="1282" t="s">
        <v>358</v>
      </c>
      <c r="H52" s="1827"/>
      <c r="I52" s="1827">
        <f>I54+I55</f>
        <v>10500</v>
      </c>
      <c r="J52" s="1273"/>
    </row>
    <row r="53" spans="1:10" ht="25.5" hidden="1">
      <c r="A53" s="652"/>
      <c r="B53" s="631"/>
      <c r="C53" s="632"/>
      <c r="D53" s="632"/>
      <c r="E53" s="754" t="s">
        <v>190</v>
      </c>
      <c r="F53" s="1284" t="s">
        <v>919</v>
      </c>
      <c r="G53" s="1284" t="s">
        <v>919</v>
      </c>
      <c r="H53" s="1827"/>
      <c r="I53" s="1827"/>
      <c r="J53" s="1273"/>
    </row>
    <row r="54" spans="1:10">
      <c r="A54" s="652"/>
      <c r="B54" s="631"/>
      <c r="C54" s="632"/>
      <c r="D54" s="632"/>
      <c r="E54" s="754" t="s">
        <v>189</v>
      </c>
      <c r="F54" s="1275"/>
      <c r="G54" s="1276">
        <v>424100</v>
      </c>
      <c r="H54" s="1827">
        <f>I54</f>
        <v>4000</v>
      </c>
      <c r="I54" s="1827">
        <f>aparat!F65</f>
        <v>4000</v>
      </c>
      <c r="J54" s="1273"/>
    </row>
    <row r="55" spans="1:10" ht="12.75" customHeight="1">
      <c r="A55" s="652"/>
      <c r="B55" s="631"/>
      <c r="C55" s="632"/>
      <c r="D55" s="632"/>
      <c r="E55" s="754" t="s">
        <v>703</v>
      </c>
      <c r="F55" s="1284" t="s">
        <v>1031</v>
      </c>
      <c r="G55" s="1284" t="s">
        <v>1031</v>
      </c>
      <c r="H55" s="1827">
        <f>I55</f>
        <v>6500</v>
      </c>
      <c r="I55" s="1827">
        <f>aparat!F68</f>
        <v>6500</v>
      </c>
      <c r="J55" s="1273"/>
    </row>
    <row r="56" spans="1:10" ht="14.25" customHeight="1">
      <c r="A56" s="652"/>
      <c r="B56" s="631"/>
      <c r="C56" s="632"/>
      <c r="D56" s="632"/>
      <c r="E56" s="754" t="s">
        <v>1032</v>
      </c>
      <c r="F56" s="1282" t="s">
        <v>358</v>
      </c>
      <c r="G56" s="1282" t="s">
        <v>358</v>
      </c>
      <c r="H56" s="1827"/>
      <c r="I56" s="1827">
        <f>I57+I60+I63+I64</f>
        <v>18500</v>
      </c>
      <c r="J56" s="1273"/>
    </row>
    <row r="57" spans="1:10" ht="12.75" customHeight="1">
      <c r="A57" s="652"/>
      <c r="B57" s="631"/>
      <c r="C57" s="632"/>
      <c r="D57" s="632"/>
      <c r="E57" s="754" t="s">
        <v>983</v>
      </c>
      <c r="F57" s="1284" t="s">
        <v>1033</v>
      </c>
      <c r="G57" s="1284" t="s">
        <v>1033</v>
      </c>
      <c r="H57" s="1827">
        <f>I57</f>
        <v>2000</v>
      </c>
      <c r="I57" s="1827">
        <f>aparat!F70</f>
        <v>2000</v>
      </c>
      <c r="J57" s="1273"/>
    </row>
    <row r="58" spans="1:10" ht="0.75" hidden="1" customHeight="1">
      <c r="A58" s="652"/>
      <c r="B58" s="631"/>
      <c r="C58" s="632"/>
      <c r="D58" s="632"/>
      <c r="E58" s="754" t="s">
        <v>984</v>
      </c>
      <c r="F58" s="1284" t="s">
        <v>1034</v>
      </c>
      <c r="G58" s="1284" t="s">
        <v>1034</v>
      </c>
      <c r="H58" s="1827">
        <v>0</v>
      </c>
      <c r="I58" s="1827">
        <v>0</v>
      </c>
      <c r="J58" s="1273"/>
    </row>
    <row r="59" spans="1:10" ht="16.5" hidden="1" customHeight="1">
      <c r="A59" s="652"/>
      <c r="B59" s="631"/>
      <c r="C59" s="632"/>
      <c r="D59" s="632"/>
      <c r="E59" s="754" t="s">
        <v>390</v>
      </c>
      <c r="F59" s="1284" t="s">
        <v>391</v>
      </c>
      <c r="G59" s="1284" t="s">
        <v>391</v>
      </c>
      <c r="H59" s="1827">
        <v>0</v>
      </c>
      <c r="I59" s="1827">
        <v>0</v>
      </c>
      <c r="J59" s="1273"/>
    </row>
    <row r="60" spans="1:10" ht="12.75" customHeight="1">
      <c r="A60" s="652"/>
      <c r="B60" s="631"/>
      <c r="C60" s="632"/>
      <c r="D60" s="632"/>
      <c r="E60" s="782" t="s">
        <v>985</v>
      </c>
      <c r="F60" s="1284" t="s">
        <v>392</v>
      </c>
      <c r="G60" s="1284" t="s">
        <v>392</v>
      </c>
      <c r="H60" s="1827">
        <f>I60</f>
        <v>13000</v>
      </c>
      <c r="I60" s="1827">
        <f>aparat!F73</f>
        <v>13000</v>
      </c>
      <c r="J60" s="1273"/>
    </row>
    <row r="61" spans="1:10" ht="16.5" hidden="1" customHeight="1">
      <c r="A61" s="652"/>
      <c r="B61" s="631"/>
      <c r="C61" s="632"/>
      <c r="D61" s="632"/>
      <c r="E61" s="1287" t="s">
        <v>943</v>
      </c>
      <c r="F61" s="1284" t="s">
        <v>393</v>
      </c>
      <c r="G61" s="1284" t="s">
        <v>393</v>
      </c>
      <c r="H61" s="1827">
        <v>0</v>
      </c>
      <c r="I61" s="1827">
        <v>0</v>
      </c>
      <c r="J61" s="1273"/>
    </row>
    <row r="62" spans="1:10" ht="16.5" hidden="1" customHeight="1">
      <c r="A62" s="652"/>
      <c r="B62" s="631"/>
      <c r="C62" s="632"/>
      <c r="D62" s="632"/>
      <c r="E62" s="782" t="s">
        <v>229</v>
      </c>
      <c r="F62" s="1284" t="s">
        <v>394</v>
      </c>
      <c r="G62" s="1284" t="s">
        <v>394</v>
      </c>
      <c r="H62" s="1827">
        <v>0</v>
      </c>
      <c r="I62" s="1827">
        <v>0</v>
      </c>
      <c r="J62" s="1273"/>
    </row>
    <row r="63" spans="1:10" ht="15.75" customHeight="1">
      <c r="A63" s="652"/>
      <c r="B63" s="631"/>
      <c r="C63" s="632"/>
      <c r="D63" s="632"/>
      <c r="E63" s="782" t="s">
        <v>230</v>
      </c>
      <c r="F63" s="1284" t="s">
        <v>395</v>
      </c>
      <c r="G63" s="1284" t="s">
        <v>395</v>
      </c>
      <c r="H63" s="1827">
        <f>I63</f>
        <v>1500</v>
      </c>
      <c r="I63" s="1827">
        <f>aparat!F76</f>
        <v>1500</v>
      </c>
      <c r="J63" s="1273"/>
    </row>
    <row r="64" spans="1:10" ht="14.25" customHeight="1">
      <c r="A64" s="652"/>
      <c r="B64" s="631"/>
      <c r="C64" s="632"/>
      <c r="D64" s="632"/>
      <c r="E64" s="782" t="s">
        <v>480</v>
      </c>
      <c r="F64" s="1284" t="s">
        <v>396</v>
      </c>
      <c r="G64" s="1284" t="s">
        <v>396</v>
      </c>
      <c r="H64" s="1827">
        <f>I64</f>
        <v>2000</v>
      </c>
      <c r="I64" s="1827">
        <f>aparat!F77</f>
        <v>2000</v>
      </c>
      <c r="J64" s="1273"/>
    </row>
    <row r="65" spans="1:10" hidden="1">
      <c r="A65" s="652"/>
      <c r="B65" s="631"/>
      <c r="C65" s="632"/>
      <c r="D65" s="632"/>
      <c r="E65" s="782" t="s">
        <v>294</v>
      </c>
      <c r="F65" s="1282" t="s">
        <v>358</v>
      </c>
      <c r="G65" s="1282" t="s">
        <v>358</v>
      </c>
      <c r="H65" s="1827">
        <v>0</v>
      </c>
      <c r="I65" s="1827">
        <v>0</v>
      </c>
      <c r="J65" s="1273"/>
    </row>
    <row r="66" spans="1:10" hidden="1">
      <c r="A66" s="652"/>
      <c r="B66" s="631"/>
      <c r="C66" s="632"/>
      <c r="D66" s="632"/>
      <c r="E66" s="782" t="s">
        <v>481</v>
      </c>
      <c r="F66" s="1284" t="s">
        <v>295</v>
      </c>
      <c r="G66" s="1284" t="s">
        <v>295</v>
      </c>
      <c r="H66" s="1827" t="e">
        <v>#REF!</v>
      </c>
      <c r="I66" s="1827" t="e">
        <v>#REF!</v>
      </c>
      <c r="J66" s="1273"/>
    </row>
    <row r="67" spans="1:10" hidden="1">
      <c r="A67" s="652"/>
      <c r="B67" s="631"/>
      <c r="C67" s="632"/>
      <c r="D67" s="632"/>
      <c r="E67" s="782" t="s">
        <v>482</v>
      </c>
      <c r="F67" s="1284" t="s">
        <v>296</v>
      </c>
      <c r="G67" s="1284" t="s">
        <v>296</v>
      </c>
      <c r="H67" s="1827" t="e">
        <v>#REF!</v>
      </c>
      <c r="I67" s="1827" t="e">
        <v>#REF!</v>
      </c>
      <c r="J67" s="1273"/>
    </row>
    <row r="68" spans="1:10" ht="25.5" hidden="1">
      <c r="A68" s="652"/>
      <c r="B68" s="631"/>
      <c r="C68" s="632"/>
      <c r="D68" s="632"/>
      <c r="E68" s="782" t="s">
        <v>483</v>
      </c>
      <c r="F68" s="1284" t="s">
        <v>297</v>
      </c>
      <c r="G68" s="1284" t="s">
        <v>297</v>
      </c>
      <c r="H68" s="1827" t="e">
        <v>#REF!</v>
      </c>
      <c r="I68" s="1827" t="e">
        <v>#REF!</v>
      </c>
      <c r="J68" s="1273"/>
    </row>
    <row r="69" spans="1:10" hidden="1">
      <c r="A69" s="652"/>
      <c r="B69" s="631"/>
      <c r="C69" s="632"/>
      <c r="D69" s="632"/>
      <c r="E69" s="782" t="s">
        <v>484</v>
      </c>
      <c r="F69" s="1284" t="s">
        <v>298</v>
      </c>
      <c r="G69" s="1284" t="s">
        <v>298</v>
      </c>
      <c r="H69" s="1827" t="e">
        <v>#REF!</v>
      </c>
      <c r="I69" s="1827" t="e">
        <v>#REF!</v>
      </c>
      <c r="J69" s="1273"/>
    </row>
    <row r="70" spans="1:10" hidden="1">
      <c r="A70" s="652"/>
      <c r="B70" s="631"/>
      <c r="C70" s="632"/>
      <c r="D70" s="632"/>
      <c r="E70" s="782" t="s">
        <v>299</v>
      </c>
      <c r="F70" s="1282" t="s">
        <v>358</v>
      </c>
      <c r="G70" s="1282" t="s">
        <v>358</v>
      </c>
      <c r="H70" s="1827" t="e">
        <v>#REF!</v>
      </c>
      <c r="I70" s="1827" t="e">
        <v>#REF!</v>
      </c>
      <c r="J70" s="1273"/>
    </row>
    <row r="71" spans="1:10" ht="25.5" hidden="1">
      <c r="A71" s="652"/>
      <c r="B71" s="631"/>
      <c r="C71" s="632"/>
      <c r="D71" s="632"/>
      <c r="E71" s="782" t="s">
        <v>588</v>
      </c>
      <c r="F71" s="1284" t="s">
        <v>300</v>
      </c>
      <c r="G71" s="1284" t="s">
        <v>300</v>
      </c>
      <c r="H71" s="1827" t="e">
        <v>#REF!</v>
      </c>
      <c r="I71" s="1827" t="e">
        <v>#REF!</v>
      </c>
      <c r="J71" s="1273"/>
    </row>
    <row r="72" spans="1:10" hidden="1">
      <c r="A72" s="652"/>
      <c r="B72" s="631"/>
      <c r="C72" s="632"/>
      <c r="D72" s="632"/>
      <c r="E72" s="782" t="s">
        <v>589</v>
      </c>
      <c r="F72" s="1284" t="s">
        <v>301</v>
      </c>
      <c r="G72" s="1284" t="s">
        <v>301</v>
      </c>
      <c r="H72" s="1827" t="e">
        <v>#REF!</v>
      </c>
      <c r="I72" s="1827" t="e">
        <v>#REF!</v>
      </c>
      <c r="J72" s="1273"/>
    </row>
    <row r="73" spans="1:10" hidden="1">
      <c r="A73" s="652"/>
      <c r="B73" s="631"/>
      <c r="C73" s="632"/>
      <c r="D73" s="632"/>
      <c r="E73" s="782" t="s">
        <v>590</v>
      </c>
      <c r="F73" s="1284" t="s">
        <v>302</v>
      </c>
      <c r="G73" s="1284" t="s">
        <v>302</v>
      </c>
      <c r="H73" s="1827" t="e">
        <v>#REF!</v>
      </c>
      <c r="I73" s="1827" t="e">
        <v>#REF!</v>
      </c>
      <c r="J73" s="1273"/>
    </row>
    <row r="74" spans="1:10" hidden="1">
      <c r="A74" s="652"/>
      <c r="B74" s="631"/>
      <c r="C74" s="632"/>
      <c r="D74" s="632"/>
      <c r="E74" s="782" t="s">
        <v>303</v>
      </c>
      <c r="F74" s="1282" t="s">
        <v>358</v>
      </c>
      <c r="G74" s="1282" t="s">
        <v>358</v>
      </c>
      <c r="H74" s="1827">
        <v>0</v>
      </c>
      <c r="I74" s="1827">
        <v>0</v>
      </c>
      <c r="J74" s="1273"/>
    </row>
    <row r="75" spans="1:10" ht="25.5" hidden="1">
      <c r="A75" s="652"/>
      <c r="B75" s="631"/>
      <c r="C75" s="632"/>
      <c r="D75" s="632"/>
      <c r="E75" s="782" t="s">
        <v>304</v>
      </c>
      <c r="F75" s="1284" t="s">
        <v>1003</v>
      </c>
      <c r="G75" s="1284" t="s">
        <v>1003</v>
      </c>
      <c r="H75" s="1827" t="e">
        <v>#REF!</v>
      </c>
      <c r="I75" s="1827" t="e">
        <v>#REF!</v>
      </c>
      <c r="J75" s="1273"/>
    </row>
    <row r="76" spans="1:10" ht="25.5" hidden="1">
      <c r="A76" s="652"/>
      <c r="B76" s="631"/>
      <c r="C76" s="632"/>
      <c r="D76" s="632"/>
      <c r="E76" s="782" t="s">
        <v>42</v>
      </c>
      <c r="F76" s="1284" t="s">
        <v>43</v>
      </c>
      <c r="G76" s="1284" t="s">
        <v>43</v>
      </c>
      <c r="H76" s="1827" t="e">
        <v>#REF!</v>
      </c>
      <c r="I76" s="1827" t="e">
        <v>#REF!</v>
      </c>
      <c r="J76" s="1273"/>
    </row>
    <row r="77" spans="1:10" ht="25.5" hidden="1">
      <c r="A77" s="652"/>
      <c r="B77" s="631"/>
      <c r="C77" s="632"/>
      <c r="D77" s="632"/>
      <c r="E77" s="782" t="s">
        <v>44</v>
      </c>
      <c r="F77" s="1284" t="s">
        <v>45</v>
      </c>
      <c r="G77" s="1284" t="s">
        <v>45</v>
      </c>
      <c r="H77" s="1827" t="e">
        <v>#REF!</v>
      </c>
      <c r="I77" s="1827" t="e">
        <v>#REF!</v>
      </c>
      <c r="J77" s="1273"/>
    </row>
    <row r="78" spans="1:10" ht="25.5" hidden="1">
      <c r="A78" s="652"/>
      <c r="B78" s="631"/>
      <c r="C78" s="632"/>
      <c r="D78" s="632"/>
      <c r="E78" s="782" t="s">
        <v>46</v>
      </c>
      <c r="F78" s="1284" t="s">
        <v>439</v>
      </c>
      <c r="G78" s="1284" t="s">
        <v>439</v>
      </c>
      <c r="H78" s="1827" t="e">
        <v>#REF!</v>
      </c>
      <c r="I78" s="1827" t="e">
        <v>#REF!</v>
      </c>
      <c r="J78" s="1273"/>
    </row>
    <row r="79" spans="1:10" hidden="1">
      <c r="A79" s="652"/>
      <c r="B79" s="631"/>
      <c r="C79" s="632"/>
      <c r="D79" s="632"/>
      <c r="E79" s="1288" t="s">
        <v>730</v>
      </c>
      <c r="F79" s="1282" t="s">
        <v>358</v>
      </c>
      <c r="G79" s="1282" t="s">
        <v>358</v>
      </c>
      <c r="H79" s="1827">
        <v>0</v>
      </c>
      <c r="I79" s="1827">
        <v>0</v>
      </c>
      <c r="J79" s="1273"/>
    </row>
    <row r="80" spans="1:10" ht="25.5" hidden="1">
      <c r="A80" s="652"/>
      <c r="B80" s="631"/>
      <c r="C80" s="632"/>
      <c r="D80" s="632"/>
      <c r="E80" s="1289" t="s">
        <v>681</v>
      </c>
      <c r="F80" s="1282" t="s">
        <v>358</v>
      </c>
      <c r="G80" s="1282" t="s">
        <v>358</v>
      </c>
      <c r="H80" s="1827">
        <v>0</v>
      </c>
      <c r="I80" s="1827">
        <v>0</v>
      </c>
      <c r="J80" s="1273"/>
    </row>
    <row r="81" spans="1:10" ht="25.5" hidden="1">
      <c r="A81" s="652"/>
      <c r="B81" s="631"/>
      <c r="C81" s="632"/>
      <c r="D81" s="632"/>
      <c r="E81" s="1289" t="s">
        <v>265</v>
      </c>
      <c r="F81" s="1290">
        <v>461100</v>
      </c>
      <c r="G81" s="1267">
        <v>461100</v>
      </c>
      <c r="H81" s="1827" t="e">
        <v>#REF!</v>
      </c>
      <c r="I81" s="1827" t="e">
        <v>#REF!</v>
      </c>
      <c r="J81" s="1273"/>
    </row>
    <row r="82" spans="1:10" ht="25.5" hidden="1">
      <c r="A82" s="652"/>
      <c r="B82" s="631"/>
      <c r="C82" s="632"/>
      <c r="D82" s="632"/>
      <c r="E82" s="1289" t="s">
        <v>637</v>
      </c>
      <c r="F82" s="1290">
        <v>461200</v>
      </c>
      <c r="G82" s="1267">
        <v>461200</v>
      </c>
      <c r="H82" s="1827" t="e">
        <v>#REF!</v>
      </c>
      <c r="I82" s="1827" t="e">
        <v>#REF!</v>
      </c>
      <c r="J82" s="1273"/>
    </row>
    <row r="83" spans="1:10" ht="25.5" hidden="1">
      <c r="A83" s="652"/>
      <c r="B83" s="631"/>
      <c r="C83" s="632"/>
      <c r="D83" s="632"/>
      <c r="E83" s="1288" t="s">
        <v>518</v>
      </c>
      <c r="F83" s="1282" t="s">
        <v>358</v>
      </c>
      <c r="G83" s="1282" t="s">
        <v>358</v>
      </c>
      <c r="H83" s="1827">
        <v>0</v>
      </c>
      <c r="I83" s="1827">
        <v>0</v>
      </c>
      <c r="J83" s="1273"/>
    </row>
    <row r="84" spans="1:10" ht="25.5" hidden="1">
      <c r="A84" s="652"/>
      <c r="B84" s="631"/>
      <c r="C84" s="632"/>
      <c r="D84" s="632"/>
      <c r="E84" s="1288" t="s">
        <v>541</v>
      </c>
      <c r="F84" s="1290">
        <v>462100</v>
      </c>
      <c r="G84" s="1267">
        <v>462100</v>
      </c>
      <c r="H84" s="1827" t="e">
        <v>#REF!</v>
      </c>
      <c r="I84" s="1827" t="e">
        <v>#REF!</v>
      </c>
      <c r="J84" s="1273"/>
    </row>
    <row r="85" spans="1:10" ht="25.5" hidden="1">
      <c r="A85" s="652"/>
      <c r="B85" s="631"/>
      <c r="C85" s="632"/>
      <c r="D85" s="632"/>
      <c r="E85" s="1288" t="s">
        <v>759</v>
      </c>
      <c r="F85" s="1290">
        <v>462200</v>
      </c>
      <c r="G85" s="1267">
        <v>462200</v>
      </c>
      <c r="H85" s="1827" t="e">
        <v>#REF!</v>
      </c>
      <c r="I85" s="1827" t="e">
        <v>#REF!</v>
      </c>
      <c r="J85" s="1273"/>
    </row>
    <row r="86" spans="1:10" ht="25.5" hidden="1">
      <c r="A86" s="652"/>
      <c r="B86" s="631"/>
      <c r="C86" s="632"/>
      <c r="D86" s="632"/>
      <c r="E86" s="1288" t="s">
        <v>760</v>
      </c>
      <c r="F86" s="1282" t="s">
        <v>358</v>
      </c>
      <c r="G86" s="1282" t="s">
        <v>358</v>
      </c>
      <c r="H86" s="1827">
        <v>0</v>
      </c>
      <c r="I86" s="1827">
        <v>0</v>
      </c>
      <c r="J86" s="1273"/>
    </row>
    <row r="87" spans="1:10" ht="25.5" hidden="1">
      <c r="A87" s="652"/>
      <c r="B87" s="631"/>
      <c r="C87" s="632"/>
      <c r="D87" s="632"/>
      <c r="E87" s="1288" t="s">
        <v>761</v>
      </c>
      <c r="F87" s="1290">
        <v>463100</v>
      </c>
      <c r="G87" s="1267">
        <v>463100</v>
      </c>
      <c r="H87" s="1827" t="e">
        <v>#REF!</v>
      </c>
      <c r="I87" s="1827" t="e">
        <v>#REF!</v>
      </c>
      <c r="J87" s="1273"/>
    </row>
    <row r="88" spans="1:10" hidden="1">
      <c r="A88" s="652"/>
      <c r="B88" s="631"/>
      <c r="C88" s="632"/>
      <c r="D88" s="632"/>
      <c r="E88" s="1288" t="s">
        <v>101</v>
      </c>
      <c r="F88" s="1290">
        <v>463200</v>
      </c>
      <c r="G88" s="1267">
        <v>463200</v>
      </c>
      <c r="H88" s="1827" t="e">
        <v>#REF!</v>
      </c>
      <c r="I88" s="1827" t="e">
        <v>#REF!</v>
      </c>
      <c r="J88" s="1273"/>
    </row>
    <row r="89" spans="1:10" ht="38.25" hidden="1">
      <c r="A89" s="652"/>
      <c r="B89" s="631"/>
      <c r="C89" s="632"/>
      <c r="D89" s="632"/>
      <c r="E89" s="1288" t="s">
        <v>501</v>
      </c>
      <c r="F89" s="1290">
        <v>463300</v>
      </c>
      <c r="G89" s="1267">
        <v>463300</v>
      </c>
      <c r="H89" s="1827" t="e">
        <v>#REF!</v>
      </c>
      <c r="I89" s="1827" t="e">
        <v>#REF!</v>
      </c>
      <c r="J89" s="1273"/>
    </row>
    <row r="90" spans="1:10" ht="38.25" hidden="1">
      <c r="A90" s="652"/>
      <c r="B90" s="631"/>
      <c r="C90" s="632"/>
      <c r="D90" s="632"/>
      <c r="E90" s="1288" t="s">
        <v>502</v>
      </c>
      <c r="F90" s="1290">
        <v>463400</v>
      </c>
      <c r="G90" s="1267">
        <v>463400</v>
      </c>
      <c r="H90" s="1827" t="e">
        <v>#REF!</v>
      </c>
      <c r="I90" s="1827" t="e">
        <v>#REF!</v>
      </c>
      <c r="J90" s="1273"/>
    </row>
    <row r="91" spans="1:10" hidden="1">
      <c r="A91" s="652"/>
      <c r="B91" s="631"/>
      <c r="C91" s="632"/>
      <c r="D91" s="632"/>
      <c r="E91" s="1285" t="s">
        <v>503</v>
      </c>
      <c r="F91" s="1290">
        <v>463500</v>
      </c>
      <c r="G91" s="1267">
        <v>463500</v>
      </c>
      <c r="H91" s="1827" t="e">
        <v>#REF!</v>
      </c>
      <c r="I91" s="1827" t="e">
        <v>#REF!</v>
      </c>
      <c r="J91" s="1273"/>
    </row>
    <row r="92" spans="1:10" ht="38.25" hidden="1">
      <c r="A92" s="652"/>
      <c r="B92" s="631"/>
      <c r="C92" s="632"/>
      <c r="D92" s="632"/>
      <c r="E92" s="1285" t="s">
        <v>504</v>
      </c>
      <c r="F92" s="1290">
        <v>463700</v>
      </c>
      <c r="G92" s="1267">
        <v>463700</v>
      </c>
      <c r="H92" s="1827" t="e">
        <v>#REF!</v>
      </c>
      <c r="I92" s="1827" t="e">
        <v>#REF!</v>
      </c>
      <c r="J92" s="1273"/>
    </row>
    <row r="93" spans="1:10" ht="25.5" hidden="1" customHeight="1">
      <c r="A93" s="652"/>
      <c r="B93" s="631"/>
      <c r="C93" s="632"/>
      <c r="D93" s="632"/>
      <c r="E93" s="1285" t="s">
        <v>995</v>
      </c>
      <c r="F93" s="1290">
        <v>463800</v>
      </c>
      <c r="G93" s="1267">
        <v>463800</v>
      </c>
      <c r="H93" s="1827" t="e">
        <v>#REF!</v>
      </c>
      <c r="I93" s="1827" t="e">
        <v>#REF!</v>
      </c>
      <c r="J93" s="1273"/>
    </row>
    <row r="94" spans="1:10" hidden="1">
      <c r="A94" s="652"/>
      <c r="B94" s="631"/>
      <c r="C94" s="632"/>
      <c r="D94" s="632"/>
      <c r="E94" s="1285" t="s">
        <v>996</v>
      </c>
      <c r="F94" s="1290">
        <v>463900</v>
      </c>
      <c r="G94" s="1267">
        <v>463900</v>
      </c>
      <c r="H94" s="1827" t="e">
        <v>#REF!</v>
      </c>
      <c r="I94" s="1827" t="e">
        <v>#REF!</v>
      </c>
      <c r="J94" s="1273"/>
    </row>
    <row r="95" spans="1:10" ht="25.5" hidden="1">
      <c r="A95" s="652"/>
      <c r="B95" s="631"/>
      <c r="C95" s="632"/>
      <c r="D95" s="632"/>
      <c r="E95" s="1285" t="s">
        <v>997</v>
      </c>
      <c r="F95" s="1282" t="s">
        <v>358</v>
      </c>
      <c r="G95" s="1282" t="s">
        <v>358</v>
      </c>
      <c r="H95" s="1827">
        <v>0</v>
      </c>
      <c r="I95" s="1827">
        <v>0</v>
      </c>
      <c r="J95" s="1273"/>
    </row>
    <row r="96" spans="1:10" ht="25.5" hidden="1">
      <c r="A96" s="652"/>
      <c r="B96" s="631"/>
      <c r="C96" s="632"/>
      <c r="D96" s="632"/>
      <c r="E96" s="1285" t="s">
        <v>210</v>
      </c>
      <c r="F96" s="1290">
        <v>465100</v>
      </c>
      <c r="G96" s="1267">
        <v>465100</v>
      </c>
      <c r="H96" s="1827" t="e">
        <v>#REF!</v>
      </c>
      <c r="I96" s="1827" t="e">
        <v>#REF!</v>
      </c>
      <c r="J96" s="1273"/>
    </row>
    <row r="97" spans="1:10" hidden="1">
      <c r="A97" s="652"/>
      <c r="B97" s="631"/>
      <c r="C97" s="632"/>
      <c r="D97" s="632"/>
      <c r="E97" s="1285" t="s">
        <v>211</v>
      </c>
      <c r="F97" s="1290">
        <v>465200</v>
      </c>
      <c r="G97" s="1267">
        <v>465200</v>
      </c>
      <c r="H97" s="1827" t="e">
        <v>#REF!</v>
      </c>
      <c r="I97" s="1827" t="e">
        <v>#REF!</v>
      </c>
      <c r="J97" s="1273"/>
    </row>
    <row r="98" spans="1:10" ht="25.5" hidden="1">
      <c r="A98" s="652"/>
      <c r="B98" s="631"/>
      <c r="C98" s="632"/>
      <c r="D98" s="632"/>
      <c r="E98" s="1285" t="s">
        <v>212</v>
      </c>
      <c r="F98" s="1290">
        <v>465300</v>
      </c>
      <c r="G98" s="1267">
        <v>465300</v>
      </c>
      <c r="H98" s="1827" t="e">
        <v>#REF!</v>
      </c>
      <c r="I98" s="1827" t="e">
        <v>#REF!</v>
      </c>
      <c r="J98" s="1273"/>
    </row>
    <row r="99" spans="1:10" ht="38.25" hidden="1">
      <c r="A99" s="652"/>
      <c r="B99" s="631"/>
      <c r="C99" s="632"/>
      <c r="D99" s="632"/>
      <c r="E99" s="1285" t="s">
        <v>67</v>
      </c>
      <c r="F99" s="1290">
        <v>465500</v>
      </c>
      <c r="G99" s="1267">
        <v>465500</v>
      </c>
      <c r="H99" s="1827" t="e">
        <v>#REF!</v>
      </c>
      <c r="I99" s="1827" t="e">
        <v>#REF!</v>
      </c>
      <c r="J99" s="1273"/>
    </row>
    <row r="100" spans="1:10" ht="38.25" hidden="1">
      <c r="A100" s="652"/>
      <c r="B100" s="631"/>
      <c r="C100" s="632"/>
      <c r="D100" s="632"/>
      <c r="E100" s="1285" t="s">
        <v>68</v>
      </c>
      <c r="F100" s="1290">
        <v>465600</v>
      </c>
      <c r="G100" s="1267">
        <v>465600</v>
      </c>
      <c r="H100" s="1827" t="e">
        <v>#REF!</v>
      </c>
      <c r="I100" s="1827" t="e">
        <v>#REF!</v>
      </c>
      <c r="J100" s="1273"/>
    </row>
    <row r="101" spans="1:10" hidden="1">
      <c r="A101" s="652"/>
      <c r="B101" s="631"/>
      <c r="C101" s="632"/>
      <c r="D101" s="632"/>
      <c r="E101" s="1285" t="s">
        <v>78</v>
      </c>
      <c r="F101" s="1284" t="s">
        <v>79</v>
      </c>
      <c r="G101" s="1284" t="s">
        <v>79</v>
      </c>
      <c r="H101" s="1827" t="e">
        <v>#REF!</v>
      </c>
      <c r="I101" s="1827" t="e">
        <v>#REF!</v>
      </c>
      <c r="J101" s="1273"/>
    </row>
    <row r="102" spans="1:10" ht="25.5" hidden="1">
      <c r="A102" s="652"/>
      <c r="B102" s="631"/>
      <c r="C102" s="632"/>
      <c r="D102" s="632"/>
      <c r="E102" s="782" t="s">
        <v>80</v>
      </c>
      <c r="F102" s="1282" t="s">
        <v>358</v>
      </c>
      <c r="G102" s="1282" t="s">
        <v>358</v>
      </c>
      <c r="H102" s="1827">
        <v>0</v>
      </c>
      <c r="I102" s="1827">
        <v>0</v>
      </c>
      <c r="J102" s="1273"/>
    </row>
    <row r="103" spans="1:10" ht="25.5" hidden="1">
      <c r="A103" s="652"/>
      <c r="B103" s="631"/>
      <c r="C103" s="632"/>
      <c r="D103" s="632"/>
      <c r="E103" s="782" t="s">
        <v>81</v>
      </c>
      <c r="F103" s="1282" t="s">
        <v>358</v>
      </c>
      <c r="G103" s="1282" t="s">
        <v>358</v>
      </c>
      <c r="H103" s="1827">
        <v>0</v>
      </c>
      <c r="I103" s="1827">
        <v>0</v>
      </c>
      <c r="J103" s="1273"/>
    </row>
    <row r="104" spans="1:10" ht="38.25" hidden="1">
      <c r="A104" s="652"/>
      <c r="B104" s="631"/>
      <c r="C104" s="632"/>
      <c r="D104" s="632"/>
      <c r="E104" s="754" t="s">
        <v>122</v>
      </c>
      <c r="F104" s="1267">
        <v>471100</v>
      </c>
      <c r="G104" s="1267">
        <v>471100</v>
      </c>
      <c r="H104" s="1827" t="e">
        <v>#REF!</v>
      </c>
      <c r="I104" s="1827" t="e">
        <v>#REF!</v>
      </c>
      <c r="J104" s="1273"/>
    </row>
    <row r="105" spans="1:10" ht="38.25" hidden="1">
      <c r="A105" s="652"/>
      <c r="B105" s="631"/>
      <c r="C105" s="632"/>
      <c r="D105" s="632"/>
      <c r="E105" s="782" t="s">
        <v>123</v>
      </c>
      <c r="F105" s="1267">
        <v>471200</v>
      </c>
      <c r="G105" s="1267">
        <v>471200</v>
      </c>
      <c r="H105" s="1827" t="e">
        <v>#REF!</v>
      </c>
      <c r="I105" s="1827" t="e">
        <v>#REF!</v>
      </c>
      <c r="J105" s="1273"/>
    </row>
    <row r="106" spans="1:10" ht="38.25" hidden="1">
      <c r="A106" s="652"/>
      <c r="B106" s="631"/>
      <c r="C106" s="632"/>
      <c r="D106" s="632"/>
      <c r="E106" s="782" t="s">
        <v>1125</v>
      </c>
      <c r="F106" s="1282" t="s">
        <v>358</v>
      </c>
      <c r="G106" s="1282" t="s">
        <v>358</v>
      </c>
      <c r="H106" s="1827">
        <v>0</v>
      </c>
      <c r="I106" s="1827">
        <v>0</v>
      </c>
      <c r="J106" s="1273"/>
    </row>
    <row r="107" spans="1:10" ht="25.5" hidden="1" customHeight="1">
      <c r="A107" s="652"/>
      <c r="B107" s="631"/>
      <c r="C107" s="632"/>
      <c r="D107" s="632"/>
      <c r="E107" s="782" t="s">
        <v>1041</v>
      </c>
      <c r="F107" s="1284" t="s">
        <v>130</v>
      </c>
      <c r="G107" s="1284" t="s">
        <v>130</v>
      </c>
      <c r="H107" s="1827" t="e">
        <v>#REF!</v>
      </c>
      <c r="I107" s="1827" t="e">
        <v>#REF!</v>
      </c>
      <c r="J107" s="1273"/>
    </row>
    <row r="108" spans="1:10" hidden="1">
      <c r="A108" s="652"/>
      <c r="B108" s="631"/>
      <c r="C108" s="632"/>
      <c r="D108" s="632"/>
      <c r="E108" s="782" t="s">
        <v>1042</v>
      </c>
      <c r="F108" s="1284" t="s">
        <v>24</v>
      </c>
      <c r="G108" s="1284" t="s">
        <v>24</v>
      </c>
      <c r="H108" s="1827" t="e">
        <v>#REF!</v>
      </c>
      <c r="I108" s="1827" t="e">
        <v>#REF!</v>
      </c>
      <c r="J108" s="1273"/>
    </row>
    <row r="109" spans="1:10" ht="25.5" hidden="1">
      <c r="A109" s="652"/>
      <c r="B109" s="631"/>
      <c r="C109" s="632"/>
      <c r="D109" s="632"/>
      <c r="E109" s="782" t="s">
        <v>286</v>
      </c>
      <c r="F109" s="1284" t="s">
        <v>26</v>
      </c>
      <c r="G109" s="1284" t="s">
        <v>26</v>
      </c>
      <c r="H109" s="1827" t="e">
        <v>#REF!</v>
      </c>
      <c r="I109" s="1827" t="e">
        <v>#REF!</v>
      </c>
      <c r="J109" s="1273"/>
    </row>
    <row r="110" spans="1:10" hidden="1">
      <c r="A110" s="652"/>
      <c r="B110" s="631"/>
      <c r="C110" s="632"/>
      <c r="D110" s="632"/>
      <c r="E110" s="782" t="s">
        <v>287</v>
      </c>
      <c r="F110" s="1284" t="s">
        <v>832</v>
      </c>
      <c r="G110" s="1284" t="s">
        <v>832</v>
      </c>
      <c r="H110" s="1827" t="e">
        <v>#REF!</v>
      </c>
      <c r="I110" s="1827" t="e">
        <v>#REF!</v>
      </c>
      <c r="J110" s="1273"/>
    </row>
    <row r="111" spans="1:10" ht="25.5" hidden="1">
      <c r="A111" s="652"/>
      <c r="B111" s="631"/>
      <c r="C111" s="632"/>
      <c r="D111" s="632"/>
      <c r="E111" s="782" t="s">
        <v>288</v>
      </c>
      <c r="F111" s="1284" t="s">
        <v>834</v>
      </c>
      <c r="G111" s="1284" t="s">
        <v>834</v>
      </c>
      <c r="H111" s="1827" t="e">
        <v>#REF!</v>
      </c>
      <c r="I111" s="1827" t="e">
        <v>#REF!</v>
      </c>
      <c r="J111" s="1273"/>
    </row>
    <row r="112" spans="1:10" hidden="1">
      <c r="A112" s="652"/>
      <c r="B112" s="631"/>
      <c r="C112" s="632"/>
      <c r="D112" s="632"/>
      <c r="E112" s="782" t="s">
        <v>292</v>
      </c>
      <c r="F112" s="1284" t="s">
        <v>511</v>
      </c>
      <c r="G112" s="1284" t="s">
        <v>511</v>
      </c>
      <c r="H112" s="1827" t="e">
        <v>#REF!</v>
      </c>
      <c r="I112" s="1827" t="e">
        <v>#REF!</v>
      </c>
      <c r="J112" s="1273"/>
    </row>
    <row r="113" spans="1:10" ht="25.5" hidden="1">
      <c r="A113" s="652"/>
      <c r="B113" s="631"/>
      <c r="C113" s="632"/>
      <c r="D113" s="632"/>
      <c r="E113" s="754" t="s">
        <v>710</v>
      </c>
      <c r="F113" s="1284" t="s">
        <v>513</v>
      </c>
      <c r="G113" s="1284" t="s">
        <v>513</v>
      </c>
      <c r="H113" s="1827" t="e">
        <v>#REF!</v>
      </c>
      <c r="I113" s="1827" t="e">
        <v>#REF!</v>
      </c>
      <c r="J113" s="1273"/>
    </row>
    <row r="114" spans="1:10" hidden="1">
      <c r="A114" s="652"/>
      <c r="B114" s="631"/>
      <c r="C114" s="632"/>
      <c r="D114" s="632"/>
      <c r="E114" s="782" t="s">
        <v>15</v>
      </c>
      <c r="F114" s="1284" t="s">
        <v>872</v>
      </c>
      <c r="G114" s="1284" t="s">
        <v>872</v>
      </c>
      <c r="H114" s="1827" t="e">
        <v>#REF!</v>
      </c>
      <c r="I114" s="1827" t="e">
        <v>#REF!</v>
      </c>
      <c r="J114" s="1273"/>
    </row>
    <row r="115" spans="1:10" hidden="1">
      <c r="A115" s="652"/>
      <c r="B115" s="631"/>
      <c r="C115" s="632"/>
      <c r="D115" s="632"/>
      <c r="E115" s="782" t="s">
        <v>16</v>
      </c>
      <c r="F115" s="1284" t="s">
        <v>874</v>
      </c>
      <c r="G115" s="1284" t="s">
        <v>874</v>
      </c>
      <c r="H115" s="1827" t="e">
        <v>#REF!</v>
      </c>
      <c r="I115" s="1827" t="e">
        <v>#REF!</v>
      </c>
      <c r="J115" s="1273"/>
    </row>
    <row r="116" spans="1:10" hidden="1">
      <c r="A116" s="652"/>
      <c r="B116" s="631"/>
      <c r="C116" s="632"/>
      <c r="D116" s="632"/>
      <c r="E116" s="782" t="s">
        <v>58</v>
      </c>
      <c r="F116" s="1282" t="s">
        <v>358</v>
      </c>
      <c r="G116" s="1282" t="s">
        <v>358</v>
      </c>
      <c r="H116" s="1827">
        <v>0</v>
      </c>
      <c r="I116" s="1827">
        <v>0</v>
      </c>
      <c r="J116" s="1273"/>
    </row>
    <row r="117" spans="1:10" hidden="1">
      <c r="A117" s="652"/>
      <c r="B117" s="631"/>
      <c r="C117" s="632"/>
      <c r="D117" s="632"/>
      <c r="E117" s="782" t="s">
        <v>798</v>
      </c>
      <c r="F117" s="1284" t="s">
        <v>799</v>
      </c>
      <c r="G117" s="1284" t="s">
        <v>799</v>
      </c>
      <c r="H117" s="1827" t="e">
        <v>#REF!</v>
      </c>
      <c r="I117" s="1827" t="e">
        <v>#REF!</v>
      </c>
      <c r="J117" s="1273"/>
    </row>
    <row r="118" spans="1:10" hidden="1">
      <c r="A118" s="652"/>
      <c r="B118" s="631"/>
      <c r="C118" s="632"/>
      <c r="D118" s="632"/>
      <c r="E118" s="754" t="s">
        <v>875</v>
      </c>
      <c r="F118" s="1282" t="s">
        <v>358</v>
      </c>
      <c r="G118" s="1282" t="s">
        <v>358</v>
      </c>
      <c r="H118" s="1827">
        <v>55</v>
      </c>
      <c r="I118" s="1827">
        <v>55</v>
      </c>
      <c r="J118" s="1273"/>
    </row>
    <row r="119" spans="1:10" ht="38.25" hidden="1">
      <c r="A119" s="652"/>
      <c r="B119" s="631"/>
      <c r="C119" s="632"/>
      <c r="D119" s="632"/>
      <c r="E119" s="754" t="s">
        <v>215</v>
      </c>
      <c r="F119" s="1282" t="s">
        <v>358</v>
      </c>
      <c r="G119" s="1282" t="s">
        <v>358</v>
      </c>
      <c r="H119" s="1827">
        <v>0</v>
      </c>
      <c r="I119" s="1827">
        <v>0</v>
      </c>
      <c r="J119" s="1273"/>
    </row>
    <row r="120" spans="1:10" ht="51" hidden="1">
      <c r="A120" s="652"/>
      <c r="B120" s="631"/>
      <c r="C120" s="632"/>
      <c r="D120" s="632"/>
      <c r="E120" s="754" t="s">
        <v>289</v>
      </c>
      <c r="F120" s="1284" t="s">
        <v>479</v>
      </c>
      <c r="G120" s="1284" t="s">
        <v>479</v>
      </c>
      <c r="H120" s="1827">
        <v>0</v>
      </c>
      <c r="I120" s="1827">
        <v>0</v>
      </c>
      <c r="J120" s="1273"/>
    </row>
    <row r="121" spans="1:10" ht="25.5" hidden="1">
      <c r="A121" s="652"/>
      <c r="B121" s="631"/>
      <c r="C121" s="632"/>
      <c r="D121" s="632"/>
      <c r="E121" s="782" t="s">
        <v>910</v>
      </c>
      <c r="F121" s="1284" t="s">
        <v>352</v>
      </c>
      <c r="G121" s="1284" t="s">
        <v>352</v>
      </c>
      <c r="H121" s="1827">
        <v>0</v>
      </c>
      <c r="I121" s="1827">
        <v>0</v>
      </c>
      <c r="J121" s="1273"/>
    </row>
    <row r="122" spans="1:10" hidden="1">
      <c r="A122" s="652"/>
      <c r="B122" s="631"/>
      <c r="C122" s="632"/>
      <c r="D122" s="632"/>
      <c r="E122" s="782" t="s">
        <v>1102</v>
      </c>
      <c r="F122" s="1284" t="s">
        <v>1018</v>
      </c>
      <c r="G122" s="1284" t="s">
        <v>1018</v>
      </c>
      <c r="H122" s="1827">
        <v>0</v>
      </c>
      <c r="I122" s="1827">
        <v>0</v>
      </c>
      <c r="J122" s="1273"/>
    </row>
    <row r="123" spans="1:10" ht="25.5" hidden="1">
      <c r="A123" s="652"/>
      <c r="B123" s="631"/>
      <c r="C123" s="632"/>
      <c r="D123" s="632"/>
      <c r="E123" s="763" t="s">
        <v>910</v>
      </c>
      <c r="F123" s="1291"/>
      <c r="G123" s="1292">
        <v>481900</v>
      </c>
      <c r="H123" s="1827">
        <f>I123</f>
        <v>0</v>
      </c>
      <c r="I123" s="1827">
        <f>aparat!F134</f>
        <v>0</v>
      </c>
      <c r="J123" s="1273"/>
    </row>
    <row r="124" spans="1:10" hidden="1">
      <c r="A124" s="652"/>
      <c r="B124" s="631"/>
      <c r="C124" s="632"/>
      <c r="D124" s="632"/>
      <c r="E124" s="782" t="s">
        <v>1103</v>
      </c>
      <c r="F124" s="1293">
        <v>482200</v>
      </c>
      <c r="G124" s="1293">
        <v>482200</v>
      </c>
      <c r="H124" s="1827">
        <f>I124</f>
        <v>0</v>
      </c>
      <c r="I124" s="1827">
        <f>aparat!F137</f>
        <v>0</v>
      </c>
      <c r="J124" s="1273"/>
    </row>
    <row r="125" spans="1:10">
      <c r="A125" s="652"/>
      <c r="B125" s="631"/>
      <c r="C125" s="632"/>
      <c r="D125" s="632"/>
      <c r="E125" s="782" t="s">
        <v>2077</v>
      </c>
      <c r="F125" s="1293"/>
      <c r="G125" s="1293">
        <v>465700</v>
      </c>
      <c r="H125" s="1827">
        <f>I125</f>
        <v>0</v>
      </c>
      <c r="I125" s="1827">
        <f>aparat!F114</f>
        <v>0</v>
      </c>
      <c r="J125" s="1273"/>
    </row>
    <row r="126" spans="1:10" ht="16.5" customHeight="1">
      <c r="A126" s="652"/>
      <c r="B126" s="631"/>
      <c r="C126" s="632"/>
      <c r="D126" s="632"/>
      <c r="E126" s="782" t="s">
        <v>914</v>
      </c>
      <c r="F126" s="1284" t="s">
        <v>1020</v>
      </c>
      <c r="G126" s="1284" t="s">
        <v>1020</v>
      </c>
      <c r="H126" s="1827">
        <f>I126</f>
        <v>800</v>
      </c>
      <c r="I126" s="1827">
        <f>aparat!F138</f>
        <v>800</v>
      </c>
      <c r="J126" s="1273"/>
    </row>
    <row r="127" spans="1:10" ht="0.75" hidden="1" customHeight="1">
      <c r="A127" s="652"/>
      <c r="B127" s="631"/>
      <c r="C127" s="632"/>
      <c r="D127" s="632"/>
      <c r="E127" s="782" t="s">
        <v>879</v>
      </c>
      <c r="F127" s="1284" t="s">
        <v>125</v>
      </c>
      <c r="G127" s="1284" t="s">
        <v>125</v>
      </c>
      <c r="H127" s="1827">
        <v>0</v>
      </c>
      <c r="I127" s="1827">
        <v>0</v>
      </c>
      <c r="J127" s="1273"/>
    </row>
    <row r="128" spans="1:10" ht="2.25" hidden="1" customHeight="1">
      <c r="A128" s="652"/>
      <c r="B128" s="631"/>
      <c r="C128" s="632"/>
      <c r="D128" s="632"/>
      <c r="E128" s="782" t="s">
        <v>126</v>
      </c>
      <c r="F128" s="1282" t="s">
        <v>358</v>
      </c>
      <c r="G128" s="1282" t="s">
        <v>358</v>
      </c>
      <c r="H128" s="1827">
        <v>0</v>
      </c>
      <c r="I128" s="1827">
        <v>0</v>
      </c>
      <c r="J128" s="1273"/>
    </row>
    <row r="129" spans="1:10" ht="25.5" hidden="1">
      <c r="A129" s="652"/>
      <c r="B129" s="631"/>
      <c r="C129" s="632"/>
      <c r="D129" s="632"/>
      <c r="E129" s="782" t="s">
        <v>127</v>
      </c>
      <c r="F129" s="1284" t="s">
        <v>1088</v>
      </c>
      <c r="G129" s="1284" t="s">
        <v>1088</v>
      </c>
      <c r="H129" s="1827">
        <v>0</v>
      </c>
      <c r="I129" s="1827">
        <v>0</v>
      </c>
      <c r="J129" s="1273"/>
    </row>
    <row r="130" spans="1:10" ht="51" hidden="1">
      <c r="A130" s="652"/>
      <c r="B130" s="631"/>
      <c r="C130" s="632"/>
      <c r="D130" s="632"/>
      <c r="E130" s="782" t="s">
        <v>1089</v>
      </c>
      <c r="F130" s="1282" t="s">
        <v>358</v>
      </c>
      <c r="G130" s="1282" t="s">
        <v>358</v>
      </c>
      <c r="H130" s="1827">
        <v>0</v>
      </c>
      <c r="I130" s="1827">
        <v>0</v>
      </c>
      <c r="J130" s="1273"/>
    </row>
    <row r="131" spans="1:10" ht="38.25" hidden="1">
      <c r="A131" s="652"/>
      <c r="B131" s="631"/>
      <c r="C131" s="632"/>
      <c r="D131" s="632"/>
      <c r="E131" s="782" t="s">
        <v>1104</v>
      </c>
      <c r="F131" s="1284" t="s">
        <v>1090</v>
      </c>
      <c r="G131" s="1284" t="s">
        <v>1090</v>
      </c>
      <c r="H131" s="1827">
        <v>0</v>
      </c>
      <c r="I131" s="1827">
        <v>0</v>
      </c>
      <c r="J131" s="1273"/>
    </row>
    <row r="132" spans="1:10" ht="25.5" hidden="1">
      <c r="A132" s="652"/>
      <c r="B132" s="631"/>
      <c r="C132" s="632"/>
      <c r="D132" s="632"/>
      <c r="E132" s="782" t="s">
        <v>895</v>
      </c>
      <c r="F132" s="1284" t="s">
        <v>447</v>
      </c>
      <c r="G132" s="1284" t="s">
        <v>447</v>
      </c>
      <c r="H132" s="1827">
        <v>0</v>
      </c>
      <c r="I132" s="1827">
        <v>0</v>
      </c>
      <c r="J132" s="1273"/>
    </row>
    <row r="133" spans="1:10" ht="51" hidden="1">
      <c r="A133" s="652"/>
      <c r="B133" s="631"/>
      <c r="C133" s="632"/>
      <c r="D133" s="632"/>
      <c r="E133" s="782" t="s">
        <v>558</v>
      </c>
      <c r="F133" s="1282" t="s">
        <v>358</v>
      </c>
      <c r="G133" s="1282" t="s">
        <v>358</v>
      </c>
      <c r="H133" s="1827">
        <v>0</v>
      </c>
      <c r="I133" s="1827">
        <v>0</v>
      </c>
      <c r="J133" s="1273"/>
    </row>
    <row r="134" spans="1:10" ht="51" hidden="1">
      <c r="A134" s="652"/>
      <c r="B134" s="631"/>
      <c r="C134" s="632"/>
      <c r="D134" s="632"/>
      <c r="E134" s="782" t="s">
        <v>408</v>
      </c>
      <c r="F134" s="1284" t="s">
        <v>227</v>
      </c>
      <c r="G134" s="1284" t="s">
        <v>227</v>
      </c>
      <c r="H134" s="1827">
        <v>0</v>
      </c>
      <c r="I134" s="1827">
        <v>0</v>
      </c>
      <c r="J134" s="1273"/>
    </row>
    <row r="135" spans="1:10" hidden="1">
      <c r="A135" s="652"/>
      <c r="B135" s="631"/>
      <c r="C135" s="632"/>
      <c r="D135" s="632"/>
      <c r="E135" s="782" t="s">
        <v>228</v>
      </c>
      <c r="F135" s="1282" t="s">
        <v>358</v>
      </c>
      <c r="G135" s="1282" t="s">
        <v>358</v>
      </c>
      <c r="H135" s="1827">
        <v>0</v>
      </c>
      <c r="I135" s="1827">
        <v>0</v>
      </c>
      <c r="J135" s="1273"/>
    </row>
    <row r="136" spans="1:10" hidden="1">
      <c r="A136" s="652"/>
      <c r="B136" s="631"/>
      <c r="C136" s="632"/>
      <c r="D136" s="632"/>
      <c r="E136" s="782" t="s">
        <v>411</v>
      </c>
      <c r="F136" s="1284" t="s">
        <v>8</v>
      </c>
      <c r="G136" s="1284" t="s">
        <v>8</v>
      </c>
      <c r="H136" s="1827">
        <v>0</v>
      </c>
      <c r="I136" s="1827">
        <v>0</v>
      </c>
      <c r="J136" s="1273"/>
    </row>
    <row r="137" spans="1:10" hidden="1">
      <c r="A137" s="652"/>
      <c r="B137" s="631"/>
      <c r="C137" s="632"/>
      <c r="D137" s="632"/>
      <c r="E137" s="782" t="s">
        <v>587</v>
      </c>
      <c r="F137" s="1282" t="s">
        <v>358</v>
      </c>
      <c r="G137" s="1282" t="s">
        <v>358</v>
      </c>
      <c r="H137" s="1827">
        <v>0</v>
      </c>
      <c r="I137" s="1827">
        <v>0</v>
      </c>
      <c r="J137" s="1273"/>
    </row>
    <row r="138" spans="1:10" hidden="1">
      <c r="A138" s="652"/>
      <c r="B138" s="631"/>
      <c r="C138" s="632"/>
      <c r="D138" s="632"/>
      <c r="E138" s="782" t="s">
        <v>416</v>
      </c>
      <c r="F138" s="1284" t="s">
        <v>259</v>
      </c>
      <c r="G138" s="1284" t="s">
        <v>259</v>
      </c>
      <c r="H138" s="1827">
        <v>0</v>
      </c>
      <c r="I138" s="1827">
        <v>0</v>
      </c>
      <c r="J138" s="1273"/>
    </row>
    <row r="139" spans="1:10" hidden="1">
      <c r="A139" s="652"/>
      <c r="B139" s="631"/>
      <c r="C139" s="632"/>
      <c r="D139" s="632"/>
      <c r="E139" s="782" t="s">
        <v>651</v>
      </c>
      <c r="F139" s="1282" t="s">
        <v>358</v>
      </c>
      <c r="G139" s="1282" t="s">
        <v>358</v>
      </c>
      <c r="H139" s="1827">
        <v>0</v>
      </c>
      <c r="I139" s="1827"/>
      <c r="J139" s="1273">
        <v>0</v>
      </c>
    </row>
    <row r="140" spans="1:10" hidden="1">
      <c r="A140" s="652"/>
      <c r="B140" s="631"/>
      <c r="C140" s="632"/>
      <c r="D140" s="632"/>
      <c r="E140" s="782" t="s">
        <v>27</v>
      </c>
      <c r="F140" s="1294" t="s">
        <v>987</v>
      </c>
      <c r="G140" s="1284" t="s">
        <v>987</v>
      </c>
      <c r="H140" s="1827">
        <v>0</v>
      </c>
      <c r="I140" s="1827"/>
      <c r="J140" s="1273">
        <v>0</v>
      </c>
    </row>
    <row r="141" spans="1:10" ht="24" hidden="1" customHeight="1">
      <c r="A141" s="652"/>
      <c r="B141" s="631"/>
      <c r="C141" s="632"/>
      <c r="D141" s="632"/>
      <c r="E141" s="782" t="s">
        <v>28</v>
      </c>
      <c r="F141" s="1294" t="s">
        <v>965</v>
      </c>
      <c r="G141" s="1284" t="s">
        <v>965</v>
      </c>
      <c r="H141" s="1827">
        <v>0</v>
      </c>
      <c r="I141" s="1827"/>
      <c r="J141" s="1273">
        <v>0</v>
      </c>
    </row>
    <row r="142" spans="1:10" ht="25.5" hidden="1">
      <c r="A142" s="652"/>
      <c r="B142" s="631"/>
      <c r="C142" s="632"/>
      <c r="D142" s="632"/>
      <c r="E142" s="782" t="s">
        <v>29</v>
      </c>
      <c r="F142" s="1294" t="s">
        <v>968</v>
      </c>
      <c r="G142" s="1284" t="s">
        <v>968</v>
      </c>
      <c r="H142" s="1827">
        <v>0</v>
      </c>
      <c r="I142" s="1827"/>
      <c r="J142" s="1273">
        <v>0</v>
      </c>
    </row>
    <row r="143" spans="1:10" hidden="1">
      <c r="A143" s="652"/>
      <c r="B143" s="631"/>
      <c r="C143" s="632"/>
      <c r="D143" s="632"/>
      <c r="E143" s="782" t="s">
        <v>1001</v>
      </c>
      <c r="F143" s="1294" t="s">
        <v>1099</v>
      </c>
      <c r="G143" s="1284" t="s">
        <v>1099</v>
      </c>
      <c r="H143" s="1827">
        <v>0</v>
      </c>
      <c r="I143" s="1827"/>
      <c r="J143" s="1273">
        <v>0</v>
      </c>
    </row>
    <row r="144" spans="1:10" hidden="1">
      <c r="A144" s="652"/>
      <c r="B144" s="631"/>
      <c r="C144" s="632"/>
      <c r="D144" s="632"/>
      <c r="E144" s="782" t="s">
        <v>139</v>
      </c>
      <c r="F144" s="1294" t="s">
        <v>140</v>
      </c>
      <c r="G144" s="1284" t="s">
        <v>140</v>
      </c>
      <c r="H144" s="1827">
        <v>0</v>
      </c>
      <c r="I144" s="1827"/>
      <c r="J144" s="1273">
        <v>0</v>
      </c>
    </row>
    <row r="145" spans="1:12" s="1278" customFormat="1" hidden="1">
      <c r="A145" s="1295"/>
      <c r="B145" s="1296"/>
      <c r="C145" s="1297"/>
      <c r="D145" s="1297"/>
      <c r="E145" s="782" t="s">
        <v>814</v>
      </c>
      <c r="F145" s="1294" t="s">
        <v>897</v>
      </c>
      <c r="G145" s="1284" t="s">
        <v>897</v>
      </c>
      <c r="H145" s="1827">
        <v>0</v>
      </c>
      <c r="I145" s="1827"/>
      <c r="J145" s="1273">
        <v>0</v>
      </c>
      <c r="L145" s="627"/>
    </row>
    <row r="146" spans="1:12" s="1278" customFormat="1" hidden="1">
      <c r="A146" s="1295"/>
      <c r="B146" s="1296"/>
      <c r="C146" s="1297"/>
      <c r="D146" s="1297"/>
      <c r="E146" s="782" t="s">
        <v>1048</v>
      </c>
      <c r="F146" s="1294" t="s">
        <v>900</v>
      </c>
      <c r="G146" s="1284" t="s">
        <v>900</v>
      </c>
      <c r="H146" s="1827">
        <v>0</v>
      </c>
      <c r="I146" s="1827"/>
      <c r="J146" s="1273">
        <v>0</v>
      </c>
      <c r="L146" s="627"/>
    </row>
    <row r="147" spans="1:12" s="1278" customFormat="1" hidden="1">
      <c r="A147" s="1295"/>
      <c r="B147" s="1296"/>
      <c r="C147" s="1297"/>
      <c r="D147" s="1297"/>
      <c r="E147" s="782" t="s">
        <v>982</v>
      </c>
      <c r="F147" s="1294" t="s">
        <v>657</v>
      </c>
      <c r="G147" s="1284" t="s">
        <v>657</v>
      </c>
      <c r="H147" s="1827">
        <v>0</v>
      </c>
      <c r="I147" s="1827"/>
      <c r="J147" s="1273">
        <v>0</v>
      </c>
      <c r="L147" s="627"/>
    </row>
    <row r="148" spans="1:12" s="1278" customFormat="1" hidden="1">
      <c r="A148" s="1295"/>
      <c r="B148" s="1296"/>
      <c r="C148" s="1297"/>
      <c r="D148" s="1297"/>
      <c r="E148" s="1298" t="s">
        <v>1063</v>
      </c>
      <c r="F148" s="1290" t="s">
        <v>1064</v>
      </c>
      <c r="G148" s="1267" t="s">
        <v>1064</v>
      </c>
      <c r="H148" s="1827">
        <v>0</v>
      </c>
      <c r="I148" s="1827"/>
      <c r="J148" s="1273">
        <v>0</v>
      </c>
      <c r="L148" s="627"/>
    </row>
    <row r="149" spans="1:12" s="1278" customFormat="1" hidden="1">
      <c r="A149" s="1295"/>
      <c r="B149" s="1296"/>
      <c r="C149" s="1297"/>
      <c r="D149" s="1297"/>
      <c r="E149" s="1298" t="s">
        <v>1066</v>
      </c>
      <c r="F149" s="1290" t="s">
        <v>1067</v>
      </c>
      <c r="G149" s="1267" t="s">
        <v>1067</v>
      </c>
      <c r="H149" s="1827">
        <v>0</v>
      </c>
      <c r="I149" s="1827"/>
      <c r="J149" s="1273">
        <v>0</v>
      </c>
      <c r="L149" s="627"/>
    </row>
    <row r="150" spans="1:12" s="1278" customFormat="1" hidden="1">
      <c r="A150" s="1295"/>
      <c r="B150" s="1296"/>
      <c r="C150" s="1297"/>
      <c r="D150" s="1297"/>
      <c r="E150" s="782" t="s">
        <v>659</v>
      </c>
      <c r="F150" s="1282" t="s">
        <v>358</v>
      </c>
      <c r="G150" s="1282" t="s">
        <v>358</v>
      </c>
      <c r="H150" s="1828">
        <v>0</v>
      </c>
      <c r="I150" s="1828"/>
      <c r="J150" s="1299">
        <v>0</v>
      </c>
      <c r="L150" s="627"/>
    </row>
    <row r="151" spans="1:12" s="1278" customFormat="1" hidden="1">
      <c r="A151" s="1295"/>
      <c r="B151" s="1296"/>
      <c r="C151" s="1297"/>
      <c r="D151" s="1297"/>
      <c r="E151" s="782" t="s">
        <v>661</v>
      </c>
      <c r="F151" s="1294" t="s">
        <v>662</v>
      </c>
      <c r="G151" s="1284" t="s">
        <v>662</v>
      </c>
      <c r="H151" s="1828">
        <v>0</v>
      </c>
      <c r="I151" s="1828"/>
      <c r="J151" s="1299">
        <v>0</v>
      </c>
      <c r="L151" s="627"/>
    </row>
    <row r="152" spans="1:12" s="1278" customFormat="1" hidden="1">
      <c r="A152" s="1295"/>
      <c r="B152" s="1296"/>
      <c r="C152" s="1297"/>
      <c r="D152" s="1297"/>
      <c r="E152" s="782" t="s">
        <v>664</v>
      </c>
      <c r="F152" s="1294" t="s">
        <v>665</v>
      </c>
      <c r="G152" s="1284" t="s">
        <v>665</v>
      </c>
      <c r="H152" s="1828">
        <v>0</v>
      </c>
      <c r="I152" s="1828"/>
      <c r="J152" s="1299">
        <v>0</v>
      </c>
      <c r="L152" s="627"/>
    </row>
    <row r="153" spans="1:12" s="1278" customFormat="1" ht="25.5" hidden="1">
      <c r="A153" s="1295"/>
      <c r="B153" s="1296"/>
      <c r="C153" s="1297"/>
      <c r="D153" s="1297"/>
      <c r="E153" s="782" t="s">
        <v>266</v>
      </c>
      <c r="F153" s="1294" t="s">
        <v>314</v>
      </c>
      <c r="G153" s="1284" t="s">
        <v>314</v>
      </c>
      <c r="H153" s="1828">
        <v>0</v>
      </c>
      <c r="I153" s="1828"/>
      <c r="J153" s="1299">
        <v>0</v>
      </c>
      <c r="L153" s="627"/>
    </row>
    <row r="154" spans="1:12" s="1278" customFormat="1" ht="25.5" hidden="1">
      <c r="A154" s="1295"/>
      <c r="B154" s="1296"/>
      <c r="C154" s="1297"/>
      <c r="D154" s="1297"/>
      <c r="E154" s="782" t="s">
        <v>1053</v>
      </c>
      <c r="F154" s="1294" t="s">
        <v>317</v>
      </c>
      <c r="G154" s="1284" t="s">
        <v>317</v>
      </c>
      <c r="H154" s="1828">
        <v>0</v>
      </c>
      <c r="I154" s="1828"/>
      <c r="J154" s="1299">
        <v>0</v>
      </c>
      <c r="L154" s="627"/>
    </row>
    <row r="155" spans="1:12" s="1278" customFormat="1" hidden="1">
      <c r="A155" s="1295"/>
      <c r="B155" s="1296"/>
      <c r="C155" s="1297"/>
      <c r="D155" s="1297"/>
      <c r="E155" s="782" t="s">
        <v>319</v>
      </c>
      <c r="F155" s="1282" t="s">
        <v>358</v>
      </c>
      <c r="G155" s="1282" t="s">
        <v>358</v>
      </c>
      <c r="H155" s="1828">
        <v>0</v>
      </c>
      <c r="I155" s="1828"/>
      <c r="J155" s="1299">
        <v>0</v>
      </c>
      <c r="L155" s="627"/>
    </row>
    <row r="156" spans="1:12" s="1278" customFormat="1" hidden="1">
      <c r="A156" s="1295"/>
      <c r="B156" s="1296"/>
      <c r="C156" s="1297"/>
      <c r="D156" s="1297"/>
      <c r="E156" s="782" t="s">
        <v>1105</v>
      </c>
      <c r="F156" s="1294" t="s">
        <v>321</v>
      </c>
      <c r="G156" s="1284" t="s">
        <v>321</v>
      </c>
      <c r="H156" s="1828">
        <v>0</v>
      </c>
      <c r="I156" s="1828"/>
      <c r="J156" s="1299">
        <v>0</v>
      </c>
      <c r="L156" s="627"/>
    </row>
    <row r="157" spans="1:12" s="1278" customFormat="1" hidden="1">
      <c r="A157" s="1295"/>
      <c r="B157" s="1296"/>
      <c r="C157" s="1297"/>
      <c r="D157" s="1297"/>
      <c r="E157" s="1300" t="s">
        <v>1068</v>
      </c>
      <c r="F157" s="1282" t="s">
        <v>358</v>
      </c>
      <c r="G157" s="1282" t="s">
        <v>358</v>
      </c>
      <c r="H157" s="1828">
        <v>0</v>
      </c>
      <c r="I157" s="1828"/>
      <c r="J157" s="1299">
        <v>0</v>
      </c>
      <c r="L157" s="627"/>
    </row>
    <row r="158" spans="1:12" s="1278" customFormat="1" ht="24.75" hidden="1" customHeight="1">
      <c r="A158" s="1295"/>
      <c r="B158" s="1296"/>
      <c r="C158" s="1297"/>
      <c r="D158" s="1297"/>
      <c r="E158" s="782" t="s">
        <v>1106</v>
      </c>
      <c r="F158" s="1294" t="s">
        <v>325</v>
      </c>
      <c r="G158" s="1284" t="s">
        <v>325</v>
      </c>
      <c r="H158" s="1828">
        <v>0</v>
      </c>
      <c r="I158" s="1828"/>
      <c r="J158" s="1299">
        <v>0</v>
      </c>
      <c r="L158" s="627"/>
    </row>
    <row r="159" spans="1:12" s="1278" customFormat="1" hidden="1">
      <c r="A159" s="1295"/>
      <c r="B159" s="1296"/>
      <c r="C159" s="1297"/>
      <c r="D159" s="1297"/>
      <c r="E159" s="782" t="s">
        <v>1107</v>
      </c>
      <c r="F159" s="1294" t="s">
        <v>327</v>
      </c>
      <c r="G159" s="1284" t="s">
        <v>327</v>
      </c>
      <c r="H159" s="1828">
        <v>0</v>
      </c>
      <c r="I159" s="1828"/>
      <c r="J159" s="1299">
        <v>0</v>
      </c>
      <c r="L159" s="627"/>
    </row>
    <row r="160" spans="1:12" s="1278" customFormat="1" hidden="1">
      <c r="A160" s="1295"/>
      <c r="B160" s="1296"/>
      <c r="C160" s="1297"/>
      <c r="D160" s="1297"/>
      <c r="E160" s="782" t="s">
        <v>401</v>
      </c>
      <c r="F160" s="1294" t="s">
        <v>330</v>
      </c>
      <c r="G160" s="1284" t="s">
        <v>330</v>
      </c>
      <c r="H160" s="1828">
        <v>0</v>
      </c>
      <c r="I160" s="1828"/>
      <c r="J160" s="1299">
        <v>0</v>
      </c>
      <c r="L160" s="627"/>
    </row>
    <row r="161" spans="1:10" hidden="1">
      <c r="A161" s="652"/>
      <c r="B161" s="631"/>
      <c r="C161" s="632"/>
      <c r="D161" s="632"/>
      <c r="E161" s="1301" t="s">
        <v>1062</v>
      </c>
      <c r="F161" s="1302" t="s">
        <v>1134</v>
      </c>
      <c r="G161" s="1286" t="s">
        <v>1134</v>
      </c>
      <c r="H161" s="1827">
        <v>0</v>
      </c>
      <c r="I161" s="1827"/>
      <c r="J161" s="1299">
        <v>0</v>
      </c>
    </row>
    <row r="162" spans="1:10" ht="25.5" hidden="1">
      <c r="A162" s="652">
        <v>2112</v>
      </c>
      <c r="B162" s="631" t="s">
        <v>991</v>
      </c>
      <c r="C162" s="632">
        <v>1</v>
      </c>
      <c r="D162" s="632">
        <v>2</v>
      </c>
      <c r="E162" s="1274" t="s">
        <v>963</v>
      </c>
      <c r="F162" s="1275" t="s">
        <v>48</v>
      </c>
      <c r="G162" s="1276"/>
      <c r="H162" s="1827">
        <v>0</v>
      </c>
      <c r="I162" s="1827"/>
      <c r="J162" s="1273"/>
    </row>
    <row r="163" spans="1:10" ht="38.25" hidden="1">
      <c r="A163" s="652"/>
      <c r="B163" s="631"/>
      <c r="C163" s="632"/>
      <c r="D163" s="632"/>
      <c r="E163" s="1274" t="s">
        <v>901</v>
      </c>
      <c r="F163" s="1275"/>
      <c r="G163" s="1276"/>
      <c r="H163" s="1827">
        <v>0</v>
      </c>
      <c r="I163" s="1827"/>
      <c r="J163" s="1273"/>
    </row>
    <row r="164" spans="1:10" hidden="1">
      <c r="A164" s="652"/>
      <c r="B164" s="631"/>
      <c r="C164" s="632"/>
      <c r="D164" s="632"/>
      <c r="E164" s="1274" t="s">
        <v>902</v>
      </c>
      <c r="F164" s="1275"/>
      <c r="G164" s="1276"/>
      <c r="H164" s="1827">
        <v>0</v>
      </c>
      <c r="I164" s="1827"/>
      <c r="J164" s="1273"/>
    </row>
    <row r="165" spans="1:10" hidden="1">
      <c r="A165" s="652"/>
      <c r="B165" s="631"/>
      <c r="C165" s="632"/>
      <c r="D165" s="632"/>
      <c r="E165" s="1274" t="s">
        <v>902</v>
      </c>
      <c r="F165" s="1275"/>
      <c r="G165" s="1276"/>
      <c r="H165" s="1827">
        <v>0</v>
      </c>
      <c r="I165" s="1827"/>
      <c r="J165" s="1273"/>
    </row>
    <row r="166" spans="1:10" hidden="1">
      <c r="A166" s="652">
        <v>2113</v>
      </c>
      <c r="B166" s="631" t="s">
        <v>991</v>
      </c>
      <c r="C166" s="632">
        <v>1</v>
      </c>
      <c r="D166" s="632">
        <v>3</v>
      </c>
      <c r="E166" s="1274" t="s">
        <v>49</v>
      </c>
      <c r="F166" s="1275" t="s">
        <v>336</v>
      </c>
      <c r="G166" s="1276"/>
      <c r="H166" s="1827">
        <v>0</v>
      </c>
      <c r="I166" s="1827"/>
      <c r="J166" s="1273"/>
    </row>
    <row r="167" spans="1:10" ht="38.25" hidden="1">
      <c r="A167" s="652"/>
      <c r="B167" s="631"/>
      <c r="C167" s="632"/>
      <c r="D167" s="632"/>
      <c r="E167" s="1274" t="s">
        <v>901</v>
      </c>
      <c r="F167" s="1275"/>
      <c r="G167" s="1276"/>
      <c r="H167" s="1827">
        <v>0</v>
      </c>
      <c r="I167" s="1827"/>
      <c r="J167" s="1273"/>
    </row>
    <row r="168" spans="1:10" hidden="1">
      <c r="A168" s="652"/>
      <c r="B168" s="631"/>
      <c r="C168" s="632"/>
      <c r="D168" s="632"/>
      <c r="E168" s="1274" t="s">
        <v>902</v>
      </c>
      <c r="F168" s="1275"/>
      <c r="G168" s="1276"/>
      <c r="H168" s="1827">
        <v>0</v>
      </c>
      <c r="I168" s="1827"/>
      <c r="J168" s="1273"/>
    </row>
    <row r="169" spans="1:10" hidden="1">
      <c r="A169" s="652"/>
      <c r="B169" s="631"/>
      <c r="C169" s="632"/>
      <c r="D169" s="632"/>
      <c r="E169" s="1274" t="s">
        <v>902</v>
      </c>
      <c r="F169" s="1275"/>
      <c r="G169" s="1276"/>
      <c r="H169" s="1827">
        <v>0</v>
      </c>
      <c r="I169" s="1827"/>
      <c r="J169" s="1273"/>
    </row>
    <row r="170" spans="1:10" ht="0.75" customHeight="1">
      <c r="A170" s="652"/>
      <c r="B170" s="631"/>
      <c r="C170" s="632"/>
      <c r="D170" s="632"/>
      <c r="E170" s="798" t="s">
        <v>127</v>
      </c>
      <c r="F170" s="742" t="s">
        <v>1088</v>
      </c>
      <c r="G170" s="1284" t="s">
        <v>1088</v>
      </c>
      <c r="H170" s="1827">
        <f>I170</f>
        <v>0</v>
      </c>
      <c r="I170" s="1827">
        <f>aparat!F141</f>
        <v>0</v>
      </c>
      <c r="J170" s="1273"/>
    </row>
    <row r="171" spans="1:10" ht="54.75" hidden="1" customHeight="1">
      <c r="A171" s="652"/>
      <c r="B171" s="631"/>
      <c r="C171" s="632"/>
      <c r="D171" s="632"/>
      <c r="E171" s="798" t="s">
        <v>2216</v>
      </c>
      <c r="F171" s="742"/>
      <c r="G171" s="1284" t="s">
        <v>227</v>
      </c>
      <c r="H171" s="1827">
        <f>I171</f>
        <v>0</v>
      </c>
      <c r="I171" s="1827">
        <f>aparat!F146</f>
        <v>0</v>
      </c>
      <c r="J171" s="1273"/>
    </row>
    <row r="172" spans="1:10" ht="24.75" customHeight="1">
      <c r="A172" s="652"/>
      <c r="B172" s="631"/>
      <c r="C172" s="632"/>
      <c r="D172" s="632"/>
      <c r="E172" s="797" t="s">
        <v>1778</v>
      </c>
      <c r="F172" s="1275"/>
      <c r="G172" s="1303" t="s">
        <v>968</v>
      </c>
      <c r="H172" s="1330">
        <f>J172</f>
        <v>0</v>
      </c>
      <c r="I172" s="1330"/>
      <c r="J172" s="1270">
        <f>aparat!F155+'subv aparat'!F141</f>
        <v>0</v>
      </c>
    </row>
    <row r="173" spans="1:10" ht="15.75" customHeight="1">
      <c r="A173" s="652"/>
      <c r="B173" s="631"/>
      <c r="C173" s="632"/>
      <c r="D173" s="632"/>
      <c r="E173" s="797" t="s">
        <v>1688</v>
      </c>
      <c r="F173" s="1275"/>
      <c r="G173" s="1303" t="s">
        <v>1099</v>
      </c>
      <c r="H173" s="1330">
        <f>J173</f>
        <v>2000</v>
      </c>
      <c r="I173" s="1330"/>
      <c r="J173" s="1270">
        <f>aparat!F156</f>
        <v>2000</v>
      </c>
    </row>
    <row r="174" spans="1:10">
      <c r="A174" s="652"/>
      <c r="B174" s="631"/>
      <c r="C174" s="632"/>
      <c r="D174" s="632"/>
      <c r="E174" s="1274" t="s">
        <v>191</v>
      </c>
      <c r="F174" s="1275"/>
      <c r="G174" s="1292">
        <v>512200</v>
      </c>
      <c r="H174" s="1330">
        <f>J174</f>
        <v>13000</v>
      </c>
      <c r="I174" s="1330">
        <v>0</v>
      </c>
      <c r="J174" s="1270">
        <f>aparat!F157</f>
        <v>13000</v>
      </c>
    </row>
    <row r="175" spans="1:10">
      <c r="A175" s="652"/>
      <c r="B175" s="631"/>
      <c r="C175" s="632"/>
      <c r="D175" s="632"/>
      <c r="E175" s="763" t="s">
        <v>814</v>
      </c>
      <c r="F175" s="1275"/>
      <c r="G175" s="1292">
        <v>512900</v>
      </c>
      <c r="H175" s="1330">
        <f>J175</f>
        <v>1000</v>
      </c>
      <c r="I175" s="1330">
        <v>0</v>
      </c>
      <c r="J175" s="1270">
        <f>aparat!F158</f>
        <v>1000</v>
      </c>
    </row>
    <row r="176" spans="1:10" ht="24" customHeight="1">
      <c r="A176" s="652"/>
      <c r="B176" s="631"/>
      <c r="C176" s="632"/>
      <c r="D176" s="632"/>
      <c r="E176" s="975" t="s">
        <v>1691</v>
      </c>
      <c r="F176" s="1275"/>
      <c r="G176" s="1292">
        <v>513200</v>
      </c>
      <c r="H176" s="1330">
        <f>J176</f>
        <v>0</v>
      </c>
      <c r="I176" s="1330"/>
      <c r="J176" s="1270">
        <f>aparat!F160</f>
        <v>0</v>
      </c>
    </row>
    <row r="177" spans="1:12" hidden="1">
      <c r="A177" s="652">
        <v>2120</v>
      </c>
      <c r="B177" s="631" t="s">
        <v>991</v>
      </c>
      <c r="C177" s="632">
        <v>2</v>
      </c>
      <c r="D177" s="632">
        <v>0</v>
      </c>
      <c r="E177" s="1279" t="s">
        <v>337</v>
      </c>
      <c r="F177" s="1304" t="s">
        <v>338</v>
      </c>
      <c r="G177" s="1305"/>
      <c r="H177" s="1827">
        <v>0</v>
      </c>
      <c r="I177" s="1827"/>
      <c r="J177" s="1273"/>
    </row>
    <row r="178" spans="1:12" s="1278" customFormat="1" hidden="1">
      <c r="A178" s="652"/>
      <c r="B178" s="631"/>
      <c r="C178" s="632"/>
      <c r="D178" s="632"/>
      <c r="E178" s="1274" t="s">
        <v>667</v>
      </c>
      <c r="F178" s="1279"/>
      <c r="G178" s="1280"/>
      <c r="H178" s="1827">
        <v>0</v>
      </c>
      <c r="I178" s="1827"/>
      <c r="J178" s="1273"/>
      <c r="L178" s="627"/>
    </row>
    <row r="179" spans="1:12" ht="25.5" hidden="1">
      <c r="A179" s="652">
        <v>2121</v>
      </c>
      <c r="B179" s="631" t="s">
        <v>991</v>
      </c>
      <c r="C179" s="632">
        <v>2</v>
      </c>
      <c r="D179" s="632">
        <v>1</v>
      </c>
      <c r="E179" s="1306" t="s">
        <v>1085</v>
      </c>
      <c r="F179" s="1275" t="s">
        <v>339</v>
      </c>
      <c r="G179" s="1276"/>
      <c r="H179" s="1827">
        <v>0</v>
      </c>
      <c r="I179" s="1827"/>
      <c r="J179" s="1273"/>
    </row>
    <row r="180" spans="1:12" ht="38.25" hidden="1">
      <c r="A180" s="652"/>
      <c r="B180" s="631"/>
      <c r="C180" s="632"/>
      <c r="D180" s="632"/>
      <c r="E180" s="1274" t="s">
        <v>901</v>
      </c>
      <c r="F180" s="1275"/>
      <c r="G180" s="1276"/>
      <c r="H180" s="1827">
        <v>0</v>
      </c>
      <c r="I180" s="1827"/>
      <c r="J180" s="1273"/>
    </row>
    <row r="181" spans="1:12" hidden="1">
      <c r="A181" s="652"/>
      <c r="B181" s="631"/>
      <c r="C181" s="632"/>
      <c r="D181" s="632"/>
      <c r="E181" s="1274" t="s">
        <v>902</v>
      </c>
      <c r="F181" s="1275"/>
      <c r="G181" s="1276"/>
      <c r="H181" s="1827">
        <v>0</v>
      </c>
      <c r="I181" s="1827"/>
      <c r="J181" s="1273"/>
    </row>
    <row r="182" spans="1:12" hidden="1">
      <c r="A182" s="652"/>
      <c r="B182" s="631"/>
      <c r="C182" s="632"/>
      <c r="D182" s="632"/>
      <c r="E182" s="1274" t="s">
        <v>902</v>
      </c>
      <c r="F182" s="1275"/>
      <c r="G182" s="1276"/>
      <c r="H182" s="1827">
        <v>0</v>
      </c>
      <c r="I182" s="1827"/>
      <c r="J182" s="1273"/>
    </row>
    <row r="183" spans="1:12" ht="38.25" hidden="1">
      <c r="A183" s="652">
        <v>2122</v>
      </c>
      <c r="B183" s="631" t="s">
        <v>991</v>
      </c>
      <c r="C183" s="632">
        <v>2</v>
      </c>
      <c r="D183" s="632">
        <v>2</v>
      </c>
      <c r="E183" s="1274" t="s">
        <v>340</v>
      </c>
      <c r="F183" s="1275" t="s">
        <v>54</v>
      </c>
      <c r="G183" s="1276"/>
      <c r="H183" s="1827">
        <v>0</v>
      </c>
      <c r="I183" s="1827"/>
      <c r="J183" s="1273"/>
    </row>
    <row r="184" spans="1:12" ht="38.25" hidden="1">
      <c r="A184" s="652"/>
      <c r="B184" s="631"/>
      <c r="C184" s="632"/>
      <c r="D184" s="632"/>
      <c r="E184" s="1274" t="s">
        <v>901</v>
      </c>
      <c r="F184" s="1275"/>
      <c r="G184" s="1276"/>
      <c r="H184" s="1827">
        <v>0</v>
      </c>
      <c r="I184" s="1827"/>
      <c r="J184" s="1273"/>
    </row>
    <row r="185" spans="1:12" hidden="1">
      <c r="A185" s="652"/>
      <c r="B185" s="631"/>
      <c r="C185" s="632"/>
      <c r="D185" s="632"/>
      <c r="E185" s="1274" t="s">
        <v>902</v>
      </c>
      <c r="F185" s="1275"/>
      <c r="G185" s="1276"/>
      <c r="H185" s="1827">
        <v>0</v>
      </c>
      <c r="I185" s="1827"/>
      <c r="J185" s="1273"/>
    </row>
    <row r="186" spans="1:12" hidden="1">
      <c r="A186" s="652"/>
      <c r="B186" s="631"/>
      <c r="C186" s="632"/>
      <c r="D186" s="632"/>
      <c r="E186" s="1274" t="s">
        <v>902</v>
      </c>
      <c r="F186" s="1275"/>
      <c r="G186" s="1276"/>
      <c r="H186" s="1827">
        <v>0</v>
      </c>
      <c r="I186" s="1827"/>
      <c r="J186" s="1273"/>
    </row>
    <row r="187" spans="1:12">
      <c r="A187" s="652">
        <v>2130</v>
      </c>
      <c r="B187" s="631" t="s">
        <v>991</v>
      </c>
      <c r="C187" s="632">
        <v>3</v>
      </c>
      <c r="D187" s="632">
        <v>0</v>
      </c>
      <c r="E187" s="1279" t="s">
        <v>55</v>
      </c>
      <c r="F187" s="1291" t="s">
        <v>602</v>
      </c>
      <c r="G187" s="1292"/>
      <c r="H187" s="1827">
        <f>H197</f>
        <v>1999</v>
      </c>
      <c r="I187" s="1827">
        <f>I197</f>
        <v>1999</v>
      </c>
      <c r="J187" s="1273">
        <f>J197</f>
        <v>0</v>
      </c>
    </row>
    <row r="188" spans="1:12" ht="0.75" hidden="1" customHeight="1">
      <c r="A188" s="652">
        <v>2131</v>
      </c>
      <c r="B188" s="631" t="s">
        <v>991</v>
      </c>
      <c r="C188" s="632">
        <v>3</v>
      </c>
      <c r="D188" s="632">
        <v>1</v>
      </c>
      <c r="E188" s="1274" t="s">
        <v>603</v>
      </c>
      <c r="F188" s="1275" t="s">
        <v>604</v>
      </c>
      <c r="G188" s="1276"/>
      <c r="H188" s="1827">
        <v>0</v>
      </c>
      <c r="I188" s="1827"/>
      <c r="J188" s="1273"/>
    </row>
    <row r="189" spans="1:12" ht="38.25" hidden="1">
      <c r="A189" s="652"/>
      <c r="B189" s="631"/>
      <c r="C189" s="632"/>
      <c r="D189" s="632"/>
      <c r="E189" s="1274" t="s">
        <v>901</v>
      </c>
      <c r="F189" s="1275"/>
      <c r="G189" s="1276"/>
      <c r="H189" s="1827">
        <v>0</v>
      </c>
      <c r="I189" s="1827"/>
      <c r="J189" s="1273"/>
    </row>
    <row r="190" spans="1:12" hidden="1">
      <c r="A190" s="652"/>
      <c r="B190" s="631"/>
      <c r="C190" s="632"/>
      <c r="D190" s="632"/>
      <c r="E190" s="1274" t="s">
        <v>902</v>
      </c>
      <c r="F190" s="1275"/>
      <c r="G190" s="1276"/>
      <c r="H190" s="1827">
        <v>0</v>
      </c>
      <c r="I190" s="1827"/>
      <c r="J190" s="1273"/>
    </row>
    <row r="191" spans="1:12" hidden="1">
      <c r="A191" s="652"/>
      <c r="B191" s="631"/>
      <c r="C191" s="632"/>
      <c r="D191" s="632"/>
      <c r="E191" s="1274" t="s">
        <v>902</v>
      </c>
      <c r="F191" s="1275"/>
      <c r="G191" s="1276"/>
      <c r="H191" s="1827">
        <v>0</v>
      </c>
      <c r="I191" s="1827"/>
      <c r="J191" s="1273"/>
    </row>
    <row r="192" spans="1:12" ht="25.5" hidden="1">
      <c r="A192" s="652">
        <v>2132</v>
      </c>
      <c r="B192" s="631" t="s">
        <v>991</v>
      </c>
      <c r="C192" s="632">
        <v>3</v>
      </c>
      <c r="D192" s="632">
        <v>2</v>
      </c>
      <c r="E192" s="1274" t="s">
        <v>605</v>
      </c>
      <c r="F192" s="1275" t="s">
        <v>606</v>
      </c>
      <c r="G192" s="1276"/>
      <c r="H192" s="1827">
        <v>0</v>
      </c>
      <c r="I192" s="1827"/>
      <c r="J192" s="1273"/>
    </row>
    <row r="193" spans="1:10" ht="38.25" hidden="1">
      <c r="A193" s="652"/>
      <c r="B193" s="631"/>
      <c r="C193" s="632"/>
      <c r="D193" s="632"/>
      <c r="E193" s="1274" t="s">
        <v>901</v>
      </c>
      <c r="F193" s="1275"/>
      <c r="G193" s="1276"/>
      <c r="H193" s="1827">
        <v>0</v>
      </c>
      <c r="I193" s="1827"/>
      <c r="J193" s="1273"/>
    </row>
    <row r="194" spans="1:10" hidden="1">
      <c r="A194" s="652"/>
      <c r="B194" s="631"/>
      <c r="C194" s="632"/>
      <c r="D194" s="632"/>
      <c r="E194" s="1274" t="s">
        <v>902</v>
      </c>
      <c r="F194" s="1275"/>
      <c r="G194" s="1276"/>
      <c r="H194" s="1827">
        <v>0</v>
      </c>
      <c r="I194" s="1827"/>
      <c r="J194" s="1273"/>
    </row>
    <row r="195" spans="1:10" hidden="1">
      <c r="A195" s="652"/>
      <c r="B195" s="631"/>
      <c r="C195" s="632"/>
      <c r="D195" s="632"/>
      <c r="E195" s="1274" t="s">
        <v>902</v>
      </c>
      <c r="F195" s="1275"/>
      <c r="G195" s="1276"/>
      <c r="H195" s="1827">
        <v>0</v>
      </c>
      <c r="I195" s="1827"/>
      <c r="J195" s="1273"/>
    </row>
    <row r="196" spans="1:10">
      <c r="A196" s="652"/>
      <c r="B196" s="631"/>
      <c r="C196" s="632"/>
      <c r="D196" s="632"/>
      <c r="E196" s="1274" t="s">
        <v>667</v>
      </c>
      <c r="F196" s="1275"/>
      <c r="G196" s="1276"/>
      <c r="H196" s="1827"/>
      <c r="I196" s="1827"/>
      <c r="J196" s="1273"/>
    </row>
    <row r="197" spans="1:10" ht="23.25" customHeight="1">
      <c r="A197" s="652">
        <v>2133</v>
      </c>
      <c r="B197" s="631" t="s">
        <v>991</v>
      </c>
      <c r="C197" s="632">
        <v>3</v>
      </c>
      <c r="D197" s="632">
        <v>3</v>
      </c>
      <c r="E197" s="1274" t="s">
        <v>607</v>
      </c>
      <c r="F197" s="1275" t="s">
        <v>608</v>
      </c>
      <c r="G197" s="1276"/>
      <c r="H197" s="1827">
        <f>J197+I197</f>
        <v>1999</v>
      </c>
      <c r="I197" s="1827">
        <f>I199+I200+I201+I202+I203+I207+I208+I209+I204+I206+I205</f>
        <v>1999</v>
      </c>
      <c r="J197" s="1273">
        <f>J210</f>
        <v>0</v>
      </c>
    </row>
    <row r="198" spans="1:10" ht="19.5" hidden="1" customHeight="1">
      <c r="A198" s="652"/>
      <c r="B198" s="631"/>
      <c r="C198" s="632"/>
      <c r="D198" s="632"/>
      <c r="E198" s="1274" t="s">
        <v>901</v>
      </c>
      <c r="F198" s="1275"/>
      <c r="G198" s="1276"/>
      <c r="H198" s="1827">
        <v>0</v>
      </c>
      <c r="I198" s="1827"/>
      <c r="J198" s="1273"/>
    </row>
    <row r="199" spans="1:10" ht="23.25" customHeight="1">
      <c r="A199" s="652"/>
      <c r="B199" s="631"/>
      <c r="C199" s="632"/>
      <c r="D199" s="632"/>
      <c r="E199" s="754" t="s">
        <v>673</v>
      </c>
      <c r="F199" s="1291"/>
      <c r="G199" s="1307" t="s">
        <v>372</v>
      </c>
      <c r="H199" s="1827">
        <f t="shared" ref="H199:H208" si="1">I199</f>
        <v>1999</v>
      </c>
      <c r="I199" s="1827">
        <f>zags!F35</f>
        <v>1999</v>
      </c>
      <c r="J199" s="1273"/>
    </row>
    <row r="200" spans="1:10" ht="38.25" hidden="1">
      <c r="A200" s="652"/>
      <c r="B200" s="631"/>
      <c r="C200" s="632"/>
      <c r="D200" s="632"/>
      <c r="E200" s="754" t="s">
        <v>670</v>
      </c>
      <c r="F200" s="1291"/>
      <c r="G200" s="1284" t="s">
        <v>82</v>
      </c>
      <c r="H200" s="1273">
        <f t="shared" si="1"/>
        <v>0</v>
      </c>
      <c r="I200" s="1273">
        <f>zags!F41</f>
        <v>0</v>
      </c>
      <c r="J200" s="1273"/>
    </row>
    <row r="201" spans="1:10" hidden="1">
      <c r="A201" s="652"/>
      <c r="B201" s="631"/>
      <c r="C201" s="632"/>
      <c r="D201" s="632"/>
      <c r="E201" s="754" t="s">
        <v>815</v>
      </c>
      <c r="F201" s="1291"/>
      <c r="G201" s="1292">
        <v>421200</v>
      </c>
      <c r="H201" s="1273">
        <f t="shared" si="1"/>
        <v>0</v>
      </c>
      <c r="I201" s="1273">
        <f>zags!F45</f>
        <v>0</v>
      </c>
      <c r="J201" s="1273"/>
    </row>
    <row r="202" spans="1:10" hidden="1">
      <c r="A202" s="652"/>
      <c r="B202" s="631"/>
      <c r="C202" s="632"/>
      <c r="D202" s="632"/>
      <c r="E202" s="754" t="s">
        <v>770</v>
      </c>
      <c r="F202" s="1291"/>
      <c r="G202" s="1292">
        <v>421400</v>
      </c>
      <c r="H202" s="1273">
        <f>I202</f>
        <v>0</v>
      </c>
      <c r="I202" s="1273">
        <f>zags!F47</f>
        <v>0</v>
      </c>
      <c r="J202" s="1273"/>
    </row>
    <row r="203" spans="1:10" hidden="1">
      <c r="A203" s="652"/>
      <c r="B203" s="631"/>
      <c r="C203" s="632"/>
      <c r="D203" s="632"/>
      <c r="E203" s="754" t="s">
        <v>72</v>
      </c>
      <c r="F203" s="1291"/>
      <c r="G203" s="1292">
        <v>422100</v>
      </c>
      <c r="H203" s="1273">
        <f t="shared" si="1"/>
        <v>0</v>
      </c>
      <c r="I203" s="1273">
        <f>zags!F52</f>
        <v>0</v>
      </c>
      <c r="J203" s="1273"/>
    </row>
    <row r="204" spans="1:10" hidden="1">
      <c r="A204" s="652"/>
      <c r="B204" s="631"/>
      <c r="C204" s="632"/>
      <c r="D204" s="632"/>
      <c r="E204" s="754" t="s">
        <v>188</v>
      </c>
      <c r="F204" s="1284" t="s">
        <v>371</v>
      </c>
      <c r="G204" s="1284" t="s">
        <v>371</v>
      </c>
      <c r="H204" s="1273">
        <f>I204</f>
        <v>0</v>
      </c>
      <c r="I204" s="1273">
        <f>zags!F63</f>
        <v>0</v>
      </c>
      <c r="J204" s="1273"/>
    </row>
    <row r="205" spans="1:10" ht="25.5" hidden="1">
      <c r="A205" s="652"/>
      <c r="B205" s="631"/>
      <c r="C205" s="632"/>
      <c r="D205" s="632"/>
      <c r="E205" s="753" t="s">
        <v>190</v>
      </c>
      <c r="F205" s="1275"/>
      <c r="G205" s="1308" t="s">
        <v>919</v>
      </c>
      <c r="H205" s="1273">
        <f>I205</f>
        <v>0</v>
      </c>
      <c r="I205" s="1273">
        <f>zags!F67</f>
        <v>0</v>
      </c>
      <c r="J205" s="1273"/>
    </row>
    <row r="206" spans="1:10" ht="24.75" hidden="1" customHeight="1">
      <c r="A206" s="652"/>
      <c r="B206" s="631"/>
      <c r="C206" s="632"/>
      <c r="D206" s="632"/>
      <c r="E206" s="754" t="s">
        <v>703</v>
      </c>
      <c r="F206" s="1284" t="s">
        <v>1031</v>
      </c>
      <c r="G206" s="1284" t="s">
        <v>1031</v>
      </c>
      <c r="H206" s="1827">
        <f>I206</f>
        <v>0</v>
      </c>
      <c r="I206" s="1827">
        <f>zags!F68</f>
        <v>0</v>
      </c>
      <c r="J206" s="1827"/>
    </row>
    <row r="207" spans="1:10" hidden="1">
      <c r="A207" s="652"/>
      <c r="B207" s="631"/>
      <c r="C207" s="632"/>
      <c r="D207" s="632"/>
      <c r="E207" s="754" t="s">
        <v>983</v>
      </c>
      <c r="F207" s="1291"/>
      <c r="G207" s="1292">
        <v>426100</v>
      </c>
      <c r="H207" s="1827">
        <f>I207</f>
        <v>0</v>
      </c>
      <c r="I207" s="1827">
        <f>zags!F70</f>
        <v>0</v>
      </c>
      <c r="J207" s="1827"/>
    </row>
    <row r="208" spans="1:10" hidden="1">
      <c r="A208" s="652"/>
      <c r="B208" s="631"/>
      <c r="C208" s="632"/>
      <c r="D208" s="632"/>
      <c r="E208" s="782" t="s">
        <v>230</v>
      </c>
      <c r="F208" s="1291"/>
      <c r="G208" s="1292">
        <v>426700</v>
      </c>
      <c r="H208" s="1827">
        <f t="shared" si="1"/>
        <v>0</v>
      </c>
      <c r="I208" s="1827">
        <f>zags!F76</f>
        <v>0</v>
      </c>
      <c r="J208" s="1827"/>
    </row>
    <row r="209" spans="1:12" hidden="1">
      <c r="A209" s="652"/>
      <c r="B209" s="631"/>
      <c r="C209" s="632"/>
      <c r="D209" s="632"/>
      <c r="E209" s="782" t="s">
        <v>480</v>
      </c>
      <c r="F209" s="1291"/>
      <c r="G209" s="1292">
        <v>426900</v>
      </c>
      <c r="H209" s="1827">
        <f>I209</f>
        <v>0</v>
      </c>
      <c r="I209" s="1827">
        <f>zags!F77</f>
        <v>0</v>
      </c>
      <c r="J209" s="1827"/>
    </row>
    <row r="210" spans="1:12" hidden="1">
      <c r="A210" s="652"/>
      <c r="B210" s="631"/>
      <c r="C210" s="632"/>
      <c r="D210" s="632"/>
      <c r="E210" s="1274" t="s">
        <v>191</v>
      </c>
      <c r="F210" s="1275"/>
      <c r="G210" s="1276">
        <v>512200</v>
      </c>
      <c r="H210" s="1827">
        <f>J210</f>
        <v>0</v>
      </c>
      <c r="I210" s="1827">
        <v>0</v>
      </c>
      <c r="J210" s="1827">
        <f>zags!F152</f>
        <v>0</v>
      </c>
    </row>
    <row r="211" spans="1:12" ht="25.5" hidden="1">
      <c r="A211" s="652">
        <v>2140</v>
      </c>
      <c r="B211" s="631" t="s">
        <v>991</v>
      </c>
      <c r="C211" s="632">
        <v>4</v>
      </c>
      <c r="D211" s="632">
        <v>0</v>
      </c>
      <c r="E211" s="1274" t="s">
        <v>609</v>
      </c>
      <c r="F211" s="1279" t="s">
        <v>610</v>
      </c>
      <c r="G211" s="1280"/>
      <c r="H211" s="1827">
        <v>0</v>
      </c>
      <c r="I211" s="1827"/>
      <c r="J211" s="1827"/>
    </row>
    <row r="212" spans="1:12" s="1278" customFormat="1" hidden="1">
      <c r="A212" s="652"/>
      <c r="B212" s="631"/>
      <c r="C212" s="632"/>
      <c r="D212" s="632"/>
      <c r="E212" s="1274" t="s">
        <v>667</v>
      </c>
      <c r="F212" s="1279"/>
      <c r="G212" s="1280"/>
      <c r="H212" s="1827">
        <v>0</v>
      </c>
      <c r="I212" s="1827"/>
      <c r="J212" s="1827"/>
      <c r="L212" s="627"/>
    </row>
    <row r="213" spans="1:12" ht="25.5" hidden="1">
      <c r="A213" s="652">
        <v>2141</v>
      </c>
      <c r="B213" s="631" t="s">
        <v>991</v>
      </c>
      <c r="C213" s="632">
        <v>4</v>
      </c>
      <c r="D213" s="632">
        <v>1</v>
      </c>
      <c r="E213" s="1274" t="s">
        <v>631</v>
      </c>
      <c r="F213" s="761" t="s">
        <v>632</v>
      </c>
      <c r="G213" s="1309"/>
      <c r="H213" s="1827">
        <v>0</v>
      </c>
      <c r="I213" s="1827"/>
      <c r="J213" s="1827"/>
    </row>
    <row r="214" spans="1:12" ht="38.25" hidden="1">
      <c r="A214" s="652"/>
      <c r="B214" s="631"/>
      <c r="C214" s="632"/>
      <c r="D214" s="632"/>
      <c r="E214" s="1274" t="s">
        <v>901</v>
      </c>
      <c r="F214" s="1275"/>
      <c r="G214" s="1276"/>
      <c r="H214" s="1827">
        <v>0</v>
      </c>
      <c r="I214" s="1827"/>
      <c r="J214" s="1827"/>
    </row>
    <row r="215" spans="1:12" hidden="1">
      <c r="A215" s="652"/>
      <c r="B215" s="631"/>
      <c r="C215" s="632"/>
      <c r="D215" s="632"/>
      <c r="E215" s="1274" t="s">
        <v>902</v>
      </c>
      <c r="F215" s="1275"/>
      <c r="G215" s="1276"/>
      <c r="H215" s="1827">
        <v>0</v>
      </c>
      <c r="I215" s="1827"/>
      <c r="J215" s="1827"/>
    </row>
    <row r="216" spans="1:12" hidden="1">
      <c r="A216" s="652"/>
      <c r="B216" s="631"/>
      <c r="C216" s="632"/>
      <c r="D216" s="632"/>
      <c r="E216" s="1274" t="s">
        <v>902</v>
      </c>
      <c r="F216" s="1275"/>
      <c r="G216" s="1276"/>
      <c r="H216" s="1827">
        <v>0</v>
      </c>
      <c r="I216" s="1827"/>
      <c r="J216" s="1827"/>
    </row>
    <row r="217" spans="1:12" ht="24.75" customHeight="1">
      <c r="A217" s="652">
        <v>2150</v>
      </c>
      <c r="B217" s="631" t="s">
        <v>991</v>
      </c>
      <c r="C217" s="632">
        <v>5</v>
      </c>
      <c r="D217" s="632">
        <v>0</v>
      </c>
      <c r="E217" s="1274" t="s">
        <v>633</v>
      </c>
      <c r="F217" s="1279" t="s">
        <v>634</v>
      </c>
      <c r="G217" s="1280"/>
      <c r="H217" s="1827">
        <f>I217+J217</f>
        <v>71450</v>
      </c>
      <c r="I217" s="1827">
        <f>I219</f>
        <v>44450</v>
      </c>
      <c r="J217" s="1827">
        <f>J219</f>
        <v>27000</v>
      </c>
    </row>
    <row r="218" spans="1:12" s="1278" customFormat="1">
      <c r="A218" s="652"/>
      <c r="B218" s="631"/>
      <c r="C218" s="632"/>
      <c r="D218" s="632"/>
      <c r="E218" s="1274" t="s">
        <v>667</v>
      </c>
      <c r="F218" s="1279"/>
      <c r="G218" s="1280"/>
      <c r="H218" s="1827">
        <v>0</v>
      </c>
      <c r="I218" s="1827"/>
      <c r="J218" s="1827"/>
      <c r="L218" s="627"/>
    </row>
    <row r="219" spans="1:12" ht="38.25">
      <c r="A219" s="652">
        <v>2151</v>
      </c>
      <c r="B219" s="631" t="s">
        <v>991</v>
      </c>
      <c r="C219" s="632">
        <v>5</v>
      </c>
      <c r="D219" s="632">
        <v>1</v>
      </c>
      <c r="E219" s="1274" t="s">
        <v>635</v>
      </c>
      <c r="F219" s="761" t="s">
        <v>305</v>
      </c>
      <c r="G219" s="1309"/>
      <c r="H219" s="1827">
        <f>I219+J219</f>
        <v>71450</v>
      </c>
      <c r="I219" s="1827">
        <f>I221+I223+I222</f>
        <v>44450</v>
      </c>
      <c r="J219" s="1827">
        <f>J224</f>
        <v>27000</v>
      </c>
    </row>
    <row r="220" spans="1:12" ht="12" customHeight="1">
      <c r="A220" s="652"/>
      <c r="B220" s="631"/>
      <c r="C220" s="632"/>
      <c r="D220" s="632"/>
      <c r="E220" s="1274" t="s">
        <v>901</v>
      </c>
      <c r="F220" s="1275"/>
      <c r="G220" s="1276"/>
      <c r="H220" s="1827"/>
      <c r="I220" s="1827"/>
      <c r="J220" s="1827"/>
    </row>
    <row r="221" spans="1:12" ht="18.75" customHeight="1">
      <c r="A221" s="652"/>
      <c r="B221" s="631"/>
      <c r="C221" s="632"/>
      <c r="D221" s="632"/>
      <c r="E221" s="754" t="s">
        <v>189</v>
      </c>
      <c r="F221" s="1275"/>
      <c r="G221" s="1276">
        <v>424100</v>
      </c>
      <c r="H221" s="1827">
        <f>I221</f>
        <v>37000</v>
      </c>
      <c r="I221" s="1827">
        <f>'1.5.1'!F65</f>
        <v>37000</v>
      </c>
      <c r="J221" s="1827"/>
    </row>
    <row r="222" spans="1:12" ht="18.75" customHeight="1">
      <c r="A222" s="652"/>
      <c r="B222" s="631"/>
      <c r="C222" s="632"/>
      <c r="D222" s="632"/>
      <c r="E222" s="754"/>
      <c r="F222" s="1275"/>
      <c r="G222" s="1276">
        <v>4657</v>
      </c>
      <c r="H222" s="1827">
        <f>I222</f>
        <v>0</v>
      </c>
      <c r="I222" s="1827">
        <f>'1.5.1'!F114</f>
        <v>0</v>
      </c>
      <c r="J222" s="1827"/>
    </row>
    <row r="223" spans="1:12" ht="18.75" customHeight="1">
      <c r="A223" s="652"/>
      <c r="B223" s="631"/>
      <c r="C223" s="632"/>
      <c r="D223" s="632"/>
      <c r="E223" s="782" t="s">
        <v>914</v>
      </c>
      <c r="F223" s="1275"/>
      <c r="G223" s="1276">
        <v>482300</v>
      </c>
      <c r="H223" s="1827">
        <f>I223</f>
        <v>7450</v>
      </c>
      <c r="I223" s="1827">
        <f>'1.5.1'!F138</f>
        <v>7450</v>
      </c>
      <c r="J223" s="1827"/>
    </row>
    <row r="224" spans="1:12" ht="21.75" customHeight="1">
      <c r="A224" s="652"/>
      <c r="B224" s="631"/>
      <c r="C224" s="632"/>
      <c r="D224" s="632"/>
      <c r="E224" s="1310" t="s">
        <v>1066</v>
      </c>
      <c r="F224" s="1275"/>
      <c r="G224" s="1276">
        <v>513400</v>
      </c>
      <c r="H224" s="1827">
        <f>J224</f>
        <v>27000</v>
      </c>
      <c r="I224" s="1827"/>
      <c r="J224" s="1827">
        <f>'1.5.1'!F162</f>
        <v>27000</v>
      </c>
    </row>
    <row r="225" spans="1:12" ht="39.75" hidden="1" customHeight="1">
      <c r="A225" s="652"/>
      <c r="B225" s="631"/>
      <c r="C225" s="632"/>
      <c r="D225" s="632"/>
      <c r="E225" s="1274" t="s">
        <v>902</v>
      </c>
      <c r="F225" s="1275"/>
      <c r="G225" s="1276"/>
      <c r="H225" s="1827">
        <v>0</v>
      </c>
      <c r="I225" s="1827"/>
      <c r="J225" s="1827"/>
    </row>
    <row r="226" spans="1:12" ht="27" customHeight="1">
      <c r="A226" s="652">
        <v>2160</v>
      </c>
      <c r="B226" s="631" t="s">
        <v>991</v>
      </c>
      <c r="C226" s="632">
        <v>6</v>
      </c>
      <c r="D226" s="632">
        <v>0</v>
      </c>
      <c r="E226" s="1274" t="s">
        <v>923</v>
      </c>
      <c r="F226" s="1279" t="s">
        <v>620</v>
      </c>
      <c r="G226" s="1280"/>
      <c r="H226" s="1827">
        <f>H228</f>
        <v>1000</v>
      </c>
      <c r="I226" s="1827">
        <f>I228</f>
        <v>1000</v>
      </c>
      <c r="J226" s="1827">
        <f>J228</f>
        <v>0</v>
      </c>
    </row>
    <row r="227" spans="1:12" s="1278" customFormat="1" ht="17.25" customHeight="1">
      <c r="A227" s="652"/>
      <c r="B227" s="631"/>
      <c r="C227" s="632"/>
      <c r="D227" s="632"/>
      <c r="E227" s="1274" t="s">
        <v>667</v>
      </c>
      <c r="F227" s="1279"/>
      <c r="G227" s="1280"/>
      <c r="H227" s="1827">
        <v>0</v>
      </c>
      <c r="I227" s="1827"/>
      <c r="J227" s="1827"/>
      <c r="L227" s="627"/>
    </row>
    <row r="228" spans="1:12" ht="28.5" customHeight="1">
      <c r="A228" s="652">
        <v>2161</v>
      </c>
      <c r="B228" s="631" t="s">
        <v>991</v>
      </c>
      <c r="C228" s="632">
        <v>6</v>
      </c>
      <c r="D228" s="632">
        <v>1</v>
      </c>
      <c r="E228" s="1274" t="s">
        <v>621</v>
      </c>
      <c r="F228" s="1275" t="s">
        <v>622</v>
      </c>
      <c r="G228" s="1276"/>
      <c r="H228" s="1827">
        <f>J228+I228</f>
        <v>1000</v>
      </c>
      <c r="I228" s="1827">
        <f>I234+I237+I231+I232+I233+I235</f>
        <v>1000</v>
      </c>
      <c r="J228" s="1827">
        <f>J257+J258</f>
        <v>0</v>
      </c>
    </row>
    <row r="229" spans="1:12" ht="38.25" hidden="1">
      <c r="A229" s="652"/>
      <c r="B229" s="631"/>
      <c r="C229" s="632"/>
      <c r="D229" s="632"/>
      <c r="E229" s="1274" t="s">
        <v>901</v>
      </c>
      <c r="F229" s="1291"/>
      <c r="G229" s="1292"/>
      <c r="H229" s="1827">
        <v>0</v>
      </c>
      <c r="I229" s="1827">
        <v>0</v>
      </c>
      <c r="J229" s="1827"/>
    </row>
    <row r="230" spans="1:12" hidden="1">
      <c r="A230" s="652"/>
      <c r="B230" s="631"/>
      <c r="C230" s="632"/>
      <c r="D230" s="632"/>
      <c r="E230" s="1274" t="s">
        <v>93</v>
      </c>
      <c r="F230" s="1291"/>
      <c r="G230" s="2012">
        <v>423500</v>
      </c>
      <c r="H230" s="1827">
        <f t="shared" ref="H230:H237" si="2">I230</f>
        <v>0</v>
      </c>
      <c r="I230" s="1827">
        <v>0</v>
      </c>
      <c r="J230" s="1827"/>
    </row>
    <row r="231" spans="1:12" hidden="1">
      <c r="A231" s="652"/>
      <c r="B231" s="631"/>
      <c r="C231" s="632"/>
      <c r="D231" s="632"/>
      <c r="E231" s="782" t="s">
        <v>230</v>
      </c>
      <c r="F231" s="1291"/>
      <c r="G231" s="2012">
        <v>426700</v>
      </c>
      <c r="H231" s="1827">
        <f t="shared" si="2"/>
        <v>0</v>
      </c>
      <c r="I231" s="1827">
        <f>'1.6.1'!F77</f>
        <v>0</v>
      </c>
      <c r="J231" s="1827"/>
    </row>
    <row r="232" spans="1:12" hidden="1">
      <c r="A232" s="652"/>
      <c r="B232" s="631"/>
      <c r="C232" s="632"/>
      <c r="D232" s="632"/>
      <c r="E232" s="754" t="s">
        <v>188</v>
      </c>
      <c r="F232" s="1284" t="s">
        <v>371</v>
      </c>
      <c r="G232" s="2096" t="s">
        <v>371</v>
      </c>
      <c r="H232" s="1827">
        <f t="shared" si="2"/>
        <v>0</v>
      </c>
      <c r="I232" s="1827">
        <f>'1.6.1'!F64</f>
        <v>0</v>
      </c>
      <c r="J232" s="1827"/>
    </row>
    <row r="233" spans="1:12">
      <c r="A233" s="652"/>
      <c r="B233" s="631"/>
      <c r="C233" s="632"/>
      <c r="D233" s="632"/>
      <c r="E233" s="754"/>
      <c r="F233" s="1284"/>
      <c r="G233" s="2096"/>
      <c r="H233" s="1827">
        <f t="shared" si="2"/>
        <v>0</v>
      </c>
      <c r="I233" s="1827">
        <f>'1.6.1'!F99</f>
        <v>0</v>
      </c>
      <c r="J233" s="1827"/>
    </row>
    <row r="234" spans="1:12">
      <c r="A234" s="652"/>
      <c r="B234" s="631"/>
      <c r="C234" s="632"/>
      <c r="D234" s="632"/>
      <c r="E234" s="1279" t="s">
        <v>680</v>
      </c>
      <c r="F234" s="1284" t="s">
        <v>371</v>
      </c>
      <c r="G234" s="2096" t="s">
        <v>1117</v>
      </c>
      <c r="H234" s="1827">
        <f t="shared" si="2"/>
        <v>500</v>
      </c>
      <c r="I234" s="1827">
        <f>'1.6.1'!F108</f>
        <v>500</v>
      </c>
      <c r="J234" s="1827"/>
    </row>
    <row r="235" spans="1:12" ht="18" hidden="1" customHeight="1">
      <c r="A235" s="652"/>
      <c r="B235" s="631"/>
      <c r="C235" s="632"/>
      <c r="D235" s="632"/>
      <c r="E235" s="1368" t="s">
        <v>211</v>
      </c>
      <c r="F235" s="1284"/>
      <c r="G235" s="2096" t="s">
        <v>79</v>
      </c>
      <c r="H235" s="1827">
        <f>I235</f>
        <v>0</v>
      </c>
      <c r="I235" s="1827">
        <f>'1.6.1'!F115</f>
        <v>0</v>
      </c>
      <c r="J235" s="1827"/>
    </row>
    <row r="236" spans="1:12" ht="18" customHeight="1">
      <c r="A236" s="652"/>
      <c r="B236" s="631"/>
      <c r="C236" s="632"/>
      <c r="D236" s="632"/>
      <c r="E236" s="1368"/>
      <c r="F236" s="1284"/>
      <c r="G236" s="2012">
        <v>465700</v>
      </c>
      <c r="H236" s="1827">
        <f>I236</f>
        <v>0</v>
      </c>
      <c r="I236" s="1827">
        <f>'1.6.1'!F115</f>
        <v>0</v>
      </c>
      <c r="J236" s="1827"/>
    </row>
    <row r="237" spans="1:12" ht="28.5" customHeight="1">
      <c r="A237" s="652"/>
      <c r="B237" s="631"/>
      <c r="C237" s="632"/>
      <c r="D237" s="632"/>
      <c r="E237" s="763" t="s">
        <v>910</v>
      </c>
      <c r="F237" s="1291"/>
      <c r="G237" s="2012">
        <v>481900</v>
      </c>
      <c r="H237" s="1827">
        <f t="shared" si="2"/>
        <v>500</v>
      </c>
      <c r="I237" s="1827">
        <f>'1.6.1'!F135</f>
        <v>500</v>
      </c>
      <c r="J237" s="1827"/>
    </row>
    <row r="238" spans="1:12" ht="23.25" hidden="1" customHeight="1">
      <c r="A238" s="652"/>
      <c r="B238" s="631"/>
      <c r="C238" s="632"/>
      <c r="D238" s="632"/>
      <c r="E238" s="763" t="s">
        <v>1106</v>
      </c>
      <c r="F238" s="1275"/>
      <c r="G238" s="2096" t="s">
        <v>325</v>
      </c>
      <c r="H238" s="1827">
        <v>0</v>
      </c>
      <c r="I238" s="1827"/>
      <c r="J238" s="1827">
        <v>0</v>
      </c>
    </row>
    <row r="239" spans="1:12" ht="39.75" hidden="1" customHeight="1">
      <c r="A239" s="652"/>
      <c r="B239" s="631"/>
      <c r="C239" s="632"/>
      <c r="D239" s="632"/>
      <c r="E239" s="763" t="s">
        <v>28</v>
      </c>
      <c r="F239" s="1302" t="s">
        <v>965</v>
      </c>
      <c r="G239" s="2012">
        <v>511200</v>
      </c>
      <c r="H239" s="1827" t="e">
        <v>#REF!</v>
      </c>
      <c r="I239" s="1827"/>
      <c r="J239" s="1827" t="e">
        <v>#REF!</v>
      </c>
    </row>
    <row r="240" spans="1:12" ht="39.75" hidden="1" customHeight="1">
      <c r="A240" s="652">
        <v>2170</v>
      </c>
      <c r="B240" s="631" t="s">
        <v>991</v>
      </c>
      <c r="C240" s="632">
        <v>7</v>
      </c>
      <c r="D240" s="632">
        <v>0</v>
      </c>
      <c r="E240" s="1274" t="s">
        <v>520</v>
      </c>
      <c r="F240" s="1275"/>
      <c r="G240" s="2012"/>
      <c r="H240" s="1827">
        <v>0</v>
      </c>
      <c r="I240" s="1827"/>
      <c r="J240" s="1827"/>
    </row>
    <row r="241" spans="1:12" s="1278" customFormat="1" ht="39.75" hidden="1" customHeight="1">
      <c r="A241" s="652"/>
      <c r="B241" s="631"/>
      <c r="C241" s="632"/>
      <c r="D241" s="632"/>
      <c r="E241" s="1274" t="s">
        <v>667</v>
      </c>
      <c r="F241" s="1279"/>
      <c r="G241" s="2097"/>
      <c r="H241" s="1827">
        <v>0</v>
      </c>
      <c r="I241" s="1827"/>
      <c r="J241" s="1827"/>
      <c r="L241" s="627"/>
    </row>
    <row r="242" spans="1:12" ht="39.75" hidden="1" customHeight="1">
      <c r="A242" s="652">
        <v>2171</v>
      </c>
      <c r="B242" s="631" t="s">
        <v>991</v>
      </c>
      <c r="C242" s="632">
        <v>7</v>
      </c>
      <c r="D242" s="632">
        <v>1</v>
      </c>
      <c r="E242" s="1274" t="s">
        <v>520</v>
      </c>
      <c r="F242" s="1275"/>
      <c r="G242" s="2012"/>
      <c r="H242" s="1827">
        <v>0</v>
      </c>
      <c r="I242" s="1827"/>
      <c r="J242" s="1827"/>
    </row>
    <row r="243" spans="1:12" ht="39.75" hidden="1" customHeight="1">
      <c r="A243" s="652"/>
      <c r="B243" s="631"/>
      <c r="C243" s="632"/>
      <c r="D243" s="632"/>
      <c r="E243" s="1274" t="s">
        <v>901</v>
      </c>
      <c r="F243" s="1275"/>
      <c r="G243" s="2012"/>
      <c r="H243" s="1827">
        <v>0</v>
      </c>
      <c r="I243" s="1827"/>
      <c r="J243" s="1827"/>
    </row>
    <row r="244" spans="1:12" ht="39.75" hidden="1" customHeight="1">
      <c r="A244" s="652"/>
      <c r="B244" s="631"/>
      <c r="C244" s="632"/>
      <c r="D244" s="632"/>
      <c r="E244" s="1274" t="s">
        <v>902</v>
      </c>
      <c r="F244" s="1275"/>
      <c r="G244" s="2012"/>
      <c r="H244" s="1827">
        <v>0</v>
      </c>
      <c r="I244" s="1827"/>
      <c r="J244" s="1827"/>
    </row>
    <row r="245" spans="1:12" ht="39.75" hidden="1" customHeight="1">
      <c r="A245" s="652"/>
      <c r="B245" s="631"/>
      <c r="C245" s="632"/>
      <c r="D245" s="632"/>
      <c r="E245" s="1274" t="s">
        <v>902</v>
      </c>
      <c r="F245" s="1275"/>
      <c r="G245" s="2012"/>
      <c r="H245" s="1827">
        <v>0</v>
      </c>
      <c r="I245" s="1827"/>
      <c r="J245" s="1827"/>
    </row>
    <row r="246" spans="1:12" ht="39.75" hidden="1" customHeight="1">
      <c r="A246" s="652">
        <v>2180</v>
      </c>
      <c r="B246" s="631" t="s">
        <v>991</v>
      </c>
      <c r="C246" s="632">
        <v>8</v>
      </c>
      <c r="D246" s="632">
        <v>0</v>
      </c>
      <c r="E246" s="1274" t="s">
        <v>461</v>
      </c>
      <c r="F246" s="1279" t="s">
        <v>775</v>
      </c>
      <c r="G246" s="2097"/>
      <c r="H246" s="1827">
        <v>0</v>
      </c>
      <c r="I246" s="1827"/>
      <c r="J246" s="1827"/>
    </row>
    <row r="247" spans="1:12" s="1278" customFormat="1" ht="39.75" hidden="1" customHeight="1">
      <c r="A247" s="652"/>
      <c r="B247" s="631"/>
      <c r="C247" s="632"/>
      <c r="D247" s="632"/>
      <c r="E247" s="1274" t="s">
        <v>667</v>
      </c>
      <c r="F247" s="1279"/>
      <c r="G247" s="2097"/>
      <c r="H247" s="1827">
        <v>0</v>
      </c>
      <c r="I247" s="1827"/>
      <c r="J247" s="1827"/>
      <c r="L247" s="627"/>
    </row>
    <row r="248" spans="1:12" ht="39.75" hidden="1" customHeight="1">
      <c r="A248" s="652">
        <v>2181</v>
      </c>
      <c r="B248" s="631" t="s">
        <v>991</v>
      </c>
      <c r="C248" s="632">
        <v>8</v>
      </c>
      <c r="D248" s="632">
        <v>1</v>
      </c>
      <c r="E248" s="1274" t="s">
        <v>461</v>
      </c>
      <c r="F248" s="761" t="s">
        <v>776</v>
      </c>
      <c r="G248" s="1327"/>
      <c r="H248" s="1827">
        <v>0</v>
      </c>
      <c r="I248" s="1827"/>
      <c r="J248" s="1827"/>
    </row>
    <row r="249" spans="1:12" ht="39.75" hidden="1" customHeight="1">
      <c r="A249" s="652"/>
      <c r="B249" s="631"/>
      <c r="C249" s="632"/>
      <c r="D249" s="632"/>
      <c r="E249" s="1274" t="s">
        <v>667</v>
      </c>
      <c r="F249" s="761"/>
      <c r="G249" s="1327"/>
      <c r="H249" s="1827">
        <v>0</v>
      </c>
      <c r="I249" s="1827"/>
      <c r="J249" s="1827"/>
    </row>
    <row r="250" spans="1:12" ht="39.75" hidden="1" customHeight="1">
      <c r="A250" s="652">
        <v>2182</v>
      </c>
      <c r="B250" s="631" t="s">
        <v>991</v>
      </c>
      <c r="C250" s="632">
        <v>8</v>
      </c>
      <c r="D250" s="632">
        <v>1</v>
      </c>
      <c r="E250" s="1274" t="s">
        <v>274</v>
      </c>
      <c r="F250" s="761"/>
      <c r="G250" s="1327"/>
      <c r="H250" s="1827">
        <v>0</v>
      </c>
      <c r="I250" s="1827"/>
      <c r="J250" s="1827"/>
    </row>
    <row r="251" spans="1:12" ht="39.75" hidden="1" customHeight="1">
      <c r="A251" s="652">
        <v>2183</v>
      </c>
      <c r="B251" s="631" t="s">
        <v>991</v>
      </c>
      <c r="C251" s="632">
        <v>8</v>
      </c>
      <c r="D251" s="632">
        <v>1</v>
      </c>
      <c r="E251" s="1274" t="s">
        <v>343</v>
      </c>
      <c r="F251" s="761"/>
      <c r="G251" s="1327"/>
      <c r="H251" s="1827">
        <v>0</v>
      </c>
      <c r="I251" s="1827"/>
      <c r="J251" s="1827"/>
    </row>
    <row r="252" spans="1:12" ht="39.75" hidden="1" customHeight="1">
      <c r="A252" s="652">
        <v>2184</v>
      </c>
      <c r="B252" s="631" t="s">
        <v>991</v>
      </c>
      <c r="C252" s="632">
        <v>8</v>
      </c>
      <c r="D252" s="632">
        <v>1</v>
      </c>
      <c r="E252" s="1274" t="s">
        <v>1095</v>
      </c>
      <c r="F252" s="761"/>
      <c r="G252" s="1327"/>
      <c r="H252" s="1827">
        <v>0</v>
      </c>
      <c r="I252" s="1827"/>
      <c r="J252" s="1827"/>
    </row>
    <row r="253" spans="1:12" ht="39.75" hidden="1" customHeight="1">
      <c r="A253" s="652"/>
      <c r="B253" s="631"/>
      <c r="C253" s="632"/>
      <c r="D253" s="632"/>
      <c r="E253" s="1274" t="s">
        <v>901</v>
      </c>
      <c r="F253" s="1275"/>
      <c r="G253" s="2012"/>
      <c r="H253" s="1827">
        <v>0</v>
      </c>
      <c r="I253" s="1827"/>
      <c r="J253" s="1827"/>
    </row>
    <row r="254" spans="1:12" ht="39.75" hidden="1" customHeight="1">
      <c r="A254" s="652"/>
      <c r="B254" s="631"/>
      <c r="C254" s="632"/>
      <c r="D254" s="632"/>
      <c r="E254" s="1274" t="s">
        <v>902</v>
      </c>
      <c r="F254" s="1275"/>
      <c r="G254" s="2012"/>
      <c r="H254" s="1827">
        <v>0</v>
      </c>
      <c r="I254" s="1827"/>
      <c r="J254" s="1827"/>
    </row>
    <row r="255" spans="1:12" ht="39.75" hidden="1" customHeight="1">
      <c r="A255" s="652"/>
      <c r="B255" s="631"/>
      <c r="C255" s="632"/>
      <c r="D255" s="632"/>
      <c r="E255" s="1274" t="s">
        <v>902</v>
      </c>
      <c r="F255" s="1275"/>
      <c r="G255" s="2012"/>
      <c r="H255" s="1827">
        <v>0</v>
      </c>
      <c r="I255" s="1827"/>
      <c r="J255" s="1827"/>
    </row>
    <row r="256" spans="1:12" ht="39.75" hidden="1" customHeight="1">
      <c r="A256" s="652">
        <v>2185</v>
      </c>
      <c r="B256" s="631" t="s">
        <v>562</v>
      </c>
      <c r="C256" s="632">
        <v>8</v>
      </c>
      <c r="D256" s="632">
        <v>1</v>
      </c>
      <c r="E256" s="1274"/>
      <c r="F256" s="761"/>
      <c r="G256" s="1327"/>
      <c r="H256" s="1827">
        <v>0</v>
      </c>
      <c r="I256" s="1827"/>
      <c r="J256" s="1827"/>
    </row>
    <row r="257" spans="1:12">
      <c r="A257" s="652"/>
      <c r="B257" s="631"/>
      <c r="C257" s="632"/>
      <c r="D257" s="632"/>
      <c r="E257" s="782" t="s">
        <v>28</v>
      </c>
      <c r="F257" s="1275"/>
      <c r="G257" s="2012">
        <v>511200</v>
      </c>
      <c r="H257" s="1827">
        <f>J257</f>
        <v>0</v>
      </c>
      <c r="I257" s="1827"/>
      <c r="J257" s="1827">
        <f>'1.6.1'!F155+'sybv 1,6,1'!F155</f>
        <v>0</v>
      </c>
    </row>
    <row r="258" spans="1:12" ht="24">
      <c r="A258" s="652"/>
      <c r="B258" s="631"/>
      <c r="C258" s="632"/>
      <c r="D258" s="632"/>
      <c r="E258" s="1251" t="s">
        <v>624</v>
      </c>
      <c r="F258" s="1275"/>
      <c r="G258" s="2012">
        <v>511300</v>
      </c>
      <c r="H258" s="1827">
        <f>J258</f>
        <v>0</v>
      </c>
      <c r="I258" s="1827"/>
      <c r="J258" s="1827">
        <f>'1.6.1'!F156+'sybv 1,6,1'!F156</f>
        <v>0</v>
      </c>
    </row>
    <row r="259" spans="1:12" s="650" customFormat="1" ht="38.25">
      <c r="A259" s="658">
        <v>2200</v>
      </c>
      <c r="B259" s="631" t="s">
        <v>950</v>
      </c>
      <c r="C259" s="632">
        <v>0</v>
      </c>
      <c r="D259" s="632">
        <v>0</v>
      </c>
      <c r="E259" s="1268" t="s">
        <v>514</v>
      </c>
      <c r="F259" s="630" t="s">
        <v>777</v>
      </c>
      <c r="G259" s="630"/>
      <c r="H259" s="1827">
        <f>I259</f>
        <v>4000</v>
      </c>
      <c r="I259" s="1827">
        <f>I269</f>
        <v>4000</v>
      </c>
      <c r="J259" s="1827">
        <v>0</v>
      </c>
      <c r="L259" s="627"/>
    </row>
    <row r="260" spans="1:12" hidden="1">
      <c r="A260" s="651"/>
      <c r="B260" s="631"/>
      <c r="C260" s="632"/>
      <c r="D260" s="632"/>
      <c r="E260" s="1274" t="s">
        <v>268</v>
      </c>
      <c r="F260" s="1275"/>
      <c r="G260" s="1276"/>
      <c r="H260" s="1273"/>
      <c r="I260" s="1273"/>
      <c r="J260" s="1273"/>
    </row>
    <row r="261" spans="1:12" hidden="1">
      <c r="A261" s="652">
        <v>2210</v>
      </c>
      <c r="B261" s="631" t="s">
        <v>950</v>
      </c>
      <c r="C261" s="632">
        <v>1</v>
      </c>
      <c r="D261" s="632">
        <v>0</v>
      </c>
      <c r="E261" s="1274" t="s">
        <v>778</v>
      </c>
      <c r="F261" s="1285" t="s">
        <v>779</v>
      </c>
      <c r="G261" s="1311"/>
      <c r="H261" s="1273">
        <v>0</v>
      </c>
      <c r="I261" s="1273"/>
      <c r="J261" s="1273"/>
    </row>
    <row r="262" spans="1:12" s="1278" customFormat="1" hidden="1">
      <c r="A262" s="652"/>
      <c r="B262" s="631"/>
      <c r="C262" s="632"/>
      <c r="D262" s="632"/>
      <c r="E262" s="1274" t="s">
        <v>667</v>
      </c>
      <c r="F262" s="1279"/>
      <c r="G262" s="1280"/>
      <c r="H262" s="1273">
        <v>0</v>
      </c>
      <c r="I262" s="1273"/>
      <c r="J262" s="1273"/>
      <c r="L262" s="627"/>
    </row>
    <row r="263" spans="1:12" hidden="1">
      <c r="A263" s="652">
        <v>2211</v>
      </c>
      <c r="B263" s="631" t="s">
        <v>950</v>
      </c>
      <c r="C263" s="632">
        <v>1</v>
      </c>
      <c r="D263" s="632">
        <v>1</v>
      </c>
      <c r="E263" s="1274" t="s">
        <v>780</v>
      </c>
      <c r="F263" s="761" t="s">
        <v>781</v>
      </c>
      <c r="G263" s="1309"/>
      <c r="H263" s="1273">
        <v>0</v>
      </c>
      <c r="I263" s="1273"/>
      <c r="J263" s="1273"/>
    </row>
    <row r="264" spans="1:12" ht="24.75" hidden="1" customHeight="1">
      <c r="A264" s="652"/>
      <c r="B264" s="631"/>
      <c r="C264" s="632"/>
      <c r="D264" s="632"/>
      <c r="E264" s="1274" t="s">
        <v>901</v>
      </c>
      <c r="F264" s="1275"/>
      <c r="G264" s="1276"/>
      <c r="H264" s="1273">
        <v>0</v>
      </c>
      <c r="I264" s="1273"/>
      <c r="J264" s="1273"/>
    </row>
    <row r="265" spans="1:12" hidden="1">
      <c r="A265" s="652"/>
      <c r="B265" s="631"/>
      <c r="C265" s="632"/>
      <c r="D265" s="632"/>
      <c r="E265" s="1274" t="s">
        <v>902</v>
      </c>
      <c r="F265" s="1275"/>
      <c r="G265" s="1276"/>
      <c r="H265" s="1273">
        <v>0</v>
      </c>
      <c r="I265" s="1273"/>
      <c r="J265" s="1273"/>
    </row>
    <row r="266" spans="1:12">
      <c r="A266" s="652"/>
      <c r="B266" s="631"/>
      <c r="C266" s="632"/>
      <c r="D266" s="632"/>
      <c r="E266" s="1274" t="s">
        <v>902</v>
      </c>
      <c r="F266" s="1275"/>
      <c r="G266" s="1276"/>
      <c r="H266" s="1273">
        <v>0</v>
      </c>
      <c r="I266" s="1273"/>
      <c r="J266" s="1273"/>
    </row>
    <row r="267" spans="1:12">
      <c r="A267" s="652">
        <v>2220</v>
      </c>
      <c r="B267" s="631" t="s">
        <v>950</v>
      </c>
      <c r="C267" s="632">
        <v>2</v>
      </c>
      <c r="D267" s="632">
        <v>0</v>
      </c>
      <c r="E267" s="1274" t="s">
        <v>73</v>
      </c>
      <c r="F267" s="1285" t="s">
        <v>74</v>
      </c>
      <c r="G267" s="1311"/>
      <c r="H267" s="1827">
        <f>I267</f>
        <v>4000</v>
      </c>
      <c r="I267" s="1827">
        <f>I269</f>
        <v>4000</v>
      </c>
      <c r="J267" s="1827">
        <v>0</v>
      </c>
    </row>
    <row r="268" spans="1:12" s="1278" customFormat="1">
      <c r="A268" s="652"/>
      <c r="B268" s="631"/>
      <c r="C268" s="632"/>
      <c r="D268" s="632"/>
      <c r="E268" s="1274" t="s">
        <v>667</v>
      </c>
      <c r="F268" s="1279"/>
      <c r="G268" s="1280"/>
      <c r="H268" s="1827">
        <v>0</v>
      </c>
      <c r="I268" s="1827"/>
      <c r="J268" s="1827"/>
      <c r="L268" s="627"/>
    </row>
    <row r="269" spans="1:12">
      <c r="A269" s="652">
        <v>2221</v>
      </c>
      <c r="B269" s="631" t="s">
        <v>950</v>
      </c>
      <c r="C269" s="632">
        <v>2</v>
      </c>
      <c r="D269" s="632">
        <v>1</v>
      </c>
      <c r="E269" s="1274" t="s">
        <v>75</v>
      </c>
      <c r="F269" s="761" t="s">
        <v>76</v>
      </c>
      <c r="G269" s="1309"/>
      <c r="H269" s="1827">
        <f>I269</f>
        <v>4000</v>
      </c>
      <c r="I269" s="1827">
        <f>I272+I276+I273+I274+I275</f>
        <v>4000</v>
      </c>
      <c r="J269" s="1827"/>
    </row>
    <row r="270" spans="1:12" ht="0.75" customHeight="1">
      <c r="A270" s="652"/>
      <c r="B270" s="631"/>
      <c r="C270" s="632"/>
      <c r="D270" s="632"/>
      <c r="E270" s="1274" t="s">
        <v>901</v>
      </c>
      <c r="F270" s="1275"/>
      <c r="G270" s="1276"/>
      <c r="H270" s="1827">
        <v>0</v>
      </c>
      <c r="I270" s="1827"/>
      <c r="J270" s="1827"/>
    </row>
    <row r="271" spans="1:12" ht="38.25" hidden="1">
      <c r="A271" s="652"/>
      <c r="B271" s="631"/>
      <c r="C271" s="632"/>
      <c r="D271" s="632"/>
      <c r="E271" s="1274" t="s">
        <v>901</v>
      </c>
      <c r="F271" s="1275"/>
      <c r="G271" s="1276"/>
      <c r="H271" s="1827"/>
      <c r="I271" s="1827"/>
      <c r="J271" s="1827"/>
    </row>
    <row r="272" spans="1:12" ht="25.5" hidden="1">
      <c r="A272" s="652"/>
      <c r="B272" s="631"/>
      <c r="C272" s="632"/>
      <c r="D272" s="632"/>
      <c r="E272" s="782" t="s">
        <v>910</v>
      </c>
      <c r="F272" s="1291"/>
      <c r="G272" s="1284" t="s">
        <v>352</v>
      </c>
      <c r="H272" s="1827">
        <f>I272</f>
        <v>0</v>
      </c>
      <c r="I272" s="1827">
        <f>'arandzin aih'!F116</f>
        <v>0</v>
      </c>
      <c r="J272" s="1827"/>
    </row>
    <row r="273" spans="1:12" ht="25.5">
      <c r="A273" s="652"/>
      <c r="B273" s="631"/>
      <c r="C273" s="632"/>
      <c r="D273" s="632"/>
      <c r="E273" s="753" t="s">
        <v>190</v>
      </c>
      <c r="F273" s="738" t="s">
        <v>919</v>
      </c>
      <c r="G273" s="1276">
        <v>425100</v>
      </c>
      <c r="H273" s="1827">
        <f>I273</f>
        <v>1500</v>
      </c>
      <c r="I273" s="1827">
        <f>'arandzin aih'!F67</f>
        <v>1500</v>
      </c>
      <c r="J273" s="1827"/>
    </row>
    <row r="274" spans="1:12" ht="25.5" customHeight="1" thickBot="1">
      <c r="A274" s="652"/>
      <c r="B274" s="631"/>
      <c r="C274" s="632"/>
      <c r="D274" s="632"/>
      <c r="E274" s="765" t="s">
        <v>480</v>
      </c>
      <c r="F274" s="746" t="s">
        <v>396</v>
      </c>
      <c r="G274" s="1276">
        <v>426900</v>
      </c>
      <c r="H274" s="1827">
        <f>I274</f>
        <v>2500</v>
      </c>
      <c r="I274" s="1827">
        <f>'arandzin aih'!F77</f>
        <v>2500</v>
      </c>
      <c r="J274" s="1827"/>
    </row>
    <row r="275" spans="1:12" ht="38.25" hidden="1">
      <c r="A275" s="652"/>
      <c r="B275" s="631"/>
      <c r="C275" s="632"/>
      <c r="D275" s="632"/>
      <c r="E275" s="798" t="s">
        <v>1104</v>
      </c>
      <c r="F275" s="742" t="s">
        <v>1090</v>
      </c>
      <c r="G275" s="1284" t="s">
        <v>1090</v>
      </c>
      <c r="H275" s="1827">
        <f>I275</f>
        <v>0</v>
      </c>
      <c r="I275" s="1827">
        <f>'arandzin aih'!F125</f>
        <v>0</v>
      </c>
      <c r="J275" s="1827"/>
    </row>
    <row r="276" spans="1:12" ht="12" customHeight="1">
      <c r="A276" s="652"/>
      <c r="B276" s="631"/>
      <c r="C276" s="632"/>
      <c r="D276" s="632"/>
      <c r="E276" s="1251"/>
      <c r="F276" s="1275"/>
      <c r="G276" s="1312"/>
      <c r="H276" s="1827">
        <f>I276</f>
        <v>0</v>
      </c>
      <c r="I276" s="1827">
        <v>0</v>
      </c>
      <c r="J276" s="1827"/>
    </row>
    <row r="277" spans="1:12" ht="6" hidden="1" customHeight="1">
      <c r="A277" s="652">
        <v>2230</v>
      </c>
      <c r="B277" s="631" t="s">
        <v>950</v>
      </c>
      <c r="C277" s="632">
        <v>3</v>
      </c>
      <c r="D277" s="632">
        <v>0</v>
      </c>
      <c r="E277" s="1274" t="s">
        <v>77</v>
      </c>
      <c r="F277" s="1285" t="s">
        <v>62</v>
      </c>
      <c r="G277" s="1311"/>
      <c r="H277" s="1827">
        <v>0</v>
      </c>
      <c r="I277" s="1827"/>
      <c r="J277" s="1827"/>
    </row>
    <row r="278" spans="1:12" s="1278" customFormat="1" hidden="1">
      <c r="A278" s="652"/>
      <c r="B278" s="631"/>
      <c r="C278" s="632"/>
      <c r="D278" s="632"/>
      <c r="E278" s="1274" t="s">
        <v>667</v>
      </c>
      <c r="F278" s="1279"/>
      <c r="G278" s="1280"/>
      <c r="H278" s="1827">
        <v>0</v>
      </c>
      <c r="I278" s="1827"/>
      <c r="J278" s="1827"/>
      <c r="L278" s="627"/>
    </row>
    <row r="279" spans="1:12" hidden="1">
      <c r="A279" s="652">
        <v>2231</v>
      </c>
      <c r="B279" s="631" t="s">
        <v>950</v>
      </c>
      <c r="C279" s="632">
        <v>3</v>
      </c>
      <c r="D279" s="632">
        <v>1</v>
      </c>
      <c r="E279" s="1274" t="s">
        <v>63</v>
      </c>
      <c r="F279" s="761" t="s">
        <v>64</v>
      </c>
      <c r="G279" s="1309"/>
      <c r="H279" s="1827">
        <v>0</v>
      </c>
      <c r="I279" s="1827"/>
      <c r="J279" s="1827"/>
    </row>
    <row r="280" spans="1:12" ht="38.25" hidden="1">
      <c r="A280" s="652"/>
      <c r="B280" s="631"/>
      <c r="C280" s="632"/>
      <c r="D280" s="632"/>
      <c r="E280" s="1274" t="s">
        <v>901</v>
      </c>
      <c r="F280" s="1275"/>
      <c r="G280" s="1276"/>
      <c r="H280" s="1827">
        <v>0</v>
      </c>
      <c r="I280" s="1827"/>
      <c r="J280" s="1827"/>
    </row>
    <row r="281" spans="1:12" hidden="1">
      <c r="A281" s="652"/>
      <c r="B281" s="631"/>
      <c r="C281" s="632"/>
      <c r="D281" s="632"/>
      <c r="E281" s="1274" t="s">
        <v>902</v>
      </c>
      <c r="F281" s="1275"/>
      <c r="G281" s="1276"/>
      <c r="H281" s="1827">
        <v>0</v>
      </c>
      <c r="I281" s="1827"/>
      <c r="J281" s="1827"/>
    </row>
    <row r="282" spans="1:12" hidden="1">
      <c r="A282" s="652"/>
      <c r="B282" s="631"/>
      <c r="C282" s="632"/>
      <c r="D282" s="632"/>
      <c r="E282" s="1274" t="s">
        <v>902</v>
      </c>
      <c r="F282" s="1275"/>
      <c r="G282" s="1276"/>
      <c r="H282" s="1827">
        <v>0</v>
      </c>
      <c r="I282" s="1827"/>
      <c r="J282" s="1827"/>
    </row>
    <row r="283" spans="1:12" ht="25.5" hidden="1">
      <c r="A283" s="652">
        <v>2240</v>
      </c>
      <c r="B283" s="631" t="s">
        <v>950</v>
      </c>
      <c r="C283" s="632">
        <v>4</v>
      </c>
      <c r="D283" s="632">
        <v>0</v>
      </c>
      <c r="E283" s="1274" t="s">
        <v>65</v>
      </c>
      <c r="F283" s="1279" t="s">
        <v>66</v>
      </c>
      <c r="G283" s="1280"/>
      <c r="H283" s="1827">
        <v>0</v>
      </c>
      <c r="I283" s="1827"/>
      <c r="J283" s="1827"/>
    </row>
    <row r="284" spans="1:12" s="1278" customFormat="1" hidden="1">
      <c r="A284" s="652"/>
      <c r="B284" s="631"/>
      <c r="C284" s="632"/>
      <c r="D284" s="632"/>
      <c r="E284" s="1274" t="s">
        <v>667</v>
      </c>
      <c r="F284" s="1279"/>
      <c r="G284" s="1280"/>
      <c r="H284" s="1827">
        <v>0</v>
      </c>
      <c r="I284" s="1827"/>
      <c r="J284" s="1827"/>
      <c r="L284" s="627"/>
    </row>
    <row r="285" spans="1:12" ht="25.5" hidden="1">
      <c r="A285" s="652">
        <v>2241</v>
      </c>
      <c r="B285" s="631" t="s">
        <v>950</v>
      </c>
      <c r="C285" s="632">
        <v>4</v>
      </c>
      <c r="D285" s="632">
        <v>1</v>
      </c>
      <c r="E285" s="1274" t="s">
        <v>65</v>
      </c>
      <c r="F285" s="761" t="s">
        <v>66</v>
      </c>
      <c r="G285" s="1309"/>
      <c r="H285" s="1827">
        <v>0</v>
      </c>
      <c r="I285" s="1827"/>
      <c r="J285" s="1827"/>
    </row>
    <row r="286" spans="1:12" s="1278" customFormat="1" hidden="1">
      <c r="A286" s="652"/>
      <c r="B286" s="631"/>
      <c r="C286" s="632"/>
      <c r="D286" s="632"/>
      <c r="E286" s="1274" t="s">
        <v>667</v>
      </c>
      <c r="F286" s="1279"/>
      <c r="G286" s="1280"/>
      <c r="H286" s="1827">
        <v>0</v>
      </c>
      <c r="I286" s="1827"/>
      <c r="J286" s="1827"/>
      <c r="L286" s="627"/>
    </row>
    <row r="287" spans="1:12" ht="25.5" hidden="1">
      <c r="A287" s="652">
        <v>2250</v>
      </c>
      <c r="B287" s="631" t="s">
        <v>950</v>
      </c>
      <c r="C287" s="632">
        <v>5</v>
      </c>
      <c r="D287" s="632">
        <v>0</v>
      </c>
      <c r="E287" s="1274" t="s">
        <v>477</v>
      </c>
      <c r="F287" s="1279" t="s">
        <v>545</v>
      </c>
      <c r="G287" s="1280"/>
      <c r="H287" s="1827">
        <v>0</v>
      </c>
      <c r="I287" s="1827"/>
      <c r="J287" s="1827"/>
    </row>
    <row r="288" spans="1:12" s="1278" customFormat="1" ht="0.75" hidden="1" customHeight="1">
      <c r="A288" s="652"/>
      <c r="B288" s="631"/>
      <c r="C288" s="632"/>
      <c r="D288" s="632"/>
      <c r="E288" s="1274" t="s">
        <v>667</v>
      </c>
      <c r="F288" s="1279"/>
      <c r="G288" s="1280"/>
      <c r="H288" s="1827">
        <v>0</v>
      </c>
      <c r="I288" s="1827"/>
      <c r="J288" s="1827"/>
      <c r="L288" s="627"/>
    </row>
    <row r="289" spans="1:12" ht="25.5" hidden="1">
      <c r="A289" s="652">
        <v>2251</v>
      </c>
      <c r="B289" s="631" t="s">
        <v>950</v>
      </c>
      <c r="C289" s="632">
        <v>5</v>
      </c>
      <c r="D289" s="632">
        <v>1</v>
      </c>
      <c r="E289" s="1274" t="s">
        <v>477</v>
      </c>
      <c r="F289" s="761" t="s">
        <v>546</v>
      </c>
      <c r="G289" s="1309"/>
      <c r="H289" s="1827">
        <v>0</v>
      </c>
      <c r="I289" s="1827"/>
      <c r="J289" s="1827"/>
    </row>
    <row r="290" spans="1:12" ht="38.25" hidden="1">
      <c r="A290" s="652"/>
      <c r="B290" s="631"/>
      <c r="C290" s="632"/>
      <c r="D290" s="632"/>
      <c r="E290" s="1274" t="s">
        <v>901</v>
      </c>
      <c r="F290" s="1275"/>
      <c r="G290" s="1276"/>
      <c r="H290" s="1827">
        <v>0</v>
      </c>
      <c r="I290" s="1827"/>
      <c r="J290" s="1827"/>
    </row>
    <row r="291" spans="1:12" hidden="1">
      <c r="A291" s="652"/>
      <c r="B291" s="631"/>
      <c r="C291" s="632"/>
      <c r="D291" s="632"/>
      <c r="E291" s="1274" t="s">
        <v>902</v>
      </c>
      <c r="F291" s="1275"/>
      <c r="G291" s="1276"/>
      <c r="H291" s="1827">
        <v>0</v>
      </c>
      <c r="I291" s="1827"/>
      <c r="J291" s="1827"/>
    </row>
    <row r="292" spans="1:12" hidden="1">
      <c r="A292" s="652"/>
      <c r="B292" s="631"/>
      <c r="C292" s="632"/>
      <c r="D292" s="632"/>
      <c r="E292" s="1274" t="s">
        <v>902</v>
      </c>
      <c r="F292" s="1275"/>
      <c r="G292" s="1276"/>
      <c r="H292" s="1827">
        <v>0</v>
      </c>
      <c r="I292" s="1827"/>
      <c r="J292" s="1827"/>
    </row>
    <row r="293" spans="1:12" s="650" customFormat="1" ht="51" hidden="1">
      <c r="A293" s="658">
        <v>2300</v>
      </c>
      <c r="B293" s="631" t="s">
        <v>951</v>
      </c>
      <c r="C293" s="632">
        <v>0</v>
      </c>
      <c r="D293" s="632">
        <v>0</v>
      </c>
      <c r="E293" s="1268" t="s">
        <v>135</v>
      </c>
      <c r="F293" s="630" t="s">
        <v>547</v>
      </c>
      <c r="G293" s="630"/>
      <c r="H293" s="1827">
        <v>0</v>
      </c>
      <c r="I293" s="1827">
        <v>0</v>
      </c>
      <c r="J293" s="1827">
        <v>0</v>
      </c>
      <c r="L293" s="627"/>
    </row>
    <row r="294" spans="1:12" hidden="1">
      <c r="A294" s="651"/>
      <c r="B294" s="631"/>
      <c r="C294" s="632"/>
      <c r="D294" s="632"/>
      <c r="E294" s="1274" t="s">
        <v>268</v>
      </c>
      <c r="F294" s="1275"/>
      <c r="G294" s="1276"/>
      <c r="H294" s="1827">
        <v>0</v>
      </c>
      <c r="I294" s="1827"/>
      <c r="J294" s="1827"/>
    </row>
    <row r="295" spans="1:12" hidden="1">
      <c r="A295" s="652">
        <v>2310</v>
      </c>
      <c r="B295" s="631" t="s">
        <v>951</v>
      </c>
      <c r="C295" s="632">
        <v>1</v>
      </c>
      <c r="D295" s="632">
        <v>0</v>
      </c>
      <c r="E295" s="1274" t="s">
        <v>454</v>
      </c>
      <c r="F295" s="1279" t="s">
        <v>549</v>
      </c>
      <c r="G295" s="1280"/>
      <c r="H295" s="1827">
        <v>0</v>
      </c>
      <c r="I295" s="1827"/>
      <c r="J295" s="1827"/>
    </row>
    <row r="296" spans="1:12" s="1278" customFormat="1" hidden="1">
      <c r="A296" s="652"/>
      <c r="B296" s="631"/>
      <c r="C296" s="632"/>
      <c r="D296" s="632"/>
      <c r="E296" s="1274" t="s">
        <v>667</v>
      </c>
      <c r="F296" s="1279"/>
      <c r="G296" s="1280"/>
      <c r="H296" s="1827">
        <v>0</v>
      </c>
      <c r="I296" s="1827"/>
      <c r="J296" s="1827"/>
      <c r="L296" s="627"/>
    </row>
    <row r="297" spans="1:12" hidden="1">
      <c r="A297" s="652">
        <v>2311</v>
      </c>
      <c r="B297" s="631" t="s">
        <v>951</v>
      </c>
      <c r="C297" s="632">
        <v>1</v>
      </c>
      <c r="D297" s="632">
        <v>1</v>
      </c>
      <c r="E297" s="1274" t="s">
        <v>548</v>
      </c>
      <c r="F297" s="761" t="s">
        <v>550</v>
      </c>
      <c r="G297" s="1309"/>
      <c r="H297" s="1827">
        <v>0</v>
      </c>
      <c r="I297" s="1827"/>
      <c r="J297" s="1827"/>
    </row>
    <row r="298" spans="1:12" ht="38.25" hidden="1">
      <c r="A298" s="652"/>
      <c r="B298" s="631"/>
      <c r="C298" s="632"/>
      <c r="D298" s="632"/>
      <c r="E298" s="1274" t="s">
        <v>901</v>
      </c>
      <c r="F298" s="1275"/>
      <c r="G298" s="1276"/>
      <c r="H298" s="1827">
        <v>0</v>
      </c>
      <c r="I298" s="1827"/>
      <c r="J298" s="1827"/>
    </row>
    <row r="299" spans="1:12" hidden="1">
      <c r="A299" s="652"/>
      <c r="B299" s="631"/>
      <c r="C299" s="632"/>
      <c r="D299" s="632"/>
      <c r="E299" s="1274" t="s">
        <v>902</v>
      </c>
      <c r="F299" s="1275"/>
      <c r="G299" s="1276"/>
      <c r="H299" s="1827">
        <v>0</v>
      </c>
      <c r="I299" s="1827"/>
      <c r="J299" s="1827"/>
    </row>
    <row r="300" spans="1:12" hidden="1">
      <c r="A300" s="652"/>
      <c r="B300" s="631"/>
      <c r="C300" s="632"/>
      <c r="D300" s="632"/>
      <c r="E300" s="1274" t="s">
        <v>902</v>
      </c>
      <c r="F300" s="1275"/>
      <c r="G300" s="1276"/>
      <c r="H300" s="1827">
        <v>0</v>
      </c>
      <c r="I300" s="1827"/>
      <c r="J300" s="1827"/>
    </row>
    <row r="301" spans="1:12" hidden="1">
      <c r="A301" s="652">
        <v>2312</v>
      </c>
      <c r="B301" s="631" t="s">
        <v>951</v>
      </c>
      <c r="C301" s="632">
        <v>1</v>
      </c>
      <c r="D301" s="632">
        <v>2</v>
      </c>
      <c r="E301" s="1274" t="s">
        <v>455</v>
      </c>
      <c r="F301" s="761"/>
      <c r="G301" s="1309"/>
      <c r="H301" s="1827">
        <v>0</v>
      </c>
      <c r="I301" s="1827"/>
      <c r="J301" s="1827"/>
    </row>
    <row r="302" spans="1:12" ht="38.25" hidden="1">
      <c r="A302" s="652"/>
      <c r="B302" s="631"/>
      <c r="C302" s="632"/>
      <c r="D302" s="632"/>
      <c r="E302" s="1274" t="s">
        <v>901</v>
      </c>
      <c r="F302" s="1275"/>
      <c r="G302" s="1276"/>
      <c r="H302" s="1827">
        <v>0</v>
      </c>
      <c r="I302" s="1827"/>
      <c r="J302" s="1827"/>
    </row>
    <row r="303" spans="1:12" hidden="1">
      <c r="A303" s="652"/>
      <c r="B303" s="631"/>
      <c r="C303" s="632"/>
      <c r="D303" s="632"/>
      <c r="E303" s="1274" t="s">
        <v>902</v>
      </c>
      <c r="F303" s="1275"/>
      <c r="G303" s="1276"/>
      <c r="H303" s="1827">
        <v>0</v>
      </c>
      <c r="I303" s="1827"/>
      <c r="J303" s="1827"/>
    </row>
    <row r="304" spans="1:12" hidden="1">
      <c r="A304" s="652"/>
      <c r="B304" s="631"/>
      <c r="C304" s="632"/>
      <c r="D304" s="632"/>
      <c r="E304" s="1274" t="s">
        <v>902</v>
      </c>
      <c r="F304" s="1275"/>
      <c r="G304" s="1276"/>
      <c r="H304" s="1827">
        <v>0</v>
      </c>
      <c r="I304" s="1827"/>
      <c r="J304" s="1827"/>
    </row>
    <row r="305" spans="1:12" hidden="1">
      <c r="A305" s="652">
        <v>2313</v>
      </c>
      <c r="B305" s="631" t="s">
        <v>951</v>
      </c>
      <c r="C305" s="632">
        <v>1</v>
      </c>
      <c r="D305" s="632">
        <v>3</v>
      </c>
      <c r="E305" s="1274" t="s">
        <v>456</v>
      </c>
      <c r="F305" s="761"/>
      <c r="G305" s="1309"/>
      <c r="H305" s="1827">
        <v>0</v>
      </c>
      <c r="I305" s="1827"/>
      <c r="J305" s="1827"/>
    </row>
    <row r="306" spans="1:12" ht="38.25" hidden="1">
      <c r="A306" s="652"/>
      <c r="B306" s="631"/>
      <c r="C306" s="632"/>
      <c r="D306" s="632"/>
      <c r="E306" s="1274" t="s">
        <v>901</v>
      </c>
      <c r="F306" s="1275"/>
      <c r="G306" s="1276"/>
      <c r="H306" s="1827">
        <v>0</v>
      </c>
      <c r="I306" s="1827"/>
      <c r="J306" s="1827"/>
    </row>
    <row r="307" spans="1:12" hidden="1">
      <c r="A307" s="652"/>
      <c r="B307" s="631"/>
      <c r="C307" s="632"/>
      <c r="D307" s="632"/>
      <c r="E307" s="1274" t="s">
        <v>902</v>
      </c>
      <c r="F307" s="1275"/>
      <c r="G307" s="1276"/>
      <c r="H307" s="1827">
        <v>0</v>
      </c>
      <c r="I307" s="1827"/>
      <c r="J307" s="1827"/>
    </row>
    <row r="308" spans="1:12" hidden="1">
      <c r="A308" s="652"/>
      <c r="B308" s="631"/>
      <c r="C308" s="632"/>
      <c r="D308" s="632"/>
      <c r="E308" s="1274" t="s">
        <v>902</v>
      </c>
      <c r="F308" s="1275"/>
      <c r="G308" s="1276"/>
      <c r="H308" s="1827">
        <v>0</v>
      </c>
      <c r="I308" s="1827"/>
      <c r="J308" s="1827"/>
    </row>
    <row r="309" spans="1:12" hidden="1">
      <c r="A309" s="652">
        <v>2320</v>
      </c>
      <c r="B309" s="631" t="s">
        <v>951</v>
      </c>
      <c r="C309" s="632">
        <v>2</v>
      </c>
      <c r="D309" s="632">
        <v>0</v>
      </c>
      <c r="E309" s="1274" t="s">
        <v>457</v>
      </c>
      <c r="F309" s="1279" t="s">
        <v>551</v>
      </c>
      <c r="G309" s="1280"/>
      <c r="H309" s="1827">
        <v>0</v>
      </c>
      <c r="I309" s="1827"/>
      <c r="J309" s="1827"/>
    </row>
    <row r="310" spans="1:12" s="1278" customFormat="1" hidden="1">
      <c r="A310" s="652"/>
      <c r="B310" s="631"/>
      <c r="C310" s="632"/>
      <c r="D310" s="632"/>
      <c r="E310" s="1274" t="s">
        <v>667</v>
      </c>
      <c r="F310" s="1279"/>
      <c r="G310" s="1280"/>
      <c r="H310" s="1827">
        <v>0</v>
      </c>
      <c r="I310" s="1827"/>
      <c r="J310" s="1827"/>
      <c r="L310" s="627"/>
    </row>
    <row r="311" spans="1:12" hidden="1">
      <c r="A311" s="652">
        <v>2321</v>
      </c>
      <c r="B311" s="631" t="s">
        <v>951</v>
      </c>
      <c r="C311" s="632">
        <v>2</v>
      </c>
      <c r="D311" s="632">
        <v>1</v>
      </c>
      <c r="E311" s="1274" t="s">
        <v>458</v>
      </c>
      <c r="F311" s="761" t="s">
        <v>841</v>
      </c>
      <c r="G311" s="1309"/>
      <c r="H311" s="1827">
        <v>0</v>
      </c>
      <c r="I311" s="1827"/>
      <c r="J311" s="1827"/>
    </row>
    <row r="312" spans="1:12" ht="38.25" hidden="1">
      <c r="A312" s="652"/>
      <c r="B312" s="631"/>
      <c r="C312" s="632"/>
      <c r="D312" s="632"/>
      <c r="E312" s="1274" t="s">
        <v>901</v>
      </c>
      <c r="F312" s="1275"/>
      <c r="G312" s="1276"/>
      <c r="H312" s="1827">
        <v>0</v>
      </c>
      <c r="I312" s="1827"/>
      <c r="J312" s="1827"/>
    </row>
    <row r="313" spans="1:12" hidden="1">
      <c r="A313" s="652"/>
      <c r="B313" s="631"/>
      <c r="C313" s="632"/>
      <c r="D313" s="632"/>
      <c r="E313" s="1274" t="s">
        <v>902</v>
      </c>
      <c r="F313" s="1275"/>
      <c r="G313" s="1276"/>
      <c r="H313" s="1827">
        <v>0</v>
      </c>
      <c r="I313" s="1827"/>
      <c r="J313" s="1827"/>
    </row>
    <row r="314" spans="1:12" hidden="1">
      <c r="A314" s="652"/>
      <c r="B314" s="631"/>
      <c r="C314" s="632"/>
      <c r="D314" s="632"/>
      <c r="E314" s="1274" t="s">
        <v>902</v>
      </c>
      <c r="F314" s="1275"/>
      <c r="G314" s="1276"/>
      <c r="H314" s="1827">
        <v>0</v>
      </c>
      <c r="I314" s="1827"/>
      <c r="J314" s="1827"/>
    </row>
    <row r="315" spans="1:12" ht="25.5" hidden="1">
      <c r="A315" s="652">
        <v>2330</v>
      </c>
      <c r="B315" s="631" t="s">
        <v>951</v>
      </c>
      <c r="C315" s="632">
        <v>3</v>
      </c>
      <c r="D315" s="632">
        <v>0</v>
      </c>
      <c r="E315" s="1274" t="s">
        <v>459</v>
      </c>
      <c r="F315" s="1279" t="s">
        <v>842</v>
      </c>
      <c r="G315" s="1280"/>
      <c r="H315" s="1827">
        <v>0</v>
      </c>
      <c r="I315" s="1827"/>
      <c r="J315" s="1827"/>
    </row>
    <row r="316" spans="1:12" s="1278" customFormat="1" hidden="1">
      <c r="A316" s="652"/>
      <c r="B316" s="631"/>
      <c r="C316" s="632"/>
      <c r="D316" s="632"/>
      <c r="E316" s="1274" t="s">
        <v>667</v>
      </c>
      <c r="F316" s="1279"/>
      <c r="G316" s="1280"/>
      <c r="H316" s="1827">
        <v>0</v>
      </c>
      <c r="I316" s="1827"/>
      <c r="J316" s="1827"/>
      <c r="L316" s="627"/>
    </row>
    <row r="317" spans="1:12" hidden="1">
      <c r="A317" s="652">
        <v>2331</v>
      </c>
      <c r="B317" s="631" t="s">
        <v>951</v>
      </c>
      <c r="C317" s="632">
        <v>3</v>
      </c>
      <c r="D317" s="632">
        <v>1</v>
      </c>
      <c r="E317" s="1274" t="s">
        <v>843</v>
      </c>
      <c r="F317" s="761" t="s">
        <v>844</v>
      </c>
      <c r="G317" s="1309"/>
      <c r="H317" s="1827">
        <v>0</v>
      </c>
      <c r="I317" s="1827"/>
      <c r="J317" s="1827"/>
    </row>
    <row r="318" spans="1:12" ht="38.25" hidden="1">
      <c r="A318" s="652"/>
      <c r="B318" s="631"/>
      <c r="C318" s="632"/>
      <c r="D318" s="632"/>
      <c r="E318" s="1274" t="s">
        <v>901</v>
      </c>
      <c r="F318" s="1275"/>
      <c r="G318" s="1276"/>
      <c r="H318" s="1827">
        <v>0</v>
      </c>
      <c r="I318" s="1827"/>
      <c r="J318" s="1827"/>
    </row>
    <row r="319" spans="1:12" hidden="1">
      <c r="A319" s="652"/>
      <c r="B319" s="631"/>
      <c r="C319" s="632"/>
      <c r="D319" s="632"/>
      <c r="E319" s="1274" t="s">
        <v>902</v>
      </c>
      <c r="F319" s="1275"/>
      <c r="G319" s="1276"/>
      <c r="H319" s="1827">
        <v>0</v>
      </c>
      <c r="I319" s="1827"/>
      <c r="J319" s="1827"/>
    </row>
    <row r="320" spans="1:12" hidden="1">
      <c r="A320" s="652"/>
      <c r="B320" s="631"/>
      <c r="C320" s="632"/>
      <c r="D320" s="632"/>
      <c r="E320" s="1274" t="s">
        <v>902</v>
      </c>
      <c r="F320" s="1275"/>
      <c r="G320" s="1276"/>
      <c r="H320" s="1827">
        <v>0</v>
      </c>
      <c r="I320" s="1827"/>
      <c r="J320" s="1827"/>
    </row>
    <row r="321" spans="1:12" hidden="1">
      <c r="A321" s="652">
        <v>2332</v>
      </c>
      <c r="B321" s="631" t="s">
        <v>951</v>
      </c>
      <c r="C321" s="632">
        <v>3</v>
      </c>
      <c r="D321" s="632">
        <v>2</v>
      </c>
      <c r="E321" s="1274" t="s">
        <v>460</v>
      </c>
      <c r="F321" s="761"/>
      <c r="G321" s="1309"/>
      <c r="H321" s="1827">
        <v>0</v>
      </c>
      <c r="I321" s="1827"/>
      <c r="J321" s="1827"/>
    </row>
    <row r="322" spans="1:12" ht="38.25" hidden="1">
      <c r="A322" s="652"/>
      <c r="B322" s="631"/>
      <c r="C322" s="632"/>
      <c r="D322" s="632"/>
      <c r="E322" s="1274" t="s">
        <v>901</v>
      </c>
      <c r="F322" s="1275"/>
      <c r="G322" s="1276"/>
      <c r="H322" s="1827">
        <v>0</v>
      </c>
      <c r="I322" s="1827"/>
      <c r="J322" s="1827"/>
    </row>
    <row r="323" spans="1:12" hidden="1">
      <c r="A323" s="652"/>
      <c r="B323" s="631"/>
      <c r="C323" s="632"/>
      <c r="D323" s="632"/>
      <c r="E323" s="1274" t="s">
        <v>902</v>
      </c>
      <c r="F323" s="1275"/>
      <c r="G323" s="1276"/>
      <c r="H323" s="1827">
        <v>0</v>
      </c>
      <c r="I323" s="1827"/>
      <c r="J323" s="1827"/>
    </row>
    <row r="324" spans="1:12" hidden="1">
      <c r="A324" s="652"/>
      <c r="B324" s="631"/>
      <c r="C324" s="632"/>
      <c r="D324" s="632"/>
      <c r="E324" s="1274" t="s">
        <v>902</v>
      </c>
      <c r="F324" s="1275"/>
      <c r="G324" s="1276"/>
      <c r="H324" s="1827">
        <v>0</v>
      </c>
      <c r="I324" s="1827"/>
      <c r="J324" s="1827"/>
    </row>
    <row r="325" spans="1:12" hidden="1">
      <c r="A325" s="652">
        <v>2340</v>
      </c>
      <c r="B325" s="631" t="s">
        <v>951</v>
      </c>
      <c r="C325" s="632">
        <v>4</v>
      </c>
      <c r="D325" s="632">
        <v>0</v>
      </c>
      <c r="E325" s="1274" t="s">
        <v>465</v>
      </c>
      <c r="F325" s="761"/>
      <c r="G325" s="1309"/>
      <c r="H325" s="1827">
        <v>0</v>
      </c>
      <c r="I325" s="1827"/>
      <c r="J325" s="1827"/>
    </row>
    <row r="326" spans="1:12" s="1278" customFormat="1" hidden="1">
      <c r="A326" s="652"/>
      <c r="B326" s="631"/>
      <c r="C326" s="632"/>
      <c r="D326" s="632"/>
      <c r="E326" s="1274" t="s">
        <v>667</v>
      </c>
      <c r="F326" s="1279"/>
      <c r="G326" s="1280"/>
      <c r="H326" s="1827">
        <v>0</v>
      </c>
      <c r="I326" s="1827"/>
      <c r="J326" s="1827"/>
      <c r="L326" s="627"/>
    </row>
    <row r="327" spans="1:12" hidden="1">
      <c r="A327" s="652">
        <v>2341</v>
      </c>
      <c r="B327" s="631" t="s">
        <v>951</v>
      </c>
      <c r="C327" s="632">
        <v>4</v>
      </c>
      <c r="D327" s="632">
        <v>1</v>
      </c>
      <c r="E327" s="1274" t="s">
        <v>465</v>
      </c>
      <c r="F327" s="761"/>
      <c r="G327" s="1309"/>
      <c r="H327" s="1827">
        <v>0</v>
      </c>
      <c r="I327" s="1827"/>
      <c r="J327" s="1827"/>
    </row>
    <row r="328" spans="1:12" ht="38.25" hidden="1">
      <c r="A328" s="652"/>
      <c r="B328" s="631"/>
      <c r="C328" s="632"/>
      <c r="D328" s="632"/>
      <c r="E328" s="1274" t="s">
        <v>901</v>
      </c>
      <c r="F328" s="1275"/>
      <c r="G328" s="1276"/>
      <c r="H328" s="1827">
        <v>0</v>
      </c>
      <c r="I328" s="1827"/>
      <c r="J328" s="1827"/>
    </row>
    <row r="329" spans="1:12" hidden="1">
      <c r="A329" s="652"/>
      <c r="B329" s="631"/>
      <c r="C329" s="632"/>
      <c r="D329" s="632"/>
      <c r="E329" s="1274" t="s">
        <v>902</v>
      </c>
      <c r="F329" s="1275"/>
      <c r="G329" s="1276"/>
      <c r="H329" s="1827">
        <v>0</v>
      </c>
      <c r="I329" s="1827"/>
      <c r="J329" s="1827"/>
    </row>
    <row r="330" spans="1:12" hidden="1">
      <c r="A330" s="652"/>
      <c r="B330" s="631"/>
      <c r="C330" s="632"/>
      <c r="D330" s="632"/>
      <c r="E330" s="1274" t="s">
        <v>902</v>
      </c>
      <c r="F330" s="1275"/>
      <c r="G330" s="1276"/>
      <c r="H330" s="1827">
        <v>0</v>
      </c>
      <c r="I330" s="1827"/>
      <c r="J330" s="1827"/>
    </row>
    <row r="331" spans="1:12" hidden="1">
      <c r="A331" s="652">
        <v>2350</v>
      </c>
      <c r="B331" s="631" t="s">
        <v>951</v>
      </c>
      <c r="C331" s="632">
        <v>5</v>
      </c>
      <c r="D331" s="632">
        <v>0</v>
      </c>
      <c r="E331" s="1274" t="s">
        <v>845</v>
      </c>
      <c r="F331" s="1279" t="s">
        <v>846</v>
      </c>
      <c r="G331" s="1280"/>
      <c r="H331" s="1827">
        <v>0</v>
      </c>
      <c r="I331" s="1827"/>
      <c r="J331" s="1827"/>
    </row>
    <row r="332" spans="1:12" s="1278" customFormat="1" hidden="1">
      <c r="A332" s="652"/>
      <c r="B332" s="631"/>
      <c r="C332" s="632"/>
      <c r="D332" s="632"/>
      <c r="E332" s="1274" t="s">
        <v>667</v>
      </c>
      <c r="F332" s="1279"/>
      <c r="G332" s="1280"/>
      <c r="H332" s="1827">
        <v>0</v>
      </c>
      <c r="I332" s="1827"/>
      <c r="J332" s="1827"/>
      <c r="L332" s="627"/>
    </row>
    <row r="333" spans="1:12" hidden="1">
      <c r="A333" s="652">
        <v>2351</v>
      </c>
      <c r="B333" s="631" t="s">
        <v>951</v>
      </c>
      <c r="C333" s="632">
        <v>5</v>
      </c>
      <c r="D333" s="632">
        <v>1</v>
      </c>
      <c r="E333" s="1274" t="s">
        <v>847</v>
      </c>
      <c r="F333" s="761" t="s">
        <v>846</v>
      </c>
      <c r="G333" s="1309"/>
      <c r="H333" s="1827">
        <v>0</v>
      </c>
      <c r="I333" s="1827"/>
      <c r="J333" s="1827"/>
    </row>
    <row r="334" spans="1:12" ht="38.25" hidden="1">
      <c r="A334" s="652"/>
      <c r="B334" s="631"/>
      <c r="C334" s="632"/>
      <c r="D334" s="632"/>
      <c r="E334" s="1274" t="s">
        <v>901</v>
      </c>
      <c r="F334" s="1275"/>
      <c r="G334" s="1276"/>
      <c r="H334" s="1827">
        <v>0</v>
      </c>
      <c r="I334" s="1827"/>
      <c r="J334" s="1827"/>
    </row>
    <row r="335" spans="1:12" hidden="1">
      <c r="A335" s="652"/>
      <c r="B335" s="631"/>
      <c r="C335" s="632"/>
      <c r="D335" s="632"/>
      <c r="E335" s="1274" t="s">
        <v>902</v>
      </c>
      <c r="F335" s="1275"/>
      <c r="G335" s="1276"/>
      <c r="H335" s="1827">
        <v>0</v>
      </c>
      <c r="I335" s="1827"/>
      <c r="J335" s="1827"/>
    </row>
    <row r="336" spans="1:12" hidden="1">
      <c r="A336" s="652"/>
      <c r="B336" s="631"/>
      <c r="C336" s="632"/>
      <c r="D336" s="632"/>
      <c r="E336" s="1274" t="s">
        <v>902</v>
      </c>
      <c r="F336" s="1275"/>
      <c r="G336" s="1276"/>
      <c r="H336" s="1827">
        <v>0</v>
      </c>
      <c r="I336" s="1827"/>
      <c r="J336" s="1827"/>
    </row>
    <row r="337" spans="1:12" ht="38.25" hidden="1">
      <c r="A337" s="652">
        <v>2360</v>
      </c>
      <c r="B337" s="631" t="s">
        <v>951</v>
      </c>
      <c r="C337" s="632">
        <v>6</v>
      </c>
      <c r="D337" s="632">
        <v>0</v>
      </c>
      <c r="E337" s="1274" t="s">
        <v>956</v>
      </c>
      <c r="F337" s="1279" t="s">
        <v>848</v>
      </c>
      <c r="G337" s="1280"/>
      <c r="H337" s="1827">
        <v>0</v>
      </c>
      <c r="I337" s="1827"/>
      <c r="J337" s="1827"/>
    </row>
    <row r="338" spans="1:12" s="1278" customFormat="1" hidden="1">
      <c r="A338" s="652"/>
      <c r="B338" s="631"/>
      <c r="C338" s="632"/>
      <c r="D338" s="632"/>
      <c r="E338" s="1274" t="s">
        <v>667</v>
      </c>
      <c r="F338" s="1279"/>
      <c r="G338" s="1280"/>
      <c r="H338" s="1827">
        <v>0</v>
      </c>
      <c r="I338" s="1827"/>
      <c r="J338" s="1827"/>
      <c r="L338" s="627"/>
    </row>
    <row r="339" spans="1:12" ht="38.25" hidden="1">
      <c r="A339" s="652">
        <v>2361</v>
      </c>
      <c r="B339" s="631" t="s">
        <v>951</v>
      </c>
      <c r="C339" s="632">
        <v>6</v>
      </c>
      <c r="D339" s="632">
        <v>1</v>
      </c>
      <c r="E339" s="1274" t="s">
        <v>956</v>
      </c>
      <c r="F339" s="761" t="s">
        <v>849</v>
      </c>
      <c r="G339" s="1309"/>
      <c r="H339" s="1827">
        <v>0</v>
      </c>
      <c r="I339" s="1827"/>
      <c r="J339" s="1827"/>
    </row>
    <row r="340" spans="1:12" ht="38.25" hidden="1">
      <c r="A340" s="652"/>
      <c r="B340" s="631"/>
      <c r="C340" s="632"/>
      <c r="D340" s="632"/>
      <c r="E340" s="1274" t="s">
        <v>901</v>
      </c>
      <c r="F340" s="1275"/>
      <c r="G340" s="1276"/>
      <c r="H340" s="1827">
        <v>0</v>
      </c>
      <c r="I340" s="1827"/>
      <c r="J340" s="1827"/>
    </row>
    <row r="341" spans="1:12" hidden="1">
      <c r="A341" s="652"/>
      <c r="B341" s="631"/>
      <c r="C341" s="632"/>
      <c r="D341" s="632"/>
      <c r="E341" s="1274" t="s">
        <v>902</v>
      </c>
      <c r="F341" s="1275"/>
      <c r="G341" s="1276"/>
      <c r="H341" s="1827">
        <v>0</v>
      </c>
      <c r="I341" s="1827"/>
      <c r="J341" s="1827"/>
    </row>
    <row r="342" spans="1:12" hidden="1">
      <c r="A342" s="652"/>
      <c r="B342" s="631"/>
      <c r="C342" s="632"/>
      <c r="D342" s="632"/>
      <c r="E342" s="1274" t="s">
        <v>902</v>
      </c>
      <c r="F342" s="1275"/>
      <c r="G342" s="1276"/>
      <c r="H342" s="1827">
        <v>0</v>
      </c>
      <c r="I342" s="1827"/>
      <c r="J342" s="1827"/>
    </row>
    <row r="343" spans="1:12" ht="25.5" hidden="1">
      <c r="A343" s="652">
        <v>2370</v>
      </c>
      <c r="B343" s="631" t="s">
        <v>951</v>
      </c>
      <c r="C343" s="632">
        <v>7</v>
      </c>
      <c r="D343" s="632">
        <v>0</v>
      </c>
      <c r="E343" s="1274" t="s">
        <v>397</v>
      </c>
      <c r="F343" s="1279" t="s">
        <v>850</v>
      </c>
      <c r="G343" s="1280"/>
      <c r="H343" s="1827">
        <v>0</v>
      </c>
      <c r="I343" s="1827"/>
      <c r="J343" s="1827"/>
    </row>
    <row r="344" spans="1:12" s="1278" customFormat="1" hidden="1">
      <c r="A344" s="652"/>
      <c r="B344" s="631"/>
      <c r="C344" s="632"/>
      <c r="D344" s="632"/>
      <c r="E344" s="1274" t="s">
        <v>667</v>
      </c>
      <c r="F344" s="1279"/>
      <c r="G344" s="1280"/>
      <c r="H344" s="1827">
        <v>0</v>
      </c>
      <c r="I344" s="1827"/>
      <c r="J344" s="1827"/>
      <c r="L344" s="627"/>
    </row>
    <row r="345" spans="1:12" ht="25.5" hidden="1">
      <c r="A345" s="652">
        <v>2371</v>
      </c>
      <c r="B345" s="631" t="s">
        <v>951</v>
      </c>
      <c r="C345" s="632">
        <v>7</v>
      </c>
      <c r="D345" s="632">
        <v>1</v>
      </c>
      <c r="E345" s="1274" t="s">
        <v>397</v>
      </c>
      <c r="F345" s="761" t="s">
        <v>99</v>
      </c>
      <c r="G345" s="1309"/>
      <c r="H345" s="1827">
        <v>0</v>
      </c>
      <c r="I345" s="1827"/>
      <c r="J345" s="1827"/>
    </row>
    <row r="346" spans="1:12" ht="38.25" hidden="1">
      <c r="A346" s="652"/>
      <c r="B346" s="631"/>
      <c r="C346" s="632"/>
      <c r="D346" s="632"/>
      <c r="E346" s="1274" t="s">
        <v>901</v>
      </c>
      <c r="F346" s="1275"/>
      <c r="G346" s="1276"/>
      <c r="H346" s="1827">
        <v>0</v>
      </c>
      <c r="I346" s="1827"/>
      <c r="J346" s="1827"/>
    </row>
    <row r="347" spans="1:12" hidden="1">
      <c r="A347" s="652"/>
      <c r="B347" s="631"/>
      <c r="C347" s="632"/>
      <c r="D347" s="632"/>
      <c r="E347" s="1274" t="s">
        <v>902</v>
      </c>
      <c r="F347" s="1275"/>
      <c r="G347" s="1276"/>
      <c r="H347" s="1827">
        <v>0</v>
      </c>
      <c r="I347" s="1827"/>
      <c r="J347" s="1827"/>
    </row>
    <row r="348" spans="1:12" hidden="1">
      <c r="A348" s="652"/>
      <c r="B348" s="631"/>
      <c r="C348" s="632"/>
      <c r="D348" s="632"/>
      <c r="E348" s="1274" t="s">
        <v>902</v>
      </c>
      <c r="F348" s="1275"/>
      <c r="G348" s="1276"/>
      <c r="H348" s="1827">
        <v>0</v>
      </c>
      <c r="I348" s="1827"/>
      <c r="J348" s="1827"/>
    </row>
    <row r="349" spans="1:12" s="650" customFormat="1" ht="35.25" customHeight="1">
      <c r="A349" s="658">
        <v>2400</v>
      </c>
      <c r="B349" s="631" t="s">
        <v>559</v>
      </c>
      <c r="C349" s="632">
        <v>0</v>
      </c>
      <c r="D349" s="632">
        <v>0</v>
      </c>
      <c r="E349" s="1268" t="s">
        <v>136</v>
      </c>
      <c r="F349" s="630" t="s">
        <v>100</v>
      </c>
      <c r="G349" s="630"/>
      <c r="H349" s="1330">
        <f>I349+J349</f>
        <v>1297707</v>
      </c>
      <c r="I349" s="1330">
        <f>I361+I407+I479</f>
        <v>64495</v>
      </c>
      <c r="J349" s="1330">
        <f>J361+J407+J479</f>
        <v>1233212</v>
      </c>
      <c r="L349" s="627"/>
    </row>
    <row r="350" spans="1:12" hidden="1">
      <c r="A350" s="651"/>
      <c r="B350" s="631"/>
      <c r="C350" s="632"/>
      <c r="D350" s="632"/>
      <c r="E350" s="1274" t="s">
        <v>268</v>
      </c>
      <c r="F350" s="1275"/>
      <c r="G350" s="1276"/>
      <c r="H350" s="1330"/>
      <c r="I350" s="1330"/>
      <c r="J350" s="1330"/>
    </row>
    <row r="351" spans="1:12" ht="38.25" hidden="1">
      <c r="A351" s="652">
        <v>2410</v>
      </c>
      <c r="B351" s="631" t="s">
        <v>559</v>
      </c>
      <c r="C351" s="632">
        <v>1</v>
      </c>
      <c r="D351" s="632">
        <v>0</v>
      </c>
      <c r="E351" s="1274" t="s">
        <v>813</v>
      </c>
      <c r="F351" s="1279" t="s">
        <v>47</v>
      </c>
      <c r="G351" s="1280"/>
      <c r="H351" s="1330">
        <v>0</v>
      </c>
      <c r="I351" s="1330">
        <v>0</v>
      </c>
      <c r="J351" s="1330">
        <v>0</v>
      </c>
    </row>
    <row r="352" spans="1:12" s="1278" customFormat="1" hidden="1">
      <c r="A352" s="652"/>
      <c r="B352" s="631"/>
      <c r="C352" s="632"/>
      <c r="D352" s="632"/>
      <c r="E352" s="1274" t="s">
        <v>667</v>
      </c>
      <c r="F352" s="1279"/>
      <c r="G352" s="1280"/>
      <c r="H352" s="1330">
        <v>0</v>
      </c>
      <c r="I352" s="1330"/>
      <c r="J352" s="1330"/>
      <c r="L352" s="627"/>
    </row>
    <row r="353" spans="1:12" ht="25.5" hidden="1">
      <c r="A353" s="652">
        <v>2411</v>
      </c>
      <c r="B353" s="631" t="s">
        <v>559</v>
      </c>
      <c r="C353" s="632">
        <v>1</v>
      </c>
      <c r="D353" s="632">
        <v>1</v>
      </c>
      <c r="E353" s="1274" t="s">
        <v>94</v>
      </c>
      <c r="F353" s="1275" t="s">
        <v>95</v>
      </c>
      <c r="G353" s="1276"/>
      <c r="H353" s="1330">
        <v>0</v>
      </c>
      <c r="I353" s="1330"/>
      <c r="J353" s="1330"/>
    </row>
    <row r="354" spans="1:12" ht="38.25" hidden="1">
      <c r="A354" s="652"/>
      <c r="B354" s="631"/>
      <c r="C354" s="632"/>
      <c r="D354" s="632"/>
      <c r="E354" s="1274" t="s">
        <v>901</v>
      </c>
      <c r="F354" s="1275"/>
      <c r="G354" s="1276"/>
      <c r="H354" s="1330">
        <v>0</v>
      </c>
      <c r="I354" s="1330"/>
      <c r="J354" s="1330"/>
    </row>
    <row r="355" spans="1:12" hidden="1">
      <c r="A355" s="652"/>
      <c r="B355" s="631"/>
      <c r="C355" s="632"/>
      <c r="D355" s="632"/>
      <c r="E355" s="1274" t="s">
        <v>902</v>
      </c>
      <c r="F355" s="1275"/>
      <c r="G355" s="1276"/>
      <c r="H355" s="1330">
        <v>0</v>
      </c>
      <c r="I355" s="1330"/>
      <c r="J355" s="1330"/>
    </row>
    <row r="356" spans="1:12" hidden="1">
      <c r="A356" s="652"/>
      <c r="B356" s="631"/>
      <c r="C356" s="632"/>
      <c r="D356" s="632"/>
      <c r="E356" s="1274" t="s">
        <v>902</v>
      </c>
      <c r="F356" s="1275"/>
      <c r="G356" s="1276"/>
      <c r="H356" s="1330">
        <v>0</v>
      </c>
      <c r="I356" s="1330"/>
      <c r="J356" s="1330"/>
    </row>
    <row r="357" spans="1:12" ht="25.5" hidden="1">
      <c r="A357" s="652">
        <v>2412</v>
      </c>
      <c r="B357" s="631" t="s">
        <v>559</v>
      </c>
      <c r="C357" s="632">
        <v>1</v>
      </c>
      <c r="D357" s="632">
        <v>2</v>
      </c>
      <c r="E357" s="1274" t="s">
        <v>96</v>
      </c>
      <c r="F357" s="761" t="s">
        <v>97</v>
      </c>
      <c r="G357" s="1309"/>
      <c r="H357" s="1330">
        <v>0</v>
      </c>
      <c r="I357" s="1330"/>
      <c r="J357" s="1330"/>
    </row>
    <row r="358" spans="1:12" ht="38.25" hidden="1">
      <c r="A358" s="652"/>
      <c r="B358" s="631"/>
      <c r="C358" s="632"/>
      <c r="D358" s="632"/>
      <c r="E358" s="1274" t="s">
        <v>901</v>
      </c>
      <c r="F358" s="1275"/>
      <c r="G358" s="1276"/>
      <c r="H358" s="1330">
        <v>0</v>
      </c>
      <c r="I358" s="1330"/>
      <c r="J358" s="1330"/>
    </row>
    <row r="359" spans="1:12" hidden="1">
      <c r="A359" s="652"/>
      <c r="B359" s="631"/>
      <c r="C359" s="632"/>
      <c r="D359" s="632"/>
      <c r="E359" s="1274" t="s">
        <v>902</v>
      </c>
      <c r="F359" s="1275"/>
      <c r="G359" s="1276"/>
      <c r="H359" s="1330"/>
      <c r="I359" s="1330"/>
      <c r="J359" s="1330"/>
    </row>
    <row r="360" spans="1:12" hidden="1">
      <c r="A360" s="652"/>
      <c r="B360" s="631"/>
      <c r="C360" s="632"/>
      <c r="D360" s="632"/>
      <c r="E360" s="1274" t="s">
        <v>902</v>
      </c>
      <c r="F360" s="1275"/>
      <c r="G360" s="1276"/>
      <c r="H360" s="1330"/>
      <c r="I360" s="1330"/>
      <c r="J360" s="1330"/>
    </row>
    <row r="361" spans="1:12" ht="25.5">
      <c r="A361" s="652">
        <v>2420</v>
      </c>
      <c r="B361" s="631" t="s">
        <v>559</v>
      </c>
      <c r="C361" s="632">
        <v>2</v>
      </c>
      <c r="D361" s="632">
        <v>0</v>
      </c>
      <c r="E361" s="1274" t="s">
        <v>98</v>
      </c>
      <c r="F361" s="1279" t="s">
        <v>462</v>
      </c>
      <c r="G361" s="1280"/>
      <c r="H361" s="1330">
        <f>H363</f>
        <v>123872</v>
      </c>
      <c r="I361" s="1330">
        <f>I363</f>
        <v>55020</v>
      </c>
      <c r="J361" s="1330">
        <f>J367</f>
        <v>68852</v>
      </c>
    </row>
    <row r="362" spans="1:12" s="1278" customFormat="1">
      <c r="A362" s="652"/>
      <c r="B362" s="631"/>
      <c r="C362" s="632"/>
      <c r="D362" s="632"/>
      <c r="E362" s="1274" t="s">
        <v>667</v>
      </c>
      <c r="F362" s="1279"/>
      <c r="G362" s="1280"/>
      <c r="H362" s="1330"/>
      <c r="I362" s="1330"/>
      <c r="J362" s="1330"/>
      <c r="L362" s="627"/>
    </row>
    <row r="363" spans="1:12">
      <c r="A363" s="652">
        <v>2421</v>
      </c>
      <c r="B363" s="631" t="s">
        <v>559</v>
      </c>
      <c r="C363" s="632">
        <v>2</v>
      </c>
      <c r="D363" s="632">
        <v>1</v>
      </c>
      <c r="E363" s="1274" t="s">
        <v>463</v>
      </c>
      <c r="F363" s="761" t="s">
        <v>1120</v>
      </c>
      <c r="G363" s="1309"/>
      <c r="H363" s="1330">
        <f>H367+H366+H365</f>
        <v>123872</v>
      </c>
      <c r="I363" s="1330">
        <f>I365+I366</f>
        <v>55020</v>
      </c>
      <c r="J363" s="1330">
        <f>J367</f>
        <v>68852</v>
      </c>
    </row>
    <row r="364" spans="1:12" ht="27" customHeight="1">
      <c r="A364" s="652"/>
      <c r="B364" s="631"/>
      <c r="C364" s="632"/>
      <c r="D364" s="632"/>
      <c r="E364" s="1274" t="s">
        <v>901</v>
      </c>
      <c r="F364" s="1275"/>
      <c r="G364" s="1276"/>
      <c r="H364" s="1330">
        <v>0</v>
      </c>
      <c r="I364" s="1330"/>
      <c r="J364" s="1330"/>
    </row>
    <row r="365" spans="1:12" ht="27" customHeight="1">
      <c r="A365" s="652"/>
      <c r="B365" s="631"/>
      <c r="C365" s="632"/>
      <c r="D365" s="632"/>
      <c r="E365" s="754" t="s">
        <v>189</v>
      </c>
      <c r="F365" s="1275"/>
      <c r="G365" s="1276">
        <v>424100</v>
      </c>
      <c r="H365" s="1330">
        <f>I365</f>
        <v>1000</v>
      </c>
      <c r="I365" s="1330">
        <f>' gux'!F66</f>
        <v>1000</v>
      </c>
      <c r="J365" s="1330"/>
    </row>
    <row r="366" spans="1:12" ht="27" customHeight="1">
      <c r="A366" s="652"/>
      <c r="B366" s="631"/>
      <c r="C366" s="632"/>
      <c r="D366" s="632"/>
      <c r="E366" s="782" t="s">
        <v>16</v>
      </c>
      <c r="F366" s="1275"/>
      <c r="G366" s="1284" t="s">
        <v>874</v>
      </c>
      <c r="H366" s="1330">
        <f>I366</f>
        <v>54020</v>
      </c>
      <c r="I366" s="1330">
        <f>' gux'!F113</f>
        <v>54020</v>
      </c>
      <c r="J366" s="1330"/>
    </row>
    <row r="367" spans="1:12" ht="21.75" customHeight="1">
      <c r="A367" s="652"/>
      <c r="B367" s="631"/>
      <c r="C367" s="632"/>
      <c r="D367" s="632"/>
      <c r="E367" s="797" t="s">
        <v>1688</v>
      </c>
      <c r="F367" s="1275"/>
      <c r="G367" s="1303" t="s">
        <v>1099</v>
      </c>
      <c r="H367" s="1330">
        <f>J367</f>
        <v>68852</v>
      </c>
      <c r="I367" s="1330">
        <f>anasnabyz!F35</f>
        <v>0</v>
      </c>
      <c r="J367" s="1330">
        <f>' gux'!F142+'subv gux'!F142</f>
        <v>68852</v>
      </c>
    </row>
    <row r="368" spans="1:12" ht="0.75" hidden="1" customHeight="1">
      <c r="A368" s="652"/>
      <c r="B368" s="631"/>
      <c r="C368" s="632"/>
      <c r="D368" s="632"/>
      <c r="E368" s="754" t="s">
        <v>640</v>
      </c>
      <c r="F368" s="1291"/>
      <c r="G368" s="1284" t="s">
        <v>20</v>
      </c>
      <c r="H368" s="1827">
        <f>I368</f>
        <v>0</v>
      </c>
      <c r="I368" s="1827">
        <f>anasnabyz!F41</f>
        <v>0</v>
      </c>
      <c r="J368" s="1827"/>
    </row>
    <row r="369" spans="1:12" hidden="1">
      <c r="A369" s="652">
        <v>2422</v>
      </c>
      <c r="B369" s="631" t="s">
        <v>559</v>
      </c>
      <c r="C369" s="632">
        <v>2</v>
      </c>
      <c r="D369" s="632">
        <v>2</v>
      </c>
      <c r="E369" s="1274" t="s">
        <v>521</v>
      </c>
      <c r="F369" s="761" t="s">
        <v>522</v>
      </c>
      <c r="G369" s="1309"/>
      <c r="H369" s="1827">
        <v>0</v>
      </c>
      <c r="I369" s="1827"/>
      <c r="J369" s="1827"/>
    </row>
    <row r="370" spans="1:12" ht="38.25" hidden="1">
      <c r="A370" s="652"/>
      <c r="B370" s="631"/>
      <c r="C370" s="632"/>
      <c r="D370" s="632"/>
      <c r="E370" s="1274" t="s">
        <v>901</v>
      </c>
      <c r="F370" s="1275"/>
      <c r="G370" s="1276"/>
      <c r="H370" s="1827">
        <v>0</v>
      </c>
      <c r="I370" s="1827"/>
      <c r="J370" s="1827"/>
    </row>
    <row r="371" spans="1:12" hidden="1">
      <c r="A371" s="652"/>
      <c r="B371" s="631"/>
      <c r="C371" s="632"/>
      <c r="D371" s="632"/>
      <c r="E371" s="1274" t="s">
        <v>902</v>
      </c>
      <c r="F371" s="1275"/>
      <c r="G371" s="1276"/>
      <c r="H371" s="1827">
        <v>0</v>
      </c>
      <c r="I371" s="1827"/>
      <c r="J371" s="1827"/>
    </row>
    <row r="372" spans="1:12" hidden="1">
      <c r="A372" s="652"/>
      <c r="B372" s="631"/>
      <c r="C372" s="632"/>
      <c r="D372" s="632"/>
      <c r="E372" s="1274" t="s">
        <v>902</v>
      </c>
      <c r="F372" s="1275"/>
      <c r="G372" s="1276"/>
      <c r="H372" s="1827">
        <v>0</v>
      </c>
      <c r="I372" s="1827"/>
      <c r="J372" s="1827"/>
    </row>
    <row r="373" spans="1:12" hidden="1">
      <c r="A373" s="652">
        <v>2423</v>
      </c>
      <c r="B373" s="631" t="s">
        <v>559</v>
      </c>
      <c r="C373" s="632">
        <v>2</v>
      </c>
      <c r="D373" s="632">
        <v>3</v>
      </c>
      <c r="E373" s="1274" t="s">
        <v>523</v>
      </c>
      <c r="F373" s="761" t="s">
        <v>524</v>
      </c>
      <c r="G373" s="1309"/>
      <c r="H373" s="1827">
        <v>0</v>
      </c>
      <c r="I373" s="1827"/>
      <c r="J373" s="1827"/>
    </row>
    <row r="374" spans="1:12" ht="38.25" hidden="1">
      <c r="A374" s="652"/>
      <c r="B374" s="631"/>
      <c r="C374" s="632"/>
      <c r="D374" s="632"/>
      <c r="E374" s="1274" t="s">
        <v>901</v>
      </c>
      <c r="F374" s="1275"/>
      <c r="G374" s="1276"/>
      <c r="H374" s="1827">
        <v>0</v>
      </c>
      <c r="I374" s="1827"/>
      <c r="J374" s="1827"/>
    </row>
    <row r="375" spans="1:12" hidden="1">
      <c r="A375" s="652"/>
      <c r="B375" s="631"/>
      <c r="C375" s="632"/>
      <c r="D375" s="632"/>
      <c r="E375" s="1274" t="s">
        <v>902</v>
      </c>
      <c r="F375" s="1275"/>
      <c r="G375" s="1276"/>
      <c r="H375" s="1827">
        <v>0</v>
      </c>
      <c r="I375" s="1827"/>
      <c r="J375" s="1827"/>
    </row>
    <row r="376" spans="1:12" hidden="1">
      <c r="A376" s="652"/>
      <c r="B376" s="631"/>
      <c r="C376" s="632"/>
      <c r="D376" s="632"/>
      <c r="E376" s="1274" t="s">
        <v>902</v>
      </c>
      <c r="F376" s="1275"/>
      <c r="G376" s="1276"/>
      <c r="H376" s="1827">
        <v>0</v>
      </c>
      <c r="I376" s="1827"/>
      <c r="J376" s="1827"/>
    </row>
    <row r="377" spans="1:12" hidden="1">
      <c r="A377" s="652">
        <v>2424</v>
      </c>
      <c r="B377" s="631" t="s">
        <v>559</v>
      </c>
      <c r="C377" s="632">
        <v>2</v>
      </c>
      <c r="D377" s="632">
        <v>4</v>
      </c>
      <c r="E377" s="1274" t="s">
        <v>560</v>
      </c>
      <c r="F377" s="761"/>
      <c r="G377" s="1309"/>
      <c r="H377" s="1827">
        <v>0</v>
      </c>
      <c r="I377" s="1827"/>
      <c r="J377" s="1827"/>
    </row>
    <row r="378" spans="1:12" ht="38.25" hidden="1">
      <c r="A378" s="652"/>
      <c r="B378" s="631"/>
      <c r="C378" s="632"/>
      <c r="D378" s="632"/>
      <c r="E378" s="1274" t="s">
        <v>901</v>
      </c>
      <c r="F378" s="1275"/>
      <c r="G378" s="1276"/>
      <c r="H378" s="1827">
        <v>0</v>
      </c>
      <c r="I378" s="1827"/>
      <c r="J378" s="1827"/>
    </row>
    <row r="379" spans="1:12" hidden="1">
      <c r="A379" s="652"/>
      <c r="B379" s="631"/>
      <c r="C379" s="632"/>
      <c r="D379" s="632"/>
      <c r="E379" s="1274" t="s">
        <v>902</v>
      </c>
      <c r="F379" s="1275"/>
      <c r="G379" s="1276"/>
      <c r="H379" s="1827">
        <v>0</v>
      </c>
      <c r="I379" s="1827"/>
      <c r="J379" s="1827"/>
    </row>
    <row r="380" spans="1:12" hidden="1">
      <c r="A380" s="652"/>
      <c r="B380" s="631"/>
      <c r="C380" s="632"/>
      <c r="D380" s="632"/>
      <c r="E380" s="1274" t="s">
        <v>902</v>
      </c>
      <c r="F380" s="1275"/>
      <c r="G380" s="1276"/>
      <c r="H380" s="1827">
        <v>0</v>
      </c>
      <c r="I380" s="1827"/>
      <c r="J380" s="1827"/>
    </row>
    <row r="381" spans="1:12" hidden="1">
      <c r="A381" s="652">
        <v>2430</v>
      </c>
      <c r="B381" s="631" t="s">
        <v>559</v>
      </c>
      <c r="C381" s="632">
        <v>3</v>
      </c>
      <c r="D381" s="632">
        <v>0</v>
      </c>
      <c r="E381" s="1274" t="s">
        <v>525</v>
      </c>
      <c r="F381" s="1279" t="s">
        <v>526</v>
      </c>
      <c r="G381" s="1280"/>
      <c r="H381" s="1827">
        <v>0</v>
      </c>
      <c r="I381" s="1827">
        <v>0</v>
      </c>
      <c r="J381" s="1827">
        <v>0</v>
      </c>
    </row>
    <row r="382" spans="1:12" s="1278" customFormat="1" hidden="1">
      <c r="A382" s="652"/>
      <c r="B382" s="631"/>
      <c r="C382" s="632"/>
      <c r="D382" s="632"/>
      <c r="E382" s="1274" t="s">
        <v>667</v>
      </c>
      <c r="F382" s="1279"/>
      <c r="G382" s="1280"/>
      <c r="H382" s="1827"/>
      <c r="I382" s="1827"/>
      <c r="J382" s="1827"/>
      <c r="L382" s="627"/>
    </row>
    <row r="383" spans="1:12" hidden="1">
      <c r="A383" s="652">
        <v>2431</v>
      </c>
      <c r="B383" s="631" t="s">
        <v>559</v>
      </c>
      <c r="C383" s="632">
        <v>3</v>
      </c>
      <c r="D383" s="632">
        <v>1</v>
      </c>
      <c r="E383" s="1274" t="s">
        <v>527</v>
      </c>
      <c r="F383" s="761" t="s">
        <v>528</v>
      </c>
      <c r="G383" s="1309"/>
      <c r="H383" s="1827">
        <v>0</v>
      </c>
      <c r="I383" s="1827"/>
      <c r="J383" s="1827"/>
    </row>
    <row r="384" spans="1:12" ht="38.25" hidden="1">
      <c r="A384" s="652"/>
      <c r="B384" s="631"/>
      <c r="C384" s="632"/>
      <c r="D384" s="632"/>
      <c r="E384" s="1274" t="s">
        <v>901</v>
      </c>
      <c r="F384" s="1275"/>
      <c r="G384" s="1276"/>
      <c r="H384" s="1827">
        <v>0</v>
      </c>
      <c r="I384" s="1827"/>
      <c r="J384" s="1827"/>
    </row>
    <row r="385" spans="1:12" hidden="1">
      <c r="A385" s="652"/>
      <c r="B385" s="631"/>
      <c r="C385" s="632"/>
      <c r="D385" s="632"/>
      <c r="E385" s="1274" t="s">
        <v>902</v>
      </c>
      <c r="F385" s="1275"/>
      <c r="G385" s="1276"/>
      <c r="H385" s="1827">
        <v>0</v>
      </c>
      <c r="I385" s="1827"/>
      <c r="J385" s="1827"/>
    </row>
    <row r="386" spans="1:12" hidden="1">
      <c r="A386" s="652"/>
      <c r="B386" s="631"/>
      <c r="C386" s="632"/>
      <c r="D386" s="632"/>
      <c r="E386" s="1274" t="s">
        <v>902</v>
      </c>
      <c r="F386" s="1275"/>
      <c r="G386" s="1276"/>
      <c r="H386" s="1827">
        <v>0</v>
      </c>
      <c r="I386" s="1827"/>
      <c r="J386" s="1827"/>
    </row>
    <row r="387" spans="1:12" hidden="1">
      <c r="A387" s="652">
        <v>2432</v>
      </c>
      <c r="B387" s="631" t="s">
        <v>559</v>
      </c>
      <c r="C387" s="632">
        <v>3</v>
      </c>
      <c r="D387" s="632">
        <v>2</v>
      </c>
      <c r="E387" s="1274" t="s">
        <v>529</v>
      </c>
      <c r="F387" s="761" t="s">
        <v>530</v>
      </c>
      <c r="G387" s="1309"/>
      <c r="H387" s="1827">
        <v>0</v>
      </c>
      <c r="I387" s="1827">
        <v>0</v>
      </c>
      <c r="J387" s="1827">
        <v>0</v>
      </c>
    </row>
    <row r="388" spans="1:12" ht="38.25" hidden="1">
      <c r="A388" s="652"/>
      <c r="B388" s="631"/>
      <c r="C388" s="632"/>
      <c r="D388" s="632"/>
      <c r="E388" s="1274" t="s">
        <v>901</v>
      </c>
      <c r="F388" s="1275"/>
      <c r="G388" s="1276"/>
      <c r="H388" s="1827">
        <v>0</v>
      </c>
      <c r="I388" s="1827"/>
      <c r="J388" s="1827"/>
    </row>
    <row r="389" spans="1:12" hidden="1">
      <c r="A389" s="652">
        <v>2433</v>
      </c>
      <c r="B389" s="631" t="s">
        <v>559</v>
      </c>
      <c r="C389" s="632">
        <v>3</v>
      </c>
      <c r="D389" s="632">
        <v>3</v>
      </c>
      <c r="E389" s="1274" t="s">
        <v>531</v>
      </c>
      <c r="F389" s="761" t="s">
        <v>532</v>
      </c>
      <c r="G389" s="1309"/>
      <c r="H389" s="1827">
        <v>0</v>
      </c>
      <c r="I389" s="1827"/>
      <c r="J389" s="1827"/>
    </row>
    <row r="390" spans="1:12" ht="38.25" hidden="1">
      <c r="A390" s="652"/>
      <c r="B390" s="631"/>
      <c r="C390" s="632"/>
      <c r="D390" s="632"/>
      <c r="E390" s="1274" t="s">
        <v>901</v>
      </c>
      <c r="F390" s="1275"/>
      <c r="G390" s="1276"/>
      <c r="H390" s="1827">
        <v>0</v>
      </c>
      <c r="I390" s="1827"/>
      <c r="J390" s="1827"/>
    </row>
    <row r="391" spans="1:12" hidden="1">
      <c r="A391" s="652"/>
      <c r="B391" s="631"/>
      <c r="C391" s="632"/>
      <c r="D391" s="632"/>
      <c r="E391" s="1274" t="s">
        <v>902</v>
      </c>
      <c r="F391" s="1275"/>
      <c r="G391" s="1276"/>
      <c r="H391" s="1827">
        <v>0</v>
      </c>
      <c r="I391" s="1827"/>
      <c r="J391" s="1827"/>
    </row>
    <row r="392" spans="1:12" hidden="1">
      <c r="A392" s="652"/>
      <c r="B392" s="631"/>
      <c r="C392" s="632"/>
      <c r="D392" s="632"/>
      <c r="E392" s="1274" t="s">
        <v>902</v>
      </c>
      <c r="F392" s="1275"/>
      <c r="G392" s="1276"/>
      <c r="H392" s="1827">
        <v>0</v>
      </c>
      <c r="I392" s="1827"/>
      <c r="J392" s="1827"/>
    </row>
    <row r="393" spans="1:12" ht="25.5" hidden="1">
      <c r="A393" s="652">
        <v>2440</v>
      </c>
      <c r="B393" s="631" t="s">
        <v>559</v>
      </c>
      <c r="C393" s="632">
        <v>4</v>
      </c>
      <c r="D393" s="632">
        <v>0</v>
      </c>
      <c r="E393" s="1274" t="s">
        <v>442</v>
      </c>
      <c r="F393" s="1279" t="s">
        <v>113</v>
      </c>
      <c r="G393" s="1280"/>
      <c r="H393" s="1827">
        <v>0</v>
      </c>
      <c r="I393" s="1827">
        <v>0</v>
      </c>
      <c r="J393" s="1827">
        <v>0</v>
      </c>
    </row>
    <row r="394" spans="1:12" s="1278" customFormat="1" hidden="1">
      <c r="A394" s="652"/>
      <c r="B394" s="631"/>
      <c r="C394" s="632"/>
      <c r="D394" s="632"/>
      <c r="E394" s="1274" t="s">
        <v>667</v>
      </c>
      <c r="F394" s="1279"/>
      <c r="G394" s="1280"/>
      <c r="H394" s="1827">
        <v>0</v>
      </c>
      <c r="I394" s="1827"/>
      <c r="J394" s="1827"/>
      <c r="L394" s="627"/>
    </row>
    <row r="395" spans="1:12" ht="25.5" hidden="1">
      <c r="A395" s="652">
        <v>2441</v>
      </c>
      <c r="B395" s="631" t="s">
        <v>559</v>
      </c>
      <c r="C395" s="632">
        <v>4</v>
      </c>
      <c r="D395" s="632">
        <v>1</v>
      </c>
      <c r="E395" s="1274" t="s">
        <v>114</v>
      </c>
      <c r="F395" s="761" t="s">
        <v>115</v>
      </c>
      <c r="G395" s="1309"/>
      <c r="H395" s="1827">
        <v>0</v>
      </c>
      <c r="I395" s="1827"/>
      <c r="J395" s="1827"/>
    </row>
    <row r="396" spans="1:12" ht="38.25" hidden="1">
      <c r="A396" s="652"/>
      <c r="B396" s="631"/>
      <c r="C396" s="632"/>
      <c r="D396" s="632"/>
      <c r="E396" s="1274" t="s">
        <v>901</v>
      </c>
      <c r="F396" s="1275"/>
      <c r="G396" s="1276"/>
      <c r="H396" s="1827">
        <v>0</v>
      </c>
      <c r="I396" s="1827"/>
      <c r="J396" s="1827"/>
    </row>
    <row r="397" spans="1:12" hidden="1">
      <c r="A397" s="652"/>
      <c r="B397" s="631"/>
      <c r="C397" s="632"/>
      <c r="D397" s="632"/>
      <c r="E397" s="1274" t="s">
        <v>902</v>
      </c>
      <c r="F397" s="1275"/>
      <c r="G397" s="1276"/>
      <c r="H397" s="1827">
        <v>0</v>
      </c>
      <c r="I397" s="1827"/>
      <c r="J397" s="1827"/>
    </row>
    <row r="398" spans="1:12" hidden="1">
      <c r="A398" s="652"/>
      <c r="B398" s="631"/>
      <c r="C398" s="632"/>
      <c r="D398" s="632"/>
      <c r="E398" s="1274" t="s">
        <v>902</v>
      </c>
      <c r="F398" s="1275"/>
      <c r="G398" s="1276"/>
      <c r="H398" s="1827">
        <v>0</v>
      </c>
      <c r="I398" s="1827"/>
      <c r="J398" s="1827"/>
    </row>
    <row r="399" spans="1:12" hidden="1">
      <c r="A399" s="652">
        <v>2442</v>
      </c>
      <c r="B399" s="631" t="s">
        <v>559</v>
      </c>
      <c r="C399" s="632">
        <v>4</v>
      </c>
      <c r="D399" s="632">
        <v>2</v>
      </c>
      <c r="E399" s="1274" t="s">
        <v>744</v>
      </c>
      <c r="F399" s="761" t="s">
        <v>745</v>
      </c>
      <c r="G399" s="1309"/>
      <c r="H399" s="1827">
        <v>0</v>
      </c>
      <c r="I399" s="1827"/>
      <c r="J399" s="1827"/>
    </row>
    <row r="400" spans="1:12" ht="0.75" hidden="1" customHeight="1">
      <c r="A400" s="652"/>
      <c r="B400" s="631"/>
      <c r="C400" s="632"/>
      <c r="D400" s="632"/>
      <c r="E400" s="1274" t="s">
        <v>901</v>
      </c>
      <c r="F400" s="1275"/>
      <c r="G400" s="1276"/>
      <c r="H400" s="1827">
        <v>0</v>
      </c>
      <c r="I400" s="1827"/>
      <c r="J400" s="1827"/>
    </row>
    <row r="401" spans="1:12" hidden="1">
      <c r="A401" s="652"/>
      <c r="B401" s="631"/>
      <c r="C401" s="632"/>
      <c r="D401" s="632"/>
      <c r="E401" s="1274" t="s">
        <v>902</v>
      </c>
      <c r="F401" s="1275"/>
      <c r="G401" s="1276"/>
      <c r="H401" s="1827">
        <v>0</v>
      </c>
      <c r="I401" s="1827"/>
      <c r="J401" s="1827"/>
    </row>
    <row r="402" spans="1:12" hidden="1">
      <c r="A402" s="652"/>
      <c r="B402" s="631"/>
      <c r="C402" s="632"/>
      <c r="D402" s="632"/>
      <c r="E402" s="1274" t="s">
        <v>902</v>
      </c>
      <c r="F402" s="1275"/>
      <c r="G402" s="1276"/>
      <c r="H402" s="1827">
        <v>0</v>
      </c>
      <c r="I402" s="1827"/>
      <c r="J402" s="1827"/>
    </row>
    <row r="403" spans="1:12" hidden="1">
      <c r="A403" s="652">
        <v>2443</v>
      </c>
      <c r="B403" s="631" t="s">
        <v>559</v>
      </c>
      <c r="C403" s="632">
        <v>4</v>
      </c>
      <c r="D403" s="632">
        <v>3</v>
      </c>
      <c r="E403" s="1274" t="s">
        <v>746</v>
      </c>
      <c r="F403" s="761" t="s">
        <v>747</v>
      </c>
      <c r="G403" s="1309"/>
      <c r="H403" s="1827">
        <v>0</v>
      </c>
      <c r="I403" s="1827"/>
      <c r="J403" s="1827"/>
    </row>
    <row r="404" spans="1:12" ht="38.25" hidden="1">
      <c r="A404" s="652"/>
      <c r="B404" s="631"/>
      <c r="C404" s="632"/>
      <c r="D404" s="632"/>
      <c r="E404" s="1274" t="s">
        <v>901</v>
      </c>
      <c r="F404" s="1275"/>
      <c r="G404" s="1276"/>
      <c r="H404" s="1827">
        <v>0</v>
      </c>
      <c r="I404" s="1827"/>
      <c r="J404" s="1827"/>
    </row>
    <row r="405" spans="1:12" hidden="1">
      <c r="A405" s="652"/>
      <c r="B405" s="631"/>
      <c r="C405" s="632"/>
      <c r="D405" s="632"/>
      <c r="E405" s="1274" t="s">
        <v>902</v>
      </c>
      <c r="F405" s="1275"/>
      <c r="G405" s="1276"/>
      <c r="H405" s="1827">
        <v>0</v>
      </c>
      <c r="I405" s="1827"/>
      <c r="J405" s="1827"/>
    </row>
    <row r="406" spans="1:12">
      <c r="A406" s="652"/>
      <c r="B406" s="631"/>
      <c r="C406" s="632"/>
      <c r="D406" s="632"/>
      <c r="E406" s="1274" t="s">
        <v>902</v>
      </c>
      <c r="F406" s="1275"/>
      <c r="G406" s="1276"/>
      <c r="H406" s="1827">
        <v>0</v>
      </c>
      <c r="I406" s="1827"/>
      <c r="J406" s="1827"/>
    </row>
    <row r="407" spans="1:12">
      <c r="A407" s="652">
        <v>2450</v>
      </c>
      <c r="B407" s="631" t="s">
        <v>559</v>
      </c>
      <c r="C407" s="632">
        <v>5</v>
      </c>
      <c r="D407" s="632">
        <v>0</v>
      </c>
      <c r="E407" s="1279" t="s">
        <v>748</v>
      </c>
      <c r="F407" s="1285" t="s">
        <v>749</v>
      </c>
      <c r="G407" s="1311"/>
      <c r="H407" s="1827">
        <f>I407+J407</f>
        <v>1193835</v>
      </c>
      <c r="I407" s="1827">
        <f>I409</f>
        <v>9475</v>
      </c>
      <c r="J407" s="1827">
        <f>J409</f>
        <v>1184360</v>
      </c>
    </row>
    <row r="408" spans="1:12" s="1278" customFormat="1" ht="12.75" customHeight="1">
      <c r="A408" s="652"/>
      <c r="B408" s="631"/>
      <c r="C408" s="632"/>
      <c r="D408" s="632"/>
      <c r="E408" s="1274" t="s">
        <v>667</v>
      </c>
      <c r="F408" s="1279"/>
      <c r="G408" s="1280"/>
      <c r="H408" s="1827"/>
      <c r="I408" s="1827"/>
      <c r="J408" s="1827"/>
      <c r="L408" s="627"/>
    </row>
    <row r="409" spans="1:12" ht="17.25" customHeight="1">
      <c r="A409" s="652">
        <v>2451</v>
      </c>
      <c r="B409" s="631" t="s">
        <v>559</v>
      </c>
      <c r="C409" s="632">
        <v>5</v>
      </c>
      <c r="D409" s="632">
        <v>1</v>
      </c>
      <c r="E409" s="1274" t="s">
        <v>998</v>
      </c>
      <c r="F409" s="761" t="s">
        <v>999</v>
      </c>
      <c r="G409" s="1309"/>
      <c r="H409" s="1827">
        <f>I409+J409</f>
        <v>1193835</v>
      </c>
      <c r="I409" s="1827">
        <f>I411</f>
        <v>9475</v>
      </c>
      <c r="J409" s="1827">
        <f>J478+J477</f>
        <v>1184360</v>
      </c>
    </row>
    <row r="410" spans="1:12" ht="0.75" hidden="1" customHeight="1">
      <c r="A410" s="652"/>
      <c r="B410" s="631"/>
      <c r="C410" s="632"/>
      <c r="D410" s="632"/>
      <c r="E410" s="1274" t="s">
        <v>901</v>
      </c>
      <c r="F410" s="1275"/>
      <c r="G410" s="1309"/>
      <c r="H410" s="1827">
        <v>0</v>
      </c>
      <c r="I410" s="1827"/>
      <c r="J410" s="1827"/>
    </row>
    <row r="411" spans="1:12" ht="0.75" hidden="1" customHeight="1">
      <c r="A411" s="652"/>
      <c r="B411" s="631"/>
      <c r="C411" s="632"/>
      <c r="D411" s="632"/>
      <c r="E411" s="754" t="s">
        <v>190</v>
      </c>
      <c r="F411" s="1286" t="s">
        <v>919</v>
      </c>
      <c r="G411" s="1284" t="s">
        <v>919</v>
      </c>
      <c r="H411" s="1827">
        <f>I411</f>
        <v>9475</v>
      </c>
      <c r="I411" s="1827">
        <f>'arandzin chanaparh'!F68</f>
        <v>9475</v>
      </c>
      <c r="J411" s="1827"/>
    </row>
    <row r="412" spans="1:12" ht="18.75" hidden="1" customHeight="1">
      <c r="A412" s="652"/>
      <c r="B412" s="631"/>
      <c r="C412" s="632"/>
      <c r="D412" s="632"/>
      <c r="E412" s="1274" t="s">
        <v>902</v>
      </c>
      <c r="F412" s="1275"/>
      <c r="G412" s="1276"/>
      <c r="H412" s="1827">
        <v>0</v>
      </c>
      <c r="I412" s="1827"/>
      <c r="J412" s="1827"/>
    </row>
    <row r="413" spans="1:12" ht="13.5" hidden="1" customHeight="1">
      <c r="A413" s="652">
        <v>2452</v>
      </c>
      <c r="B413" s="631" t="s">
        <v>559</v>
      </c>
      <c r="C413" s="632">
        <v>5</v>
      </c>
      <c r="D413" s="632">
        <v>2</v>
      </c>
      <c r="E413" s="1274" t="s">
        <v>1000</v>
      </c>
      <c r="F413" s="761" t="s">
        <v>782</v>
      </c>
      <c r="G413" s="1309"/>
      <c r="H413" s="1827">
        <v>0</v>
      </c>
      <c r="I413" s="1827"/>
      <c r="J413" s="1827"/>
    </row>
    <row r="414" spans="1:12" ht="38.25" hidden="1">
      <c r="A414" s="652"/>
      <c r="B414" s="631"/>
      <c r="C414" s="632"/>
      <c r="D414" s="632"/>
      <c r="E414" s="1274" t="s">
        <v>901</v>
      </c>
      <c r="F414" s="1275"/>
      <c r="G414" s="1276"/>
      <c r="H414" s="1827">
        <v>0</v>
      </c>
      <c r="I414" s="1827"/>
      <c r="J414" s="1827"/>
    </row>
    <row r="415" spans="1:12" ht="0.75" hidden="1" customHeight="1">
      <c r="A415" s="652"/>
      <c r="B415" s="631"/>
      <c r="C415" s="632"/>
      <c r="D415" s="632"/>
      <c r="E415" s="1274" t="s">
        <v>902</v>
      </c>
      <c r="F415" s="1275"/>
      <c r="G415" s="1276"/>
      <c r="H415" s="1827">
        <v>0</v>
      </c>
      <c r="I415" s="1827"/>
      <c r="J415" s="1827"/>
    </row>
    <row r="416" spans="1:12" hidden="1">
      <c r="A416" s="652"/>
      <c r="B416" s="631"/>
      <c r="C416" s="632"/>
      <c r="D416" s="632"/>
      <c r="E416" s="1274" t="s">
        <v>902</v>
      </c>
      <c r="F416" s="1275"/>
      <c r="G416" s="1276"/>
      <c r="H416" s="1827">
        <v>0</v>
      </c>
      <c r="I416" s="1827"/>
      <c r="J416" s="1827"/>
    </row>
    <row r="417" spans="1:12" hidden="1">
      <c r="A417" s="652">
        <v>2453</v>
      </c>
      <c r="B417" s="631" t="s">
        <v>559</v>
      </c>
      <c r="C417" s="632">
        <v>5</v>
      </c>
      <c r="D417" s="632">
        <v>3</v>
      </c>
      <c r="E417" s="1274" t="s">
        <v>783</v>
      </c>
      <c r="F417" s="761" t="s">
        <v>784</v>
      </c>
      <c r="G417" s="1309"/>
      <c r="H417" s="1827">
        <v>0</v>
      </c>
      <c r="I417" s="1827"/>
      <c r="J417" s="1827"/>
    </row>
    <row r="418" spans="1:12" ht="21.75" hidden="1" customHeight="1">
      <c r="A418" s="652"/>
      <c r="B418" s="631"/>
      <c r="C418" s="632"/>
      <c r="D418" s="632"/>
      <c r="E418" s="1274" t="s">
        <v>901</v>
      </c>
      <c r="F418" s="1275"/>
      <c r="G418" s="1276"/>
      <c r="H418" s="1827">
        <v>0</v>
      </c>
      <c r="I418" s="1827"/>
      <c r="J418" s="1827"/>
    </row>
    <row r="419" spans="1:12" hidden="1">
      <c r="A419" s="652"/>
      <c r="B419" s="631"/>
      <c r="C419" s="632"/>
      <c r="D419" s="632"/>
      <c r="E419" s="1274" t="s">
        <v>902</v>
      </c>
      <c r="F419" s="1275"/>
      <c r="G419" s="1276"/>
      <c r="H419" s="1827">
        <v>0</v>
      </c>
      <c r="I419" s="1827"/>
      <c r="J419" s="1827"/>
    </row>
    <row r="420" spans="1:12" hidden="1">
      <c r="A420" s="652"/>
      <c r="B420" s="631"/>
      <c r="C420" s="632"/>
      <c r="D420" s="632"/>
      <c r="E420" s="1274" t="s">
        <v>902</v>
      </c>
      <c r="F420" s="1275"/>
      <c r="G420" s="1276"/>
      <c r="H420" s="1827">
        <v>0</v>
      </c>
      <c r="I420" s="1827"/>
      <c r="J420" s="1827"/>
    </row>
    <row r="421" spans="1:12" hidden="1">
      <c r="A421" s="652">
        <v>2454</v>
      </c>
      <c r="B421" s="631" t="s">
        <v>559</v>
      </c>
      <c r="C421" s="632">
        <v>5</v>
      </c>
      <c r="D421" s="632">
        <v>4</v>
      </c>
      <c r="E421" s="1274" t="s">
        <v>785</v>
      </c>
      <c r="F421" s="761" t="s">
        <v>786</v>
      </c>
      <c r="G421" s="1309"/>
      <c r="H421" s="1827">
        <v>0</v>
      </c>
      <c r="I421" s="1827"/>
      <c r="J421" s="1827"/>
    </row>
    <row r="422" spans="1:12" ht="1.5" hidden="1" customHeight="1">
      <c r="A422" s="652"/>
      <c r="B422" s="631"/>
      <c r="C422" s="632"/>
      <c r="D422" s="632"/>
      <c r="E422" s="1274" t="s">
        <v>901</v>
      </c>
      <c r="F422" s="1275"/>
      <c r="G422" s="1276"/>
      <c r="H422" s="1827">
        <v>0</v>
      </c>
      <c r="I422" s="1827"/>
      <c r="J422" s="1827"/>
    </row>
    <row r="423" spans="1:12" ht="0.75" hidden="1" customHeight="1">
      <c r="A423" s="652"/>
      <c r="B423" s="631"/>
      <c r="C423" s="632"/>
      <c r="D423" s="632"/>
      <c r="E423" s="1274" t="s">
        <v>902</v>
      </c>
      <c r="F423" s="1275"/>
      <c r="G423" s="1276"/>
      <c r="H423" s="1827">
        <v>0</v>
      </c>
      <c r="I423" s="1827"/>
      <c r="J423" s="1827"/>
    </row>
    <row r="424" spans="1:12" hidden="1">
      <c r="A424" s="652"/>
      <c r="B424" s="631"/>
      <c r="C424" s="632"/>
      <c r="D424" s="632"/>
      <c r="E424" s="1274" t="s">
        <v>902</v>
      </c>
      <c r="F424" s="1275"/>
      <c r="G424" s="1276"/>
      <c r="H424" s="1827">
        <v>0</v>
      </c>
      <c r="I424" s="1827"/>
      <c r="J424" s="1827"/>
    </row>
    <row r="425" spans="1:12" ht="13.5" hidden="1" customHeight="1">
      <c r="A425" s="652">
        <v>2455</v>
      </c>
      <c r="B425" s="631" t="s">
        <v>559</v>
      </c>
      <c r="C425" s="632">
        <v>5</v>
      </c>
      <c r="D425" s="632">
        <v>5</v>
      </c>
      <c r="E425" s="1274" t="s">
        <v>787</v>
      </c>
      <c r="F425" s="761" t="s">
        <v>788</v>
      </c>
      <c r="G425" s="1309"/>
      <c r="H425" s="1827">
        <v>0</v>
      </c>
      <c r="I425" s="1827"/>
      <c r="J425" s="1827"/>
    </row>
    <row r="426" spans="1:12" ht="0.75" hidden="1" customHeight="1">
      <c r="A426" s="652"/>
      <c r="B426" s="631"/>
      <c r="C426" s="632"/>
      <c r="D426" s="632"/>
      <c r="E426" s="1274" t="s">
        <v>901</v>
      </c>
      <c r="F426" s="1275"/>
      <c r="G426" s="1276"/>
      <c r="H426" s="1827">
        <v>0</v>
      </c>
      <c r="I426" s="1827"/>
      <c r="J426" s="1827"/>
    </row>
    <row r="427" spans="1:12" hidden="1">
      <c r="A427" s="652"/>
      <c r="B427" s="631"/>
      <c r="C427" s="632"/>
      <c r="D427" s="632"/>
      <c r="E427" s="1274" t="s">
        <v>902</v>
      </c>
      <c r="F427" s="1275"/>
      <c r="G427" s="1276"/>
      <c r="H427" s="1827">
        <v>0</v>
      </c>
      <c r="I427" s="1827"/>
      <c r="J427" s="1827"/>
    </row>
    <row r="428" spans="1:12" hidden="1">
      <c r="A428" s="652"/>
      <c r="B428" s="631"/>
      <c r="C428" s="632"/>
      <c r="D428" s="632"/>
      <c r="E428" s="1274" t="s">
        <v>902</v>
      </c>
      <c r="F428" s="1275"/>
      <c r="G428" s="1276"/>
      <c r="H428" s="1827">
        <v>0</v>
      </c>
      <c r="I428" s="1827"/>
      <c r="J428" s="1827"/>
    </row>
    <row r="429" spans="1:12" ht="12" hidden="1" customHeight="1">
      <c r="A429" s="652">
        <v>2460</v>
      </c>
      <c r="B429" s="631" t="s">
        <v>559</v>
      </c>
      <c r="C429" s="632">
        <v>6</v>
      </c>
      <c r="D429" s="632">
        <v>0</v>
      </c>
      <c r="E429" s="1279" t="s">
        <v>789</v>
      </c>
      <c r="F429" s="1279" t="s">
        <v>488</v>
      </c>
      <c r="G429" s="1280"/>
      <c r="H429" s="1827">
        <v>0</v>
      </c>
      <c r="I429" s="1827">
        <v>0</v>
      </c>
      <c r="J429" s="1827">
        <v>0</v>
      </c>
    </row>
    <row r="430" spans="1:12" s="1278" customFormat="1" ht="10.5" hidden="1" customHeight="1">
      <c r="A430" s="652"/>
      <c r="B430" s="631"/>
      <c r="C430" s="632"/>
      <c r="D430" s="632"/>
      <c r="E430" s="1274" t="s">
        <v>667</v>
      </c>
      <c r="F430" s="1279"/>
      <c r="G430" s="1280"/>
      <c r="H430" s="1827">
        <v>0</v>
      </c>
      <c r="I430" s="1827"/>
      <c r="J430" s="1827"/>
      <c r="L430" s="627"/>
    </row>
    <row r="431" spans="1:12" ht="11.25" hidden="1" customHeight="1">
      <c r="A431" s="652">
        <v>2461</v>
      </c>
      <c r="B431" s="631" t="s">
        <v>559</v>
      </c>
      <c r="C431" s="632">
        <v>6</v>
      </c>
      <c r="D431" s="632">
        <v>1</v>
      </c>
      <c r="E431" s="1274" t="s">
        <v>489</v>
      </c>
      <c r="F431" s="761" t="s">
        <v>488</v>
      </c>
      <c r="G431" s="1309"/>
      <c r="H431" s="1827">
        <v>0</v>
      </c>
      <c r="I431" s="1827"/>
      <c r="J431" s="1827"/>
    </row>
    <row r="432" spans="1:12" ht="38.25" hidden="1">
      <c r="A432" s="652"/>
      <c r="B432" s="631"/>
      <c r="C432" s="632"/>
      <c r="D432" s="632"/>
      <c r="E432" s="1274" t="s">
        <v>901</v>
      </c>
      <c r="F432" s="1275"/>
      <c r="G432" s="1276"/>
      <c r="H432" s="1827">
        <v>0</v>
      </c>
      <c r="I432" s="1827"/>
      <c r="J432" s="1827"/>
    </row>
    <row r="433" spans="1:12" hidden="1">
      <c r="A433" s="652"/>
      <c r="B433" s="631"/>
      <c r="C433" s="632"/>
      <c r="D433" s="632"/>
      <c r="E433" s="1274" t="s">
        <v>902</v>
      </c>
      <c r="F433" s="1275"/>
      <c r="G433" s="1276"/>
      <c r="H433" s="1827">
        <v>0</v>
      </c>
      <c r="I433" s="1827"/>
      <c r="J433" s="1827"/>
    </row>
    <row r="434" spans="1:12" hidden="1">
      <c r="A434" s="652"/>
      <c r="B434" s="631"/>
      <c r="C434" s="632"/>
      <c r="D434" s="632"/>
      <c r="E434" s="1274" t="s">
        <v>902</v>
      </c>
      <c r="F434" s="1275"/>
      <c r="G434" s="1276"/>
      <c r="H434" s="1827">
        <v>0</v>
      </c>
      <c r="I434" s="1827"/>
      <c r="J434" s="1827"/>
    </row>
    <row r="435" spans="1:12" ht="14.25" hidden="1" customHeight="1">
      <c r="A435" s="652">
        <v>2470</v>
      </c>
      <c r="B435" s="631" t="s">
        <v>559</v>
      </c>
      <c r="C435" s="632">
        <v>7</v>
      </c>
      <c r="D435" s="632">
        <v>0</v>
      </c>
      <c r="E435" s="1274" t="s">
        <v>490</v>
      </c>
      <c r="F435" s="1285" t="s">
        <v>491</v>
      </c>
      <c r="G435" s="1311"/>
      <c r="H435" s="1827">
        <v>0</v>
      </c>
      <c r="I435" s="1827">
        <v>0</v>
      </c>
      <c r="J435" s="1827">
        <v>0</v>
      </c>
    </row>
    <row r="436" spans="1:12" s="1278" customFormat="1" ht="10.5" hidden="1" customHeight="1">
      <c r="A436" s="652"/>
      <c r="B436" s="631"/>
      <c r="C436" s="632"/>
      <c r="D436" s="632"/>
      <c r="E436" s="1274" t="s">
        <v>667</v>
      </c>
      <c r="F436" s="1279"/>
      <c r="G436" s="1280"/>
      <c r="H436" s="1827">
        <v>0</v>
      </c>
      <c r="I436" s="1827"/>
      <c r="J436" s="1827"/>
      <c r="L436" s="627"/>
    </row>
    <row r="437" spans="1:12" ht="24.75" hidden="1" customHeight="1">
      <c r="A437" s="652">
        <v>2471</v>
      </c>
      <c r="B437" s="631" t="s">
        <v>559</v>
      </c>
      <c r="C437" s="632">
        <v>7</v>
      </c>
      <c r="D437" s="632">
        <v>1</v>
      </c>
      <c r="E437" s="1274" t="s">
        <v>492</v>
      </c>
      <c r="F437" s="761" t="s">
        <v>448</v>
      </c>
      <c r="G437" s="1309"/>
      <c r="H437" s="1827">
        <v>0</v>
      </c>
      <c r="I437" s="1827"/>
      <c r="J437" s="1827"/>
    </row>
    <row r="438" spans="1:12" ht="38.25" hidden="1">
      <c r="A438" s="652"/>
      <c r="B438" s="631"/>
      <c r="C438" s="632"/>
      <c r="D438" s="632"/>
      <c r="E438" s="1274" t="s">
        <v>901</v>
      </c>
      <c r="F438" s="1275"/>
      <c r="G438" s="1276"/>
      <c r="H438" s="1827">
        <v>0</v>
      </c>
      <c r="I438" s="1827"/>
      <c r="J438" s="1827"/>
    </row>
    <row r="439" spans="1:12" hidden="1">
      <c r="A439" s="652"/>
      <c r="B439" s="631"/>
      <c r="C439" s="632"/>
      <c r="D439" s="632"/>
      <c r="E439" s="1274" t="s">
        <v>902</v>
      </c>
      <c r="F439" s="1275"/>
      <c r="G439" s="1276"/>
      <c r="H439" s="1827">
        <v>0</v>
      </c>
      <c r="I439" s="1827"/>
      <c r="J439" s="1827"/>
    </row>
    <row r="440" spans="1:12" hidden="1">
      <c r="A440" s="652"/>
      <c r="B440" s="631"/>
      <c r="C440" s="632"/>
      <c r="D440" s="632"/>
      <c r="E440" s="1274" t="s">
        <v>902</v>
      </c>
      <c r="F440" s="1275"/>
      <c r="G440" s="1276"/>
      <c r="H440" s="1827">
        <v>0</v>
      </c>
      <c r="I440" s="1827"/>
      <c r="J440" s="1827"/>
    </row>
    <row r="441" spans="1:12" ht="13.5" hidden="1" customHeight="1">
      <c r="A441" s="652">
        <v>2472</v>
      </c>
      <c r="B441" s="631" t="s">
        <v>559</v>
      </c>
      <c r="C441" s="632">
        <v>7</v>
      </c>
      <c r="D441" s="632">
        <v>2</v>
      </c>
      <c r="E441" s="1274" t="s">
        <v>449</v>
      </c>
      <c r="F441" s="1313" t="s">
        <v>450</v>
      </c>
      <c r="G441" s="1314"/>
      <c r="H441" s="1827">
        <v>0</v>
      </c>
      <c r="I441" s="1827"/>
      <c r="J441" s="1827"/>
    </row>
    <row r="442" spans="1:12" ht="0.75" hidden="1" customHeight="1">
      <c r="A442" s="652"/>
      <c r="B442" s="631"/>
      <c r="C442" s="632"/>
      <c r="D442" s="632"/>
      <c r="E442" s="1274" t="s">
        <v>901</v>
      </c>
      <c r="F442" s="1275"/>
      <c r="G442" s="1276"/>
      <c r="H442" s="1827">
        <v>0</v>
      </c>
      <c r="I442" s="1827"/>
      <c r="J442" s="1827"/>
    </row>
    <row r="443" spans="1:12" ht="0.75" hidden="1" customHeight="1">
      <c r="A443" s="652"/>
      <c r="B443" s="631"/>
      <c r="C443" s="632"/>
      <c r="D443" s="632"/>
      <c r="E443" s="1274" t="s">
        <v>902</v>
      </c>
      <c r="F443" s="1275"/>
      <c r="G443" s="1276"/>
      <c r="H443" s="1827">
        <v>0</v>
      </c>
      <c r="I443" s="1827"/>
      <c r="J443" s="1827"/>
    </row>
    <row r="444" spans="1:12" hidden="1">
      <c r="A444" s="652"/>
      <c r="B444" s="631"/>
      <c r="C444" s="632"/>
      <c r="D444" s="632"/>
      <c r="E444" s="1274" t="s">
        <v>902</v>
      </c>
      <c r="F444" s="1275"/>
      <c r="G444" s="1276"/>
      <c r="H444" s="1827">
        <v>0</v>
      </c>
      <c r="I444" s="1827"/>
      <c r="J444" s="1827"/>
    </row>
    <row r="445" spans="1:12" hidden="1">
      <c r="A445" s="652">
        <v>2473</v>
      </c>
      <c r="B445" s="631" t="s">
        <v>559</v>
      </c>
      <c r="C445" s="632">
        <v>7</v>
      </c>
      <c r="D445" s="632">
        <v>3</v>
      </c>
      <c r="E445" s="1274" t="s">
        <v>468</v>
      </c>
      <c r="F445" s="761" t="s">
        <v>469</v>
      </c>
      <c r="G445" s="1309"/>
      <c r="H445" s="1827">
        <v>0</v>
      </c>
      <c r="I445" s="1827"/>
      <c r="J445" s="1827"/>
    </row>
    <row r="446" spans="1:12" ht="38.25" hidden="1">
      <c r="A446" s="652"/>
      <c r="B446" s="631"/>
      <c r="C446" s="632"/>
      <c r="D446" s="632"/>
      <c r="E446" s="1274" t="s">
        <v>901</v>
      </c>
      <c r="F446" s="1275"/>
      <c r="G446" s="1276"/>
      <c r="H446" s="1827">
        <v>0</v>
      </c>
      <c r="I446" s="1827"/>
      <c r="J446" s="1827"/>
    </row>
    <row r="447" spans="1:12" hidden="1">
      <c r="A447" s="652"/>
      <c r="B447" s="631"/>
      <c r="C447" s="632"/>
      <c r="D447" s="632"/>
      <c r="E447" s="1274" t="s">
        <v>902</v>
      </c>
      <c r="F447" s="1275"/>
      <c r="G447" s="1276"/>
      <c r="H447" s="1827">
        <v>0</v>
      </c>
      <c r="I447" s="1827"/>
      <c r="J447" s="1827"/>
    </row>
    <row r="448" spans="1:12" hidden="1">
      <c r="A448" s="652"/>
      <c r="B448" s="631"/>
      <c r="C448" s="632"/>
      <c r="D448" s="632"/>
      <c r="E448" s="1274" t="s">
        <v>902</v>
      </c>
      <c r="F448" s="1275"/>
      <c r="G448" s="1276"/>
      <c r="H448" s="1827">
        <v>0</v>
      </c>
      <c r="I448" s="1827"/>
      <c r="J448" s="1827"/>
    </row>
    <row r="449" spans="1:12" hidden="1">
      <c r="A449" s="652">
        <v>2474</v>
      </c>
      <c r="B449" s="631" t="s">
        <v>559</v>
      </c>
      <c r="C449" s="632">
        <v>7</v>
      </c>
      <c r="D449" s="632">
        <v>4</v>
      </c>
      <c r="E449" s="1274" t="s">
        <v>771</v>
      </c>
      <c r="F449" s="1275" t="s">
        <v>772</v>
      </c>
      <c r="G449" s="1276"/>
      <c r="H449" s="1827">
        <v>0</v>
      </c>
      <c r="I449" s="1827"/>
      <c r="J449" s="1827"/>
    </row>
    <row r="450" spans="1:12" ht="0.75" hidden="1" customHeight="1">
      <c r="A450" s="652"/>
      <c r="B450" s="631"/>
      <c r="C450" s="632"/>
      <c r="D450" s="632"/>
      <c r="E450" s="1274" t="s">
        <v>901</v>
      </c>
      <c r="F450" s="1275"/>
      <c r="G450" s="1276"/>
      <c r="H450" s="1827">
        <v>0</v>
      </c>
      <c r="I450" s="1827"/>
      <c r="J450" s="1827"/>
    </row>
    <row r="451" spans="1:12" ht="1.5" hidden="1" customHeight="1">
      <c r="A451" s="652"/>
      <c r="B451" s="631"/>
      <c r="C451" s="632"/>
      <c r="D451" s="632"/>
      <c r="E451" s="1274" t="s">
        <v>902</v>
      </c>
      <c r="F451" s="1275"/>
      <c r="G451" s="1276"/>
      <c r="H451" s="1827">
        <v>0</v>
      </c>
      <c r="I451" s="1827"/>
      <c r="J451" s="1827"/>
    </row>
    <row r="452" spans="1:12" hidden="1">
      <c r="A452" s="652"/>
      <c r="B452" s="631"/>
      <c r="C452" s="632"/>
      <c r="D452" s="632"/>
      <c r="E452" s="1274" t="s">
        <v>902</v>
      </c>
      <c r="F452" s="1275"/>
      <c r="G452" s="1276"/>
      <c r="H452" s="1827">
        <v>0</v>
      </c>
      <c r="I452" s="1827"/>
      <c r="J452" s="1827"/>
    </row>
    <row r="453" spans="1:12" ht="25.5" hidden="1" customHeight="1">
      <c r="A453" s="652">
        <v>2480</v>
      </c>
      <c r="B453" s="631" t="s">
        <v>559</v>
      </c>
      <c r="C453" s="632">
        <v>8</v>
      </c>
      <c r="D453" s="632">
        <v>0</v>
      </c>
      <c r="E453" s="1274" t="s">
        <v>773</v>
      </c>
      <c r="F453" s="1279" t="s">
        <v>774</v>
      </c>
      <c r="G453" s="1280"/>
      <c r="H453" s="1827">
        <v>0</v>
      </c>
      <c r="I453" s="1827">
        <v>0</v>
      </c>
      <c r="J453" s="1827">
        <v>0</v>
      </c>
    </row>
    <row r="454" spans="1:12" s="1278" customFormat="1" ht="1.5" hidden="1" customHeight="1">
      <c r="A454" s="652"/>
      <c r="B454" s="631"/>
      <c r="C454" s="632"/>
      <c r="D454" s="632"/>
      <c r="E454" s="1274" t="s">
        <v>667</v>
      </c>
      <c r="F454" s="1279"/>
      <c r="G454" s="1280"/>
      <c r="H454" s="1827">
        <v>0</v>
      </c>
      <c r="I454" s="1827"/>
      <c r="J454" s="1827"/>
      <c r="L454" s="627"/>
    </row>
    <row r="455" spans="1:12" ht="39" hidden="1" customHeight="1">
      <c r="A455" s="652">
        <v>2481</v>
      </c>
      <c r="B455" s="631" t="s">
        <v>559</v>
      </c>
      <c r="C455" s="632">
        <v>8</v>
      </c>
      <c r="D455" s="632">
        <v>1</v>
      </c>
      <c r="E455" s="1274" t="s">
        <v>1132</v>
      </c>
      <c r="F455" s="761" t="s">
        <v>1133</v>
      </c>
      <c r="G455" s="1309"/>
      <c r="H455" s="1827">
        <v>0</v>
      </c>
      <c r="I455" s="1827"/>
      <c r="J455" s="1827"/>
    </row>
    <row r="456" spans="1:12" ht="38.25" hidden="1">
      <c r="A456" s="652"/>
      <c r="B456" s="631"/>
      <c r="C456" s="632"/>
      <c r="D456" s="632"/>
      <c r="E456" s="1274" t="s">
        <v>901</v>
      </c>
      <c r="F456" s="1275"/>
      <c r="G456" s="1276"/>
      <c r="H456" s="1827">
        <v>0</v>
      </c>
      <c r="I456" s="1827"/>
      <c r="J456" s="1827"/>
    </row>
    <row r="457" spans="1:12" ht="0.75" hidden="1" customHeight="1">
      <c r="A457" s="652"/>
      <c r="B457" s="631"/>
      <c r="C457" s="632"/>
      <c r="D457" s="632"/>
      <c r="E457" s="1274" t="s">
        <v>902</v>
      </c>
      <c r="F457" s="1275"/>
      <c r="G457" s="1276"/>
      <c r="H457" s="1827">
        <v>0</v>
      </c>
      <c r="I457" s="1827"/>
      <c r="J457" s="1827"/>
    </row>
    <row r="458" spans="1:12" hidden="1">
      <c r="A458" s="652"/>
      <c r="B458" s="631"/>
      <c r="C458" s="632"/>
      <c r="D458" s="632"/>
      <c r="E458" s="1274" t="s">
        <v>902</v>
      </c>
      <c r="F458" s="1275"/>
      <c r="G458" s="1276"/>
      <c r="H458" s="1827">
        <v>0</v>
      </c>
      <c r="I458" s="1827"/>
      <c r="J458" s="1827"/>
    </row>
    <row r="459" spans="1:12" ht="40.5" hidden="1" customHeight="1">
      <c r="A459" s="652">
        <v>2482</v>
      </c>
      <c r="B459" s="631" t="s">
        <v>559</v>
      </c>
      <c r="C459" s="632">
        <v>8</v>
      </c>
      <c r="D459" s="632">
        <v>2</v>
      </c>
      <c r="E459" s="1274" t="s">
        <v>57</v>
      </c>
      <c r="F459" s="761" t="s">
        <v>505</v>
      </c>
      <c r="G459" s="1309"/>
      <c r="H459" s="1827">
        <v>0</v>
      </c>
      <c r="I459" s="1827"/>
      <c r="J459" s="1827"/>
    </row>
    <row r="460" spans="1:12" ht="0.75" hidden="1" customHeight="1">
      <c r="A460" s="652"/>
      <c r="B460" s="631"/>
      <c r="C460" s="632"/>
      <c r="D460" s="632"/>
      <c r="E460" s="1274" t="s">
        <v>901</v>
      </c>
      <c r="F460" s="1275"/>
      <c r="G460" s="1276"/>
      <c r="H460" s="1827">
        <v>0</v>
      </c>
      <c r="I460" s="1827"/>
      <c r="J460" s="1827"/>
    </row>
    <row r="461" spans="1:12" hidden="1">
      <c r="A461" s="652"/>
      <c r="B461" s="631"/>
      <c r="C461" s="632"/>
      <c r="D461" s="632"/>
      <c r="E461" s="1274" t="s">
        <v>902</v>
      </c>
      <c r="F461" s="1275"/>
      <c r="G461" s="1276"/>
      <c r="H461" s="1827">
        <v>0</v>
      </c>
      <c r="I461" s="1827"/>
      <c r="J461" s="1827"/>
    </row>
    <row r="462" spans="1:12" hidden="1">
      <c r="A462" s="652"/>
      <c r="B462" s="631"/>
      <c r="C462" s="632"/>
      <c r="D462" s="632"/>
      <c r="E462" s="1274" t="s">
        <v>902</v>
      </c>
      <c r="F462" s="1275"/>
      <c r="G462" s="1276"/>
      <c r="H462" s="1827">
        <v>0</v>
      </c>
      <c r="I462" s="1827"/>
      <c r="J462" s="1827"/>
    </row>
    <row r="463" spans="1:12" ht="27" hidden="1" customHeight="1">
      <c r="A463" s="652">
        <v>2483</v>
      </c>
      <c r="B463" s="631" t="s">
        <v>559</v>
      </c>
      <c r="C463" s="632">
        <v>8</v>
      </c>
      <c r="D463" s="632">
        <v>3</v>
      </c>
      <c r="E463" s="1274" t="s">
        <v>30</v>
      </c>
      <c r="F463" s="761" t="s">
        <v>31</v>
      </c>
      <c r="G463" s="1309"/>
      <c r="H463" s="1827">
        <v>0</v>
      </c>
      <c r="I463" s="1827"/>
      <c r="J463" s="1827"/>
    </row>
    <row r="464" spans="1:12" ht="24" hidden="1" customHeight="1">
      <c r="A464" s="652"/>
      <c r="B464" s="631"/>
      <c r="C464" s="632"/>
      <c r="D464" s="632"/>
      <c r="E464" s="1274" t="s">
        <v>901</v>
      </c>
      <c r="F464" s="1275"/>
      <c r="G464" s="1276"/>
      <c r="H464" s="1827">
        <v>0</v>
      </c>
      <c r="I464" s="1827"/>
      <c r="J464" s="1827"/>
    </row>
    <row r="465" spans="1:12" ht="14.25" hidden="1" customHeight="1">
      <c r="A465" s="652"/>
      <c r="B465" s="631"/>
      <c r="C465" s="632"/>
      <c r="D465" s="632"/>
      <c r="E465" s="1279" t="s">
        <v>1066</v>
      </c>
      <c r="F465" s="1291"/>
      <c r="G465" s="1267">
        <v>513400</v>
      </c>
      <c r="H465" s="1827">
        <v>0</v>
      </c>
      <c r="I465" s="1827"/>
      <c r="J465" s="1827"/>
    </row>
    <row r="466" spans="1:12" ht="24" hidden="1" customHeight="1">
      <c r="A466" s="652"/>
      <c r="B466" s="631"/>
      <c r="C466" s="632"/>
      <c r="D466" s="632"/>
      <c r="E466" s="1274" t="s">
        <v>902</v>
      </c>
      <c r="F466" s="1275"/>
      <c r="G466" s="1276"/>
      <c r="H466" s="1827">
        <v>0</v>
      </c>
      <c r="I466" s="1827"/>
      <c r="J466" s="1827"/>
    </row>
    <row r="467" spans="1:12" ht="38.25" hidden="1" customHeight="1">
      <c r="A467" s="652">
        <v>2484</v>
      </c>
      <c r="B467" s="631" t="s">
        <v>559</v>
      </c>
      <c r="C467" s="632">
        <v>8</v>
      </c>
      <c r="D467" s="632">
        <v>4</v>
      </c>
      <c r="E467" s="1274" t="s">
        <v>1072</v>
      </c>
      <c r="F467" s="761" t="s">
        <v>1086</v>
      </c>
      <c r="G467" s="1309"/>
      <c r="H467" s="1827">
        <v>0</v>
      </c>
      <c r="I467" s="1827"/>
      <c r="J467" s="1827"/>
    </row>
    <row r="468" spans="1:12" ht="24" hidden="1" customHeight="1">
      <c r="A468" s="652"/>
      <c r="B468" s="631"/>
      <c r="C468" s="632"/>
      <c r="D468" s="632"/>
      <c r="E468" s="1274" t="s">
        <v>901</v>
      </c>
      <c r="F468" s="1275"/>
      <c r="G468" s="1276"/>
      <c r="H468" s="1827">
        <v>0</v>
      </c>
      <c r="I468" s="1827"/>
      <c r="J468" s="1827"/>
    </row>
    <row r="469" spans="1:12" ht="24" hidden="1" customHeight="1">
      <c r="A469" s="652"/>
      <c r="B469" s="631"/>
      <c r="C469" s="632"/>
      <c r="D469" s="632"/>
      <c r="E469" s="1274" t="s">
        <v>902</v>
      </c>
      <c r="F469" s="1275"/>
      <c r="G469" s="1276"/>
      <c r="H469" s="1827">
        <v>0</v>
      </c>
      <c r="I469" s="1827"/>
      <c r="J469" s="1827"/>
    </row>
    <row r="470" spans="1:12" ht="24" hidden="1" customHeight="1">
      <c r="A470" s="652"/>
      <c r="B470" s="631"/>
      <c r="C470" s="632"/>
      <c r="D470" s="632"/>
      <c r="E470" s="1274" t="s">
        <v>902</v>
      </c>
      <c r="F470" s="1275"/>
      <c r="G470" s="1276"/>
      <c r="H470" s="1827">
        <v>0</v>
      </c>
      <c r="I470" s="1827"/>
      <c r="J470" s="1827"/>
    </row>
    <row r="471" spans="1:12" ht="24" hidden="1" customHeight="1">
      <c r="A471" s="652">
        <v>2484</v>
      </c>
      <c r="B471" s="631" t="s">
        <v>559</v>
      </c>
      <c r="C471" s="632">
        <v>8</v>
      </c>
      <c r="D471" s="632">
        <v>5</v>
      </c>
      <c r="E471" s="1274" t="s">
        <v>423</v>
      </c>
      <c r="F471" s="761" t="s">
        <v>1086</v>
      </c>
      <c r="G471" s="1309"/>
      <c r="H471" s="1827">
        <v>0</v>
      </c>
      <c r="I471" s="1827"/>
      <c r="J471" s="1827"/>
    </row>
    <row r="472" spans="1:12" ht="24" hidden="1" customHeight="1">
      <c r="A472" s="652"/>
      <c r="B472" s="631"/>
      <c r="C472" s="632"/>
      <c r="D472" s="632"/>
      <c r="E472" s="1274" t="s">
        <v>901</v>
      </c>
      <c r="F472" s="1275"/>
      <c r="G472" s="1276"/>
      <c r="H472" s="1827">
        <v>0</v>
      </c>
      <c r="I472" s="1827"/>
      <c r="J472" s="1827"/>
    </row>
    <row r="473" spans="1:12" ht="15" hidden="1" customHeight="1">
      <c r="A473" s="652"/>
      <c r="B473" s="631"/>
      <c r="C473" s="632"/>
      <c r="D473" s="632"/>
      <c r="E473" s="1298" t="s">
        <v>1066</v>
      </c>
      <c r="F473" s="1291"/>
      <c r="G473" s="1292">
        <v>513400</v>
      </c>
      <c r="H473" s="1827">
        <v>0</v>
      </c>
      <c r="I473" s="1827"/>
      <c r="J473" s="1827"/>
    </row>
    <row r="474" spans="1:12" ht="24" hidden="1" customHeight="1">
      <c r="A474" s="652"/>
      <c r="B474" s="631"/>
      <c r="C474" s="632"/>
      <c r="D474" s="632"/>
      <c r="E474" s="1274" t="s">
        <v>902</v>
      </c>
      <c r="F474" s="1275"/>
      <c r="G474" s="1276"/>
      <c r="H474" s="1827">
        <v>0</v>
      </c>
      <c r="I474" s="1827"/>
      <c r="J474" s="1827"/>
    </row>
    <row r="475" spans="1:12" ht="38.25" hidden="1">
      <c r="A475" s="652"/>
      <c r="B475" s="631"/>
      <c r="C475" s="632"/>
      <c r="D475" s="632"/>
      <c r="E475" s="1274" t="s">
        <v>901</v>
      </c>
      <c r="F475" s="1275"/>
      <c r="G475" s="1315"/>
      <c r="H475" s="1827"/>
      <c r="I475" s="1827"/>
      <c r="J475" s="1827"/>
    </row>
    <row r="476" spans="1:12" ht="25.5">
      <c r="A476" s="652"/>
      <c r="B476" s="631"/>
      <c r="C476" s="632"/>
      <c r="D476" s="632"/>
      <c r="E476" s="753" t="s">
        <v>190</v>
      </c>
      <c r="F476" s="1275"/>
      <c r="G476" s="1481" t="s">
        <v>919</v>
      </c>
      <c r="H476" s="1827">
        <f>I476</f>
        <v>9475</v>
      </c>
      <c r="I476" s="1827">
        <f>'arandzin chanaparh'!F68</f>
        <v>9475</v>
      </c>
      <c r="J476" s="1827"/>
    </row>
    <row r="477" spans="1:12">
      <c r="A477" s="652"/>
      <c r="B477" s="631"/>
      <c r="C477" s="632"/>
      <c r="D477" s="632"/>
      <c r="E477" s="782" t="s">
        <v>28</v>
      </c>
      <c r="F477" s="1275"/>
      <c r="G477" s="1276">
        <v>511200</v>
      </c>
      <c r="H477" s="1827">
        <f>J477</f>
        <v>0</v>
      </c>
      <c r="I477" s="1827"/>
      <c r="J477" s="1827">
        <f>'arandzin chanaparh'!F140</f>
        <v>0</v>
      </c>
    </row>
    <row r="478" spans="1:12" ht="24">
      <c r="A478" s="652"/>
      <c r="B478" s="631"/>
      <c r="C478" s="632"/>
      <c r="D478" s="632"/>
      <c r="E478" s="1251" t="s">
        <v>624</v>
      </c>
      <c r="F478" s="1275"/>
      <c r="G478" s="1276">
        <v>511300</v>
      </c>
      <c r="H478" s="1827">
        <f>J478</f>
        <v>1184360</v>
      </c>
      <c r="I478" s="1827"/>
      <c r="J478" s="1827">
        <f>'arandzin chanaparh'!F141+'subv chanap'!F141</f>
        <v>1184360</v>
      </c>
    </row>
    <row r="479" spans="1:12" ht="24.75" customHeight="1">
      <c r="A479" s="652">
        <v>2490</v>
      </c>
      <c r="B479" s="631" t="s">
        <v>559</v>
      </c>
      <c r="C479" s="632">
        <v>9</v>
      </c>
      <c r="D479" s="632">
        <v>0</v>
      </c>
      <c r="E479" s="1279" t="s">
        <v>733</v>
      </c>
      <c r="F479" s="1279" t="s">
        <v>734</v>
      </c>
      <c r="G479" s="1280"/>
      <c r="H479" s="1827">
        <f>H481</f>
        <v>-20000</v>
      </c>
      <c r="I479" s="1827">
        <v>0</v>
      </c>
      <c r="J479" s="1827">
        <f>J481</f>
        <v>-20000</v>
      </c>
    </row>
    <row r="480" spans="1:12" s="1278" customFormat="1" ht="12.75" customHeight="1">
      <c r="A480" s="652"/>
      <c r="B480" s="631"/>
      <c r="C480" s="632"/>
      <c r="D480" s="632"/>
      <c r="E480" s="1274" t="s">
        <v>667</v>
      </c>
      <c r="F480" s="1279"/>
      <c r="G480" s="1280"/>
      <c r="H480" s="1273"/>
      <c r="I480" s="1273"/>
      <c r="J480" s="1273"/>
      <c r="L480" s="627"/>
    </row>
    <row r="481" spans="1:12" ht="24.75" customHeight="1">
      <c r="A481" s="652">
        <v>2491</v>
      </c>
      <c r="B481" s="631" t="s">
        <v>559</v>
      </c>
      <c r="C481" s="632">
        <v>9</v>
      </c>
      <c r="D481" s="632">
        <v>1</v>
      </c>
      <c r="E481" s="1274" t="s">
        <v>733</v>
      </c>
      <c r="F481" s="761" t="s">
        <v>735</v>
      </c>
      <c r="G481" s="1309"/>
      <c r="H481" s="1827">
        <f>J481</f>
        <v>-20000</v>
      </c>
      <c r="I481" s="1827"/>
      <c r="J481" s="1827">
        <f>J485+J486</f>
        <v>-20000</v>
      </c>
    </row>
    <row r="482" spans="1:12" ht="24.75" hidden="1" customHeight="1">
      <c r="A482" s="652"/>
      <c r="B482" s="631"/>
      <c r="C482" s="632"/>
      <c r="D482" s="632"/>
      <c r="E482" s="1274" t="s">
        <v>901</v>
      </c>
      <c r="F482" s="1275"/>
      <c r="G482" s="1276"/>
      <c r="H482" s="1827">
        <v>0</v>
      </c>
      <c r="I482" s="1827"/>
      <c r="J482" s="1827"/>
    </row>
    <row r="483" spans="1:12" ht="0.75" hidden="1" customHeight="1">
      <c r="A483" s="652"/>
      <c r="B483" s="631"/>
      <c r="C483" s="632"/>
      <c r="D483" s="632"/>
      <c r="E483" s="1059" t="s">
        <v>1113</v>
      </c>
      <c r="F483" s="1302" t="s">
        <v>1109</v>
      </c>
      <c r="G483" s="1286" t="s">
        <v>1109</v>
      </c>
      <c r="H483" s="1827">
        <v>0</v>
      </c>
      <c r="I483" s="1827"/>
      <c r="J483" s="1827">
        <v>0</v>
      </c>
    </row>
    <row r="484" spans="1:12" ht="12" hidden="1" customHeight="1">
      <c r="A484" s="652"/>
      <c r="B484" s="631"/>
      <c r="C484" s="632"/>
      <c r="D484" s="632"/>
      <c r="E484" s="1059" t="s">
        <v>1112</v>
      </c>
      <c r="F484" s="1302"/>
      <c r="G484" s="1286" t="s">
        <v>1110</v>
      </c>
      <c r="H484" s="1827">
        <v>0</v>
      </c>
      <c r="I484" s="1827"/>
      <c r="J484" s="1827">
        <v>0</v>
      </c>
    </row>
    <row r="485" spans="1:12" ht="14.25" customHeight="1">
      <c r="A485" s="652"/>
      <c r="B485" s="631"/>
      <c r="C485" s="632"/>
      <c r="D485" s="632"/>
      <c r="E485" s="1059" t="s">
        <v>1006</v>
      </c>
      <c r="F485" s="1294"/>
      <c r="G485" s="1284" t="s">
        <v>1111</v>
      </c>
      <c r="H485" s="1827">
        <f>J485</f>
        <v>-5000</v>
      </c>
      <c r="I485" s="1827"/>
      <c r="J485" s="1827">
        <f>tnt.harab.!F38</f>
        <v>-5000</v>
      </c>
    </row>
    <row r="486" spans="1:12" ht="14.25" customHeight="1">
      <c r="A486" s="652"/>
      <c r="B486" s="631"/>
      <c r="C486" s="632"/>
      <c r="D486" s="632"/>
      <c r="E486" s="1059" t="s">
        <v>464</v>
      </c>
      <c r="F486" s="1294" t="s">
        <v>1110</v>
      </c>
      <c r="G486" s="1284" t="s">
        <v>753</v>
      </c>
      <c r="H486" s="1827">
        <f>J486</f>
        <v>-15000</v>
      </c>
      <c r="I486" s="1827"/>
      <c r="J486" s="1827">
        <f>tnt.harab.!F52</f>
        <v>-15000</v>
      </c>
    </row>
    <row r="487" spans="1:12" s="650" customFormat="1" ht="36" customHeight="1">
      <c r="A487" s="658">
        <v>2500</v>
      </c>
      <c r="B487" s="631" t="s">
        <v>561</v>
      </c>
      <c r="C487" s="632">
        <v>0</v>
      </c>
      <c r="D487" s="632">
        <v>0</v>
      </c>
      <c r="E487" s="1268" t="s">
        <v>137</v>
      </c>
      <c r="F487" s="630" t="s">
        <v>736</v>
      </c>
      <c r="G487" s="630"/>
      <c r="H487" s="1827">
        <f>I487+J487</f>
        <v>206151.7</v>
      </c>
      <c r="I487" s="1827">
        <f>I489+I496+I499+I520</f>
        <v>190131.7</v>
      </c>
      <c r="J487" s="1827">
        <f>J489+J496+J499+J520</f>
        <v>16020</v>
      </c>
      <c r="L487" s="627"/>
    </row>
    <row r="488" spans="1:12">
      <c r="A488" s="651"/>
      <c r="B488" s="631"/>
      <c r="C488" s="632"/>
      <c r="D488" s="632"/>
      <c r="E488" s="1274" t="s">
        <v>268</v>
      </c>
      <c r="F488" s="1275"/>
      <c r="G488" s="1276"/>
      <c r="H488" s="1827">
        <v>0</v>
      </c>
      <c r="I488" s="1827"/>
      <c r="J488" s="1827"/>
    </row>
    <row r="489" spans="1:12">
      <c r="A489" s="652">
        <v>2510</v>
      </c>
      <c r="B489" s="631" t="s">
        <v>561</v>
      </c>
      <c r="C489" s="632">
        <v>1</v>
      </c>
      <c r="D489" s="632">
        <v>0</v>
      </c>
      <c r="E489" s="1279" t="s">
        <v>757</v>
      </c>
      <c r="F489" s="1279" t="s">
        <v>758</v>
      </c>
      <c r="G489" s="1280"/>
      <c r="H489" s="1827">
        <f>I489</f>
        <v>130000</v>
      </c>
      <c r="I489" s="1827">
        <f>I491</f>
        <v>130000</v>
      </c>
      <c r="J489" s="1827">
        <v>0</v>
      </c>
    </row>
    <row r="490" spans="1:12" s="1278" customFormat="1">
      <c r="A490" s="652"/>
      <c r="B490" s="631"/>
      <c r="C490" s="632"/>
      <c r="D490" s="632"/>
      <c r="E490" s="1274" t="s">
        <v>667</v>
      </c>
      <c r="F490" s="1279"/>
      <c r="G490" s="1280"/>
      <c r="H490" s="1827">
        <v>0</v>
      </c>
      <c r="I490" s="1827"/>
      <c r="J490" s="1827"/>
      <c r="L490" s="627"/>
    </row>
    <row r="491" spans="1:12" ht="19.5" customHeight="1">
      <c r="A491" s="652">
        <v>2511</v>
      </c>
      <c r="B491" s="631" t="s">
        <v>561</v>
      </c>
      <c r="C491" s="632">
        <v>1</v>
      </c>
      <c r="D491" s="632">
        <v>1</v>
      </c>
      <c r="E491" s="1274" t="s">
        <v>757</v>
      </c>
      <c r="F491" s="761" t="s">
        <v>641</v>
      </c>
      <c r="G491" s="1309"/>
      <c r="H491" s="1827">
        <f>I491</f>
        <v>130000</v>
      </c>
      <c r="I491" s="1827">
        <f>I495</f>
        <v>130000</v>
      </c>
      <c r="J491" s="1827"/>
    </row>
    <row r="492" spans="1:12" ht="0.75" customHeight="1">
      <c r="A492" s="652"/>
      <c r="B492" s="631"/>
      <c r="C492" s="632"/>
      <c r="D492" s="632"/>
      <c r="E492" s="1274" t="s">
        <v>901</v>
      </c>
      <c r="F492" s="1275"/>
      <c r="G492" s="1276"/>
      <c r="H492" s="1827"/>
      <c r="I492" s="1827"/>
      <c r="J492" s="1827"/>
    </row>
    <row r="493" spans="1:12" ht="25.5" hidden="1">
      <c r="A493" s="652"/>
      <c r="B493" s="631"/>
      <c r="C493" s="632"/>
      <c r="D493" s="632"/>
      <c r="E493" s="753" t="s">
        <v>70</v>
      </c>
      <c r="F493" s="1275"/>
      <c r="G493" s="1286" t="s">
        <v>387</v>
      </c>
      <c r="H493" s="1827">
        <v>0</v>
      </c>
      <c r="I493" s="1827">
        <v>0</v>
      </c>
      <c r="J493" s="1827"/>
    </row>
    <row r="494" spans="1:12" hidden="1">
      <c r="A494" s="652"/>
      <c r="B494" s="631"/>
      <c r="C494" s="632"/>
      <c r="D494" s="632"/>
      <c r="E494" s="763" t="s">
        <v>914</v>
      </c>
      <c r="F494" s="1275"/>
      <c r="G494" s="1286" t="s">
        <v>1020</v>
      </c>
      <c r="H494" s="1827">
        <v>0</v>
      </c>
      <c r="I494" s="1827">
        <v>0</v>
      </c>
      <c r="J494" s="1827"/>
    </row>
    <row r="495" spans="1:12">
      <c r="A495" s="652"/>
      <c r="B495" s="631"/>
      <c r="C495" s="632"/>
      <c r="D495" s="632"/>
      <c r="E495" s="754" t="s">
        <v>769</v>
      </c>
      <c r="F495" s="1291"/>
      <c r="G495" s="2010" t="s">
        <v>432</v>
      </c>
      <c r="H495" s="1827">
        <f>I495</f>
        <v>130000</v>
      </c>
      <c r="I495" s="1827">
        <f>'arandzin axbahan.'!F46</f>
        <v>130000</v>
      </c>
      <c r="J495" s="1827"/>
    </row>
    <row r="496" spans="1:12">
      <c r="A496" s="652">
        <v>2520</v>
      </c>
      <c r="B496" s="631" t="s">
        <v>561</v>
      </c>
      <c r="C496" s="632">
        <v>2</v>
      </c>
      <c r="D496" s="632">
        <v>0</v>
      </c>
      <c r="E496" s="1279" t="s">
        <v>938</v>
      </c>
      <c r="F496" s="1279" t="s">
        <v>939</v>
      </c>
      <c r="G496" s="2011"/>
      <c r="H496" s="1827">
        <f>I496+J496</f>
        <v>44631.7</v>
      </c>
      <c r="I496" s="1827">
        <f>I498</f>
        <v>44631.7</v>
      </c>
      <c r="J496" s="1827">
        <f>J498</f>
        <v>0</v>
      </c>
    </row>
    <row r="497" spans="1:12" s="1278" customFormat="1">
      <c r="A497" s="652"/>
      <c r="B497" s="631"/>
      <c r="C497" s="632"/>
      <c r="D497" s="632"/>
      <c r="E497" s="1274" t="s">
        <v>667</v>
      </c>
      <c r="F497" s="1279"/>
      <c r="G497" s="2011"/>
      <c r="H497" s="1827">
        <v>0</v>
      </c>
      <c r="I497" s="1827"/>
      <c r="J497" s="1827"/>
      <c r="L497" s="627"/>
    </row>
    <row r="498" spans="1:12">
      <c r="A498" s="652">
        <v>2521</v>
      </c>
      <c r="B498" s="631" t="s">
        <v>561</v>
      </c>
      <c r="C498" s="632">
        <v>2</v>
      </c>
      <c r="D498" s="632">
        <v>1</v>
      </c>
      <c r="E498" s="1274" t="s">
        <v>940</v>
      </c>
      <c r="F498" s="761" t="s">
        <v>941</v>
      </c>
      <c r="G498" s="1327"/>
      <c r="H498" s="1827">
        <f>I498+J498</f>
        <v>44631.7</v>
      </c>
      <c r="I498" s="1827">
        <f>kext.grer!F32</f>
        <v>44631.7</v>
      </c>
      <c r="J498" s="1827">
        <f>J519</f>
        <v>0</v>
      </c>
    </row>
    <row r="499" spans="1:12" ht="24.75" hidden="1" customHeight="1">
      <c r="A499" s="652">
        <v>2530</v>
      </c>
      <c r="B499" s="631" t="s">
        <v>561</v>
      </c>
      <c r="C499" s="632">
        <v>3</v>
      </c>
      <c r="D499" s="632">
        <v>0</v>
      </c>
      <c r="E499" s="1279" t="s">
        <v>495</v>
      </c>
      <c r="F499" s="1279" t="s">
        <v>496</v>
      </c>
      <c r="G499" s="2011"/>
      <c r="H499" s="1827">
        <v>0</v>
      </c>
      <c r="I499" s="1827">
        <v>0</v>
      </c>
      <c r="J499" s="1827">
        <v>0</v>
      </c>
    </row>
    <row r="500" spans="1:12" s="1278" customFormat="1" ht="15" hidden="1" customHeight="1">
      <c r="A500" s="652"/>
      <c r="B500" s="631"/>
      <c r="C500" s="632"/>
      <c r="D500" s="632"/>
      <c r="E500" s="1274" t="s">
        <v>667</v>
      </c>
      <c r="F500" s="1279"/>
      <c r="G500" s="2011"/>
      <c r="H500" s="1827">
        <v>0</v>
      </c>
      <c r="I500" s="1827"/>
      <c r="J500" s="1827"/>
      <c r="L500" s="627"/>
    </row>
    <row r="501" spans="1:12" ht="25.5" hidden="1">
      <c r="A501" s="652">
        <v>3531</v>
      </c>
      <c r="B501" s="631" t="s">
        <v>561</v>
      </c>
      <c r="C501" s="632">
        <v>3</v>
      </c>
      <c r="D501" s="632">
        <v>1</v>
      </c>
      <c r="E501" s="1274" t="s">
        <v>495</v>
      </c>
      <c r="F501" s="761" t="s">
        <v>497</v>
      </c>
      <c r="G501" s="1327"/>
      <c r="H501" s="1827">
        <v>0</v>
      </c>
      <c r="I501" s="1827"/>
      <c r="J501" s="1827"/>
    </row>
    <row r="502" spans="1:12" ht="38.25" hidden="1">
      <c r="A502" s="652"/>
      <c r="B502" s="631"/>
      <c r="C502" s="632"/>
      <c r="D502" s="632"/>
      <c r="E502" s="1274" t="s">
        <v>901</v>
      </c>
      <c r="F502" s="1275"/>
      <c r="G502" s="2012"/>
      <c r="H502" s="1827">
        <v>0</v>
      </c>
      <c r="I502" s="1827"/>
      <c r="J502" s="1827"/>
    </row>
    <row r="503" spans="1:12" hidden="1">
      <c r="A503" s="652"/>
      <c r="B503" s="631"/>
      <c r="C503" s="632"/>
      <c r="D503" s="632"/>
      <c r="E503" s="1274" t="s">
        <v>902</v>
      </c>
      <c r="F503" s="1275"/>
      <c r="G503" s="2012"/>
      <c r="H503" s="1827">
        <v>0</v>
      </c>
      <c r="I503" s="1827"/>
      <c r="J503" s="1827"/>
    </row>
    <row r="504" spans="1:12" hidden="1">
      <c r="A504" s="652"/>
      <c r="B504" s="631"/>
      <c r="C504" s="632"/>
      <c r="D504" s="632"/>
      <c r="E504" s="1274" t="s">
        <v>902</v>
      </c>
      <c r="F504" s="1275"/>
      <c r="G504" s="2012"/>
      <c r="H504" s="1827">
        <v>0</v>
      </c>
      <c r="I504" s="1827"/>
      <c r="J504" s="1827"/>
    </row>
    <row r="505" spans="1:12" ht="25.5" hidden="1">
      <c r="A505" s="652">
        <v>2540</v>
      </c>
      <c r="B505" s="631" t="s">
        <v>561</v>
      </c>
      <c r="C505" s="632">
        <v>4</v>
      </c>
      <c r="D505" s="632">
        <v>0</v>
      </c>
      <c r="E505" s="1279" t="s">
        <v>498</v>
      </c>
      <c r="F505" s="1279" t="s">
        <v>499</v>
      </c>
      <c r="G505" s="2011"/>
      <c r="H505" s="1827">
        <v>0</v>
      </c>
      <c r="I505" s="1827">
        <v>0</v>
      </c>
      <c r="J505" s="1827">
        <v>0</v>
      </c>
    </row>
    <row r="506" spans="1:12" s="1278" customFormat="1" hidden="1">
      <c r="A506" s="652"/>
      <c r="B506" s="631"/>
      <c r="C506" s="632"/>
      <c r="D506" s="632"/>
      <c r="E506" s="1274" t="s">
        <v>667</v>
      </c>
      <c r="F506" s="1279"/>
      <c r="G506" s="2011"/>
      <c r="H506" s="1827">
        <v>0</v>
      </c>
      <c r="I506" s="1827"/>
      <c r="J506" s="1827"/>
      <c r="L506" s="627"/>
    </row>
    <row r="507" spans="1:12" ht="25.5" hidden="1">
      <c r="A507" s="652">
        <v>2541</v>
      </c>
      <c r="B507" s="631" t="s">
        <v>561</v>
      </c>
      <c r="C507" s="632">
        <v>4</v>
      </c>
      <c r="D507" s="632">
        <v>1</v>
      </c>
      <c r="E507" s="1274" t="s">
        <v>498</v>
      </c>
      <c r="F507" s="761" t="s">
        <v>500</v>
      </c>
      <c r="G507" s="1327"/>
      <c r="H507" s="1827">
        <v>0</v>
      </c>
      <c r="I507" s="1827"/>
      <c r="J507" s="1827"/>
    </row>
    <row r="508" spans="1:12" ht="38.25" hidden="1">
      <c r="A508" s="652"/>
      <c r="B508" s="631"/>
      <c r="C508" s="632"/>
      <c r="D508" s="632"/>
      <c r="E508" s="1274" t="s">
        <v>901</v>
      </c>
      <c r="F508" s="1275"/>
      <c r="G508" s="2012"/>
      <c r="H508" s="1827">
        <v>0</v>
      </c>
      <c r="I508" s="1827"/>
      <c r="J508" s="1827"/>
    </row>
    <row r="509" spans="1:12" hidden="1">
      <c r="A509" s="652"/>
      <c r="B509" s="631"/>
      <c r="C509" s="632"/>
      <c r="D509" s="632"/>
      <c r="E509" s="1274" t="s">
        <v>902</v>
      </c>
      <c r="F509" s="1275"/>
      <c r="G509" s="2012"/>
      <c r="H509" s="1827">
        <v>0</v>
      </c>
      <c r="I509" s="1827"/>
      <c r="J509" s="1827"/>
    </row>
    <row r="510" spans="1:12" hidden="1">
      <c r="A510" s="652"/>
      <c r="B510" s="631"/>
      <c r="C510" s="632"/>
      <c r="D510" s="632"/>
      <c r="E510" s="1274" t="s">
        <v>902</v>
      </c>
      <c r="F510" s="1275"/>
      <c r="G510" s="2012"/>
      <c r="H510" s="1827">
        <v>0</v>
      </c>
      <c r="I510" s="1827"/>
      <c r="J510" s="1827"/>
    </row>
    <row r="511" spans="1:12" ht="38.25" hidden="1">
      <c r="A511" s="652">
        <v>2550</v>
      </c>
      <c r="B511" s="631" t="s">
        <v>561</v>
      </c>
      <c r="C511" s="632">
        <v>5</v>
      </c>
      <c r="D511" s="632">
        <v>0</v>
      </c>
      <c r="E511" s="1279" t="s">
        <v>142</v>
      </c>
      <c r="F511" s="1279" t="s">
        <v>143</v>
      </c>
      <c r="G511" s="2011"/>
      <c r="H511" s="1827">
        <v>0</v>
      </c>
      <c r="I511" s="1827">
        <v>0</v>
      </c>
      <c r="J511" s="1827">
        <v>0</v>
      </c>
    </row>
    <row r="512" spans="1:12" s="1278" customFormat="1" hidden="1">
      <c r="A512" s="652"/>
      <c r="B512" s="631"/>
      <c r="C512" s="632"/>
      <c r="D512" s="632"/>
      <c r="E512" s="1274" t="s">
        <v>667</v>
      </c>
      <c r="F512" s="1279"/>
      <c r="G512" s="2011"/>
      <c r="H512" s="1827">
        <v>0</v>
      </c>
      <c r="I512" s="1827"/>
      <c r="J512" s="1827"/>
      <c r="L512" s="627"/>
    </row>
    <row r="513" spans="1:12" ht="38.25" hidden="1">
      <c r="A513" s="652">
        <v>2551</v>
      </c>
      <c r="B513" s="631" t="s">
        <v>561</v>
      </c>
      <c r="C513" s="632">
        <v>5</v>
      </c>
      <c r="D513" s="632">
        <v>1</v>
      </c>
      <c r="E513" s="1274" t="s">
        <v>142</v>
      </c>
      <c r="F513" s="761" t="s">
        <v>144</v>
      </c>
      <c r="G513" s="1327"/>
      <c r="H513" s="1827">
        <v>0</v>
      </c>
      <c r="I513" s="1827"/>
      <c r="J513" s="1827"/>
    </row>
    <row r="514" spans="1:12" ht="38.25" hidden="1">
      <c r="A514" s="652"/>
      <c r="B514" s="631"/>
      <c r="C514" s="632"/>
      <c r="D514" s="632"/>
      <c r="E514" s="1274" t="s">
        <v>901</v>
      </c>
      <c r="F514" s="1275"/>
      <c r="G514" s="2012"/>
      <c r="H514" s="1827">
        <v>0</v>
      </c>
      <c r="I514" s="1827"/>
      <c r="J514" s="1827"/>
    </row>
    <row r="515" spans="1:12" hidden="1">
      <c r="A515" s="652"/>
      <c r="B515" s="631"/>
      <c r="C515" s="632"/>
      <c r="D515" s="632"/>
      <c r="E515" s="1274" t="s">
        <v>902</v>
      </c>
      <c r="F515" s="1275"/>
      <c r="G515" s="2012"/>
      <c r="H515" s="1827">
        <v>0</v>
      </c>
      <c r="I515" s="1827"/>
      <c r="J515" s="1827"/>
    </row>
    <row r="516" spans="1:12" hidden="1">
      <c r="A516" s="652"/>
      <c r="B516" s="631"/>
      <c r="C516" s="632"/>
      <c r="D516" s="632"/>
      <c r="E516" s="1274" t="s">
        <v>902</v>
      </c>
      <c r="F516" s="1275"/>
      <c r="G516" s="2012"/>
      <c r="H516" s="1827">
        <v>0</v>
      </c>
      <c r="I516" s="1827"/>
      <c r="J516" s="1827"/>
    </row>
    <row r="517" spans="1:12" ht="24" customHeight="1">
      <c r="A517" s="652"/>
      <c r="B517" s="631"/>
      <c r="C517" s="632"/>
      <c r="D517" s="632"/>
      <c r="E517" s="753" t="s">
        <v>190</v>
      </c>
      <c r="F517" s="1275"/>
      <c r="G517" s="2012">
        <v>4251</v>
      </c>
      <c r="H517" s="1827">
        <f>I517</f>
        <v>3500</v>
      </c>
      <c r="I517" s="1827">
        <f>kext.grer!F67</f>
        <v>3500</v>
      </c>
      <c r="J517" s="1827"/>
    </row>
    <row r="518" spans="1:12" ht="24" customHeight="1">
      <c r="A518" s="652"/>
      <c r="B518" s="631"/>
      <c r="C518" s="632"/>
      <c r="D518" s="632"/>
      <c r="E518" s="1368"/>
      <c r="F518" s="1275"/>
      <c r="G518" s="2012">
        <v>4657</v>
      </c>
      <c r="H518" s="1827">
        <f>I518</f>
        <v>41131.699999999997</v>
      </c>
      <c r="I518" s="1827">
        <f>kext.grer!F114</f>
        <v>41131.699999999997</v>
      </c>
      <c r="J518" s="1827"/>
    </row>
    <row r="519" spans="1:12" ht="24" customHeight="1">
      <c r="A519" s="652"/>
      <c r="B519" s="631"/>
      <c r="C519" s="632"/>
      <c r="D519" s="632"/>
      <c r="E519" s="1251" t="s">
        <v>624</v>
      </c>
      <c r="F519" s="1291"/>
      <c r="G519" s="2010" t="s">
        <v>414</v>
      </c>
      <c r="H519" s="1827">
        <f>J519</f>
        <v>0</v>
      </c>
      <c r="I519" s="1827"/>
      <c r="J519" s="1827">
        <f>kext.grer!F155+kext.grer!F154</f>
        <v>0</v>
      </c>
    </row>
    <row r="520" spans="1:12" ht="25.5">
      <c r="A520" s="652">
        <v>2560</v>
      </c>
      <c r="B520" s="631" t="s">
        <v>561</v>
      </c>
      <c r="C520" s="632">
        <v>6</v>
      </c>
      <c r="D520" s="632">
        <v>0</v>
      </c>
      <c r="E520" s="1279" t="s">
        <v>856</v>
      </c>
      <c r="F520" s="1279" t="s">
        <v>857</v>
      </c>
      <c r="G520" s="1280"/>
      <c r="H520" s="1827">
        <f>H522</f>
        <v>31520</v>
      </c>
      <c r="I520" s="1827">
        <f>I522</f>
        <v>15500</v>
      </c>
      <c r="J520" s="1827">
        <f>J522</f>
        <v>16020</v>
      </c>
    </row>
    <row r="521" spans="1:12" s="1278" customFormat="1" ht="13.5" customHeight="1">
      <c r="A521" s="652"/>
      <c r="B521" s="631"/>
      <c r="C521" s="632"/>
      <c r="D521" s="632"/>
      <c r="E521" s="1274" t="s">
        <v>667</v>
      </c>
      <c r="F521" s="1279"/>
      <c r="G521" s="1280"/>
      <c r="H521" s="1827"/>
      <c r="I521" s="1827"/>
      <c r="J521" s="1827"/>
      <c r="L521" s="627"/>
    </row>
    <row r="522" spans="1:12" ht="26.25" customHeight="1">
      <c r="A522" s="652">
        <v>2561</v>
      </c>
      <c r="B522" s="631" t="s">
        <v>561</v>
      </c>
      <c r="C522" s="632">
        <v>6</v>
      </c>
      <c r="D522" s="632">
        <v>1</v>
      </c>
      <c r="E522" s="1274" t="s">
        <v>856</v>
      </c>
      <c r="F522" s="761" t="s">
        <v>858</v>
      </c>
      <c r="G522" s="1309"/>
      <c r="H522" s="1827">
        <f>I522+J522</f>
        <v>31520</v>
      </c>
      <c r="I522" s="1827">
        <f>I525+I527+I526+I530</f>
        <v>15500</v>
      </c>
      <c r="J522" s="1827">
        <f>J528+J529+J532+J533+J534+J535</f>
        <v>16020</v>
      </c>
    </row>
    <row r="523" spans="1:12" ht="24" hidden="1" customHeight="1">
      <c r="A523" s="652"/>
      <c r="B523" s="631"/>
      <c r="C523" s="632"/>
      <c r="D523" s="632"/>
      <c r="E523" s="1274" t="s">
        <v>901</v>
      </c>
      <c r="F523" s="1275"/>
      <c r="G523" s="1276"/>
      <c r="H523" s="1827">
        <v>0</v>
      </c>
      <c r="I523" s="1827"/>
      <c r="J523" s="1827"/>
    </row>
    <row r="524" spans="1:12" ht="24.75" hidden="1" customHeight="1">
      <c r="A524" s="652"/>
      <c r="B524" s="631"/>
      <c r="C524" s="632"/>
      <c r="D524" s="632"/>
      <c r="E524" s="754" t="s">
        <v>190</v>
      </c>
      <c r="F524" s="1286" t="s">
        <v>919</v>
      </c>
      <c r="G524" s="1284" t="s">
        <v>919</v>
      </c>
      <c r="H524" s="1827">
        <v>0</v>
      </c>
      <c r="I524" s="1827">
        <v>0</v>
      </c>
      <c r="J524" s="1827"/>
    </row>
    <row r="525" spans="1:12" ht="24.75" customHeight="1">
      <c r="A525" s="652"/>
      <c r="B525" s="631"/>
      <c r="C525" s="632"/>
      <c r="D525" s="632"/>
      <c r="E525" s="753" t="s">
        <v>188</v>
      </c>
      <c r="F525" s="1291"/>
      <c r="G525" s="1284" t="s">
        <v>371</v>
      </c>
      <c r="H525" s="1827">
        <f>I525</f>
        <v>3000</v>
      </c>
      <c r="I525" s="1827">
        <f>Shner!F65</f>
        <v>3000</v>
      </c>
      <c r="J525" s="1827"/>
    </row>
    <row r="526" spans="1:12" ht="24.75" customHeight="1">
      <c r="A526" s="652"/>
      <c r="B526" s="631"/>
      <c r="C526" s="632"/>
      <c r="D526" s="632"/>
      <c r="E526" s="753" t="s">
        <v>190</v>
      </c>
      <c r="F526" s="1275"/>
      <c r="G526" s="1481" t="s">
        <v>919</v>
      </c>
      <c r="H526" s="1827">
        <f>I526</f>
        <v>4000</v>
      </c>
      <c r="I526" s="1827">
        <f>Shner!F69</f>
        <v>4000</v>
      </c>
      <c r="J526" s="1827"/>
    </row>
    <row r="527" spans="1:12">
      <c r="A527" s="652"/>
      <c r="B527" s="631"/>
      <c r="C527" s="632"/>
      <c r="D527" s="632"/>
      <c r="E527" s="763" t="s">
        <v>480</v>
      </c>
      <c r="F527" s="1284" t="s">
        <v>396</v>
      </c>
      <c r="G527" s="1284" t="s">
        <v>396</v>
      </c>
      <c r="H527" s="1827">
        <f>I527</f>
        <v>8500</v>
      </c>
      <c r="I527" s="1827">
        <f>Shner!F79</f>
        <v>8500</v>
      </c>
      <c r="J527" s="1827"/>
    </row>
    <row r="528" spans="1:12" ht="24">
      <c r="A528" s="652"/>
      <c r="B528" s="631"/>
      <c r="C528" s="632"/>
      <c r="D528" s="632"/>
      <c r="E528" s="1251" t="s">
        <v>624</v>
      </c>
      <c r="F528" s="1291"/>
      <c r="G528" s="1284" t="s">
        <v>968</v>
      </c>
      <c r="H528" s="1827">
        <f>J528</f>
        <v>0</v>
      </c>
      <c r="I528" s="1827"/>
      <c r="J528" s="1827">
        <f>Shner!F143+'subven sher'!F142</f>
        <v>0</v>
      </c>
    </row>
    <row r="529" spans="1:12" ht="22.5" customHeight="1">
      <c r="A529" s="652"/>
      <c r="B529" s="631"/>
      <c r="C529" s="632"/>
      <c r="D529" s="632"/>
      <c r="E529" s="1254" t="s">
        <v>593</v>
      </c>
      <c r="F529" s="1291"/>
      <c r="G529" s="1284" t="s">
        <v>900</v>
      </c>
      <c r="H529" s="1827">
        <f>J529</f>
        <v>9000</v>
      </c>
      <c r="I529" s="1827"/>
      <c r="J529" s="1827">
        <f>Shner!F147</f>
        <v>9000</v>
      </c>
    </row>
    <row r="530" spans="1:12" ht="14.25" customHeight="1">
      <c r="A530" s="652"/>
      <c r="B530" s="631"/>
      <c r="C530" s="632"/>
      <c r="D530" s="632"/>
      <c r="E530" s="782" t="s">
        <v>914</v>
      </c>
      <c r="F530" s="1275"/>
      <c r="G530" s="1276">
        <v>482300</v>
      </c>
      <c r="H530" s="1827">
        <f>I530</f>
        <v>0</v>
      </c>
      <c r="I530" s="1827">
        <f>Shner!F123</f>
        <v>0</v>
      </c>
      <c r="J530" s="1827"/>
    </row>
    <row r="531" spans="1:12" hidden="1">
      <c r="A531" s="652"/>
      <c r="B531" s="631"/>
      <c r="C531" s="632"/>
      <c r="D531" s="632"/>
      <c r="E531" s="782"/>
      <c r="F531" s="1275"/>
      <c r="G531" s="1276"/>
      <c r="H531" s="1827"/>
      <c r="I531" s="1827"/>
      <c r="J531" s="1827"/>
    </row>
    <row r="532" spans="1:12" ht="25.5" customHeight="1">
      <c r="A532" s="652"/>
      <c r="B532" s="631"/>
      <c r="C532" s="632"/>
      <c r="D532" s="632"/>
      <c r="E532" s="782" t="s">
        <v>28</v>
      </c>
      <c r="F532" s="1291"/>
      <c r="G532" s="1292">
        <v>511200</v>
      </c>
      <c r="H532" s="1827">
        <f>J532</f>
        <v>0</v>
      </c>
      <c r="I532" s="1827"/>
      <c r="J532" s="1827">
        <f>Shner!F142+'subven sher'!F136</f>
        <v>0</v>
      </c>
    </row>
    <row r="533" spans="1:12" ht="25.5" hidden="1" customHeight="1">
      <c r="A533" s="652"/>
      <c r="B533" s="631"/>
      <c r="C533" s="632"/>
      <c r="D533" s="632"/>
      <c r="E533" s="798" t="s">
        <v>139</v>
      </c>
      <c r="F533" s="1275"/>
      <c r="G533" s="1252" t="s">
        <v>140</v>
      </c>
      <c r="H533" s="1827">
        <f>J533</f>
        <v>7020</v>
      </c>
      <c r="I533" s="1827"/>
      <c r="J533" s="1827">
        <f>Shner!F145</f>
        <v>7020</v>
      </c>
    </row>
    <row r="534" spans="1:12" ht="25.5" hidden="1" customHeight="1">
      <c r="A534" s="652"/>
      <c r="B534" s="631"/>
      <c r="C534" s="632"/>
      <c r="D534" s="632"/>
      <c r="E534" s="797" t="s">
        <v>1689</v>
      </c>
      <c r="F534" s="1275"/>
      <c r="G534" s="1252" t="s">
        <v>897</v>
      </c>
      <c r="H534" s="1827">
        <f>J534</f>
        <v>0</v>
      </c>
      <c r="I534" s="1827"/>
      <c r="J534" s="1827">
        <f>Shner!F146</f>
        <v>0</v>
      </c>
    </row>
    <row r="535" spans="1:12" ht="25.5" customHeight="1">
      <c r="A535" s="652"/>
      <c r="B535" s="631"/>
      <c r="C535" s="632"/>
      <c r="D535" s="632"/>
      <c r="E535" s="797"/>
      <c r="F535" s="1275"/>
      <c r="G535" s="1254" t="s">
        <v>1044</v>
      </c>
      <c r="H535" s="1827">
        <f>J535</f>
        <v>0</v>
      </c>
      <c r="I535" s="1827"/>
      <c r="J535" s="1827">
        <f>'subven sher  էքսպեռեմ '!F144</f>
        <v>0</v>
      </c>
    </row>
    <row r="536" spans="1:12" s="650" customFormat="1" ht="34.5" customHeight="1">
      <c r="A536" s="658">
        <v>2600</v>
      </c>
      <c r="B536" s="631" t="s">
        <v>562</v>
      </c>
      <c r="C536" s="632">
        <v>0</v>
      </c>
      <c r="D536" s="632">
        <v>0</v>
      </c>
      <c r="E536" s="1268" t="s">
        <v>920</v>
      </c>
      <c r="F536" s="630" t="s">
        <v>859</v>
      </c>
      <c r="G536" s="630"/>
      <c r="H536" s="1827">
        <f>I536+J536</f>
        <v>607950</v>
      </c>
      <c r="I536" s="1827">
        <f>I554+I569+I592+I538</f>
        <v>277000</v>
      </c>
      <c r="J536" s="1827">
        <f>J554+J569+J592+J538</f>
        <v>330950</v>
      </c>
      <c r="L536" s="627"/>
    </row>
    <row r="537" spans="1:12">
      <c r="A537" s="651"/>
      <c r="B537" s="631"/>
      <c r="C537" s="632"/>
      <c r="D537" s="632"/>
      <c r="E537" s="1274" t="s">
        <v>268</v>
      </c>
      <c r="F537" s="1275"/>
      <c r="G537" s="1276"/>
      <c r="H537" s="1827">
        <v>0</v>
      </c>
      <c r="I537" s="1827"/>
      <c r="J537" s="1827"/>
    </row>
    <row r="538" spans="1:12">
      <c r="A538" s="652">
        <v>2610</v>
      </c>
      <c r="B538" s="631" t="s">
        <v>562</v>
      </c>
      <c r="C538" s="632">
        <v>1</v>
      </c>
      <c r="D538" s="632">
        <v>0</v>
      </c>
      <c r="E538" s="1279" t="s">
        <v>860</v>
      </c>
      <c r="F538" s="1279" t="s">
        <v>861</v>
      </c>
      <c r="G538" s="1280"/>
      <c r="H538" s="1827">
        <f>H540</f>
        <v>108000</v>
      </c>
      <c r="I538" s="1827">
        <f>I540</f>
        <v>12000</v>
      </c>
      <c r="J538" s="1827">
        <f>J540</f>
        <v>96000</v>
      </c>
    </row>
    <row r="539" spans="1:12" s="1278" customFormat="1">
      <c r="A539" s="652"/>
      <c r="B539" s="631"/>
      <c r="C539" s="632"/>
      <c r="D539" s="632"/>
      <c r="E539" s="1274" t="s">
        <v>667</v>
      </c>
      <c r="F539" s="1279"/>
      <c r="G539" s="1280"/>
      <c r="H539" s="1827">
        <v>0</v>
      </c>
      <c r="I539" s="1827"/>
      <c r="J539" s="1827"/>
      <c r="L539" s="627"/>
    </row>
    <row r="540" spans="1:12">
      <c r="A540" s="652">
        <v>2611</v>
      </c>
      <c r="B540" s="631" t="s">
        <v>562</v>
      </c>
      <c r="C540" s="632">
        <v>1</v>
      </c>
      <c r="D540" s="632">
        <v>1</v>
      </c>
      <c r="E540" s="1274" t="s">
        <v>1081</v>
      </c>
      <c r="F540" s="761" t="s">
        <v>708</v>
      </c>
      <c r="G540" s="1309"/>
      <c r="H540" s="1827">
        <f>I540+J540</f>
        <v>108000</v>
      </c>
      <c r="I540" s="1827">
        <f>I542</f>
        <v>12000</v>
      </c>
      <c r="J540" s="1827">
        <f>J546+J547</f>
        <v>96000</v>
      </c>
    </row>
    <row r="541" spans="1:12" ht="24" customHeight="1">
      <c r="A541" s="652"/>
      <c r="B541" s="631"/>
      <c r="C541" s="632"/>
      <c r="D541" s="632"/>
      <c r="E541" s="1274" t="s">
        <v>901</v>
      </c>
      <c r="F541" s="1275"/>
      <c r="G541" s="1276"/>
      <c r="H541" s="1827">
        <v>0</v>
      </c>
      <c r="I541" s="1827"/>
      <c r="J541" s="1827"/>
    </row>
    <row r="542" spans="1:12" ht="30" hidden="1" customHeight="1">
      <c r="A542" s="652"/>
      <c r="B542" s="631"/>
      <c r="C542" s="632"/>
      <c r="D542" s="632"/>
      <c r="E542" s="753" t="s">
        <v>190</v>
      </c>
      <c r="F542" s="1275"/>
      <c r="G542" s="1308" t="s">
        <v>919</v>
      </c>
      <c r="H542" s="1827">
        <f>I542</f>
        <v>12000</v>
      </c>
      <c r="I542" s="1827">
        <f>bnak.chin!F32</f>
        <v>12000</v>
      </c>
      <c r="J542" s="1827"/>
    </row>
    <row r="543" spans="1:12" hidden="1">
      <c r="A543" s="652"/>
      <c r="B543" s="631"/>
      <c r="C543" s="632"/>
      <c r="D543" s="632"/>
      <c r="E543" s="761" t="s">
        <v>192</v>
      </c>
      <c r="F543" s="1291"/>
      <c r="G543" s="1284" t="s">
        <v>79</v>
      </c>
      <c r="H543" s="1827">
        <f>I543</f>
        <v>0</v>
      </c>
      <c r="I543" s="1827">
        <f>bnak.chin!F114</f>
        <v>0</v>
      </c>
      <c r="J543" s="1827"/>
    </row>
    <row r="544" spans="1:12" ht="25.5">
      <c r="A544" s="652"/>
      <c r="B544" s="631"/>
      <c r="C544" s="632"/>
      <c r="D544" s="632"/>
      <c r="E544" s="753" t="s">
        <v>190</v>
      </c>
      <c r="F544" s="1291"/>
      <c r="G544" s="1284" t="s">
        <v>244</v>
      </c>
      <c r="H544" s="1827">
        <f>I544</f>
        <v>6000</v>
      </c>
      <c r="I544" s="1827">
        <f>bnak.chin!F67</f>
        <v>6000</v>
      </c>
      <c r="J544" s="1827"/>
    </row>
    <row r="545" spans="1:12">
      <c r="A545" s="652"/>
      <c r="B545" s="631"/>
      <c r="C545" s="632"/>
      <c r="D545" s="632"/>
      <c r="E545" s="763" t="s">
        <v>480</v>
      </c>
      <c r="F545" s="1291"/>
      <c r="G545" s="1284" t="s">
        <v>568</v>
      </c>
      <c r="H545" s="1827">
        <f>I545</f>
        <v>6000</v>
      </c>
      <c r="I545" s="1827">
        <f>bnak.chin!F77</f>
        <v>6000</v>
      </c>
      <c r="J545" s="1827"/>
    </row>
    <row r="546" spans="1:12" ht="24">
      <c r="A546" s="652"/>
      <c r="B546" s="631"/>
      <c r="C546" s="632"/>
      <c r="D546" s="632"/>
      <c r="E546" s="1251" t="s">
        <v>624</v>
      </c>
      <c r="F546" s="1291"/>
      <c r="G546" s="1284" t="s">
        <v>968</v>
      </c>
      <c r="H546" s="1827">
        <f>J546</f>
        <v>96000</v>
      </c>
      <c r="I546" s="1827"/>
      <c r="J546" s="1827">
        <f>'subv bnak'!F155+bnak.chin!F155</f>
        <v>96000</v>
      </c>
    </row>
    <row r="547" spans="1:12">
      <c r="A547" s="652"/>
      <c r="B547" s="631"/>
      <c r="C547" s="632"/>
      <c r="D547" s="632"/>
      <c r="E547" s="1274" t="s">
        <v>902</v>
      </c>
      <c r="F547" s="1275"/>
      <c r="G547" s="1276"/>
      <c r="H547" s="1827">
        <v>0</v>
      </c>
      <c r="I547" s="1827"/>
      <c r="J547" s="1827">
        <f>bnak.chin!F154</f>
        <v>0</v>
      </c>
    </row>
    <row r="548" spans="1:12" hidden="1">
      <c r="A548" s="652">
        <v>2620</v>
      </c>
      <c r="B548" s="631" t="s">
        <v>562</v>
      </c>
      <c r="C548" s="632">
        <v>2</v>
      </c>
      <c r="D548" s="632">
        <v>0</v>
      </c>
      <c r="E548" s="1279" t="s">
        <v>709</v>
      </c>
      <c r="F548" s="1279" t="s">
        <v>341</v>
      </c>
      <c r="G548" s="1280"/>
      <c r="H548" s="1827">
        <v>0</v>
      </c>
      <c r="I548" s="1827"/>
      <c r="J548" s="1827"/>
    </row>
    <row r="549" spans="1:12" s="1278" customFormat="1" hidden="1">
      <c r="A549" s="652"/>
      <c r="B549" s="631"/>
      <c r="C549" s="632"/>
      <c r="D549" s="632"/>
      <c r="E549" s="1274" t="s">
        <v>667</v>
      </c>
      <c r="F549" s="1279"/>
      <c r="G549" s="1280"/>
      <c r="H549" s="1827">
        <v>0</v>
      </c>
      <c r="I549" s="1827"/>
      <c r="J549" s="1827"/>
      <c r="L549" s="627"/>
    </row>
    <row r="550" spans="1:12" hidden="1">
      <c r="A550" s="652">
        <v>2621</v>
      </c>
      <c r="B550" s="631" t="s">
        <v>562</v>
      </c>
      <c r="C550" s="632">
        <v>2</v>
      </c>
      <c r="D550" s="632">
        <v>1</v>
      </c>
      <c r="E550" s="1274" t="s">
        <v>709</v>
      </c>
      <c r="F550" s="761" t="s">
        <v>342</v>
      </c>
      <c r="G550" s="1309"/>
      <c r="H550" s="1827">
        <v>0</v>
      </c>
      <c r="I550" s="1827"/>
      <c r="J550" s="1827"/>
    </row>
    <row r="551" spans="1:12" ht="38.25" hidden="1">
      <c r="A551" s="652"/>
      <c r="B551" s="631"/>
      <c r="C551" s="632"/>
      <c r="D551" s="632"/>
      <c r="E551" s="1274" t="s">
        <v>901</v>
      </c>
      <c r="F551" s="1275"/>
      <c r="G551" s="1276"/>
      <c r="H551" s="1827">
        <v>0</v>
      </c>
      <c r="I551" s="1827"/>
      <c r="J551" s="1827"/>
    </row>
    <row r="552" spans="1:12" hidden="1">
      <c r="A552" s="652"/>
      <c r="B552" s="631"/>
      <c r="C552" s="632"/>
      <c r="D552" s="632"/>
      <c r="E552" s="1274" t="s">
        <v>902</v>
      </c>
      <c r="F552" s="1275"/>
      <c r="G552" s="1276"/>
      <c r="H552" s="1827">
        <v>0</v>
      </c>
      <c r="I552" s="1827"/>
      <c r="J552" s="1827"/>
    </row>
    <row r="553" spans="1:12">
      <c r="A553" s="652"/>
      <c r="B553" s="631"/>
      <c r="C553" s="632"/>
      <c r="D553" s="632"/>
      <c r="E553" s="1274" t="s">
        <v>902</v>
      </c>
      <c r="F553" s="1275"/>
      <c r="G553" s="1276"/>
      <c r="H553" s="1827">
        <v>0</v>
      </c>
      <c r="I553" s="1827"/>
      <c r="J553" s="1827"/>
    </row>
    <row r="554" spans="1:12">
      <c r="A554" s="652">
        <v>2630</v>
      </c>
      <c r="B554" s="631" t="s">
        <v>562</v>
      </c>
      <c r="C554" s="632">
        <v>3</v>
      </c>
      <c r="D554" s="632">
        <v>0</v>
      </c>
      <c r="E554" s="1279" t="s">
        <v>643</v>
      </c>
      <c r="F554" s="1279" t="s">
        <v>960</v>
      </c>
      <c r="G554" s="1280"/>
      <c r="H554" s="1827">
        <f>H556</f>
        <v>166226</v>
      </c>
      <c r="I554" s="1827">
        <f>I556</f>
        <v>35000</v>
      </c>
      <c r="J554" s="1827">
        <f>J556</f>
        <v>131226</v>
      </c>
    </row>
    <row r="555" spans="1:12" s="1278" customFormat="1" ht="13.5" customHeight="1">
      <c r="A555" s="652"/>
      <c r="B555" s="631"/>
      <c r="C555" s="632"/>
      <c r="D555" s="632"/>
      <c r="E555" s="1274" t="s">
        <v>667</v>
      </c>
      <c r="F555" s="1279"/>
      <c r="G555" s="1280"/>
      <c r="H555" s="1827"/>
      <c r="I555" s="1827"/>
      <c r="J555" s="1827"/>
      <c r="L555" s="627"/>
    </row>
    <row r="556" spans="1:12" ht="12" customHeight="1">
      <c r="A556" s="652">
        <v>2631</v>
      </c>
      <c r="B556" s="631" t="s">
        <v>562</v>
      </c>
      <c r="C556" s="632">
        <v>3</v>
      </c>
      <c r="D556" s="632">
        <v>1</v>
      </c>
      <c r="E556" s="1274" t="s">
        <v>961</v>
      </c>
      <c r="F556" s="1279" t="s">
        <v>962</v>
      </c>
      <c r="G556" s="1280"/>
      <c r="H556" s="1827">
        <f>I556+J556</f>
        <v>166226</v>
      </c>
      <c r="I556" s="1827">
        <f>I561+I566+I563+I562+I560</f>
        <v>35000</v>
      </c>
      <c r="J556" s="1827">
        <f>J567+J568</f>
        <v>131226</v>
      </c>
    </row>
    <row r="557" spans="1:12" ht="0.75" hidden="1" customHeight="1">
      <c r="A557" s="652"/>
      <c r="B557" s="631"/>
      <c r="C557" s="632"/>
      <c r="D557" s="632"/>
      <c r="E557" s="1274" t="s">
        <v>901</v>
      </c>
      <c r="F557" s="1275"/>
      <c r="G557" s="1276"/>
      <c r="H557" s="1827">
        <v>0</v>
      </c>
      <c r="I557" s="1827"/>
      <c r="J557" s="1827"/>
    </row>
    <row r="558" spans="1:12" ht="18" hidden="1" customHeight="1">
      <c r="A558" s="652"/>
      <c r="B558" s="631"/>
      <c r="C558" s="632"/>
      <c r="D558" s="632"/>
      <c r="E558" s="763" t="s">
        <v>411</v>
      </c>
      <c r="F558" s="1286" t="s">
        <v>8</v>
      </c>
      <c r="G558" s="1286" t="s">
        <v>8</v>
      </c>
      <c r="H558" s="1827">
        <v>0</v>
      </c>
      <c r="I558" s="1827">
        <v>0</v>
      </c>
      <c r="J558" s="1827"/>
    </row>
    <row r="559" spans="1:12" ht="29.25" customHeight="1">
      <c r="A559" s="652"/>
      <c r="B559" s="631"/>
      <c r="C559" s="632"/>
      <c r="D559" s="632"/>
      <c r="E559" s="1274" t="s">
        <v>901</v>
      </c>
      <c r="F559" s="1284" t="s">
        <v>371</v>
      </c>
      <c r="G559" s="1284"/>
      <c r="H559" s="1827">
        <v>0</v>
      </c>
      <c r="I559" s="1827">
        <v>0</v>
      </c>
      <c r="J559" s="1827"/>
    </row>
    <row r="560" spans="1:12" ht="29.25" customHeight="1">
      <c r="A560" s="652"/>
      <c r="B560" s="631"/>
      <c r="C560" s="632"/>
      <c r="D560" s="632"/>
      <c r="E560" s="754" t="s">
        <v>188</v>
      </c>
      <c r="F560" s="1284" t="s">
        <v>371</v>
      </c>
      <c r="G560" s="1284" t="s">
        <v>371</v>
      </c>
      <c r="H560" s="1827">
        <f>I560</f>
        <v>10000</v>
      </c>
      <c r="I560" s="1827">
        <f>rhamat!F63</f>
        <v>10000</v>
      </c>
      <c r="J560" s="1827"/>
    </row>
    <row r="561" spans="1:12" ht="27" customHeight="1">
      <c r="A561" s="652"/>
      <c r="B561" s="631"/>
      <c r="C561" s="632"/>
      <c r="D561" s="632"/>
      <c r="E561" s="753" t="s">
        <v>190</v>
      </c>
      <c r="F561" s="1284"/>
      <c r="G561" s="1284" t="s">
        <v>919</v>
      </c>
      <c r="H561" s="1827">
        <f>I561</f>
        <v>15000</v>
      </c>
      <c r="I561" s="1827">
        <f>rhamat!F67</f>
        <v>15000</v>
      </c>
      <c r="J561" s="1827"/>
    </row>
    <row r="562" spans="1:12" ht="21.75" customHeight="1">
      <c r="A562" s="652"/>
      <c r="B562" s="631"/>
      <c r="C562" s="632"/>
      <c r="D562" s="632"/>
      <c r="E562" s="782" t="s">
        <v>480</v>
      </c>
      <c r="F562" s="1284" t="s">
        <v>396</v>
      </c>
      <c r="G562" s="1284" t="s">
        <v>396</v>
      </c>
      <c r="H562" s="1827">
        <f>I562</f>
        <v>10000</v>
      </c>
      <c r="I562" s="1827">
        <f>rhamat!F77</f>
        <v>10000</v>
      </c>
      <c r="J562" s="1827"/>
    </row>
    <row r="563" spans="1:12" ht="36" hidden="1" customHeight="1">
      <c r="A563" s="652"/>
      <c r="B563" s="631"/>
      <c r="C563" s="632"/>
      <c r="D563" s="632"/>
      <c r="E563" s="957" t="s">
        <v>504</v>
      </c>
      <c r="F563" s="1275"/>
      <c r="G563" s="1276">
        <v>463700</v>
      </c>
      <c r="H563" s="1827">
        <f>I563</f>
        <v>0</v>
      </c>
      <c r="I563" s="1827">
        <f>rhamat!F102</f>
        <v>0</v>
      </c>
      <c r="J563" s="1827"/>
    </row>
    <row r="564" spans="1:12" ht="0.75" hidden="1" customHeight="1">
      <c r="A564" s="652"/>
      <c r="B564" s="631"/>
      <c r="C564" s="632"/>
      <c r="D564" s="632"/>
      <c r="E564" s="782"/>
      <c r="F564" s="1284"/>
      <c r="G564" s="1284"/>
      <c r="H564" s="1827"/>
      <c r="I564" s="1827"/>
      <c r="J564" s="1827"/>
    </row>
    <row r="565" spans="1:12" ht="0.75" hidden="1" customHeight="1">
      <c r="A565" s="652"/>
      <c r="B565" s="631"/>
      <c r="C565" s="632"/>
      <c r="D565" s="632"/>
      <c r="E565" s="1532"/>
      <c r="F565" s="1284"/>
      <c r="G565" s="1284"/>
      <c r="H565" s="1827"/>
      <c r="I565" s="1827"/>
      <c r="J565" s="1827"/>
    </row>
    <row r="566" spans="1:12" ht="26.25" hidden="1" customHeight="1">
      <c r="A566" s="652"/>
      <c r="B566" s="631"/>
      <c r="C566" s="632"/>
      <c r="D566" s="632"/>
      <c r="E566" s="1368" t="s">
        <v>211</v>
      </c>
      <c r="F566" s="1284"/>
      <c r="G566" s="1284" t="s">
        <v>1790</v>
      </c>
      <c r="H566" s="1827">
        <f>I566</f>
        <v>0</v>
      </c>
      <c r="I566" s="1827">
        <f>rhamat!F107</f>
        <v>0</v>
      </c>
      <c r="J566" s="1827"/>
    </row>
    <row r="567" spans="1:12" ht="26.25" customHeight="1">
      <c r="A567" s="652"/>
      <c r="B567" s="631"/>
      <c r="C567" s="632"/>
      <c r="D567" s="632"/>
      <c r="E567" s="782" t="s">
        <v>28</v>
      </c>
      <c r="F567" s="1291"/>
      <c r="G567" s="1292">
        <v>511200</v>
      </c>
      <c r="H567" s="1827">
        <f>J567</f>
        <v>98420</v>
      </c>
      <c r="I567" s="1827"/>
      <c r="J567" s="1827">
        <f>'subv rhamat'!F142</f>
        <v>98420</v>
      </c>
    </row>
    <row r="568" spans="1:12" ht="26.25" customHeight="1">
      <c r="A568" s="652"/>
      <c r="B568" s="631"/>
      <c r="C568" s="632"/>
      <c r="D568" s="632"/>
      <c r="E568" s="797" t="s">
        <v>1778</v>
      </c>
      <c r="F568" s="1275"/>
      <c r="G568" s="1276">
        <v>511300</v>
      </c>
      <c r="H568" s="1827">
        <f>J568</f>
        <v>32806</v>
      </c>
      <c r="I568" s="1827"/>
      <c r="J568" s="1827">
        <f>rhamat!F143+rhamat!F142</f>
        <v>32806</v>
      </c>
    </row>
    <row r="569" spans="1:12" ht="26.25" customHeight="1">
      <c r="A569" s="652">
        <v>2640</v>
      </c>
      <c r="B569" s="631" t="s">
        <v>562</v>
      </c>
      <c r="C569" s="632">
        <v>4</v>
      </c>
      <c r="D569" s="632">
        <v>0</v>
      </c>
      <c r="E569" s="1279" t="s">
        <v>154</v>
      </c>
      <c r="F569" s="1279" t="s">
        <v>155</v>
      </c>
      <c r="G569" s="1280"/>
      <c r="H569" s="1827">
        <f>H571</f>
        <v>143724</v>
      </c>
      <c r="I569" s="1827">
        <f>I571</f>
        <v>40000</v>
      </c>
      <c r="J569" s="1827">
        <f>J571</f>
        <v>103724</v>
      </c>
    </row>
    <row r="570" spans="1:12" s="1278" customFormat="1" ht="12.75" customHeight="1">
      <c r="A570" s="652"/>
      <c r="B570" s="631"/>
      <c r="C570" s="632"/>
      <c r="D570" s="632"/>
      <c r="E570" s="1274" t="s">
        <v>667</v>
      </c>
      <c r="F570" s="1279"/>
      <c r="G570" s="1280"/>
      <c r="H570" s="1827"/>
      <c r="I570" s="1827"/>
      <c r="J570" s="1827"/>
      <c r="L570" s="627"/>
    </row>
    <row r="571" spans="1:12" ht="26.25" customHeight="1">
      <c r="A571" s="652">
        <v>2641</v>
      </c>
      <c r="B571" s="631" t="s">
        <v>562</v>
      </c>
      <c r="C571" s="632">
        <v>4</v>
      </c>
      <c r="D571" s="632">
        <v>1</v>
      </c>
      <c r="E571" s="1274" t="s">
        <v>1141</v>
      </c>
      <c r="F571" s="761" t="s">
        <v>868</v>
      </c>
      <c r="G571" s="1309"/>
      <c r="H571" s="1827">
        <f>J571+I571</f>
        <v>143724</v>
      </c>
      <c r="I571" s="1827">
        <f>I578+I577+I579+I580+I576</f>
        <v>40000</v>
      </c>
      <c r="J571" s="1827">
        <f>J581+J590</f>
        <v>103724</v>
      </c>
    </row>
    <row r="572" spans="1:12" ht="43.5" hidden="1" customHeight="1">
      <c r="A572" s="652"/>
      <c r="B572" s="631"/>
      <c r="C572" s="632"/>
      <c r="D572" s="632"/>
      <c r="E572" s="1274" t="s">
        <v>901</v>
      </c>
      <c r="F572" s="1275"/>
      <c r="G572" s="1276"/>
      <c r="H572" s="1827">
        <v>0</v>
      </c>
      <c r="I572" s="1827"/>
      <c r="J572" s="1827"/>
    </row>
    <row r="573" spans="1:12" ht="43.5" hidden="1" customHeight="1">
      <c r="A573" s="652"/>
      <c r="B573" s="631"/>
      <c r="C573" s="632"/>
      <c r="D573" s="632"/>
      <c r="E573" s="1274" t="s">
        <v>902</v>
      </c>
      <c r="F573" s="1275"/>
      <c r="G573" s="1276"/>
      <c r="H573" s="1827">
        <v>0</v>
      </c>
      <c r="I573" s="1827"/>
      <c r="J573" s="1827"/>
    </row>
    <row r="574" spans="1:12" ht="15" customHeight="1">
      <c r="A574" s="652"/>
      <c r="B574" s="631"/>
      <c r="C574" s="632"/>
      <c r="D574" s="632"/>
      <c r="E574" s="1274" t="s">
        <v>901</v>
      </c>
      <c r="F574" s="1291"/>
      <c r="G574" s="1292"/>
      <c r="H574" s="1827"/>
      <c r="I574" s="1827"/>
      <c r="J574" s="1827"/>
    </row>
    <row r="575" spans="1:12" ht="14.25" hidden="1" customHeight="1">
      <c r="A575" s="652"/>
      <c r="B575" s="631"/>
      <c r="C575" s="632"/>
      <c r="D575" s="632"/>
      <c r="E575" s="754" t="s">
        <v>188</v>
      </c>
      <c r="F575" s="1291"/>
      <c r="G575" s="1292">
        <v>423900</v>
      </c>
      <c r="H575" s="1827">
        <v>0</v>
      </c>
      <c r="I575" s="1827">
        <v>0</v>
      </c>
      <c r="J575" s="1827"/>
    </row>
    <row r="576" spans="1:12" ht="24" customHeight="1">
      <c r="A576" s="652"/>
      <c r="B576" s="631"/>
      <c r="C576" s="632"/>
      <c r="D576" s="632"/>
      <c r="E576" s="754" t="s">
        <v>188</v>
      </c>
      <c r="F576" s="1284" t="s">
        <v>371</v>
      </c>
      <c r="G576" s="1284" t="s">
        <v>371</v>
      </c>
      <c r="H576" s="1827">
        <f>I576</f>
        <v>30000</v>
      </c>
      <c r="I576" s="1827">
        <f>poxoc.lusav.!F62</f>
        <v>30000</v>
      </c>
      <c r="J576" s="1827"/>
    </row>
    <row r="577" spans="1:12" ht="24.75" customHeight="1">
      <c r="A577" s="652"/>
      <c r="B577" s="631"/>
      <c r="C577" s="632"/>
      <c r="D577" s="632"/>
      <c r="E577" s="753" t="s">
        <v>190</v>
      </c>
      <c r="F577" s="1284"/>
      <c r="G577" s="1284" t="s">
        <v>919</v>
      </c>
      <c r="H577" s="1827">
        <f>I577</f>
        <v>4000</v>
      </c>
      <c r="I577" s="1827">
        <f>poxoc.lusav.!F66</f>
        <v>4000</v>
      </c>
      <c r="J577" s="1827"/>
    </row>
    <row r="578" spans="1:12" ht="14.25" customHeight="1">
      <c r="A578" s="652"/>
      <c r="B578" s="631"/>
      <c r="C578" s="632"/>
      <c r="D578" s="632"/>
      <c r="E578" s="763" t="s">
        <v>480</v>
      </c>
      <c r="F578" s="1286"/>
      <c r="G578" s="1284" t="s">
        <v>396</v>
      </c>
      <c r="H578" s="1827">
        <f>I578</f>
        <v>6000</v>
      </c>
      <c r="I578" s="1827">
        <f>poxoc.lusav.!F76</f>
        <v>6000</v>
      </c>
      <c r="J578" s="1827"/>
    </row>
    <row r="579" spans="1:12" ht="26.25" customHeight="1">
      <c r="A579" s="652"/>
      <c r="B579" s="631"/>
      <c r="C579" s="632"/>
      <c r="D579" s="632"/>
      <c r="E579" s="957" t="s">
        <v>67</v>
      </c>
      <c r="F579" s="944">
        <v>465500</v>
      </c>
      <c r="G579" s="1284" t="s">
        <v>2188</v>
      </c>
      <c r="H579" s="1827">
        <f>I579</f>
        <v>0</v>
      </c>
      <c r="I579" s="1827">
        <f>poxoc.lusav.!F97</f>
        <v>0</v>
      </c>
      <c r="J579" s="1827"/>
    </row>
    <row r="580" spans="1:12" ht="26.25" customHeight="1">
      <c r="A580" s="652"/>
      <c r="B580" s="631"/>
      <c r="C580" s="632"/>
      <c r="D580" s="632"/>
      <c r="E580" s="798" t="s">
        <v>127</v>
      </c>
      <c r="F580" s="742" t="s">
        <v>1088</v>
      </c>
      <c r="G580" s="1284" t="s">
        <v>1088</v>
      </c>
      <c r="H580" s="1827">
        <f>I580</f>
        <v>0</v>
      </c>
      <c r="I580" s="1827">
        <f>poxoc.lusav.!F122</f>
        <v>0</v>
      </c>
      <c r="J580" s="1827"/>
    </row>
    <row r="581" spans="1:12" ht="18.75" customHeight="1">
      <c r="A581" s="652"/>
      <c r="B581" s="631"/>
      <c r="C581" s="632"/>
      <c r="D581" s="632"/>
      <c r="E581" s="782" t="s">
        <v>28</v>
      </c>
      <c r="F581" s="1291"/>
      <c r="G581" s="1292">
        <v>511200</v>
      </c>
      <c r="H581" s="1827">
        <f>J581</f>
        <v>103724</v>
      </c>
      <c r="I581" s="1827"/>
      <c r="J581" s="1827">
        <f>'subv pox iusav'!F139+poxoc.lusav.!F138</f>
        <v>103724</v>
      </c>
    </row>
    <row r="582" spans="1:12" ht="11.25" hidden="1" customHeight="1">
      <c r="A582" s="652"/>
      <c r="B582" s="631"/>
      <c r="C582" s="632"/>
      <c r="D582" s="632"/>
      <c r="E582" s="782" t="s">
        <v>659</v>
      </c>
      <c r="F582" s="1275"/>
      <c r="G582" s="1276"/>
      <c r="H582" s="1827"/>
      <c r="I582" s="1827"/>
      <c r="J582" s="1827"/>
    </row>
    <row r="583" spans="1:12" ht="12.75" hidden="1" customHeight="1">
      <c r="A583" s="652"/>
      <c r="B583" s="631"/>
      <c r="C583" s="632"/>
      <c r="D583" s="632"/>
      <c r="E583" s="763" t="s">
        <v>664</v>
      </c>
      <c r="F583" s="1275"/>
      <c r="G583" s="1276">
        <v>522100</v>
      </c>
      <c r="H583" s="1827">
        <v>0</v>
      </c>
      <c r="I583" s="1827"/>
      <c r="J583" s="1827">
        <v>0</v>
      </c>
    </row>
    <row r="584" spans="1:12" ht="39" hidden="1" customHeight="1">
      <c r="A584" s="652">
        <v>2650</v>
      </c>
      <c r="B584" s="631" t="s">
        <v>562</v>
      </c>
      <c r="C584" s="632">
        <v>5</v>
      </c>
      <c r="D584" s="632">
        <v>0</v>
      </c>
      <c r="E584" s="1279" t="s">
        <v>762</v>
      </c>
      <c r="F584" s="1279" t="s">
        <v>763</v>
      </c>
      <c r="G584" s="1280"/>
      <c r="H584" s="1827">
        <v>0</v>
      </c>
      <c r="I584" s="1827"/>
      <c r="J584" s="1827"/>
    </row>
    <row r="585" spans="1:12" s="1278" customFormat="1" ht="10.5" hidden="1" customHeight="1">
      <c r="A585" s="652"/>
      <c r="B585" s="631"/>
      <c r="C585" s="632"/>
      <c r="D585" s="632"/>
      <c r="E585" s="1274" t="s">
        <v>667</v>
      </c>
      <c r="F585" s="1279"/>
      <c r="G585" s="1280"/>
      <c r="H585" s="1827">
        <v>0</v>
      </c>
      <c r="I585" s="1827"/>
      <c r="J585" s="1827"/>
      <c r="L585" s="627"/>
    </row>
    <row r="586" spans="1:12" ht="39" hidden="1" customHeight="1">
      <c r="A586" s="652">
        <v>2651</v>
      </c>
      <c r="B586" s="631" t="s">
        <v>562</v>
      </c>
      <c r="C586" s="632">
        <v>5</v>
      </c>
      <c r="D586" s="632">
        <v>1</v>
      </c>
      <c r="E586" s="1274" t="s">
        <v>762</v>
      </c>
      <c r="F586" s="761" t="s">
        <v>764</v>
      </c>
      <c r="G586" s="1309"/>
      <c r="H586" s="1827">
        <v>0</v>
      </c>
      <c r="I586" s="1827"/>
      <c r="J586" s="1827"/>
    </row>
    <row r="587" spans="1:12" ht="38.25" hidden="1">
      <c r="A587" s="652"/>
      <c r="B587" s="631"/>
      <c r="C587" s="632"/>
      <c r="D587" s="632"/>
      <c r="E587" s="1274" t="s">
        <v>901</v>
      </c>
      <c r="F587" s="1275"/>
      <c r="G587" s="1276"/>
      <c r="H587" s="1827">
        <v>0</v>
      </c>
      <c r="I587" s="1827"/>
      <c r="J587" s="1827"/>
    </row>
    <row r="588" spans="1:12" ht="0.75" hidden="1" customHeight="1">
      <c r="A588" s="652"/>
      <c r="B588" s="631"/>
      <c r="C588" s="632"/>
      <c r="D588" s="632"/>
      <c r="E588" s="1274" t="s">
        <v>902</v>
      </c>
      <c r="F588" s="1275"/>
      <c r="G588" s="1276"/>
      <c r="H588" s="1827">
        <v>0</v>
      </c>
      <c r="I588" s="1827"/>
      <c r="J588" s="1827"/>
    </row>
    <row r="589" spans="1:12" hidden="1">
      <c r="A589" s="652"/>
      <c r="B589" s="631"/>
      <c r="C589" s="632"/>
      <c r="D589" s="632"/>
      <c r="E589" s="1274" t="s">
        <v>902</v>
      </c>
      <c r="F589" s="1275"/>
      <c r="G589" s="1276"/>
      <c r="H589" s="1827">
        <v>0</v>
      </c>
      <c r="I589" s="1827"/>
      <c r="J589" s="1827"/>
    </row>
    <row r="590" spans="1:12" ht="24" hidden="1" customHeight="1">
      <c r="A590" s="652"/>
      <c r="B590" s="631"/>
      <c r="C590" s="632"/>
      <c r="D590" s="632"/>
      <c r="E590" s="1251" t="s">
        <v>624</v>
      </c>
      <c r="F590" s="1275"/>
      <c r="G590" s="1284" t="s">
        <v>968</v>
      </c>
      <c r="H590" s="1827">
        <f>J590</f>
        <v>0</v>
      </c>
      <c r="I590" s="1827"/>
      <c r="J590" s="1827">
        <f>poxoc.lusav.!F139</f>
        <v>0</v>
      </c>
    </row>
    <row r="591" spans="1:12" hidden="1">
      <c r="A591" s="652"/>
      <c r="B591" s="631"/>
      <c r="C591" s="632"/>
      <c r="D591" s="632"/>
      <c r="E591" s="798" t="s">
        <v>139</v>
      </c>
      <c r="F591" s="1275"/>
      <c r="G591" s="1252" t="s">
        <v>140</v>
      </c>
      <c r="H591" s="1827">
        <f>J591</f>
        <v>0</v>
      </c>
      <c r="I591" s="1827"/>
      <c r="J591" s="1827">
        <f>poxoc.lusav.!F141</f>
        <v>0</v>
      </c>
    </row>
    <row r="592" spans="1:12" ht="25.5" customHeight="1">
      <c r="A592" s="652">
        <v>2660</v>
      </c>
      <c r="B592" s="631" t="s">
        <v>562</v>
      </c>
      <c r="C592" s="632">
        <v>6</v>
      </c>
      <c r="D592" s="632">
        <v>0</v>
      </c>
      <c r="E592" s="1279" t="s">
        <v>146</v>
      </c>
      <c r="F592" s="1285" t="s">
        <v>540</v>
      </c>
      <c r="G592" s="1311"/>
      <c r="H592" s="1827">
        <f>H594</f>
        <v>190000</v>
      </c>
      <c r="I592" s="1827">
        <f>I594</f>
        <v>190000</v>
      </c>
      <c r="J592" s="1827">
        <f>J594</f>
        <v>0</v>
      </c>
    </row>
    <row r="593" spans="1:12" s="1278" customFormat="1" ht="13.5" customHeight="1">
      <c r="A593" s="652"/>
      <c r="B593" s="631"/>
      <c r="C593" s="632"/>
      <c r="D593" s="632"/>
      <c r="E593" s="1274" t="s">
        <v>667</v>
      </c>
      <c r="F593" s="1279"/>
      <c r="G593" s="1280"/>
      <c r="H593" s="1827"/>
      <c r="I593" s="1827"/>
      <c r="J593" s="1827"/>
      <c r="L593" s="627"/>
    </row>
    <row r="594" spans="1:12" ht="25.5" customHeight="1">
      <c r="A594" s="652">
        <v>2661</v>
      </c>
      <c r="B594" s="631" t="s">
        <v>562</v>
      </c>
      <c r="C594" s="632">
        <v>6</v>
      </c>
      <c r="D594" s="632">
        <v>1</v>
      </c>
      <c r="E594" s="1274" t="s">
        <v>146</v>
      </c>
      <c r="F594" s="761" t="s">
        <v>475</v>
      </c>
      <c r="G594" s="1309"/>
      <c r="H594" s="1827">
        <f>I594+J594</f>
        <v>190000</v>
      </c>
      <c r="I594" s="1827">
        <f>I597+I598+I600+I605+I606+I608+I609+I610+I611+I614+I607+I613+I602+I604+I601+I599+I603+I612</f>
        <v>190000</v>
      </c>
      <c r="J594" s="1827">
        <f>J623+J622+J621+J620</f>
        <v>0</v>
      </c>
    </row>
    <row r="595" spans="1:12" ht="29.25" hidden="1" customHeight="1">
      <c r="A595" s="652"/>
      <c r="B595" s="631"/>
      <c r="C595" s="632"/>
      <c r="D595" s="632"/>
      <c r="E595" s="1274" t="s">
        <v>901</v>
      </c>
      <c r="F595" s="1275"/>
      <c r="G595" s="1276"/>
      <c r="H595" s="1827">
        <v>0</v>
      </c>
      <c r="I595" s="1827"/>
      <c r="J595" s="1827"/>
    </row>
    <row r="596" spans="1:12" ht="22.5" customHeight="1">
      <c r="A596" s="652"/>
      <c r="B596" s="631"/>
      <c r="C596" s="632"/>
      <c r="D596" s="632"/>
      <c r="E596" s="1274" t="s">
        <v>901</v>
      </c>
      <c r="F596" s="1275"/>
      <c r="G596" s="1276"/>
      <c r="H596" s="1827"/>
      <c r="I596" s="1827"/>
      <c r="J596" s="1827"/>
    </row>
    <row r="597" spans="1:12" ht="25.5" hidden="1">
      <c r="A597" s="652"/>
      <c r="B597" s="631"/>
      <c r="C597" s="632"/>
      <c r="D597" s="632"/>
      <c r="E597" s="754" t="s">
        <v>673</v>
      </c>
      <c r="F597" s="1284" t="s">
        <v>804</v>
      </c>
      <c r="G597" s="1284" t="s">
        <v>372</v>
      </c>
      <c r="H597" s="1827">
        <f t="shared" ref="H597:H605" si="3">I597</f>
        <v>0</v>
      </c>
      <c r="I597" s="1827">
        <f>qts!F35</f>
        <v>0</v>
      </c>
      <c r="J597" s="1827"/>
    </row>
    <row r="598" spans="1:12" hidden="1">
      <c r="A598" s="652"/>
      <c r="B598" s="631"/>
      <c r="C598" s="632"/>
      <c r="D598" s="632"/>
      <c r="E598" s="754" t="s">
        <v>640</v>
      </c>
      <c r="F598" s="1284" t="s">
        <v>20</v>
      </c>
      <c r="G598" s="1284" t="s">
        <v>20</v>
      </c>
      <c r="H598" s="1827">
        <f t="shared" si="3"/>
        <v>0</v>
      </c>
      <c r="I598" s="1827">
        <f>qts!F41</f>
        <v>0</v>
      </c>
      <c r="J598" s="1827"/>
    </row>
    <row r="599" spans="1:12" hidden="1">
      <c r="A599" s="652"/>
      <c r="B599" s="631"/>
      <c r="C599" s="632"/>
      <c r="D599" s="632"/>
      <c r="E599" s="754"/>
      <c r="F599" s="1284"/>
      <c r="G599" s="1284" t="s">
        <v>1087</v>
      </c>
      <c r="H599" s="1827">
        <f>I599</f>
        <v>0</v>
      </c>
      <c r="I599" s="1827">
        <f>qts!F36</f>
        <v>0</v>
      </c>
      <c r="J599" s="1827"/>
    </row>
    <row r="600" spans="1:12" hidden="1">
      <c r="A600" s="652"/>
      <c r="B600" s="631"/>
      <c r="C600" s="632"/>
      <c r="D600" s="632"/>
      <c r="E600" s="754" t="s">
        <v>1663</v>
      </c>
      <c r="F600" s="1284"/>
      <c r="G600" s="1267">
        <v>421200</v>
      </c>
      <c r="H600" s="1827">
        <f t="shared" si="3"/>
        <v>0</v>
      </c>
      <c r="I600" s="1827">
        <f>qts!F45</f>
        <v>0</v>
      </c>
      <c r="J600" s="1827"/>
    </row>
    <row r="601" spans="1:12" ht="1.5" hidden="1" customHeight="1">
      <c r="A601" s="652"/>
      <c r="B601" s="631"/>
      <c r="C601" s="632"/>
      <c r="D601" s="632"/>
      <c r="E601" s="754" t="s">
        <v>769</v>
      </c>
      <c r="F601" s="1284" t="s">
        <v>384</v>
      </c>
      <c r="G601" s="1284" t="s">
        <v>384</v>
      </c>
      <c r="H601" s="1827">
        <f>I601</f>
        <v>0</v>
      </c>
      <c r="I601" s="1827">
        <f>qts!F46</f>
        <v>0</v>
      </c>
      <c r="J601" s="1827"/>
    </row>
    <row r="602" spans="1:12" hidden="1">
      <c r="A602" s="652"/>
      <c r="B602" s="631"/>
      <c r="C602" s="632"/>
      <c r="D602" s="632"/>
      <c r="E602" s="754" t="s">
        <v>440</v>
      </c>
      <c r="F602" s="1291"/>
      <c r="G602" s="1267">
        <v>421500</v>
      </c>
      <c r="H602" s="1827">
        <f t="shared" si="3"/>
        <v>0</v>
      </c>
      <c r="I602" s="1827">
        <f>qts!F48</f>
        <v>0</v>
      </c>
      <c r="J602" s="1827"/>
    </row>
    <row r="603" spans="1:12" hidden="1">
      <c r="A603" s="652"/>
      <c r="B603" s="631"/>
      <c r="C603" s="632"/>
      <c r="D603" s="632"/>
      <c r="E603" s="754" t="s">
        <v>72</v>
      </c>
      <c r="F603" s="1284" t="s">
        <v>768</v>
      </c>
      <c r="G603" s="1284" t="s">
        <v>768</v>
      </c>
      <c r="H603" s="1827">
        <f>I603</f>
        <v>0</v>
      </c>
      <c r="I603" s="1827">
        <f>qts!F52</f>
        <v>0</v>
      </c>
      <c r="J603" s="1827"/>
    </row>
    <row r="604" spans="1:12" ht="25.5" hidden="1">
      <c r="A604" s="652"/>
      <c r="B604" s="631"/>
      <c r="C604" s="632"/>
      <c r="D604" s="632"/>
      <c r="E604" s="754" t="s">
        <v>70</v>
      </c>
      <c r="F604" s="1275"/>
      <c r="G604" s="1284">
        <v>421600</v>
      </c>
      <c r="H604" s="1827">
        <f t="shared" si="3"/>
        <v>0</v>
      </c>
      <c r="I604" s="1827">
        <f>qts!F49</f>
        <v>0</v>
      </c>
      <c r="J604" s="1827"/>
    </row>
    <row r="605" spans="1:12" hidden="1">
      <c r="A605" s="652"/>
      <c r="B605" s="631"/>
      <c r="C605" s="632"/>
      <c r="D605" s="632"/>
      <c r="E605" s="754" t="s">
        <v>188</v>
      </c>
      <c r="F605" s="1291"/>
      <c r="G605" s="1267">
        <v>423900</v>
      </c>
      <c r="H605" s="1827">
        <f t="shared" si="3"/>
        <v>0</v>
      </c>
      <c r="I605" s="1827">
        <f>qts!F63</f>
        <v>0</v>
      </c>
      <c r="J605" s="1827"/>
    </row>
    <row r="606" spans="1:12" ht="25.5" hidden="1">
      <c r="A606" s="652"/>
      <c r="B606" s="631"/>
      <c r="C606" s="632"/>
      <c r="D606" s="632"/>
      <c r="E606" s="754" t="s">
        <v>190</v>
      </c>
      <c r="F606" s="1286" t="s">
        <v>919</v>
      </c>
      <c r="G606" s="1284" t="s">
        <v>919</v>
      </c>
      <c r="H606" s="1827">
        <f t="shared" ref="H606:H614" si="4">I606</f>
        <v>0</v>
      </c>
      <c r="I606" s="1827">
        <f>qts!F67</f>
        <v>0</v>
      </c>
      <c r="J606" s="1827"/>
    </row>
    <row r="607" spans="1:12" ht="25.5" hidden="1">
      <c r="A607" s="652"/>
      <c r="B607" s="631"/>
      <c r="C607" s="632"/>
      <c r="D607" s="632"/>
      <c r="E607" s="754" t="s">
        <v>703</v>
      </c>
      <c r="F607" s="1286"/>
      <c r="G607" s="1284" t="s">
        <v>1031</v>
      </c>
      <c r="H607" s="1827">
        <f>I607</f>
        <v>0</v>
      </c>
      <c r="I607" s="1827">
        <f>qts!F68</f>
        <v>0</v>
      </c>
      <c r="J607" s="1827"/>
    </row>
    <row r="608" spans="1:12" hidden="1">
      <c r="A608" s="652"/>
      <c r="B608" s="631"/>
      <c r="C608" s="632"/>
      <c r="D608" s="632"/>
      <c r="E608" s="754" t="s">
        <v>983</v>
      </c>
      <c r="F608" s="1286"/>
      <c r="G608" s="1284" t="s">
        <v>1033</v>
      </c>
      <c r="H608" s="1827">
        <f t="shared" si="4"/>
        <v>0</v>
      </c>
      <c r="I608" s="1827">
        <f>qts!F70</f>
        <v>0</v>
      </c>
      <c r="J608" s="1827"/>
    </row>
    <row r="609" spans="1:10" hidden="1">
      <c r="A609" s="652"/>
      <c r="B609" s="631"/>
      <c r="C609" s="632"/>
      <c r="D609" s="632"/>
      <c r="E609" s="763" t="s">
        <v>985</v>
      </c>
      <c r="F609" s="1286"/>
      <c r="G609" s="1284" t="s">
        <v>392</v>
      </c>
      <c r="H609" s="1827">
        <f>I609</f>
        <v>0</v>
      </c>
      <c r="I609" s="1827">
        <f>qts!F73+'qts partq'!F73</f>
        <v>0</v>
      </c>
      <c r="J609" s="1827"/>
    </row>
    <row r="610" spans="1:10" hidden="1">
      <c r="A610" s="652"/>
      <c r="B610" s="631"/>
      <c r="C610" s="632"/>
      <c r="D610" s="632"/>
      <c r="E610" s="763" t="s">
        <v>230</v>
      </c>
      <c r="F610" s="1286"/>
      <c r="G610" s="1284" t="s">
        <v>395</v>
      </c>
      <c r="H610" s="1827">
        <f t="shared" si="4"/>
        <v>0</v>
      </c>
      <c r="I610" s="1827">
        <f>qts!F76</f>
        <v>0</v>
      </c>
      <c r="J610" s="1827"/>
    </row>
    <row r="611" spans="1:10" hidden="1">
      <c r="A611" s="652"/>
      <c r="B611" s="631"/>
      <c r="C611" s="632"/>
      <c r="D611" s="632"/>
      <c r="E611" s="763" t="s">
        <v>480</v>
      </c>
      <c r="F611" s="1286"/>
      <c r="G611" s="1284" t="s">
        <v>396</v>
      </c>
      <c r="H611" s="1827">
        <f t="shared" si="4"/>
        <v>0</v>
      </c>
      <c r="I611" s="1827">
        <f>qts!F77</f>
        <v>0</v>
      </c>
      <c r="J611" s="1827"/>
    </row>
    <row r="612" spans="1:10" ht="17.25" customHeight="1">
      <c r="A612" s="652"/>
      <c r="B612" s="631"/>
      <c r="C612" s="632"/>
      <c r="D612" s="632"/>
      <c r="E612" s="957" t="s">
        <v>504</v>
      </c>
      <c r="F612" s="1275"/>
      <c r="G612" s="1276">
        <v>463700</v>
      </c>
      <c r="H612" s="1827">
        <f>I612</f>
        <v>190000</v>
      </c>
      <c r="I612" s="1827">
        <f>qts!F105+komynal!F105</f>
        <v>190000</v>
      </c>
      <c r="J612" s="1827"/>
    </row>
    <row r="613" spans="1:10">
      <c r="A613" s="652"/>
      <c r="B613" s="631"/>
      <c r="C613" s="632"/>
      <c r="D613" s="632"/>
      <c r="E613" s="782" t="s">
        <v>1103</v>
      </c>
      <c r="F613" s="1293">
        <v>482200</v>
      </c>
      <c r="G613" s="1293">
        <v>482200</v>
      </c>
      <c r="H613" s="1827">
        <f>I613</f>
        <v>0</v>
      </c>
      <c r="I613" s="1827">
        <f>qts!F137</f>
        <v>0</v>
      </c>
      <c r="J613" s="1827"/>
    </row>
    <row r="614" spans="1:10" ht="0.75" customHeight="1">
      <c r="A614" s="652"/>
      <c r="B614" s="631"/>
      <c r="C614" s="632"/>
      <c r="D614" s="632"/>
      <c r="E614" s="763" t="s">
        <v>914</v>
      </c>
      <c r="F614" s="1286"/>
      <c r="G614" s="1284" t="s">
        <v>1020</v>
      </c>
      <c r="H614" s="1827">
        <f t="shared" si="4"/>
        <v>0</v>
      </c>
      <c r="I614" s="1827">
        <f>qts!F138</f>
        <v>0</v>
      </c>
      <c r="J614" s="1827"/>
    </row>
    <row r="615" spans="1:10" ht="1.5" hidden="1" customHeight="1">
      <c r="A615" s="652"/>
      <c r="B615" s="631"/>
      <c r="C615" s="632"/>
      <c r="D615" s="632"/>
      <c r="E615" s="782" t="s">
        <v>28</v>
      </c>
      <c r="F615" s="1286"/>
      <c r="G615" s="1316">
        <v>511200</v>
      </c>
      <c r="H615" s="1827">
        <f>J615</f>
        <v>0</v>
      </c>
      <c r="I615" s="1827"/>
      <c r="J615" s="1827">
        <v>0</v>
      </c>
    </row>
    <row r="616" spans="1:10" ht="15.75" hidden="1" customHeight="1">
      <c r="A616" s="652"/>
      <c r="B616" s="631"/>
      <c r="C616" s="632"/>
      <c r="D616" s="632"/>
      <c r="E616" s="1251" t="s">
        <v>624</v>
      </c>
      <c r="F616" s="1286"/>
      <c r="G616" s="1316">
        <v>511300</v>
      </c>
      <c r="H616" s="1827">
        <f>J616</f>
        <v>0</v>
      </c>
      <c r="I616" s="1827"/>
      <c r="J616" s="1827">
        <v>0</v>
      </c>
    </row>
    <row r="617" spans="1:10" ht="12" hidden="1" customHeight="1">
      <c r="A617" s="652"/>
      <c r="B617" s="631"/>
      <c r="C617" s="632"/>
      <c r="D617" s="632"/>
      <c r="E617" s="763" t="s">
        <v>814</v>
      </c>
      <c r="F617" s="1291"/>
      <c r="G617" s="1316">
        <v>512900</v>
      </c>
      <c r="H617" s="1827">
        <f>J617</f>
        <v>0</v>
      </c>
      <c r="I617" s="1827"/>
      <c r="J617" s="1827">
        <v>0</v>
      </c>
    </row>
    <row r="618" spans="1:10" ht="29.25" hidden="1" customHeight="1">
      <c r="A618" s="652"/>
      <c r="B618" s="631"/>
      <c r="C618" s="632"/>
      <c r="D618" s="632"/>
      <c r="E618" s="1274" t="s">
        <v>902</v>
      </c>
      <c r="F618" s="1275"/>
      <c r="G618" s="1276"/>
      <c r="H618" s="1827">
        <v>0</v>
      </c>
      <c r="I618" s="1827"/>
      <c r="J618" s="1827"/>
    </row>
    <row r="619" spans="1:10" ht="15.75" hidden="1" customHeight="1">
      <c r="A619" s="652"/>
      <c r="B619" s="631"/>
      <c r="C619" s="632"/>
      <c r="D619" s="632"/>
      <c r="E619" s="782" t="s">
        <v>193</v>
      </c>
      <c r="F619" s="1286"/>
      <c r="G619" s="1316">
        <v>513100</v>
      </c>
      <c r="H619" s="1827">
        <f>J619</f>
        <v>0</v>
      </c>
      <c r="I619" s="1827"/>
      <c r="J619" s="1827">
        <v>0</v>
      </c>
    </row>
    <row r="620" spans="1:10" ht="15.75" hidden="1" customHeight="1">
      <c r="A620" s="652"/>
      <c r="B620" s="631"/>
      <c r="C620" s="632"/>
      <c r="D620" s="632"/>
      <c r="E620" s="795"/>
      <c r="F620" s="1286"/>
      <c r="G620" s="1316">
        <v>511300</v>
      </c>
      <c r="H620" s="1827"/>
      <c r="I620" s="1827"/>
      <c r="J620" s="1827">
        <f>qts!F155</f>
        <v>0</v>
      </c>
    </row>
    <row r="621" spans="1:10" ht="15.75" hidden="1" customHeight="1">
      <c r="A621" s="652"/>
      <c r="B621" s="631"/>
      <c r="C621" s="632"/>
      <c r="D621" s="632"/>
      <c r="E621" s="797" t="s">
        <v>1688</v>
      </c>
      <c r="F621" s="1286"/>
      <c r="G621" s="1317" t="s">
        <v>1099</v>
      </c>
      <c r="H621" s="1827">
        <f>J621</f>
        <v>0</v>
      </c>
      <c r="I621" s="1827"/>
      <c r="J621" s="1827">
        <f>qts!F156</f>
        <v>0</v>
      </c>
    </row>
    <row r="622" spans="1:10" ht="15.75" hidden="1" customHeight="1">
      <c r="A622" s="652"/>
      <c r="B622" s="631"/>
      <c r="C622" s="632"/>
      <c r="D622" s="632"/>
      <c r="E622" s="797"/>
      <c r="F622" s="1286"/>
      <c r="G622" s="1317" t="s">
        <v>140</v>
      </c>
      <c r="H622" s="1827">
        <f>J622</f>
        <v>0</v>
      </c>
      <c r="I622" s="1827"/>
      <c r="J622" s="1827">
        <f>qts!F157</f>
        <v>0</v>
      </c>
    </row>
    <row r="623" spans="1:10" ht="15.75" hidden="1" customHeight="1">
      <c r="A623" s="652"/>
      <c r="B623" s="631"/>
      <c r="C623" s="632"/>
      <c r="D623" s="632"/>
      <c r="E623" s="797" t="s">
        <v>1689</v>
      </c>
      <c r="F623" s="971" t="s">
        <v>897</v>
      </c>
      <c r="G623" s="1317" t="s">
        <v>897</v>
      </c>
      <c r="H623" s="1827">
        <f>J623</f>
        <v>0</v>
      </c>
      <c r="I623" s="1827"/>
      <c r="J623" s="1827">
        <f>qts!F158</f>
        <v>0</v>
      </c>
    </row>
    <row r="624" spans="1:10" ht="15.75" hidden="1" customHeight="1">
      <c r="A624" s="652"/>
      <c r="B624" s="631"/>
      <c r="C624" s="632"/>
      <c r="D624" s="632"/>
      <c r="E624" s="797" t="s">
        <v>1690</v>
      </c>
      <c r="F624" s="971"/>
      <c r="G624" s="1317" t="s">
        <v>900</v>
      </c>
      <c r="H624" s="1827">
        <f>J624</f>
        <v>0</v>
      </c>
      <c r="I624" s="1827"/>
      <c r="J624" s="1827">
        <f>qts!F159</f>
        <v>0</v>
      </c>
    </row>
    <row r="625" spans="1:12" s="650" customFormat="1" ht="38.25">
      <c r="A625" s="658">
        <v>2700</v>
      </c>
      <c r="B625" s="631" t="s">
        <v>563</v>
      </c>
      <c r="C625" s="632">
        <v>0</v>
      </c>
      <c r="D625" s="632">
        <v>0</v>
      </c>
      <c r="E625" s="1268" t="s">
        <v>876</v>
      </c>
      <c r="F625" s="630" t="s">
        <v>476</v>
      </c>
      <c r="G625" s="630"/>
      <c r="H625" s="1827">
        <f>I625+J625</f>
        <v>0</v>
      </c>
      <c r="I625" s="1827">
        <f>I677</f>
        <v>0</v>
      </c>
      <c r="J625" s="1827">
        <f>J679</f>
        <v>0</v>
      </c>
      <c r="L625" s="627"/>
    </row>
    <row r="626" spans="1:12" ht="15" hidden="1" customHeight="1">
      <c r="A626" s="651"/>
      <c r="B626" s="631"/>
      <c r="C626" s="632"/>
      <c r="D626" s="632"/>
      <c r="E626" s="1274" t="s">
        <v>268</v>
      </c>
      <c r="F626" s="1275"/>
      <c r="G626" s="1276"/>
      <c r="H626" s="1827">
        <v>0</v>
      </c>
      <c r="I626" s="1827"/>
      <c r="J626" s="1827"/>
    </row>
    <row r="627" spans="1:12" ht="25.5" hidden="1">
      <c r="A627" s="652">
        <v>2710</v>
      </c>
      <c r="B627" s="631" t="s">
        <v>563</v>
      </c>
      <c r="C627" s="632">
        <v>1</v>
      </c>
      <c r="D627" s="632">
        <v>0</v>
      </c>
      <c r="E627" s="1279" t="s">
        <v>279</v>
      </c>
      <c r="F627" s="1279" t="s">
        <v>686</v>
      </c>
      <c r="G627" s="1280"/>
      <c r="H627" s="1827">
        <v>0</v>
      </c>
      <c r="I627" s="1827">
        <v>0</v>
      </c>
      <c r="J627" s="1827">
        <v>0</v>
      </c>
    </row>
    <row r="628" spans="1:12" s="1278" customFormat="1" hidden="1">
      <c r="A628" s="652"/>
      <c r="B628" s="631"/>
      <c r="C628" s="632"/>
      <c r="D628" s="632"/>
      <c r="E628" s="1274" t="s">
        <v>667</v>
      </c>
      <c r="F628" s="1279"/>
      <c r="G628" s="1280"/>
      <c r="H628" s="1827">
        <v>0</v>
      </c>
      <c r="I628" s="1827"/>
      <c r="J628" s="1827"/>
      <c r="L628" s="627"/>
    </row>
    <row r="629" spans="1:12" ht="0.75" hidden="1" customHeight="1">
      <c r="A629" s="652">
        <v>2711</v>
      </c>
      <c r="B629" s="631" t="s">
        <v>563</v>
      </c>
      <c r="C629" s="632">
        <v>1</v>
      </c>
      <c r="D629" s="632">
        <v>1</v>
      </c>
      <c r="E629" s="1274" t="s">
        <v>687</v>
      </c>
      <c r="F629" s="761" t="s">
        <v>688</v>
      </c>
      <c r="G629" s="1309"/>
      <c r="H629" s="1827">
        <v>0</v>
      </c>
      <c r="I629" s="1827"/>
      <c r="J629" s="1827"/>
    </row>
    <row r="630" spans="1:12" ht="38.25" hidden="1">
      <c r="A630" s="652"/>
      <c r="B630" s="631"/>
      <c r="C630" s="632"/>
      <c r="D630" s="632"/>
      <c r="E630" s="1274" t="s">
        <v>901</v>
      </c>
      <c r="F630" s="1275"/>
      <c r="G630" s="1276"/>
      <c r="H630" s="1827">
        <v>0</v>
      </c>
      <c r="I630" s="1827"/>
      <c r="J630" s="1827"/>
    </row>
    <row r="631" spans="1:12" hidden="1">
      <c r="A631" s="652"/>
      <c r="B631" s="631"/>
      <c r="C631" s="632"/>
      <c r="D631" s="632"/>
      <c r="E631" s="1274" t="s">
        <v>902</v>
      </c>
      <c r="F631" s="1275"/>
      <c r="G631" s="1276"/>
      <c r="H631" s="1827">
        <v>0</v>
      </c>
      <c r="I631" s="1827"/>
      <c r="J631" s="1827"/>
    </row>
    <row r="632" spans="1:12" hidden="1">
      <c r="A632" s="652"/>
      <c r="B632" s="631"/>
      <c r="C632" s="632"/>
      <c r="D632" s="632"/>
      <c r="E632" s="1274" t="s">
        <v>902</v>
      </c>
      <c r="F632" s="1275"/>
      <c r="G632" s="1276"/>
      <c r="H632" s="1827">
        <v>0</v>
      </c>
      <c r="I632" s="1827"/>
      <c r="J632" s="1827"/>
    </row>
    <row r="633" spans="1:12" hidden="1">
      <c r="A633" s="652">
        <v>2712</v>
      </c>
      <c r="B633" s="631" t="s">
        <v>563</v>
      </c>
      <c r="C633" s="632">
        <v>1</v>
      </c>
      <c r="D633" s="632">
        <v>2</v>
      </c>
      <c r="E633" s="1274" t="s">
        <v>689</v>
      </c>
      <c r="F633" s="761" t="s">
        <v>690</v>
      </c>
      <c r="G633" s="1309"/>
      <c r="H633" s="1827">
        <v>0</v>
      </c>
      <c r="I633" s="1827"/>
      <c r="J633" s="1827"/>
    </row>
    <row r="634" spans="1:12" ht="38.25" hidden="1">
      <c r="A634" s="652"/>
      <c r="B634" s="631"/>
      <c r="C634" s="632"/>
      <c r="D634" s="632"/>
      <c r="E634" s="1274" t="s">
        <v>901</v>
      </c>
      <c r="F634" s="1275"/>
      <c r="G634" s="1276"/>
      <c r="H634" s="1827">
        <v>0</v>
      </c>
      <c r="I634" s="1827"/>
      <c r="J634" s="1827"/>
    </row>
    <row r="635" spans="1:12" hidden="1">
      <c r="A635" s="652"/>
      <c r="B635" s="631"/>
      <c r="C635" s="632"/>
      <c r="D635" s="632"/>
      <c r="E635" s="1274" t="s">
        <v>902</v>
      </c>
      <c r="F635" s="1275"/>
      <c r="G635" s="1276"/>
      <c r="H635" s="1827">
        <v>0</v>
      </c>
      <c r="I635" s="1827"/>
      <c r="J635" s="1827"/>
    </row>
    <row r="636" spans="1:12" hidden="1">
      <c r="A636" s="652"/>
      <c r="B636" s="631"/>
      <c r="C636" s="632"/>
      <c r="D636" s="632"/>
      <c r="E636" s="1274" t="s">
        <v>902</v>
      </c>
      <c r="F636" s="1275"/>
      <c r="G636" s="1276"/>
      <c r="H636" s="1827">
        <v>0</v>
      </c>
      <c r="I636" s="1827"/>
      <c r="J636" s="1827"/>
    </row>
    <row r="637" spans="1:12" hidden="1">
      <c r="A637" s="652">
        <v>2713</v>
      </c>
      <c r="B637" s="631" t="s">
        <v>563</v>
      </c>
      <c r="C637" s="632">
        <v>1</v>
      </c>
      <c r="D637" s="632">
        <v>3</v>
      </c>
      <c r="E637" s="1274" t="s">
        <v>466</v>
      </c>
      <c r="F637" s="761" t="s">
        <v>691</v>
      </c>
      <c r="G637" s="1309"/>
      <c r="H637" s="1827">
        <v>0</v>
      </c>
      <c r="I637" s="1827"/>
      <c r="J637" s="1827"/>
    </row>
    <row r="638" spans="1:12" ht="38.25" hidden="1">
      <c r="A638" s="652"/>
      <c r="B638" s="631"/>
      <c r="C638" s="632"/>
      <c r="D638" s="632"/>
      <c r="E638" s="1274" t="s">
        <v>901</v>
      </c>
      <c r="F638" s="1275"/>
      <c r="G638" s="1276"/>
      <c r="H638" s="1827">
        <v>0</v>
      </c>
      <c r="I638" s="1827"/>
      <c r="J638" s="1827"/>
    </row>
    <row r="639" spans="1:12" ht="0.75" hidden="1" customHeight="1">
      <c r="A639" s="652"/>
      <c r="B639" s="631"/>
      <c r="C639" s="632"/>
      <c r="D639" s="632"/>
      <c r="E639" s="1274" t="s">
        <v>902</v>
      </c>
      <c r="F639" s="1275"/>
      <c r="G639" s="1276"/>
      <c r="H639" s="1827">
        <v>0</v>
      </c>
      <c r="I639" s="1827"/>
      <c r="J639" s="1827"/>
    </row>
    <row r="640" spans="1:12" hidden="1">
      <c r="A640" s="652"/>
      <c r="B640" s="631"/>
      <c r="C640" s="632"/>
      <c r="D640" s="632"/>
      <c r="E640" s="1274" t="s">
        <v>902</v>
      </c>
      <c r="F640" s="1275"/>
      <c r="G640" s="1276"/>
      <c r="H640" s="1827">
        <v>0</v>
      </c>
      <c r="I640" s="1827"/>
      <c r="J640" s="1827"/>
    </row>
    <row r="641" spans="1:12" hidden="1">
      <c r="A641" s="652">
        <v>2720</v>
      </c>
      <c r="B641" s="631" t="s">
        <v>563</v>
      </c>
      <c r="C641" s="632">
        <v>2</v>
      </c>
      <c r="D641" s="632">
        <v>0</v>
      </c>
      <c r="E641" s="1279" t="s">
        <v>564</v>
      </c>
      <c r="F641" s="1279" t="s">
        <v>927</v>
      </c>
      <c r="G641" s="1280"/>
      <c r="H641" s="1827">
        <v>0</v>
      </c>
      <c r="I641" s="1827">
        <v>0</v>
      </c>
      <c r="J641" s="1827">
        <v>0</v>
      </c>
    </row>
    <row r="642" spans="1:12" s="1278" customFormat="1" hidden="1">
      <c r="A642" s="652"/>
      <c r="B642" s="631"/>
      <c r="C642" s="632"/>
      <c r="D642" s="632"/>
      <c r="E642" s="1274" t="s">
        <v>667</v>
      </c>
      <c r="F642" s="1279"/>
      <c r="G642" s="1280"/>
      <c r="H642" s="1827">
        <v>0</v>
      </c>
      <c r="I642" s="1827"/>
      <c r="J642" s="1827"/>
      <c r="L642" s="627"/>
    </row>
    <row r="643" spans="1:12" ht="25.5" hidden="1">
      <c r="A643" s="652">
        <v>2721</v>
      </c>
      <c r="B643" s="631" t="s">
        <v>563</v>
      </c>
      <c r="C643" s="632">
        <v>2</v>
      </c>
      <c r="D643" s="632">
        <v>1</v>
      </c>
      <c r="E643" s="1274" t="s">
        <v>928</v>
      </c>
      <c r="F643" s="761" t="s">
        <v>929</v>
      </c>
      <c r="G643" s="1309"/>
      <c r="H643" s="1827">
        <v>0</v>
      </c>
      <c r="I643" s="1827"/>
      <c r="J643" s="1827"/>
    </row>
    <row r="644" spans="1:12" ht="38.25" hidden="1">
      <c r="A644" s="652"/>
      <c r="B644" s="631"/>
      <c r="C644" s="632"/>
      <c r="D644" s="632"/>
      <c r="E644" s="1274" t="s">
        <v>901</v>
      </c>
      <c r="F644" s="1275"/>
      <c r="G644" s="1276"/>
      <c r="H644" s="1827">
        <v>0</v>
      </c>
      <c r="I644" s="1827"/>
      <c r="J644" s="1827"/>
    </row>
    <row r="645" spans="1:12" hidden="1">
      <c r="A645" s="652"/>
      <c r="B645" s="631"/>
      <c r="C645" s="632"/>
      <c r="D645" s="632"/>
      <c r="E645" s="1274" t="s">
        <v>902</v>
      </c>
      <c r="F645" s="1275"/>
      <c r="G645" s="1276"/>
      <c r="H645" s="1827">
        <v>0</v>
      </c>
      <c r="I645" s="1827"/>
      <c r="J645" s="1827"/>
    </row>
    <row r="646" spans="1:12" hidden="1">
      <c r="A646" s="652"/>
      <c r="B646" s="631"/>
      <c r="C646" s="632"/>
      <c r="D646" s="632"/>
      <c r="E646" s="1274" t="s">
        <v>902</v>
      </c>
      <c r="F646" s="1275"/>
      <c r="G646" s="1276"/>
      <c r="H646" s="1827">
        <v>0</v>
      </c>
      <c r="I646" s="1827"/>
      <c r="J646" s="1827"/>
    </row>
    <row r="647" spans="1:12" ht="25.5" hidden="1">
      <c r="A647" s="652">
        <v>2722</v>
      </c>
      <c r="B647" s="631" t="s">
        <v>563</v>
      </c>
      <c r="C647" s="632">
        <v>2</v>
      </c>
      <c r="D647" s="632">
        <v>2</v>
      </c>
      <c r="E647" s="1274" t="s">
        <v>692</v>
      </c>
      <c r="F647" s="761" t="s">
        <v>693</v>
      </c>
      <c r="G647" s="1309"/>
      <c r="H647" s="1827">
        <v>0</v>
      </c>
      <c r="I647" s="1827"/>
      <c r="J647" s="1827"/>
    </row>
    <row r="648" spans="1:12" ht="38.25" hidden="1">
      <c r="A648" s="652"/>
      <c r="B648" s="631"/>
      <c r="C648" s="632"/>
      <c r="D648" s="632"/>
      <c r="E648" s="1274" t="s">
        <v>901</v>
      </c>
      <c r="F648" s="1275"/>
      <c r="G648" s="1276"/>
      <c r="H648" s="1827">
        <v>0</v>
      </c>
      <c r="I648" s="1827"/>
      <c r="J648" s="1827"/>
    </row>
    <row r="649" spans="1:12" hidden="1">
      <c r="A649" s="652"/>
      <c r="B649" s="631"/>
      <c r="C649" s="632"/>
      <c r="D649" s="632"/>
      <c r="E649" s="1274" t="s">
        <v>902</v>
      </c>
      <c r="F649" s="1275"/>
      <c r="G649" s="1276"/>
      <c r="H649" s="1827">
        <v>0</v>
      </c>
      <c r="I649" s="1827"/>
      <c r="J649" s="1827"/>
    </row>
    <row r="650" spans="1:12" hidden="1">
      <c r="A650" s="652"/>
      <c r="B650" s="631"/>
      <c r="C650" s="632"/>
      <c r="D650" s="632"/>
      <c r="E650" s="1274" t="s">
        <v>902</v>
      </c>
      <c r="F650" s="1275"/>
      <c r="G650" s="1276"/>
      <c r="H650" s="1827">
        <v>0</v>
      </c>
      <c r="I650" s="1827"/>
      <c r="J650" s="1827"/>
    </row>
    <row r="651" spans="1:12" hidden="1">
      <c r="A651" s="652">
        <v>2723</v>
      </c>
      <c r="B651" s="631" t="s">
        <v>563</v>
      </c>
      <c r="C651" s="632">
        <v>2</v>
      </c>
      <c r="D651" s="632">
        <v>3</v>
      </c>
      <c r="E651" s="1274" t="s">
        <v>467</v>
      </c>
      <c r="F651" s="761" t="s">
        <v>694</v>
      </c>
      <c r="G651" s="1309"/>
      <c r="H651" s="1827">
        <v>0</v>
      </c>
      <c r="I651" s="1827"/>
      <c r="J651" s="1827"/>
    </row>
    <row r="652" spans="1:12" ht="38.25" hidden="1">
      <c r="A652" s="652"/>
      <c r="B652" s="631"/>
      <c r="C652" s="632"/>
      <c r="D652" s="632"/>
      <c r="E652" s="1274" t="s">
        <v>901</v>
      </c>
      <c r="F652" s="1275"/>
      <c r="G652" s="1276"/>
      <c r="H652" s="1827">
        <v>0</v>
      </c>
      <c r="I652" s="1827"/>
      <c r="J652" s="1827"/>
    </row>
    <row r="653" spans="1:12" hidden="1">
      <c r="A653" s="652"/>
      <c r="B653" s="631"/>
      <c r="C653" s="632"/>
      <c r="D653" s="632"/>
      <c r="E653" s="1274" t="s">
        <v>902</v>
      </c>
      <c r="F653" s="1275"/>
      <c r="G653" s="1276"/>
      <c r="H653" s="1827">
        <v>0</v>
      </c>
      <c r="I653" s="1827"/>
      <c r="J653" s="1827"/>
    </row>
    <row r="654" spans="1:12" hidden="1">
      <c r="A654" s="652"/>
      <c r="B654" s="631"/>
      <c r="C654" s="632"/>
      <c r="D654" s="632"/>
      <c r="E654" s="1274" t="s">
        <v>902</v>
      </c>
      <c r="F654" s="1275"/>
      <c r="G654" s="1276"/>
      <c r="H654" s="1827">
        <v>0</v>
      </c>
      <c r="I654" s="1827"/>
      <c r="J654" s="1827"/>
    </row>
    <row r="655" spans="1:12" hidden="1">
      <c r="A655" s="652">
        <v>2724</v>
      </c>
      <c r="B655" s="631" t="s">
        <v>563</v>
      </c>
      <c r="C655" s="632">
        <v>2</v>
      </c>
      <c r="D655" s="632">
        <v>4</v>
      </c>
      <c r="E655" s="1274" t="s">
        <v>695</v>
      </c>
      <c r="F655" s="761" t="s">
        <v>851</v>
      </c>
      <c r="G655" s="1309"/>
      <c r="H655" s="1827">
        <v>0</v>
      </c>
      <c r="I655" s="1827"/>
      <c r="J655" s="1827"/>
    </row>
    <row r="656" spans="1:12" ht="38.25" hidden="1">
      <c r="A656" s="652"/>
      <c r="B656" s="631"/>
      <c r="C656" s="632"/>
      <c r="D656" s="632"/>
      <c r="E656" s="1274" t="s">
        <v>901</v>
      </c>
      <c r="F656" s="1275"/>
      <c r="G656" s="1276"/>
      <c r="H656" s="1827">
        <v>0</v>
      </c>
      <c r="I656" s="1827"/>
      <c r="J656" s="1827"/>
    </row>
    <row r="657" spans="1:12" hidden="1">
      <c r="A657" s="652"/>
      <c r="B657" s="631"/>
      <c r="C657" s="632"/>
      <c r="D657" s="632"/>
      <c r="E657" s="1274" t="s">
        <v>902</v>
      </c>
      <c r="F657" s="1275"/>
      <c r="G657" s="1276"/>
      <c r="H657" s="1827">
        <v>0</v>
      </c>
      <c r="I657" s="1827"/>
      <c r="J657" s="1827"/>
    </row>
    <row r="658" spans="1:12" hidden="1">
      <c r="A658" s="652"/>
      <c r="B658" s="631"/>
      <c r="C658" s="632"/>
      <c r="D658" s="632"/>
      <c r="E658" s="1274" t="s">
        <v>902</v>
      </c>
      <c r="F658" s="1275"/>
      <c r="G658" s="1276"/>
      <c r="H658" s="1827">
        <v>0</v>
      </c>
      <c r="I658" s="1827"/>
      <c r="J658" s="1827"/>
    </row>
    <row r="659" spans="1:12" hidden="1">
      <c r="A659" s="652">
        <v>2730</v>
      </c>
      <c r="B659" s="631" t="s">
        <v>563</v>
      </c>
      <c r="C659" s="632">
        <v>3</v>
      </c>
      <c r="D659" s="632">
        <v>0</v>
      </c>
      <c r="E659" s="1279" t="s">
        <v>852</v>
      </c>
      <c r="F659" s="1279" t="s">
        <v>853</v>
      </c>
      <c r="G659" s="1280"/>
      <c r="H659" s="1827">
        <v>0</v>
      </c>
      <c r="I659" s="1827">
        <v>0</v>
      </c>
      <c r="J659" s="1827">
        <v>0</v>
      </c>
    </row>
    <row r="660" spans="1:12" s="1278" customFormat="1" hidden="1">
      <c r="A660" s="652"/>
      <c r="B660" s="631"/>
      <c r="C660" s="632"/>
      <c r="D660" s="632"/>
      <c r="E660" s="1274" t="s">
        <v>667</v>
      </c>
      <c r="F660" s="1279"/>
      <c r="G660" s="1280"/>
      <c r="H660" s="1827">
        <v>0</v>
      </c>
      <c r="I660" s="1827"/>
      <c r="J660" s="1827"/>
      <c r="L660" s="627"/>
    </row>
    <row r="661" spans="1:12" ht="25.5" hidden="1">
      <c r="A661" s="652">
        <v>2731</v>
      </c>
      <c r="B661" s="631" t="s">
        <v>563</v>
      </c>
      <c r="C661" s="632">
        <v>3</v>
      </c>
      <c r="D661" s="632">
        <v>1</v>
      </c>
      <c r="E661" s="1274" t="s">
        <v>585</v>
      </c>
      <c r="F661" s="1275" t="s">
        <v>586</v>
      </c>
      <c r="G661" s="1276"/>
      <c r="H661" s="1827">
        <v>0</v>
      </c>
      <c r="I661" s="1827"/>
      <c r="J661" s="1827"/>
    </row>
    <row r="662" spans="1:12" ht="38.25" hidden="1">
      <c r="A662" s="652"/>
      <c r="B662" s="631"/>
      <c r="C662" s="632"/>
      <c r="D662" s="632"/>
      <c r="E662" s="1274" t="s">
        <v>901</v>
      </c>
      <c r="F662" s="1275"/>
      <c r="G662" s="1276"/>
      <c r="H662" s="1827">
        <v>0</v>
      </c>
      <c r="I662" s="1827"/>
      <c r="J662" s="1827"/>
    </row>
    <row r="663" spans="1:12" hidden="1">
      <c r="A663" s="652"/>
      <c r="B663" s="631"/>
      <c r="C663" s="632"/>
      <c r="D663" s="632"/>
      <c r="E663" s="1274" t="s">
        <v>902</v>
      </c>
      <c r="F663" s="1275"/>
      <c r="G663" s="1276"/>
      <c r="H663" s="1827">
        <v>0</v>
      </c>
      <c r="I663" s="1827"/>
      <c r="J663" s="1827"/>
    </row>
    <row r="664" spans="1:12" hidden="1">
      <c r="A664" s="652"/>
      <c r="B664" s="631"/>
      <c r="C664" s="632"/>
      <c r="D664" s="632"/>
      <c r="E664" s="1274" t="s">
        <v>902</v>
      </c>
      <c r="F664" s="1275"/>
      <c r="G664" s="1276"/>
      <c r="H664" s="1827">
        <v>0</v>
      </c>
      <c r="I664" s="1827"/>
      <c r="J664" s="1827"/>
    </row>
    <row r="665" spans="1:12" ht="25.5" hidden="1">
      <c r="A665" s="652">
        <v>2732</v>
      </c>
      <c r="B665" s="631" t="s">
        <v>563</v>
      </c>
      <c r="C665" s="632">
        <v>3</v>
      </c>
      <c r="D665" s="632">
        <v>2</v>
      </c>
      <c r="E665" s="1274" t="s">
        <v>896</v>
      </c>
      <c r="F665" s="1275" t="s">
        <v>272</v>
      </c>
      <c r="G665" s="1276"/>
      <c r="H665" s="1827">
        <v>0</v>
      </c>
      <c r="I665" s="1827"/>
      <c r="J665" s="1827"/>
    </row>
    <row r="666" spans="1:12" ht="0.75" hidden="1" customHeight="1">
      <c r="A666" s="652"/>
      <c r="B666" s="631"/>
      <c r="C666" s="632"/>
      <c r="D666" s="632"/>
      <c r="E666" s="1274" t="s">
        <v>901</v>
      </c>
      <c r="F666" s="1275"/>
      <c r="G666" s="1276"/>
      <c r="H666" s="1827">
        <v>0</v>
      </c>
      <c r="I666" s="1827"/>
      <c r="J666" s="1827"/>
    </row>
    <row r="667" spans="1:12" hidden="1">
      <c r="A667" s="652"/>
      <c r="B667" s="631"/>
      <c r="C667" s="632"/>
      <c r="D667" s="632"/>
      <c r="E667" s="1274" t="s">
        <v>902</v>
      </c>
      <c r="F667" s="1275"/>
      <c r="G667" s="1276"/>
      <c r="H667" s="1827">
        <v>0</v>
      </c>
      <c r="I667" s="1827"/>
      <c r="J667" s="1827"/>
    </row>
    <row r="668" spans="1:12" hidden="1">
      <c r="A668" s="652"/>
      <c r="B668" s="631"/>
      <c r="C668" s="632"/>
      <c r="D668" s="632"/>
      <c r="E668" s="1274" t="s">
        <v>902</v>
      </c>
      <c r="F668" s="1275"/>
      <c r="G668" s="1276"/>
      <c r="H668" s="1827">
        <v>0</v>
      </c>
      <c r="I668" s="1827"/>
      <c r="J668" s="1827"/>
    </row>
    <row r="669" spans="1:12" ht="25.5" hidden="1">
      <c r="A669" s="652">
        <v>2733</v>
      </c>
      <c r="B669" s="631" t="s">
        <v>563</v>
      </c>
      <c r="C669" s="632">
        <v>3</v>
      </c>
      <c r="D669" s="632">
        <v>3</v>
      </c>
      <c r="E669" s="1274" t="s">
        <v>273</v>
      </c>
      <c r="F669" s="1275" t="s">
        <v>653</v>
      </c>
      <c r="G669" s="1276"/>
      <c r="H669" s="1827">
        <v>0</v>
      </c>
      <c r="I669" s="1827"/>
      <c r="J669" s="1827"/>
    </row>
    <row r="670" spans="1:12" ht="38.25" hidden="1">
      <c r="A670" s="652"/>
      <c r="B670" s="631"/>
      <c r="C670" s="632"/>
      <c r="D670" s="632"/>
      <c r="E670" s="1274" t="s">
        <v>901</v>
      </c>
      <c r="F670" s="1275"/>
      <c r="G670" s="1276"/>
      <c r="H670" s="1827">
        <v>0</v>
      </c>
      <c r="I670" s="1827"/>
      <c r="J670" s="1827"/>
    </row>
    <row r="671" spans="1:12" hidden="1">
      <c r="A671" s="652"/>
      <c r="B671" s="631"/>
      <c r="C671" s="632"/>
      <c r="D671" s="632"/>
      <c r="E671" s="1274" t="s">
        <v>902</v>
      </c>
      <c r="F671" s="1275"/>
      <c r="G671" s="1276"/>
      <c r="H671" s="1827">
        <v>0</v>
      </c>
      <c r="I671" s="1827"/>
      <c r="J671" s="1827"/>
    </row>
    <row r="672" spans="1:12" hidden="1">
      <c r="A672" s="652"/>
      <c r="B672" s="631"/>
      <c r="C672" s="632"/>
      <c r="D672" s="632"/>
      <c r="E672" s="1274" t="s">
        <v>902</v>
      </c>
      <c r="F672" s="1275"/>
      <c r="G672" s="1276"/>
      <c r="H672" s="1827">
        <v>0</v>
      </c>
      <c r="I672" s="1827"/>
      <c r="J672" s="1827"/>
    </row>
    <row r="673" spans="1:12" ht="25.5" hidden="1">
      <c r="A673" s="652">
        <v>2734</v>
      </c>
      <c r="B673" s="631" t="s">
        <v>563</v>
      </c>
      <c r="C673" s="632">
        <v>3</v>
      </c>
      <c r="D673" s="632">
        <v>4</v>
      </c>
      <c r="E673" s="1274" t="s">
        <v>654</v>
      </c>
      <c r="F673" s="1275" t="s">
        <v>378</v>
      </c>
      <c r="G673" s="1276"/>
      <c r="H673" s="1827">
        <v>0</v>
      </c>
      <c r="I673" s="1827"/>
      <c r="J673" s="1827"/>
    </row>
    <row r="674" spans="1:12" ht="38.25" hidden="1">
      <c r="A674" s="652"/>
      <c r="B674" s="631"/>
      <c r="C674" s="632"/>
      <c r="D674" s="632"/>
      <c r="E674" s="1274" t="s">
        <v>901</v>
      </c>
      <c r="F674" s="1275"/>
      <c r="G674" s="1276"/>
      <c r="H674" s="1827">
        <v>0</v>
      </c>
      <c r="I674" s="1827"/>
      <c r="J674" s="1827"/>
    </row>
    <row r="675" spans="1:12" hidden="1">
      <c r="A675" s="652"/>
      <c r="B675" s="631"/>
      <c r="C675" s="632"/>
      <c r="D675" s="632"/>
      <c r="E675" s="1274" t="s">
        <v>902</v>
      </c>
      <c r="F675" s="1275"/>
      <c r="G675" s="1276"/>
      <c r="H675" s="1827">
        <v>0</v>
      </c>
      <c r="I675" s="1827"/>
      <c r="J675" s="1827"/>
    </row>
    <row r="676" spans="1:12" hidden="1">
      <c r="A676" s="652"/>
      <c r="B676" s="631"/>
      <c r="C676" s="632"/>
      <c r="D676" s="632"/>
      <c r="E676" s="1274" t="s">
        <v>902</v>
      </c>
      <c r="F676" s="1275"/>
      <c r="G676" s="1276"/>
      <c r="H676" s="1827">
        <v>0</v>
      </c>
      <c r="I676" s="1827"/>
      <c r="J676" s="1827"/>
    </row>
    <row r="677" spans="1:12" ht="25.5" hidden="1">
      <c r="A677" s="652">
        <v>2740</v>
      </c>
      <c r="B677" s="631" t="s">
        <v>563</v>
      </c>
      <c r="C677" s="632">
        <v>4</v>
      </c>
      <c r="D677" s="632">
        <v>0</v>
      </c>
      <c r="E677" s="1279" t="s">
        <v>1082</v>
      </c>
      <c r="F677" s="1279" t="s">
        <v>1083</v>
      </c>
      <c r="G677" s="1280"/>
      <c r="H677" s="1827">
        <f>I677</f>
        <v>0</v>
      </c>
      <c r="I677" s="1827">
        <f>I679</f>
        <v>0</v>
      </c>
      <c r="J677" s="1827">
        <v>0</v>
      </c>
    </row>
    <row r="678" spans="1:12" s="1278" customFormat="1" hidden="1">
      <c r="A678" s="652"/>
      <c r="B678" s="631"/>
      <c r="C678" s="632"/>
      <c r="D678" s="632"/>
      <c r="E678" s="1274" t="s">
        <v>667</v>
      </c>
      <c r="F678" s="1279"/>
      <c r="G678" s="1280"/>
      <c r="H678" s="1827"/>
      <c r="I678" s="1827"/>
      <c r="J678" s="1827"/>
      <c r="L678" s="627"/>
    </row>
    <row r="679" spans="1:12" ht="25.5" hidden="1">
      <c r="A679" s="652">
        <v>2741</v>
      </c>
      <c r="B679" s="631" t="s">
        <v>563</v>
      </c>
      <c r="C679" s="632">
        <v>4</v>
      </c>
      <c r="D679" s="632">
        <v>1</v>
      </c>
      <c r="E679" s="1274" t="s">
        <v>1082</v>
      </c>
      <c r="F679" s="761" t="s">
        <v>1084</v>
      </c>
      <c r="G679" s="1309"/>
      <c r="H679" s="1827">
        <f>I679+J679</f>
        <v>0</v>
      </c>
      <c r="I679" s="1827">
        <f>'arandzin aroxg'!F32</f>
        <v>0</v>
      </c>
      <c r="J679" s="1827">
        <f>J702</f>
        <v>0</v>
      </c>
    </row>
    <row r="680" spans="1:12" ht="38.25" hidden="1">
      <c r="A680" s="652"/>
      <c r="B680" s="631"/>
      <c r="C680" s="632"/>
      <c r="D680" s="632"/>
      <c r="E680" s="1274" t="s">
        <v>901</v>
      </c>
      <c r="F680" s="1275"/>
      <c r="G680" s="1276"/>
      <c r="H680" s="1827">
        <v>0</v>
      </c>
      <c r="I680" s="1827"/>
      <c r="J680" s="1827"/>
    </row>
    <row r="681" spans="1:12" hidden="1">
      <c r="A681" s="652"/>
      <c r="B681" s="631"/>
      <c r="C681" s="632"/>
      <c r="D681" s="632"/>
      <c r="E681" s="1274" t="s">
        <v>902</v>
      </c>
      <c r="F681" s="1275"/>
      <c r="G681" s="1276"/>
      <c r="H681" s="1827">
        <v>0</v>
      </c>
      <c r="I681" s="1827"/>
      <c r="J681" s="1827"/>
    </row>
    <row r="682" spans="1:12" hidden="1">
      <c r="A682" s="652"/>
      <c r="B682" s="631"/>
      <c r="C682" s="632"/>
      <c r="D682" s="632"/>
      <c r="E682" s="1274" t="s">
        <v>902</v>
      </c>
      <c r="F682" s="1275"/>
      <c r="G682" s="1276"/>
      <c r="H682" s="1827">
        <v>0</v>
      </c>
      <c r="I682" s="1827"/>
      <c r="J682" s="1827"/>
    </row>
    <row r="683" spans="1:12" ht="38.25" hidden="1">
      <c r="A683" s="652"/>
      <c r="B683" s="631"/>
      <c r="C683" s="632"/>
      <c r="D683" s="632"/>
      <c r="E683" s="1274" t="s">
        <v>901</v>
      </c>
      <c r="F683" s="1275"/>
      <c r="G683" s="1276"/>
      <c r="H683" s="1827"/>
      <c r="I683" s="1827"/>
      <c r="J683" s="1827"/>
    </row>
    <row r="684" spans="1:12" hidden="1">
      <c r="A684" s="652"/>
      <c r="B684" s="631"/>
      <c r="C684" s="632"/>
      <c r="D684" s="632"/>
      <c r="E684" s="763" t="s">
        <v>16</v>
      </c>
      <c r="F684" s="1275"/>
      <c r="G684" s="1276">
        <v>472900</v>
      </c>
      <c r="H684" s="1827">
        <v>0</v>
      </c>
      <c r="I684" s="1827">
        <f>'arandzin aroxg'!F112</f>
        <v>0</v>
      </c>
      <c r="J684" s="1827"/>
    </row>
    <row r="685" spans="1:12" hidden="1">
      <c r="A685" s="652"/>
      <c r="B685" s="631"/>
      <c r="C685" s="632"/>
      <c r="D685" s="632"/>
      <c r="E685" s="1274"/>
      <c r="F685" s="1275"/>
      <c r="G685" s="1276"/>
      <c r="H685" s="1827"/>
      <c r="I685" s="1827"/>
      <c r="J685" s="1827"/>
    </row>
    <row r="686" spans="1:12" ht="25.5" hidden="1">
      <c r="A686" s="652">
        <v>2750</v>
      </c>
      <c r="B686" s="631" t="s">
        <v>563</v>
      </c>
      <c r="C686" s="632">
        <v>5</v>
      </c>
      <c r="D686" s="632">
        <v>0</v>
      </c>
      <c r="E686" s="1279" t="s">
        <v>283</v>
      </c>
      <c r="F686" s="1279" t="s">
        <v>284</v>
      </c>
      <c r="G686" s="1280"/>
      <c r="H686" s="1827">
        <v>0</v>
      </c>
      <c r="I686" s="1827">
        <v>0</v>
      </c>
      <c r="J686" s="1827">
        <v>0</v>
      </c>
    </row>
    <row r="687" spans="1:12" s="1278" customFormat="1" hidden="1">
      <c r="A687" s="652"/>
      <c r="B687" s="631"/>
      <c r="C687" s="632"/>
      <c r="D687" s="632"/>
      <c r="E687" s="1274" t="s">
        <v>667</v>
      </c>
      <c r="F687" s="1279"/>
      <c r="G687" s="1280"/>
      <c r="H687" s="1827">
        <v>0</v>
      </c>
      <c r="I687" s="1827"/>
      <c r="J687" s="1827"/>
      <c r="L687" s="627"/>
    </row>
    <row r="688" spans="1:12" ht="25.5" hidden="1">
      <c r="A688" s="652">
        <v>2751</v>
      </c>
      <c r="B688" s="631" t="s">
        <v>563</v>
      </c>
      <c r="C688" s="632">
        <v>5</v>
      </c>
      <c r="D688" s="632">
        <v>1</v>
      </c>
      <c r="E688" s="1274" t="s">
        <v>283</v>
      </c>
      <c r="F688" s="761" t="s">
        <v>284</v>
      </c>
      <c r="G688" s="1309"/>
      <c r="H688" s="1827">
        <v>0</v>
      </c>
      <c r="I688" s="1827"/>
      <c r="J688" s="1827"/>
    </row>
    <row r="689" spans="1:12" ht="38.25" hidden="1">
      <c r="A689" s="652"/>
      <c r="B689" s="631"/>
      <c r="C689" s="632"/>
      <c r="D689" s="632"/>
      <c r="E689" s="1274" t="s">
        <v>901</v>
      </c>
      <c r="F689" s="1275"/>
      <c r="G689" s="1276"/>
      <c r="H689" s="1827">
        <v>0</v>
      </c>
      <c r="I689" s="1827"/>
      <c r="J689" s="1827"/>
    </row>
    <row r="690" spans="1:12" hidden="1">
      <c r="A690" s="652"/>
      <c r="B690" s="631"/>
      <c r="C690" s="632"/>
      <c r="D690" s="632"/>
      <c r="E690" s="1274" t="s">
        <v>902</v>
      </c>
      <c r="F690" s="1275"/>
      <c r="G690" s="1276"/>
      <c r="H690" s="1827">
        <v>0</v>
      </c>
      <c r="I690" s="1827"/>
      <c r="J690" s="1827"/>
    </row>
    <row r="691" spans="1:12" hidden="1">
      <c r="A691" s="652"/>
      <c r="B691" s="631"/>
      <c r="C691" s="632"/>
      <c r="D691" s="632"/>
      <c r="E691" s="1274" t="s">
        <v>902</v>
      </c>
      <c r="F691" s="1275"/>
      <c r="G691" s="1276"/>
      <c r="H691" s="1827">
        <v>0</v>
      </c>
      <c r="I691" s="1827"/>
      <c r="J691" s="1827"/>
    </row>
    <row r="692" spans="1:12" ht="25.5" hidden="1">
      <c r="A692" s="652">
        <v>2760</v>
      </c>
      <c r="B692" s="631" t="s">
        <v>563</v>
      </c>
      <c r="C692" s="632">
        <v>6</v>
      </c>
      <c r="D692" s="632">
        <v>0</v>
      </c>
      <c r="E692" s="1279" t="s">
        <v>616</v>
      </c>
      <c r="F692" s="1279" t="s">
        <v>617</v>
      </c>
      <c r="G692" s="1280"/>
      <c r="H692" s="1827">
        <v>0</v>
      </c>
      <c r="I692" s="1827">
        <v>0</v>
      </c>
      <c r="J692" s="1827">
        <v>0</v>
      </c>
    </row>
    <row r="693" spans="1:12" s="1278" customFormat="1" hidden="1">
      <c r="A693" s="652"/>
      <c r="B693" s="631"/>
      <c r="C693" s="632"/>
      <c r="D693" s="632"/>
      <c r="E693" s="1274" t="s">
        <v>667</v>
      </c>
      <c r="F693" s="1279"/>
      <c r="G693" s="1280"/>
      <c r="H693" s="1827">
        <v>0</v>
      </c>
      <c r="I693" s="1827"/>
      <c r="J693" s="1827"/>
      <c r="L693" s="627"/>
    </row>
    <row r="694" spans="1:12" ht="25.5" hidden="1">
      <c r="A694" s="652">
        <v>2761</v>
      </c>
      <c r="B694" s="631" t="s">
        <v>563</v>
      </c>
      <c r="C694" s="632">
        <v>6</v>
      </c>
      <c r="D694" s="632">
        <v>1</v>
      </c>
      <c r="E694" s="1274" t="s">
        <v>594</v>
      </c>
      <c r="F694" s="1279"/>
      <c r="G694" s="1280"/>
      <c r="H694" s="1827">
        <v>0</v>
      </c>
      <c r="I694" s="1827"/>
      <c r="J694" s="1827"/>
    </row>
    <row r="695" spans="1:12" ht="38.25" hidden="1">
      <c r="A695" s="652"/>
      <c r="B695" s="631"/>
      <c r="C695" s="632"/>
      <c r="D695" s="632"/>
      <c r="E695" s="1274" t="s">
        <v>901</v>
      </c>
      <c r="F695" s="1275"/>
      <c r="G695" s="1276"/>
      <c r="H695" s="1827">
        <v>0</v>
      </c>
      <c r="I695" s="1827"/>
      <c r="J695" s="1827"/>
    </row>
    <row r="696" spans="1:12" hidden="1">
      <c r="A696" s="652"/>
      <c r="B696" s="631"/>
      <c r="C696" s="632"/>
      <c r="D696" s="632"/>
      <c r="E696" s="1274" t="s">
        <v>902</v>
      </c>
      <c r="F696" s="1275"/>
      <c r="G696" s="1276"/>
      <c r="H696" s="1827">
        <v>0</v>
      </c>
      <c r="I696" s="1827"/>
      <c r="J696" s="1827"/>
    </row>
    <row r="697" spans="1:12" hidden="1">
      <c r="A697" s="652"/>
      <c r="B697" s="631"/>
      <c r="C697" s="632"/>
      <c r="D697" s="632"/>
      <c r="E697" s="1274" t="s">
        <v>902</v>
      </c>
      <c r="F697" s="1275"/>
      <c r="G697" s="1276"/>
      <c r="H697" s="1827">
        <v>0</v>
      </c>
      <c r="I697" s="1827"/>
      <c r="J697" s="1827"/>
    </row>
    <row r="698" spans="1:12" ht="25.5" hidden="1">
      <c r="A698" s="652">
        <v>2762</v>
      </c>
      <c r="B698" s="631" t="s">
        <v>563</v>
      </c>
      <c r="C698" s="632">
        <v>6</v>
      </c>
      <c r="D698" s="632">
        <v>2</v>
      </c>
      <c r="E698" s="1274" t="s">
        <v>616</v>
      </c>
      <c r="F698" s="761" t="s">
        <v>618</v>
      </c>
      <c r="G698" s="1309"/>
      <c r="H698" s="1827">
        <v>0</v>
      </c>
      <c r="I698" s="1827"/>
      <c r="J698" s="1827"/>
    </row>
    <row r="699" spans="1:12" ht="38.25" hidden="1">
      <c r="A699" s="652"/>
      <c r="B699" s="631"/>
      <c r="C699" s="632"/>
      <c r="D699" s="632"/>
      <c r="E699" s="1274" t="s">
        <v>901</v>
      </c>
      <c r="F699" s="1275"/>
      <c r="G699" s="1276"/>
      <c r="H699" s="1827">
        <v>0</v>
      </c>
      <c r="I699" s="1827"/>
      <c r="J699" s="1827"/>
    </row>
    <row r="700" spans="1:12" hidden="1">
      <c r="A700" s="652"/>
      <c r="B700" s="631"/>
      <c r="C700" s="632"/>
      <c r="D700" s="632"/>
      <c r="E700" s="1274" t="s">
        <v>902</v>
      </c>
      <c r="F700" s="1275"/>
      <c r="G700" s="1276"/>
      <c r="H700" s="1827">
        <v>0</v>
      </c>
      <c r="I700" s="1827"/>
      <c r="J700" s="1827"/>
    </row>
    <row r="701" spans="1:12" hidden="1">
      <c r="A701" s="652"/>
      <c r="B701" s="631"/>
      <c r="C701" s="632"/>
      <c r="D701" s="632"/>
      <c r="E701" s="1274" t="s">
        <v>902</v>
      </c>
      <c r="F701" s="1275"/>
      <c r="G701" s="1276"/>
      <c r="H701" s="1827">
        <v>0</v>
      </c>
      <c r="I701" s="1827"/>
      <c r="J701" s="1827"/>
    </row>
    <row r="702" spans="1:12" hidden="1">
      <c r="A702" s="652"/>
      <c r="B702" s="631"/>
      <c r="C702" s="632"/>
      <c r="D702" s="632"/>
      <c r="E702" s="797" t="s">
        <v>1689</v>
      </c>
      <c r="F702" s="971" t="s">
        <v>897</v>
      </c>
      <c r="G702" s="1276">
        <v>512900</v>
      </c>
      <c r="H702" s="1827">
        <f>J702</f>
        <v>0</v>
      </c>
      <c r="I702" s="1827"/>
      <c r="J702" s="1827">
        <f>'arandzin aroxg'!F143</f>
        <v>0</v>
      </c>
    </row>
    <row r="703" spans="1:12" ht="16.5" customHeight="1">
      <c r="A703" s="652"/>
      <c r="B703" s="631"/>
      <c r="C703" s="632"/>
      <c r="D703" s="632"/>
      <c r="E703" s="754" t="s">
        <v>189</v>
      </c>
      <c r="F703" s="1275"/>
      <c r="G703" s="1276">
        <v>424100</v>
      </c>
      <c r="H703" s="1827">
        <f>I703</f>
        <v>0</v>
      </c>
      <c r="I703" s="1827">
        <f>'arandzin aroxg'!F65</f>
        <v>0</v>
      </c>
      <c r="J703" s="1827"/>
    </row>
    <row r="704" spans="1:12" hidden="1">
      <c r="A704" s="652"/>
      <c r="B704" s="631"/>
      <c r="C704" s="632"/>
      <c r="D704" s="632"/>
      <c r="E704" s="797"/>
      <c r="F704" s="971"/>
      <c r="G704" s="1276"/>
      <c r="H704" s="1827"/>
      <c r="I704" s="1827"/>
      <c r="J704" s="1827"/>
    </row>
    <row r="705" spans="1:12" s="650" customFormat="1" ht="34.5" customHeight="1">
      <c r="A705" s="658">
        <v>2800</v>
      </c>
      <c r="B705" s="631" t="s">
        <v>877</v>
      </c>
      <c r="C705" s="632">
        <v>0</v>
      </c>
      <c r="D705" s="632">
        <v>0</v>
      </c>
      <c r="E705" s="1268" t="s">
        <v>625</v>
      </c>
      <c r="F705" s="630" t="s">
        <v>697</v>
      </c>
      <c r="G705" s="630"/>
      <c r="H705" s="1827">
        <f>I705+J705</f>
        <v>110300</v>
      </c>
      <c r="I705" s="1827">
        <f>I707+I724</f>
        <v>110300</v>
      </c>
      <c r="J705" s="1827">
        <f>J707+J71+J724</f>
        <v>0</v>
      </c>
      <c r="L705" s="627"/>
    </row>
    <row r="706" spans="1:12" ht="0.75" hidden="1" customHeight="1">
      <c r="A706" s="651"/>
      <c r="B706" s="631"/>
      <c r="C706" s="632"/>
      <c r="D706" s="632"/>
      <c r="E706" s="1274" t="s">
        <v>268</v>
      </c>
      <c r="F706" s="1275"/>
      <c r="G706" s="1276"/>
      <c r="H706" s="1827">
        <v>0</v>
      </c>
      <c r="I706" s="1827"/>
      <c r="J706" s="1827"/>
    </row>
    <row r="707" spans="1:12">
      <c r="A707" s="652">
        <v>2810</v>
      </c>
      <c r="B707" s="631" t="s">
        <v>877</v>
      </c>
      <c r="C707" s="632">
        <v>1</v>
      </c>
      <c r="D707" s="632">
        <v>0</v>
      </c>
      <c r="E707" s="1279" t="s">
        <v>698</v>
      </c>
      <c r="F707" s="1279" t="s">
        <v>252</v>
      </c>
      <c r="G707" s="1280"/>
      <c r="H707" s="1827">
        <f>H709</f>
        <v>300</v>
      </c>
      <c r="I707" s="1827">
        <f>I709</f>
        <v>300</v>
      </c>
      <c r="J707" s="1827">
        <f>J709</f>
        <v>0</v>
      </c>
    </row>
    <row r="708" spans="1:12" s="1278" customFormat="1" ht="14.25" customHeight="1">
      <c r="A708" s="652"/>
      <c r="B708" s="631"/>
      <c r="C708" s="632"/>
      <c r="D708" s="632"/>
      <c r="E708" s="1274" t="s">
        <v>667</v>
      </c>
      <c r="F708" s="1279"/>
      <c r="G708" s="1280"/>
      <c r="H708" s="1827"/>
      <c r="I708" s="1827"/>
      <c r="J708" s="1827"/>
      <c r="L708" s="627"/>
    </row>
    <row r="709" spans="1:12" ht="14.25" customHeight="1">
      <c r="A709" s="652">
        <v>2811</v>
      </c>
      <c r="B709" s="631" t="s">
        <v>877</v>
      </c>
      <c r="C709" s="632">
        <v>1</v>
      </c>
      <c r="D709" s="632">
        <v>1</v>
      </c>
      <c r="E709" s="1274" t="s">
        <v>698</v>
      </c>
      <c r="F709" s="761" t="s">
        <v>253</v>
      </c>
      <c r="G709" s="1309"/>
      <c r="H709" s="1827">
        <f>I709+J709</f>
        <v>300</v>
      </c>
      <c r="I709" s="1827">
        <f>I714+I715+I716+I721+I718+I719+I720</f>
        <v>300</v>
      </c>
      <c r="J709" s="1827">
        <f>J722+J723</f>
        <v>0</v>
      </c>
    </row>
    <row r="710" spans="1:12" ht="14.25" hidden="1" customHeight="1">
      <c r="A710" s="652"/>
      <c r="B710" s="631"/>
      <c r="C710" s="632"/>
      <c r="D710" s="632"/>
      <c r="E710" s="1274" t="s">
        <v>901</v>
      </c>
      <c r="F710" s="1275"/>
      <c r="G710" s="1276"/>
      <c r="H710" s="1827">
        <v>0</v>
      </c>
      <c r="I710" s="1827"/>
      <c r="J710" s="1827"/>
    </row>
    <row r="711" spans="1:12" ht="14.25" hidden="1" customHeight="1">
      <c r="A711" s="652"/>
      <c r="B711" s="631"/>
      <c r="C711" s="632"/>
      <c r="D711" s="632"/>
      <c r="E711" s="754" t="s">
        <v>72</v>
      </c>
      <c r="F711" s="1291"/>
      <c r="G711" s="1284" t="s">
        <v>768</v>
      </c>
      <c r="H711" s="1827">
        <v>1300</v>
      </c>
      <c r="I711" s="1827">
        <v>1300</v>
      </c>
      <c r="J711" s="1827"/>
    </row>
    <row r="712" spans="1:12" ht="14.25" hidden="1" customHeight="1">
      <c r="A712" s="652"/>
      <c r="B712" s="631"/>
      <c r="C712" s="632"/>
      <c r="D712" s="632"/>
      <c r="E712" s="754" t="s">
        <v>983</v>
      </c>
      <c r="F712" s="1291"/>
      <c r="G712" s="1284" t="s">
        <v>1033</v>
      </c>
      <c r="H712" s="1827">
        <v>0</v>
      </c>
      <c r="I712" s="1827">
        <v>0</v>
      </c>
      <c r="J712" s="1827"/>
    </row>
    <row r="713" spans="1:12" ht="25.5" customHeight="1">
      <c r="A713" s="652"/>
      <c r="B713" s="631"/>
      <c r="C713" s="632"/>
      <c r="D713" s="632"/>
      <c r="E713" s="1274" t="s">
        <v>901</v>
      </c>
      <c r="F713" s="1291"/>
      <c r="G713" s="1292"/>
      <c r="H713" s="1827">
        <v>0</v>
      </c>
      <c r="I713" s="1827">
        <v>0</v>
      </c>
      <c r="J713" s="1827"/>
    </row>
    <row r="714" spans="1:12">
      <c r="A714" s="652"/>
      <c r="B714" s="631"/>
      <c r="C714" s="632"/>
      <c r="D714" s="632"/>
      <c r="E714" s="754" t="s">
        <v>72</v>
      </c>
      <c r="F714" s="1284" t="s">
        <v>396</v>
      </c>
      <c r="G714" s="1284" t="s">
        <v>768</v>
      </c>
      <c r="H714" s="1827">
        <f>I714</f>
        <v>0</v>
      </c>
      <c r="I714" s="1827">
        <f>'arandzin sport'!F52</f>
        <v>0</v>
      </c>
      <c r="J714" s="1827"/>
    </row>
    <row r="715" spans="1:12" ht="0.75" customHeight="1">
      <c r="A715" s="652"/>
      <c r="B715" s="631"/>
      <c r="C715" s="632"/>
      <c r="D715" s="632"/>
      <c r="E715" s="754" t="s">
        <v>983</v>
      </c>
      <c r="F715" s="1286"/>
      <c r="G715" s="1284" t="s">
        <v>1033</v>
      </c>
      <c r="H715" s="1827">
        <f>I715</f>
        <v>0</v>
      </c>
      <c r="I715" s="1827">
        <v>0</v>
      </c>
      <c r="J715" s="1827"/>
    </row>
    <row r="716" spans="1:12" hidden="1">
      <c r="A716" s="652"/>
      <c r="B716" s="631"/>
      <c r="C716" s="632"/>
      <c r="D716" s="632"/>
      <c r="E716" s="763" t="s">
        <v>914</v>
      </c>
      <c r="F716" s="1286"/>
      <c r="G716" s="1284" t="s">
        <v>1020</v>
      </c>
      <c r="H716" s="1827">
        <f>I716</f>
        <v>0</v>
      </c>
      <c r="I716" s="1827">
        <v>0</v>
      </c>
      <c r="J716" s="1827"/>
    </row>
    <row r="717" spans="1:12" hidden="1">
      <c r="A717" s="652"/>
      <c r="B717" s="631"/>
      <c r="C717" s="632"/>
      <c r="D717" s="632"/>
      <c r="E717" s="782" t="s">
        <v>28</v>
      </c>
      <c r="F717" s="1291"/>
      <c r="G717" s="1284" t="s">
        <v>965</v>
      </c>
      <c r="H717" s="1827">
        <f>J717</f>
        <v>0</v>
      </c>
      <c r="I717" s="1827"/>
      <c r="J717" s="1827">
        <v>0</v>
      </c>
    </row>
    <row r="718" spans="1:12" ht="25.5">
      <c r="A718" s="652"/>
      <c r="B718" s="631"/>
      <c r="C718" s="632"/>
      <c r="D718" s="632"/>
      <c r="E718" s="754" t="s">
        <v>190</v>
      </c>
      <c r="F718" s="1286" t="s">
        <v>919</v>
      </c>
      <c r="G718" s="1284" t="s">
        <v>919</v>
      </c>
      <c r="H718" s="1827">
        <f>I718</f>
        <v>0</v>
      </c>
      <c r="I718" s="1827">
        <f>'arandzin sport'!F67</f>
        <v>0</v>
      </c>
      <c r="J718" s="1827"/>
    </row>
    <row r="719" spans="1:12" ht="15" customHeight="1">
      <c r="A719" s="652"/>
      <c r="B719" s="631"/>
      <c r="C719" s="632"/>
      <c r="D719" s="632"/>
      <c r="E719" s="753" t="s">
        <v>189</v>
      </c>
      <c r="F719" s="1291"/>
      <c r="G719" s="1292">
        <v>424100</v>
      </c>
      <c r="H719" s="1827">
        <f>I719</f>
        <v>0</v>
      </c>
      <c r="I719" s="1827">
        <f>'arandzin sport'!F65</f>
        <v>0</v>
      </c>
      <c r="J719" s="1827"/>
    </row>
    <row r="720" spans="1:12" hidden="1">
      <c r="A720" s="652"/>
      <c r="B720" s="631"/>
      <c r="C720" s="632"/>
      <c r="D720" s="632"/>
      <c r="E720" s="753"/>
      <c r="F720" s="1291"/>
      <c r="G720" s="1292"/>
      <c r="H720" s="1827">
        <f>I720</f>
        <v>0</v>
      </c>
      <c r="I720" s="1827">
        <f>'arandzin sport'!F99</f>
        <v>0</v>
      </c>
      <c r="J720" s="1827"/>
    </row>
    <row r="721" spans="1:12" ht="20.25" customHeight="1">
      <c r="A721" s="652"/>
      <c r="B721" s="631"/>
      <c r="C721" s="632"/>
      <c r="D721" s="632"/>
      <c r="E721" s="782"/>
      <c r="F721" s="1291"/>
      <c r="G721" s="1284" t="s">
        <v>513</v>
      </c>
      <c r="H721" s="1827">
        <f>I721</f>
        <v>300</v>
      </c>
      <c r="I721" s="1827">
        <f>'arandzin sport'!F111</f>
        <v>300</v>
      </c>
      <c r="J721" s="1827"/>
    </row>
    <row r="722" spans="1:12" ht="22.5" customHeight="1">
      <c r="A722" s="652"/>
      <c r="B722" s="631"/>
      <c r="C722" s="632"/>
      <c r="D722" s="632"/>
      <c r="E722" s="782" t="s">
        <v>28</v>
      </c>
      <c r="F722" s="1291"/>
      <c r="G722" s="1292">
        <v>511200</v>
      </c>
      <c r="H722" s="1827">
        <f>J722</f>
        <v>0</v>
      </c>
      <c r="I722" s="1827"/>
      <c r="J722" s="1827">
        <f>'arandzin sport'!F140+'sybven 8,1,1'!F140</f>
        <v>0</v>
      </c>
    </row>
    <row r="723" spans="1:12" ht="22.5" customHeight="1">
      <c r="A723" s="652"/>
      <c r="B723" s="631"/>
      <c r="C723" s="632"/>
      <c r="D723" s="632"/>
      <c r="E723" s="797" t="s">
        <v>1689</v>
      </c>
      <c r="F723" s="971" t="s">
        <v>897</v>
      </c>
      <c r="G723" s="1317" t="s">
        <v>897</v>
      </c>
      <c r="H723" s="1273">
        <f>J723</f>
        <v>0</v>
      </c>
      <c r="I723" s="1273"/>
      <c r="J723" s="1273">
        <f>'arandzin sport'!F144</f>
        <v>0</v>
      </c>
    </row>
    <row r="724" spans="1:12" ht="24" customHeight="1">
      <c r="A724" s="652">
        <v>2820</v>
      </c>
      <c r="B724" s="631" t="s">
        <v>877</v>
      </c>
      <c r="C724" s="632">
        <v>2</v>
      </c>
      <c r="D724" s="632">
        <v>0</v>
      </c>
      <c r="E724" s="1274" t="s">
        <v>254</v>
      </c>
      <c r="F724" s="1279" t="s">
        <v>255</v>
      </c>
      <c r="G724" s="1280"/>
      <c r="H724" s="1827">
        <f>I724+J724</f>
        <v>110000</v>
      </c>
      <c r="I724" s="1827">
        <f>I726+I747+I766+I784</f>
        <v>110000</v>
      </c>
      <c r="J724" s="1827">
        <f>J766+J726+J747</f>
        <v>0</v>
      </c>
    </row>
    <row r="725" spans="1:12" s="1278" customFormat="1" ht="10.5" hidden="1" customHeight="1">
      <c r="A725" s="652"/>
      <c r="B725" s="631"/>
      <c r="C725" s="632"/>
      <c r="D725" s="632"/>
      <c r="E725" s="1274" t="s">
        <v>667</v>
      </c>
      <c r="F725" s="1279"/>
      <c r="G725" s="1280"/>
      <c r="H725" s="1827">
        <v>0</v>
      </c>
      <c r="I725" s="1827"/>
      <c r="J725" s="1827"/>
      <c r="L725" s="627"/>
    </row>
    <row r="726" spans="1:12" ht="21.75" customHeight="1">
      <c r="A726" s="652">
        <v>2821</v>
      </c>
      <c r="B726" s="631" t="s">
        <v>877</v>
      </c>
      <c r="C726" s="632">
        <v>2</v>
      </c>
      <c r="D726" s="632">
        <v>1</v>
      </c>
      <c r="E726" s="1274" t="s">
        <v>1137</v>
      </c>
      <c r="F726" s="1279"/>
      <c r="G726" s="1280"/>
      <c r="H726" s="1827">
        <f>I726+J726</f>
        <v>11000</v>
      </c>
      <c r="I726" s="1827">
        <f>I746</f>
        <v>11000</v>
      </c>
      <c r="J726" s="1827">
        <f>J745</f>
        <v>0</v>
      </c>
    </row>
    <row r="727" spans="1:12" ht="9" hidden="1" customHeight="1">
      <c r="A727" s="652"/>
      <c r="B727" s="631"/>
      <c r="C727" s="632"/>
      <c r="D727" s="632"/>
      <c r="E727" s="1274" t="s">
        <v>901</v>
      </c>
      <c r="F727" s="1275"/>
      <c r="G727" s="1276"/>
      <c r="H727" s="1827">
        <v>0</v>
      </c>
      <c r="I727" s="1827"/>
      <c r="J727" s="1827"/>
    </row>
    <row r="728" spans="1:12" ht="29.25" hidden="1" customHeight="1">
      <c r="A728" s="652"/>
      <c r="B728" s="631"/>
      <c r="C728" s="632"/>
      <c r="D728" s="632"/>
      <c r="E728" s="1274" t="s">
        <v>901</v>
      </c>
      <c r="F728" s="1275"/>
      <c r="G728" s="1276"/>
      <c r="H728" s="1827"/>
      <c r="I728" s="1827"/>
      <c r="J728" s="1827"/>
    </row>
    <row r="729" spans="1:12" ht="15.75" hidden="1" customHeight="1">
      <c r="A729" s="652"/>
      <c r="B729" s="631"/>
      <c r="C729" s="632"/>
      <c r="D729" s="632"/>
      <c r="E729" s="754" t="s">
        <v>673</v>
      </c>
      <c r="F729" s="1284" t="s">
        <v>804</v>
      </c>
      <c r="G729" s="1284" t="s">
        <v>372</v>
      </c>
      <c r="H729" s="1827">
        <f t="shared" ref="H729:H737" si="5">I729</f>
        <v>0</v>
      </c>
      <c r="I729" s="1827">
        <f>gradaran!F35</f>
        <v>0</v>
      </c>
      <c r="J729" s="1827"/>
    </row>
    <row r="730" spans="1:12" ht="15.75" hidden="1" customHeight="1">
      <c r="A730" s="652"/>
      <c r="B730" s="631"/>
      <c r="C730" s="632"/>
      <c r="D730" s="632"/>
      <c r="E730" s="754" t="s">
        <v>640</v>
      </c>
      <c r="F730" s="1284" t="s">
        <v>20</v>
      </c>
      <c r="G730" s="1284" t="s">
        <v>20</v>
      </c>
      <c r="H730" s="1827">
        <f t="shared" si="5"/>
        <v>0</v>
      </c>
      <c r="I730" s="1827">
        <f>gradaran!F41</f>
        <v>0</v>
      </c>
      <c r="J730" s="1827"/>
    </row>
    <row r="731" spans="1:12" ht="14.25" hidden="1" customHeight="1">
      <c r="A731" s="652"/>
      <c r="B731" s="631"/>
      <c r="C731" s="632"/>
      <c r="D731" s="632"/>
      <c r="E731" s="754" t="s">
        <v>815</v>
      </c>
      <c r="F731" s="1284" t="s">
        <v>383</v>
      </c>
      <c r="G731" s="1284" t="s">
        <v>383</v>
      </c>
      <c r="H731" s="1827">
        <f t="shared" si="5"/>
        <v>0</v>
      </c>
      <c r="I731" s="1827">
        <f>gradaran!F45</f>
        <v>0</v>
      </c>
      <c r="J731" s="1827"/>
    </row>
    <row r="732" spans="1:12" ht="14.25" hidden="1" customHeight="1">
      <c r="A732" s="652"/>
      <c r="B732" s="631"/>
      <c r="C732" s="632"/>
      <c r="D732" s="632"/>
      <c r="E732" s="1279" t="s">
        <v>769</v>
      </c>
      <c r="F732" s="1284"/>
      <c r="G732" s="1284" t="s">
        <v>384</v>
      </c>
      <c r="H732" s="1827">
        <f>I732</f>
        <v>0</v>
      </c>
      <c r="I732" s="1827">
        <f>gradaran!F46</f>
        <v>0</v>
      </c>
      <c r="J732" s="1827"/>
    </row>
    <row r="733" spans="1:12" ht="14.25" hidden="1" customHeight="1">
      <c r="A733" s="652"/>
      <c r="B733" s="631"/>
      <c r="C733" s="632"/>
      <c r="D733" s="632"/>
      <c r="E733" s="754" t="s">
        <v>770</v>
      </c>
      <c r="F733" s="1284"/>
      <c r="G733" s="1284" t="s">
        <v>385</v>
      </c>
      <c r="H733" s="1827">
        <f>I733</f>
        <v>0</v>
      </c>
      <c r="I733" s="1827">
        <f>gradaran!F47</f>
        <v>0</v>
      </c>
      <c r="J733" s="1827"/>
    </row>
    <row r="734" spans="1:12" ht="14.25" hidden="1" customHeight="1">
      <c r="A734" s="652"/>
      <c r="B734" s="631"/>
      <c r="C734" s="632"/>
      <c r="D734" s="632"/>
      <c r="E734" s="754" t="s">
        <v>188</v>
      </c>
      <c r="F734" s="1291"/>
      <c r="G734" s="1267">
        <v>423900</v>
      </c>
      <c r="H734" s="1827">
        <f t="shared" si="5"/>
        <v>0</v>
      </c>
      <c r="I734" s="1827">
        <f>gradaran!F63</f>
        <v>0</v>
      </c>
      <c r="J734" s="1827"/>
    </row>
    <row r="735" spans="1:12" ht="14.25" hidden="1" customHeight="1">
      <c r="A735" s="652"/>
      <c r="B735" s="631"/>
      <c r="C735" s="632"/>
      <c r="D735" s="632"/>
      <c r="E735" s="754" t="s">
        <v>190</v>
      </c>
      <c r="F735" s="1291"/>
      <c r="G735" s="1284" t="s">
        <v>919</v>
      </c>
      <c r="H735" s="1827">
        <f>I735</f>
        <v>0</v>
      </c>
      <c r="I735" s="1827">
        <f>gradaran!F67</f>
        <v>0</v>
      </c>
      <c r="J735" s="1827"/>
    </row>
    <row r="736" spans="1:12" ht="14.25" hidden="1" customHeight="1">
      <c r="A736" s="652"/>
      <c r="B736" s="631"/>
      <c r="C736" s="632"/>
      <c r="D736" s="632"/>
      <c r="E736" s="754" t="s">
        <v>983</v>
      </c>
      <c r="F736" s="1291"/>
      <c r="G736" s="1267">
        <v>426100</v>
      </c>
      <c r="H736" s="1827">
        <f t="shared" si="5"/>
        <v>0</v>
      </c>
      <c r="I736" s="1827">
        <f>gradaran!F70</f>
        <v>0</v>
      </c>
      <c r="J736" s="1827"/>
    </row>
    <row r="737" spans="1:10" ht="12" hidden="1" customHeight="1">
      <c r="A737" s="652"/>
      <c r="B737" s="631"/>
      <c r="C737" s="632"/>
      <c r="D737" s="632"/>
      <c r="E737" s="782" t="s">
        <v>230</v>
      </c>
      <c r="F737" s="1284" t="s">
        <v>395</v>
      </c>
      <c r="G737" s="1284" t="s">
        <v>395</v>
      </c>
      <c r="H737" s="1827">
        <f t="shared" si="5"/>
        <v>0</v>
      </c>
      <c r="I737" s="1827">
        <f>gradaran!F76</f>
        <v>0</v>
      </c>
      <c r="J737" s="1827"/>
    </row>
    <row r="738" spans="1:10" ht="12" hidden="1" customHeight="1">
      <c r="A738" s="652"/>
      <c r="B738" s="631"/>
      <c r="C738" s="632"/>
      <c r="D738" s="632"/>
      <c r="E738" s="754"/>
      <c r="F738" s="1284"/>
      <c r="G738" s="1284"/>
      <c r="H738" s="1827">
        <v>0</v>
      </c>
      <c r="I738" s="1827"/>
      <c r="J738" s="1827"/>
    </row>
    <row r="739" spans="1:10" ht="20.25" hidden="1" customHeight="1">
      <c r="A739" s="652"/>
      <c r="B739" s="631"/>
      <c r="C739" s="632"/>
      <c r="D739" s="632"/>
      <c r="E739" s="1274" t="s">
        <v>902</v>
      </c>
      <c r="F739" s="1275"/>
      <c r="G739" s="1276"/>
      <c r="H739" s="1827">
        <v>0</v>
      </c>
      <c r="I739" s="1827"/>
      <c r="J739" s="1827"/>
    </row>
    <row r="740" spans="1:10" ht="0.75" hidden="1" customHeight="1">
      <c r="A740" s="652">
        <v>2822</v>
      </c>
      <c r="B740" s="631" t="s">
        <v>877</v>
      </c>
      <c r="C740" s="632">
        <v>2</v>
      </c>
      <c r="D740" s="632">
        <v>2</v>
      </c>
      <c r="E740" s="1274" t="s">
        <v>1138</v>
      </c>
      <c r="F740" s="1279"/>
      <c r="G740" s="1280"/>
      <c r="H740" s="1827">
        <v>0</v>
      </c>
      <c r="I740" s="1827"/>
      <c r="J740" s="1827"/>
    </row>
    <row r="741" spans="1:10" ht="0.75" hidden="1" customHeight="1">
      <c r="A741" s="652"/>
      <c r="B741" s="631"/>
      <c r="C741" s="632"/>
      <c r="D741" s="632"/>
      <c r="E741" s="1274" t="s">
        <v>901</v>
      </c>
      <c r="F741" s="1275"/>
      <c r="G741" s="1276"/>
      <c r="H741" s="1827">
        <v>0</v>
      </c>
      <c r="I741" s="1827"/>
      <c r="J741" s="1827"/>
    </row>
    <row r="742" spans="1:10" hidden="1">
      <c r="A742" s="652"/>
      <c r="B742" s="631"/>
      <c r="C742" s="632"/>
      <c r="D742" s="632"/>
      <c r="E742" s="1274" t="s">
        <v>902</v>
      </c>
      <c r="F742" s="1275"/>
      <c r="G742" s="1276"/>
      <c r="H742" s="1827">
        <v>0</v>
      </c>
      <c r="I742" s="1827"/>
      <c r="J742" s="1827"/>
    </row>
    <row r="743" spans="1:10" hidden="1">
      <c r="A743" s="652"/>
      <c r="B743" s="631"/>
      <c r="C743" s="632"/>
      <c r="D743" s="632"/>
      <c r="E743" s="1274" t="s">
        <v>902</v>
      </c>
      <c r="F743" s="1275"/>
      <c r="G743" s="1276"/>
      <c r="H743" s="1827">
        <v>0</v>
      </c>
      <c r="I743" s="1827"/>
      <c r="J743" s="1827"/>
    </row>
    <row r="744" spans="1:10" ht="18.75" hidden="1" customHeight="1">
      <c r="A744" s="652"/>
      <c r="B744" s="631"/>
      <c r="C744" s="632"/>
      <c r="D744" s="632"/>
      <c r="E744" s="782" t="s">
        <v>480</v>
      </c>
      <c r="F744" s="1275"/>
      <c r="G744" s="1284" t="s">
        <v>396</v>
      </c>
      <c r="H744" s="1827">
        <f>I744</f>
        <v>0</v>
      </c>
      <c r="I744" s="1827">
        <f>gradaran!F77</f>
        <v>0</v>
      </c>
      <c r="J744" s="1827"/>
    </row>
    <row r="745" spans="1:10" hidden="1">
      <c r="A745" s="652"/>
      <c r="B745" s="631"/>
      <c r="C745" s="632"/>
      <c r="D745" s="632"/>
      <c r="E745" s="1274" t="s">
        <v>191</v>
      </c>
      <c r="F745" s="1275"/>
      <c r="G745" s="1292">
        <v>512200</v>
      </c>
      <c r="H745" s="1827">
        <f>J745</f>
        <v>0</v>
      </c>
      <c r="I745" s="1827"/>
      <c r="J745" s="1827">
        <f>gradaran!F157</f>
        <v>0</v>
      </c>
    </row>
    <row r="746" spans="1:10">
      <c r="A746" s="652"/>
      <c r="B746" s="631"/>
      <c r="C746" s="632"/>
      <c r="D746" s="632"/>
      <c r="E746" s="1274"/>
      <c r="F746" s="1275"/>
      <c r="G746" s="1292">
        <v>4637</v>
      </c>
      <c r="H746" s="1827">
        <f>I746</f>
        <v>11000</v>
      </c>
      <c r="I746" s="1827">
        <f>gradaran!F105</f>
        <v>11000</v>
      </c>
      <c r="J746" s="1827"/>
    </row>
    <row r="747" spans="1:10" ht="27" customHeight="1">
      <c r="A747" s="652">
        <v>2823</v>
      </c>
      <c r="B747" s="631" t="s">
        <v>877</v>
      </c>
      <c r="C747" s="632">
        <v>2</v>
      </c>
      <c r="D747" s="632">
        <v>3</v>
      </c>
      <c r="E747" s="1274" t="s">
        <v>426</v>
      </c>
      <c r="F747" s="761" t="s">
        <v>256</v>
      </c>
      <c r="G747" s="1309"/>
      <c r="H747" s="1827">
        <f>I747+J747</f>
        <v>63000</v>
      </c>
      <c r="I747" s="1827">
        <f>I750+I751+I752+I754+I759+I755+I753+I757+I762+I760+I756+I758+I761</f>
        <v>63000</v>
      </c>
      <c r="J747" s="1827">
        <f>J763+J764</f>
        <v>0</v>
      </c>
    </row>
    <row r="748" spans="1:10" ht="27" hidden="1" customHeight="1">
      <c r="A748" s="652"/>
      <c r="B748" s="631"/>
      <c r="C748" s="632"/>
      <c r="D748" s="632"/>
      <c r="E748" s="1274" t="s">
        <v>901</v>
      </c>
      <c r="F748" s="1275"/>
      <c r="G748" s="1276"/>
      <c r="H748" s="1827">
        <v>0</v>
      </c>
      <c r="I748" s="1827"/>
      <c r="J748" s="1827"/>
    </row>
    <row r="749" spans="1:10" ht="38.25" hidden="1">
      <c r="A749" s="652"/>
      <c r="B749" s="631"/>
      <c r="C749" s="632"/>
      <c r="D749" s="632"/>
      <c r="E749" s="1274" t="s">
        <v>901</v>
      </c>
      <c r="F749" s="1275"/>
      <c r="G749" s="1276"/>
      <c r="H749" s="1827"/>
      <c r="I749" s="1827"/>
      <c r="J749" s="1827"/>
    </row>
    <row r="750" spans="1:10" ht="25.5" hidden="1">
      <c r="A750" s="652"/>
      <c r="B750" s="631"/>
      <c r="C750" s="632"/>
      <c r="D750" s="632"/>
      <c r="E750" s="754" t="s">
        <v>673</v>
      </c>
      <c r="F750" s="1275"/>
      <c r="G750" s="1284">
        <v>411100</v>
      </c>
      <c r="H750" s="1827">
        <f t="shared" ref="H750:H755" si="6">I750</f>
        <v>0</v>
      </c>
      <c r="I750" s="1827">
        <f>'  mshakujti tun'!F34+'mch kentron'!F35</f>
        <v>0</v>
      </c>
      <c r="J750" s="1827"/>
    </row>
    <row r="751" spans="1:10" hidden="1">
      <c r="A751" s="652"/>
      <c r="B751" s="631"/>
      <c r="C751" s="632"/>
      <c r="D751" s="632"/>
      <c r="E751" s="754" t="s">
        <v>770</v>
      </c>
      <c r="F751" s="1284"/>
      <c r="G751" s="1284" t="s">
        <v>385</v>
      </c>
      <c r="H751" s="1827">
        <f t="shared" si="6"/>
        <v>0</v>
      </c>
      <c r="I751" s="1827">
        <f>'mch kentron'!F47</f>
        <v>0</v>
      </c>
      <c r="J751" s="1827"/>
    </row>
    <row r="752" spans="1:10" ht="1.5" hidden="1" customHeight="1">
      <c r="A752" s="652"/>
      <c r="B752" s="631"/>
      <c r="C752" s="632"/>
      <c r="D752" s="632"/>
      <c r="E752" s="754" t="s">
        <v>1663</v>
      </c>
      <c r="F752" s="1275"/>
      <c r="G752" s="1284">
        <v>421200</v>
      </c>
      <c r="H752" s="1827">
        <f t="shared" si="6"/>
        <v>0</v>
      </c>
      <c r="I752" s="1827">
        <f>'  mshakujti tun'!F44</f>
        <v>0</v>
      </c>
      <c r="J752" s="1827"/>
    </row>
    <row r="753" spans="1:10" hidden="1">
      <c r="A753" s="652"/>
      <c r="B753" s="631"/>
      <c r="C753" s="632"/>
      <c r="D753" s="632"/>
      <c r="E753" s="1279" t="s">
        <v>769</v>
      </c>
      <c r="F753" s="1284"/>
      <c r="G753" s="1284" t="s">
        <v>384</v>
      </c>
      <c r="H753" s="1827">
        <f t="shared" si="6"/>
        <v>0</v>
      </c>
      <c r="I753" s="1827">
        <f>'  mshakujti tun'!F45</f>
        <v>0</v>
      </c>
      <c r="J753" s="1827"/>
    </row>
    <row r="754" spans="1:10" ht="25.5" hidden="1">
      <c r="A754" s="652"/>
      <c r="B754" s="631"/>
      <c r="C754" s="632"/>
      <c r="D754" s="632"/>
      <c r="E754" s="754" t="s">
        <v>70</v>
      </c>
      <c r="F754" s="1275"/>
      <c r="G754" s="1284">
        <v>421600</v>
      </c>
      <c r="H754" s="1827">
        <f t="shared" si="6"/>
        <v>0</v>
      </c>
      <c r="I754" s="1827">
        <f>'  mshakujti tun'!F48</f>
        <v>0</v>
      </c>
      <c r="J754" s="1827"/>
    </row>
    <row r="755" spans="1:10" hidden="1">
      <c r="A755" s="652"/>
      <c r="B755" s="631"/>
      <c r="C755" s="632"/>
      <c r="D755" s="632"/>
      <c r="E755" s="754" t="s">
        <v>188</v>
      </c>
      <c r="F755" s="1291"/>
      <c r="G755" s="1267">
        <v>423900</v>
      </c>
      <c r="H755" s="1827">
        <f t="shared" si="6"/>
        <v>0</v>
      </c>
      <c r="I755" s="1827">
        <f>'  mshakujti tun'!F62</f>
        <v>0</v>
      </c>
      <c r="J755" s="1827"/>
    </row>
    <row r="756" spans="1:10" ht="16.5" hidden="1" thickBot="1">
      <c r="A756" s="652"/>
      <c r="B756" s="631"/>
      <c r="C756" s="632"/>
      <c r="D756" s="632"/>
      <c r="E756" s="757" t="s">
        <v>189</v>
      </c>
      <c r="F756" s="1291"/>
      <c r="G756" s="1284" t="s">
        <v>214</v>
      </c>
      <c r="H756" s="1827">
        <f t="shared" ref="H756:H758" si="7">I756</f>
        <v>0</v>
      </c>
      <c r="I756" s="1827">
        <f>'  mshakujti tun'!F64</f>
        <v>0</v>
      </c>
      <c r="J756" s="1827"/>
    </row>
    <row r="757" spans="1:10" ht="25.5" hidden="1">
      <c r="A757" s="652"/>
      <c r="B757" s="631"/>
      <c r="C757" s="632"/>
      <c r="D757" s="632"/>
      <c r="E757" s="754" t="s">
        <v>190</v>
      </c>
      <c r="F757" s="1291"/>
      <c r="G757" s="1284" t="s">
        <v>919</v>
      </c>
      <c r="H757" s="1827">
        <f t="shared" si="7"/>
        <v>0</v>
      </c>
      <c r="I757" s="1827">
        <f>'  mshakujti tun'!F66</f>
        <v>0</v>
      </c>
      <c r="J757" s="1827"/>
    </row>
    <row r="758" spans="1:10" ht="26.25" hidden="1" thickBot="1">
      <c r="A758" s="652"/>
      <c r="B758" s="631"/>
      <c r="C758" s="632"/>
      <c r="D758" s="632"/>
      <c r="E758" s="757" t="s">
        <v>703</v>
      </c>
      <c r="F758" s="1291"/>
      <c r="G758" s="1284" t="s">
        <v>1031</v>
      </c>
      <c r="H758" s="1827">
        <f t="shared" si="7"/>
        <v>0</v>
      </c>
      <c r="I758" s="1827">
        <f>'  mshakujti tun'!F67</f>
        <v>0</v>
      </c>
      <c r="J758" s="1827"/>
    </row>
    <row r="759" spans="1:10" hidden="1">
      <c r="A759" s="652"/>
      <c r="B759" s="631"/>
      <c r="C759" s="632"/>
      <c r="D759" s="632"/>
      <c r="E759" s="754" t="s">
        <v>230</v>
      </c>
      <c r="F759" s="1275"/>
      <c r="G759" s="1284">
        <v>426700</v>
      </c>
      <c r="H759" s="1827">
        <v>0</v>
      </c>
      <c r="I759" s="1827">
        <f>'  mshakujti tun'!F75</f>
        <v>0</v>
      </c>
      <c r="J759" s="1827"/>
    </row>
    <row r="760" spans="1:10" hidden="1">
      <c r="A760" s="652"/>
      <c r="B760" s="631"/>
      <c r="C760" s="632"/>
      <c r="D760" s="632"/>
      <c r="E760" s="782" t="s">
        <v>480</v>
      </c>
      <c r="F760" s="1275"/>
      <c r="G760" s="1284" t="s">
        <v>396</v>
      </c>
      <c r="H760" s="1827">
        <f>I760</f>
        <v>0</v>
      </c>
      <c r="I760" s="1827">
        <f>'  mshakujti tun'!F76</f>
        <v>0</v>
      </c>
      <c r="J760" s="1827"/>
    </row>
    <row r="761" spans="1:10" ht="38.25">
      <c r="A761" s="652"/>
      <c r="B761" s="631"/>
      <c r="C761" s="632"/>
      <c r="D761" s="632"/>
      <c r="E761" s="957" t="s">
        <v>504</v>
      </c>
      <c r="F761" s="1275"/>
      <c r="G761" s="1276">
        <v>463700</v>
      </c>
      <c r="H761" s="1827">
        <f>I761</f>
        <v>63000</v>
      </c>
      <c r="I761" s="1827">
        <f>'mch kentron'!F105</f>
        <v>63000</v>
      </c>
      <c r="J761" s="1827"/>
    </row>
    <row r="762" spans="1:10">
      <c r="A762" s="652"/>
      <c r="B762" s="631"/>
      <c r="C762" s="632"/>
      <c r="D762" s="632"/>
      <c r="E762" s="763" t="s">
        <v>914</v>
      </c>
      <c r="F762" s="1286"/>
      <c r="G762" s="1284" t="s">
        <v>1020</v>
      </c>
      <c r="H762" s="1827">
        <f>I762</f>
        <v>0</v>
      </c>
      <c r="I762" s="1827">
        <f>'  mshakujti tun'!F137</f>
        <v>0</v>
      </c>
      <c r="J762" s="1827"/>
    </row>
    <row r="763" spans="1:10">
      <c r="A763" s="652"/>
      <c r="B763" s="631"/>
      <c r="C763" s="632"/>
      <c r="D763" s="632"/>
      <c r="E763" s="798"/>
      <c r="F763" s="1286"/>
      <c r="G763" s="1284" t="s">
        <v>415</v>
      </c>
      <c r="H763" s="1827">
        <f>J763</f>
        <v>0</v>
      </c>
      <c r="I763" s="1827"/>
      <c r="J763" s="1827">
        <f>'mch kentron'!F155+'subv msh ken'!F155</f>
        <v>0</v>
      </c>
    </row>
    <row r="764" spans="1:10" ht="26.25" customHeight="1">
      <c r="A764" s="652"/>
      <c r="B764" s="631"/>
      <c r="C764" s="632"/>
      <c r="D764" s="632"/>
      <c r="E764" s="798"/>
      <c r="F764" s="1286"/>
      <c r="G764" s="1284" t="s">
        <v>414</v>
      </c>
      <c r="H764" s="1827">
        <f>J764</f>
        <v>0</v>
      </c>
      <c r="I764" s="1827"/>
      <c r="J764" s="1827">
        <f>'subv msh ken'!F154+'mch kentron'!F154</f>
        <v>0</v>
      </c>
    </row>
    <row r="765" spans="1:10">
      <c r="A765" s="652"/>
      <c r="B765" s="631"/>
      <c r="C765" s="632"/>
      <c r="D765" s="632"/>
      <c r="E765" s="797" t="s">
        <v>1689</v>
      </c>
      <c r="F765" s="971" t="s">
        <v>897</v>
      </c>
      <c r="G765" s="1303" t="s">
        <v>897</v>
      </c>
      <c r="H765" s="1827">
        <f>J765</f>
        <v>0</v>
      </c>
      <c r="I765" s="1827"/>
      <c r="J765" s="1827">
        <f>'  mshakujti tun'!F157</f>
        <v>0</v>
      </c>
    </row>
    <row r="766" spans="1:10">
      <c r="A766" s="652">
        <v>2824</v>
      </c>
      <c r="B766" s="631" t="s">
        <v>877</v>
      </c>
      <c r="C766" s="632">
        <v>2</v>
      </c>
      <c r="D766" s="632">
        <v>4</v>
      </c>
      <c r="E766" s="1274" t="s">
        <v>1139</v>
      </c>
      <c r="F766" s="761"/>
      <c r="G766" s="1309"/>
      <c r="H766" s="1827">
        <f>I766+J766</f>
        <v>36000</v>
      </c>
      <c r="I766" s="1827">
        <f>I770+I771+I772+I773+I774+I775+I776+I769</f>
        <v>36000</v>
      </c>
      <c r="J766" s="1827">
        <f>J777</f>
        <v>0</v>
      </c>
    </row>
    <row r="767" spans="1:10" ht="25.5" hidden="1" customHeight="1">
      <c r="A767" s="652"/>
      <c r="B767" s="631"/>
      <c r="C767" s="632"/>
      <c r="D767" s="632"/>
      <c r="E767" s="1274" t="s">
        <v>901</v>
      </c>
      <c r="F767" s="1275"/>
      <c r="G767" s="1276"/>
      <c r="H767" s="1827">
        <v>0</v>
      </c>
      <c r="I767" s="1827">
        <v>0</v>
      </c>
      <c r="J767" s="1827"/>
    </row>
    <row r="768" spans="1:10" ht="25.5" customHeight="1">
      <c r="A768" s="652"/>
      <c r="B768" s="631"/>
      <c r="C768" s="632"/>
      <c r="D768" s="632"/>
      <c r="E768" s="1274" t="s">
        <v>901</v>
      </c>
      <c r="F768" s="1275"/>
      <c r="G768" s="1276"/>
      <c r="H768" s="1827"/>
      <c r="I768" s="1827"/>
      <c r="J768" s="1827"/>
    </row>
    <row r="769" spans="1:10" ht="25.5" customHeight="1">
      <c r="A769" s="652"/>
      <c r="B769" s="631"/>
      <c r="C769" s="632"/>
      <c r="D769" s="632"/>
      <c r="E769" s="753" t="s">
        <v>70</v>
      </c>
      <c r="F769" s="1275"/>
      <c r="G769" s="1276">
        <v>421600</v>
      </c>
      <c r="H769" s="1827">
        <f t="shared" ref="H769:H776" si="8">I769</f>
        <v>0</v>
      </c>
      <c r="I769" s="1827">
        <f>'ajl mchak'!F49</f>
        <v>0</v>
      </c>
      <c r="J769" s="1827"/>
    </row>
    <row r="770" spans="1:10" ht="17.25" customHeight="1">
      <c r="A770" s="652"/>
      <c r="B770" s="631"/>
      <c r="C770" s="632"/>
      <c r="D770" s="632"/>
      <c r="E770" s="754" t="s">
        <v>72</v>
      </c>
      <c r="F770" s="1275"/>
      <c r="G770" s="1276">
        <v>422100</v>
      </c>
      <c r="H770" s="1827">
        <f t="shared" si="8"/>
        <v>0</v>
      </c>
      <c r="I770" s="1827">
        <f>'ajl mchak'!F52</f>
        <v>0</v>
      </c>
      <c r="J770" s="1827"/>
    </row>
    <row r="771" spans="1:10" ht="22.5" customHeight="1">
      <c r="A771" s="652"/>
      <c r="B771" s="631"/>
      <c r="C771" s="632"/>
      <c r="D771" s="632"/>
      <c r="E771" s="754" t="s">
        <v>188</v>
      </c>
      <c r="F771" s="1284" t="s">
        <v>371</v>
      </c>
      <c r="G771" s="1284" t="s">
        <v>371</v>
      </c>
      <c r="H771" s="1827">
        <f t="shared" si="8"/>
        <v>18000</v>
      </c>
      <c r="I771" s="1827">
        <f>'ajl mchak'!F63</f>
        <v>18000</v>
      </c>
      <c r="J771" s="1827"/>
    </row>
    <row r="772" spans="1:10" ht="20.25" customHeight="1">
      <c r="A772" s="652"/>
      <c r="B772" s="631"/>
      <c r="C772" s="632"/>
      <c r="D772" s="632"/>
      <c r="E772" s="753" t="s">
        <v>983</v>
      </c>
      <c r="F772" s="1284"/>
      <c r="G772" s="1284" t="s">
        <v>1033</v>
      </c>
      <c r="H772" s="1827">
        <f t="shared" si="8"/>
        <v>700</v>
      </c>
      <c r="I772" s="1827">
        <f>'ajl mchak'!F70</f>
        <v>700</v>
      </c>
      <c r="J772" s="1827"/>
    </row>
    <row r="773" spans="1:10" ht="17.25" customHeight="1">
      <c r="A773" s="652"/>
      <c r="B773" s="631"/>
      <c r="C773" s="632"/>
      <c r="D773" s="632"/>
      <c r="E773" s="763" t="s">
        <v>985</v>
      </c>
      <c r="F773" s="1284"/>
      <c r="G773" s="1284" t="s">
        <v>392</v>
      </c>
      <c r="H773" s="1827">
        <f t="shared" si="8"/>
        <v>0</v>
      </c>
      <c r="I773" s="1827">
        <f>'ajl mchak'!F73</f>
        <v>0</v>
      </c>
      <c r="J773" s="1827"/>
    </row>
    <row r="774" spans="1:10" ht="23.25" customHeight="1">
      <c r="A774" s="652"/>
      <c r="B774" s="631"/>
      <c r="C774" s="632"/>
      <c r="D774" s="632"/>
      <c r="E774" s="763" t="s">
        <v>230</v>
      </c>
      <c r="F774" s="1284"/>
      <c r="G774" s="1284" t="s">
        <v>395</v>
      </c>
      <c r="H774" s="1827">
        <f t="shared" si="8"/>
        <v>5000</v>
      </c>
      <c r="I774" s="1827">
        <f>'ajl mchak'!F76</f>
        <v>5000</v>
      </c>
      <c r="J774" s="1827"/>
    </row>
    <row r="775" spans="1:10" ht="21.75" customHeight="1">
      <c r="A775" s="652"/>
      <c r="B775" s="631"/>
      <c r="C775" s="632"/>
      <c r="D775" s="632"/>
      <c r="E775" s="782" t="s">
        <v>480</v>
      </c>
      <c r="F775" s="1284" t="s">
        <v>396</v>
      </c>
      <c r="G775" s="1284" t="s">
        <v>396</v>
      </c>
      <c r="H775" s="1827">
        <f t="shared" si="8"/>
        <v>12000</v>
      </c>
      <c r="I775" s="1827">
        <f>'ajl mchak'!F77</f>
        <v>12000</v>
      </c>
      <c r="J775" s="1827"/>
    </row>
    <row r="776" spans="1:10" ht="35.25" customHeight="1">
      <c r="A776" s="652"/>
      <c r="B776" s="631"/>
      <c r="C776" s="632"/>
      <c r="D776" s="632"/>
      <c r="E776" s="782" t="s">
        <v>910</v>
      </c>
      <c r="F776" s="1284"/>
      <c r="G776" s="1284" t="s">
        <v>352</v>
      </c>
      <c r="H776" s="1827">
        <f t="shared" si="8"/>
        <v>300</v>
      </c>
      <c r="I776" s="1827">
        <f>'ajl mchak'!F134</f>
        <v>300</v>
      </c>
      <c r="J776" s="1827"/>
    </row>
    <row r="777" spans="1:10" ht="25.5" hidden="1">
      <c r="A777" s="652"/>
      <c r="B777" s="631"/>
      <c r="C777" s="632"/>
      <c r="D777" s="632"/>
      <c r="E777" s="797" t="s">
        <v>1778</v>
      </c>
      <c r="F777" s="1275"/>
      <c r="G777" s="1276">
        <v>511300</v>
      </c>
      <c r="H777" s="1827">
        <f>I777+J777</f>
        <v>0</v>
      </c>
      <c r="I777" s="1827"/>
      <c r="J777" s="1827">
        <f>'ajl mchak'!F151</f>
        <v>0</v>
      </c>
    </row>
    <row r="778" spans="1:10" hidden="1">
      <c r="A778" s="652"/>
      <c r="B778" s="631"/>
      <c r="C778" s="632"/>
      <c r="D778" s="632"/>
      <c r="E778" s="782"/>
      <c r="F778" s="1284"/>
      <c r="G778" s="1284"/>
      <c r="H778" s="1827"/>
      <c r="I778" s="1827"/>
      <c r="J778" s="1827"/>
    </row>
    <row r="779" spans="1:10" hidden="1">
      <c r="A779" s="652">
        <v>2825</v>
      </c>
      <c r="B779" s="631" t="s">
        <v>877</v>
      </c>
      <c r="C779" s="632">
        <v>2</v>
      </c>
      <c r="D779" s="632">
        <v>5</v>
      </c>
      <c r="E779" s="1274" t="s">
        <v>172</v>
      </c>
      <c r="F779" s="761"/>
      <c r="G779" s="1309"/>
      <c r="H779" s="1827">
        <v>0</v>
      </c>
      <c r="I779" s="1827"/>
      <c r="J779" s="1827"/>
    </row>
    <row r="780" spans="1:10" ht="38.25" hidden="1">
      <c r="A780" s="652"/>
      <c r="B780" s="631"/>
      <c r="C780" s="632"/>
      <c r="D780" s="632"/>
      <c r="E780" s="1274" t="s">
        <v>901</v>
      </c>
      <c r="F780" s="1275"/>
      <c r="G780" s="1276"/>
      <c r="H780" s="1827">
        <v>0</v>
      </c>
      <c r="I780" s="1827"/>
      <c r="J780" s="1827"/>
    </row>
    <row r="781" spans="1:10" hidden="1">
      <c r="A781" s="652"/>
      <c r="B781" s="631"/>
      <c r="C781" s="632"/>
      <c r="D781" s="632"/>
      <c r="E781" s="1274" t="s">
        <v>902</v>
      </c>
      <c r="F781" s="1275"/>
      <c r="G781" s="1276"/>
      <c r="H781" s="1827">
        <v>0</v>
      </c>
      <c r="I781" s="1827"/>
      <c r="J781" s="1827"/>
    </row>
    <row r="782" spans="1:10" hidden="1">
      <c r="A782" s="652"/>
      <c r="B782" s="631"/>
      <c r="C782" s="632"/>
      <c r="D782" s="632"/>
      <c r="E782" s="797" t="s">
        <v>1689</v>
      </c>
      <c r="F782" s="971" t="s">
        <v>897</v>
      </c>
      <c r="G782" s="1303" t="s">
        <v>897</v>
      </c>
      <c r="H782" s="1827">
        <f>J782</f>
        <v>0</v>
      </c>
      <c r="I782" s="1827"/>
      <c r="J782" s="1827">
        <f>'ajl mchak'!F158</f>
        <v>0</v>
      </c>
    </row>
    <row r="783" spans="1:10" hidden="1">
      <c r="A783" s="652"/>
      <c r="B783" s="631"/>
      <c r="C783" s="632"/>
      <c r="D783" s="632"/>
      <c r="E783" s="1274" t="s">
        <v>902</v>
      </c>
      <c r="F783" s="1275"/>
      <c r="G783" s="1276"/>
      <c r="H783" s="1827">
        <v>0</v>
      </c>
      <c r="I783" s="1827"/>
      <c r="J783" s="1827"/>
    </row>
    <row r="784" spans="1:10" hidden="1">
      <c r="A784" s="652">
        <v>2826</v>
      </c>
      <c r="B784" s="631" t="s">
        <v>877</v>
      </c>
      <c r="C784" s="632">
        <v>2</v>
      </c>
      <c r="D784" s="632">
        <v>6</v>
      </c>
      <c r="E784" s="1274" t="s">
        <v>173</v>
      </c>
      <c r="F784" s="761"/>
      <c r="G784" s="1309"/>
      <c r="H784" s="1827">
        <f>H786</f>
        <v>0</v>
      </c>
      <c r="I784" s="1827">
        <f>I786</f>
        <v>0</v>
      </c>
      <c r="J784" s="1827"/>
    </row>
    <row r="785" spans="1:12" ht="38.25" hidden="1">
      <c r="A785" s="652"/>
      <c r="B785" s="631"/>
      <c r="C785" s="632"/>
      <c r="D785" s="632"/>
      <c r="E785" s="1274" t="s">
        <v>901</v>
      </c>
      <c r="F785" s="1275"/>
      <c r="G785" s="1276"/>
      <c r="H785" s="1827"/>
      <c r="I785" s="1827"/>
      <c r="J785" s="1827"/>
    </row>
    <row r="786" spans="1:12" hidden="1">
      <c r="A786" s="652"/>
      <c r="B786" s="631"/>
      <c r="C786" s="632"/>
      <c r="D786" s="632"/>
      <c r="E786" s="754" t="s">
        <v>188</v>
      </c>
      <c r="F786" s="1275"/>
      <c r="G786" s="1284" t="s">
        <v>371</v>
      </c>
      <c r="H786" s="1827">
        <f>J786+I786</f>
        <v>0</v>
      </c>
      <c r="I786" s="1827">
        <f>kino!F32</f>
        <v>0</v>
      </c>
      <c r="J786" s="1827"/>
    </row>
    <row r="787" spans="1:12" hidden="1">
      <c r="A787" s="652"/>
      <c r="B787" s="631"/>
      <c r="C787" s="632"/>
      <c r="D787" s="632"/>
      <c r="E787" s="1274" t="s">
        <v>902</v>
      </c>
      <c r="F787" s="1275"/>
      <c r="G787" s="1276"/>
      <c r="H787" s="1827">
        <v>0</v>
      </c>
      <c r="I787" s="1827"/>
      <c r="J787" s="1827"/>
    </row>
    <row r="788" spans="1:12" ht="25.5" hidden="1">
      <c r="A788" s="652">
        <v>2827</v>
      </c>
      <c r="B788" s="631" t="s">
        <v>877</v>
      </c>
      <c r="C788" s="632">
        <v>2</v>
      </c>
      <c r="D788" s="632">
        <v>7</v>
      </c>
      <c r="E788" s="1274" t="s">
        <v>437</v>
      </c>
      <c r="F788" s="761"/>
      <c r="G788" s="1309"/>
      <c r="H788" s="1827">
        <v>0</v>
      </c>
      <c r="I788" s="1827"/>
      <c r="J788" s="1827">
        <v>0</v>
      </c>
    </row>
    <row r="789" spans="1:12" ht="12.75" hidden="1" customHeight="1">
      <c r="A789" s="652"/>
      <c r="B789" s="631"/>
      <c r="C789" s="632"/>
      <c r="D789" s="632"/>
      <c r="E789" s="1274" t="s">
        <v>901</v>
      </c>
      <c r="F789" s="1275"/>
      <c r="G789" s="1276"/>
      <c r="H789" s="1827">
        <v>0</v>
      </c>
      <c r="I789" s="1827"/>
      <c r="J789" s="1827"/>
    </row>
    <row r="790" spans="1:12" ht="39" hidden="1" customHeight="1">
      <c r="A790" s="652"/>
      <c r="B790" s="631"/>
      <c r="C790" s="632"/>
      <c r="D790" s="632"/>
      <c r="E790" s="763" t="s">
        <v>28</v>
      </c>
      <c r="F790" s="1275"/>
      <c r="G790" s="1286" t="s">
        <v>965</v>
      </c>
      <c r="H790" s="1827">
        <v>0</v>
      </c>
      <c r="I790" s="1827"/>
      <c r="J790" s="1827">
        <v>0</v>
      </c>
    </row>
    <row r="791" spans="1:12" ht="15" hidden="1" customHeight="1">
      <c r="A791" s="652"/>
      <c r="B791" s="631"/>
      <c r="C791" s="632"/>
      <c r="D791" s="632"/>
      <c r="E791" s="782" t="s">
        <v>29</v>
      </c>
      <c r="F791" s="1291"/>
      <c r="G791" s="1284" t="s">
        <v>968</v>
      </c>
      <c r="H791" s="1827">
        <v>0</v>
      </c>
      <c r="I791" s="1827"/>
      <c r="J791" s="1827">
        <v>0</v>
      </c>
    </row>
    <row r="792" spans="1:12" ht="25.5" hidden="1" customHeight="1">
      <c r="A792" s="652">
        <v>2830</v>
      </c>
      <c r="B792" s="631" t="s">
        <v>877</v>
      </c>
      <c r="C792" s="632">
        <v>3</v>
      </c>
      <c r="D792" s="632">
        <v>0</v>
      </c>
      <c r="E792" s="1279" t="s">
        <v>275</v>
      </c>
      <c r="F792" s="1285" t="s">
        <v>202</v>
      </c>
      <c r="G792" s="1311"/>
      <c r="H792" s="1827">
        <v>0</v>
      </c>
      <c r="I792" s="1827">
        <v>0</v>
      </c>
      <c r="J792" s="1827">
        <v>0</v>
      </c>
    </row>
    <row r="793" spans="1:12" s="1278" customFormat="1" ht="10.5" hidden="1" customHeight="1">
      <c r="A793" s="652"/>
      <c r="B793" s="631"/>
      <c r="C793" s="632"/>
      <c r="D793" s="632"/>
      <c r="E793" s="1274" t="s">
        <v>667</v>
      </c>
      <c r="F793" s="1279"/>
      <c r="G793" s="1280"/>
      <c r="H793" s="1827">
        <v>0</v>
      </c>
      <c r="I793" s="1827"/>
      <c r="J793" s="1827"/>
      <c r="L793" s="627"/>
    </row>
    <row r="794" spans="1:12" ht="12.75" hidden="1" customHeight="1">
      <c r="A794" s="652">
        <v>2831</v>
      </c>
      <c r="B794" s="631" t="s">
        <v>877</v>
      </c>
      <c r="C794" s="632">
        <v>3</v>
      </c>
      <c r="D794" s="632">
        <v>1</v>
      </c>
      <c r="E794" s="1274" t="s">
        <v>427</v>
      </c>
      <c r="F794" s="1285"/>
      <c r="G794" s="1311"/>
      <c r="H794" s="1827">
        <v>0</v>
      </c>
      <c r="I794" s="1827"/>
      <c r="J794" s="1827"/>
    </row>
    <row r="795" spans="1:12" ht="18.75" hidden="1" customHeight="1">
      <c r="A795" s="652"/>
      <c r="B795" s="631"/>
      <c r="C795" s="632"/>
      <c r="D795" s="632"/>
      <c r="E795" s="1274" t="s">
        <v>901</v>
      </c>
      <c r="F795" s="1275"/>
      <c r="G795" s="1276"/>
      <c r="H795" s="1827">
        <v>0</v>
      </c>
      <c r="I795" s="1827"/>
      <c r="J795" s="1827"/>
    </row>
    <row r="796" spans="1:12" ht="18.75" hidden="1" customHeight="1">
      <c r="A796" s="652"/>
      <c r="B796" s="631"/>
      <c r="C796" s="632"/>
      <c r="D796" s="632"/>
      <c r="E796" s="763" t="s">
        <v>29</v>
      </c>
      <c r="F796" s="1275"/>
      <c r="G796" s="1286" t="s">
        <v>968</v>
      </c>
      <c r="H796" s="1827" t="e">
        <v>#REF!</v>
      </c>
      <c r="I796" s="1827"/>
      <c r="J796" s="1827" t="e">
        <v>#REF!</v>
      </c>
    </row>
    <row r="797" spans="1:12" ht="15.75" hidden="1" customHeight="1">
      <c r="A797" s="652"/>
      <c r="B797" s="631"/>
      <c r="C797" s="632"/>
      <c r="D797" s="632"/>
      <c r="E797" s="754" t="s">
        <v>188</v>
      </c>
      <c r="F797" s="1284" t="s">
        <v>371</v>
      </c>
      <c r="G797" s="1284" t="s">
        <v>371</v>
      </c>
      <c r="H797" s="1827">
        <v>0</v>
      </c>
      <c r="I797" s="1827"/>
      <c r="J797" s="1827"/>
    </row>
    <row r="798" spans="1:12" ht="13.5" hidden="1" customHeight="1">
      <c r="A798" s="652">
        <v>2832</v>
      </c>
      <c r="B798" s="631" t="s">
        <v>877</v>
      </c>
      <c r="C798" s="632">
        <v>3</v>
      </c>
      <c r="D798" s="632">
        <v>2</v>
      </c>
      <c r="E798" s="1274" t="s">
        <v>84</v>
      </c>
      <c r="F798" s="1285"/>
      <c r="G798" s="1311"/>
      <c r="H798" s="1827">
        <v>0</v>
      </c>
      <c r="I798" s="1827"/>
      <c r="J798" s="1827"/>
    </row>
    <row r="799" spans="1:12" ht="0.75" hidden="1" customHeight="1">
      <c r="A799" s="652"/>
      <c r="B799" s="631"/>
      <c r="C799" s="632"/>
      <c r="D799" s="632"/>
      <c r="E799" s="1274" t="s">
        <v>901</v>
      </c>
      <c r="F799" s="1275"/>
      <c r="G799" s="1276"/>
      <c r="H799" s="1827">
        <v>0</v>
      </c>
      <c r="I799" s="1827"/>
      <c r="J799" s="1827"/>
    </row>
    <row r="800" spans="1:12" hidden="1">
      <c r="A800" s="652"/>
      <c r="B800" s="631"/>
      <c r="C800" s="632"/>
      <c r="D800" s="632"/>
      <c r="E800" s="1274" t="s">
        <v>902</v>
      </c>
      <c r="F800" s="1275"/>
      <c r="G800" s="1276"/>
      <c r="H800" s="1827">
        <v>0</v>
      </c>
      <c r="I800" s="1827"/>
      <c r="J800" s="1827"/>
    </row>
    <row r="801" spans="1:12" hidden="1">
      <c r="A801" s="652"/>
      <c r="B801" s="631"/>
      <c r="C801" s="632"/>
      <c r="D801" s="632"/>
      <c r="E801" s="1274" t="s">
        <v>902</v>
      </c>
      <c r="F801" s="1275"/>
      <c r="G801" s="1276"/>
      <c r="H801" s="1827">
        <v>0</v>
      </c>
      <c r="I801" s="1827"/>
      <c r="J801" s="1827"/>
    </row>
    <row r="802" spans="1:12" ht="15" hidden="1" customHeight="1">
      <c r="A802" s="652">
        <v>2833</v>
      </c>
      <c r="B802" s="631" t="s">
        <v>877</v>
      </c>
      <c r="C802" s="632">
        <v>3</v>
      </c>
      <c r="D802" s="632">
        <v>3</v>
      </c>
      <c r="E802" s="1274" t="s">
        <v>85</v>
      </c>
      <c r="F802" s="761" t="s">
        <v>905</v>
      </c>
      <c r="G802" s="1309"/>
      <c r="H802" s="1827">
        <v>0</v>
      </c>
      <c r="I802" s="1827"/>
      <c r="J802" s="1827"/>
    </row>
    <row r="803" spans="1:12" ht="24.75" hidden="1" customHeight="1">
      <c r="A803" s="652"/>
      <c r="B803" s="631"/>
      <c r="C803" s="632"/>
      <c r="D803" s="632"/>
      <c r="E803" s="1274" t="s">
        <v>901</v>
      </c>
      <c r="F803" s="1275"/>
      <c r="G803" s="1276"/>
      <c r="H803" s="1827">
        <v>0</v>
      </c>
      <c r="I803" s="1827"/>
      <c r="J803" s="1827"/>
    </row>
    <row r="804" spans="1:12" ht="12.75" hidden="1" customHeight="1">
      <c r="A804" s="652"/>
      <c r="B804" s="631"/>
      <c r="C804" s="632"/>
      <c r="D804" s="632"/>
      <c r="E804" s="754" t="s">
        <v>770</v>
      </c>
      <c r="F804" s="1284" t="s">
        <v>385</v>
      </c>
      <c r="G804" s="1284" t="s">
        <v>385</v>
      </c>
      <c r="H804" s="1827">
        <v>0</v>
      </c>
      <c r="I804" s="1827"/>
      <c r="J804" s="1827"/>
    </row>
    <row r="805" spans="1:12" ht="13.5" hidden="1" customHeight="1">
      <c r="A805" s="652"/>
      <c r="B805" s="631"/>
      <c r="C805" s="632"/>
      <c r="D805" s="632"/>
      <c r="E805" s="754" t="s">
        <v>556</v>
      </c>
      <c r="F805" s="1284" t="s">
        <v>368</v>
      </c>
      <c r="G805" s="1284" t="s">
        <v>368</v>
      </c>
      <c r="H805" s="1827">
        <v>0</v>
      </c>
      <c r="I805" s="1827"/>
      <c r="J805" s="1827"/>
    </row>
    <row r="806" spans="1:12" ht="12.75" hidden="1" customHeight="1">
      <c r="A806" s="652"/>
      <c r="B806" s="631"/>
      <c r="C806" s="632"/>
      <c r="D806" s="632"/>
      <c r="E806" s="754" t="s">
        <v>188</v>
      </c>
      <c r="F806" s="1284" t="s">
        <v>371</v>
      </c>
      <c r="G806" s="1284" t="s">
        <v>371</v>
      </c>
      <c r="H806" s="1827">
        <v>0</v>
      </c>
      <c r="I806" s="1827"/>
      <c r="J806" s="1827"/>
    </row>
    <row r="807" spans="1:12" ht="15.75" hidden="1" customHeight="1">
      <c r="A807" s="652">
        <v>2840</v>
      </c>
      <c r="B807" s="631" t="s">
        <v>877</v>
      </c>
      <c r="C807" s="632">
        <v>4</v>
      </c>
      <c r="D807" s="632">
        <v>0</v>
      </c>
      <c r="E807" s="1279" t="s">
        <v>86</v>
      </c>
      <c r="F807" s="1285" t="s">
        <v>906</v>
      </c>
      <c r="G807" s="1311"/>
      <c r="H807" s="1827">
        <v>0</v>
      </c>
      <c r="I807" s="1827">
        <v>0</v>
      </c>
      <c r="J807" s="1827">
        <v>0</v>
      </c>
    </row>
    <row r="808" spans="1:12" s="1278" customFormat="1" ht="10.5" hidden="1" customHeight="1">
      <c r="A808" s="652"/>
      <c r="B808" s="631"/>
      <c r="C808" s="632"/>
      <c r="D808" s="632"/>
      <c r="E808" s="1274" t="s">
        <v>667</v>
      </c>
      <c r="F808" s="1279"/>
      <c r="G808" s="1280"/>
      <c r="H808" s="1827">
        <v>0</v>
      </c>
      <c r="I808" s="1827"/>
      <c r="J808" s="1827"/>
      <c r="L808" s="627"/>
    </row>
    <row r="809" spans="1:12" ht="15.75" hidden="1" customHeight="1">
      <c r="A809" s="652">
        <v>2841</v>
      </c>
      <c r="B809" s="631" t="s">
        <v>877</v>
      </c>
      <c r="C809" s="632">
        <v>4</v>
      </c>
      <c r="D809" s="632">
        <v>1</v>
      </c>
      <c r="E809" s="1274" t="s">
        <v>87</v>
      </c>
      <c r="F809" s="1285"/>
      <c r="G809" s="1311"/>
      <c r="H809" s="1827">
        <v>0</v>
      </c>
      <c r="I809" s="1827">
        <v>0</v>
      </c>
      <c r="J809" s="1827"/>
    </row>
    <row r="810" spans="1:12" ht="23.25" hidden="1" customHeight="1">
      <c r="A810" s="652"/>
      <c r="B810" s="631"/>
      <c r="C810" s="632"/>
      <c r="D810" s="632"/>
      <c r="E810" s="1274" t="s">
        <v>901</v>
      </c>
      <c r="F810" s="1275"/>
      <c r="G810" s="1276"/>
      <c r="H810" s="1827">
        <v>0</v>
      </c>
      <c r="I810" s="1827"/>
      <c r="J810" s="1827"/>
    </row>
    <row r="811" spans="1:12" ht="0.75" hidden="1" customHeight="1">
      <c r="A811" s="652"/>
      <c r="B811" s="631"/>
      <c r="C811" s="632"/>
      <c r="D811" s="632"/>
      <c r="E811" s="754" t="s">
        <v>187</v>
      </c>
      <c r="F811" s="1291"/>
      <c r="G811" s="1284" t="s">
        <v>370</v>
      </c>
      <c r="H811" s="1827">
        <v>0</v>
      </c>
      <c r="I811" s="1827">
        <v>0</v>
      </c>
      <c r="J811" s="1827"/>
    </row>
    <row r="812" spans="1:12" ht="15" hidden="1" customHeight="1">
      <c r="A812" s="652"/>
      <c r="B812" s="631"/>
      <c r="C812" s="632"/>
      <c r="D812" s="632"/>
      <c r="E812" s="782" t="s">
        <v>230</v>
      </c>
      <c r="F812" s="1291"/>
      <c r="G812" s="1284" t="s">
        <v>395</v>
      </c>
      <c r="H812" s="1827">
        <v>150</v>
      </c>
      <c r="I812" s="1827">
        <v>150</v>
      </c>
      <c r="J812" s="1827"/>
    </row>
    <row r="813" spans="1:12" ht="28.5" hidden="1" customHeight="1">
      <c r="A813" s="652">
        <v>2842</v>
      </c>
      <c r="B813" s="631" t="s">
        <v>877</v>
      </c>
      <c r="C813" s="632">
        <v>4</v>
      </c>
      <c r="D813" s="632">
        <v>2</v>
      </c>
      <c r="E813" s="1274" t="s">
        <v>88</v>
      </c>
      <c r="F813" s="1285"/>
      <c r="G813" s="1311"/>
      <c r="H813" s="1827">
        <v>0</v>
      </c>
      <c r="I813" s="1827"/>
      <c r="J813" s="1827"/>
    </row>
    <row r="814" spans="1:12" ht="22.5" hidden="1" customHeight="1">
      <c r="A814" s="652"/>
      <c r="B814" s="631"/>
      <c r="C814" s="632"/>
      <c r="D814" s="632"/>
      <c r="E814" s="1274" t="s">
        <v>901</v>
      </c>
      <c r="F814" s="1275"/>
      <c r="G814" s="1276"/>
      <c r="H814" s="1827">
        <v>0</v>
      </c>
      <c r="I814" s="1827"/>
      <c r="J814" s="1827"/>
    </row>
    <row r="815" spans="1:12" hidden="1">
      <c r="A815" s="652"/>
      <c r="B815" s="631"/>
      <c r="C815" s="632"/>
      <c r="D815" s="632"/>
      <c r="E815" s="1274" t="s">
        <v>902</v>
      </c>
      <c r="F815" s="1275"/>
      <c r="G815" s="1276"/>
      <c r="H815" s="1827">
        <v>0</v>
      </c>
      <c r="I815" s="1827"/>
      <c r="J815" s="1827"/>
    </row>
    <row r="816" spans="1:12" hidden="1">
      <c r="A816" s="652"/>
      <c r="B816" s="631"/>
      <c r="C816" s="632"/>
      <c r="D816" s="632"/>
      <c r="E816" s="1274" t="s">
        <v>902</v>
      </c>
      <c r="F816" s="1275"/>
      <c r="G816" s="1276"/>
      <c r="H816" s="1827">
        <v>0</v>
      </c>
      <c r="I816" s="1827"/>
      <c r="J816" s="1827"/>
    </row>
    <row r="817" spans="1:12" ht="14.25" hidden="1" customHeight="1">
      <c r="A817" s="652">
        <v>2843</v>
      </c>
      <c r="B817" s="631" t="s">
        <v>877</v>
      </c>
      <c r="C817" s="632">
        <v>4</v>
      </c>
      <c r="D817" s="632">
        <v>3</v>
      </c>
      <c r="E817" s="1274" t="s">
        <v>86</v>
      </c>
      <c r="F817" s="761" t="s">
        <v>516</v>
      </c>
      <c r="G817" s="1309"/>
      <c r="H817" s="1827">
        <v>0</v>
      </c>
      <c r="I817" s="1827"/>
      <c r="J817" s="1827"/>
    </row>
    <row r="818" spans="1:12" ht="38.25" hidden="1">
      <c r="A818" s="652"/>
      <c r="B818" s="631"/>
      <c r="C818" s="632"/>
      <c r="D818" s="632"/>
      <c r="E818" s="1274" t="s">
        <v>901</v>
      </c>
      <c r="F818" s="1275"/>
      <c r="G818" s="1276"/>
      <c r="H818" s="1827">
        <v>0</v>
      </c>
      <c r="I818" s="1827"/>
      <c r="J818" s="1827"/>
    </row>
    <row r="819" spans="1:12" ht="0.75" hidden="1" customHeight="1">
      <c r="A819" s="652"/>
      <c r="B819" s="631"/>
      <c r="C819" s="632"/>
      <c r="D819" s="632"/>
      <c r="E819" s="1274" t="s">
        <v>902</v>
      </c>
      <c r="F819" s="1275"/>
      <c r="G819" s="1276"/>
      <c r="H819" s="1827">
        <v>0</v>
      </c>
      <c r="I819" s="1827"/>
      <c r="J819" s="1827"/>
    </row>
    <row r="820" spans="1:12" hidden="1">
      <c r="A820" s="652"/>
      <c r="B820" s="631"/>
      <c r="C820" s="632"/>
      <c r="D820" s="632"/>
      <c r="E820" s="1274" t="s">
        <v>902</v>
      </c>
      <c r="F820" s="1275"/>
      <c r="G820" s="1276"/>
      <c r="H820" s="1827">
        <v>0</v>
      </c>
      <c r="I820" s="1827"/>
      <c r="J820" s="1827"/>
    </row>
    <row r="821" spans="1:12" ht="24.75" hidden="1" customHeight="1">
      <c r="A821" s="652">
        <v>2850</v>
      </c>
      <c r="B821" s="631" t="s">
        <v>877</v>
      </c>
      <c r="C821" s="632">
        <v>5</v>
      </c>
      <c r="D821" s="632">
        <v>0</v>
      </c>
      <c r="E821" s="1288" t="s">
        <v>517</v>
      </c>
      <c r="F821" s="1285" t="s">
        <v>644</v>
      </c>
      <c r="G821" s="1311"/>
      <c r="H821" s="1827">
        <v>0</v>
      </c>
      <c r="I821" s="1827">
        <v>0</v>
      </c>
      <c r="J821" s="1827">
        <v>0</v>
      </c>
    </row>
    <row r="822" spans="1:12" s="1278" customFormat="1" ht="10.5" hidden="1" customHeight="1">
      <c r="A822" s="652"/>
      <c r="B822" s="631"/>
      <c r="C822" s="632"/>
      <c r="D822" s="632"/>
      <c r="E822" s="1274" t="s">
        <v>667</v>
      </c>
      <c r="F822" s="1279"/>
      <c r="G822" s="1280"/>
      <c r="H822" s="1827">
        <v>0</v>
      </c>
      <c r="I822" s="1827"/>
      <c r="J822" s="1827"/>
      <c r="L822" s="627"/>
    </row>
    <row r="823" spans="1:12" ht="24" hidden="1" customHeight="1">
      <c r="A823" s="652">
        <v>2851</v>
      </c>
      <c r="B823" s="631" t="s">
        <v>877</v>
      </c>
      <c r="C823" s="632">
        <v>5</v>
      </c>
      <c r="D823" s="632">
        <v>1</v>
      </c>
      <c r="E823" s="1318" t="s">
        <v>517</v>
      </c>
      <c r="F823" s="761" t="s">
        <v>645</v>
      </c>
      <c r="G823" s="1309"/>
      <c r="H823" s="1827">
        <v>0</v>
      </c>
      <c r="I823" s="1827"/>
      <c r="J823" s="1827"/>
    </row>
    <row r="824" spans="1:12" ht="23.25" hidden="1" customHeight="1">
      <c r="A824" s="652"/>
      <c r="B824" s="631"/>
      <c r="C824" s="632"/>
      <c r="D824" s="632"/>
      <c r="E824" s="1274" t="s">
        <v>901</v>
      </c>
      <c r="F824" s="1275"/>
      <c r="G824" s="1276"/>
      <c r="H824" s="1827">
        <v>0</v>
      </c>
      <c r="I824" s="1827"/>
      <c r="J824" s="1827"/>
    </row>
    <row r="825" spans="1:12" hidden="1">
      <c r="A825" s="652"/>
      <c r="B825" s="631"/>
      <c r="C825" s="632"/>
      <c r="D825" s="632"/>
      <c r="E825" s="1274" t="s">
        <v>902</v>
      </c>
      <c r="F825" s="1275"/>
      <c r="G825" s="1276"/>
      <c r="H825" s="1827">
        <v>0</v>
      </c>
      <c r="I825" s="1827"/>
      <c r="J825" s="1827"/>
    </row>
    <row r="826" spans="1:12" hidden="1">
      <c r="A826" s="652"/>
      <c r="B826" s="631"/>
      <c r="C826" s="632"/>
      <c r="D826" s="632"/>
      <c r="E826" s="1274" t="s">
        <v>902</v>
      </c>
      <c r="F826" s="1275"/>
      <c r="G826" s="1276"/>
      <c r="H826" s="1827">
        <v>0</v>
      </c>
      <c r="I826" s="1827"/>
      <c r="J826" s="1827"/>
    </row>
    <row r="827" spans="1:12" hidden="1">
      <c r="A827" s="652"/>
      <c r="B827" s="631"/>
      <c r="C827" s="632"/>
      <c r="D827" s="632"/>
      <c r="E827" s="763" t="s">
        <v>814</v>
      </c>
      <c r="F827" s="1275"/>
      <c r="G827" s="1292">
        <v>512900</v>
      </c>
      <c r="H827" s="1827">
        <f>J827</f>
        <v>0</v>
      </c>
      <c r="I827" s="1827"/>
      <c r="J827" s="1827">
        <v>0</v>
      </c>
    </row>
    <row r="828" spans="1:12" ht="0.75" hidden="1" customHeight="1">
      <c r="A828" s="652">
        <v>2860</v>
      </c>
      <c r="B828" s="631" t="s">
        <v>877</v>
      </c>
      <c r="C828" s="632">
        <v>6</v>
      </c>
      <c r="D828" s="632">
        <v>0</v>
      </c>
      <c r="E828" s="1288" t="s">
        <v>646</v>
      </c>
      <c r="F828" s="1285" t="s">
        <v>725</v>
      </c>
      <c r="G828" s="1311"/>
      <c r="H828" s="1827">
        <v>0</v>
      </c>
      <c r="I828" s="1827">
        <v>0</v>
      </c>
      <c r="J828" s="1827">
        <v>0</v>
      </c>
    </row>
    <row r="829" spans="1:12" s="1278" customFormat="1" ht="12" hidden="1" customHeight="1">
      <c r="A829" s="652"/>
      <c r="B829" s="631"/>
      <c r="C829" s="632"/>
      <c r="D829" s="632"/>
      <c r="E829" s="1274" t="s">
        <v>667</v>
      </c>
      <c r="F829" s="1279"/>
      <c r="G829" s="1280"/>
      <c r="H829" s="1827"/>
      <c r="I829" s="1827"/>
      <c r="J829" s="1827"/>
      <c r="L829" s="627"/>
    </row>
    <row r="830" spans="1:12" ht="14.25" hidden="1" customHeight="1">
      <c r="A830" s="652">
        <v>2861</v>
      </c>
      <c r="B830" s="631" t="s">
        <v>877</v>
      </c>
      <c r="C830" s="632">
        <v>6</v>
      </c>
      <c r="D830" s="632">
        <v>1</v>
      </c>
      <c r="E830" s="1318" t="s">
        <v>646</v>
      </c>
      <c r="F830" s="761" t="s">
        <v>790</v>
      </c>
      <c r="G830" s="1309"/>
      <c r="H830" s="1827">
        <v>0</v>
      </c>
      <c r="I830" s="1827"/>
      <c r="J830" s="1827"/>
    </row>
    <row r="831" spans="1:12" ht="0.75" hidden="1" customHeight="1">
      <c r="A831" s="652"/>
      <c r="B831" s="631"/>
      <c r="C831" s="632"/>
      <c r="D831" s="632"/>
      <c r="E831" s="1274" t="s">
        <v>901</v>
      </c>
      <c r="F831" s="1275"/>
      <c r="G831" s="1276"/>
      <c r="H831" s="1827">
        <v>0</v>
      </c>
      <c r="I831" s="1827"/>
      <c r="J831" s="1827"/>
    </row>
    <row r="832" spans="1:12" ht="0.75" hidden="1" customHeight="1">
      <c r="A832" s="652"/>
      <c r="B832" s="631"/>
      <c r="C832" s="632"/>
      <c r="D832" s="632"/>
      <c r="E832" s="1274" t="s">
        <v>902</v>
      </c>
      <c r="F832" s="1275"/>
      <c r="G832" s="1276"/>
      <c r="H832" s="1827">
        <v>0</v>
      </c>
      <c r="I832" s="1827"/>
      <c r="J832" s="1827"/>
    </row>
    <row r="833" spans="1:12" hidden="1">
      <c r="A833" s="652"/>
      <c r="B833" s="631"/>
      <c r="C833" s="632"/>
      <c r="D833" s="632"/>
      <c r="E833" s="1274" t="s">
        <v>902</v>
      </c>
      <c r="F833" s="1275"/>
      <c r="G833" s="1276"/>
      <c r="H833" s="1827">
        <v>0</v>
      </c>
      <c r="I833" s="1827"/>
      <c r="J833" s="1827"/>
    </row>
    <row r="834" spans="1:12" s="650" customFormat="1" ht="51" customHeight="1">
      <c r="A834" s="658">
        <v>2900</v>
      </c>
      <c r="B834" s="631" t="s">
        <v>438</v>
      </c>
      <c r="C834" s="632">
        <v>0</v>
      </c>
      <c r="D834" s="632">
        <v>0</v>
      </c>
      <c r="E834" s="1268" t="s">
        <v>626</v>
      </c>
      <c r="F834" s="630" t="s">
        <v>791</v>
      </c>
      <c r="G834" s="630"/>
      <c r="H834" s="1827">
        <f>I834+J834</f>
        <v>1955996.5471999999</v>
      </c>
      <c r="I834" s="1827">
        <f>I836+I862+I894+I885</f>
        <v>359300</v>
      </c>
      <c r="J834" s="1827">
        <f>J836+J894</f>
        <v>1596696.5471999999</v>
      </c>
      <c r="L834" s="627"/>
    </row>
    <row r="835" spans="1:12" ht="6.75" hidden="1" customHeight="1">
      <c r="A835" s="651"/>
      <c r="B835" s="631"/>
      <c r="C835" s="632"/>
      <c r="D835" s="632"/>
      <c r="E835" s="1274" t="s">
        <v>268</v>
      </c>
      <c r="F835" s="1275"/>
      <c r="G835" s="1276"/>
      <c r="H835" s="1827">
        <v>0</v>
      </c>
      <c r="I835" s="1827"/>
      <c r="J835" s="1827"/>
    </row>
    <row r="836" spans="1:12" ht="26.25" customHeight="1">
      <c r="A836" s="652">
        <v>2910</v>
      </c>
      <c r="B836" s="631" t="s">
        <v>438</v>
      </c>
      <c r="C836" s="632">
        <v>1</v>
      </c>
      <c r="D836" s="632">
        <v>0</v>
      </c>
      <c r="E836" s="1279" t="s">
        <v>756</v>
      </c>
      <c r="F836" s="1279" t="s">
        <v>792</v>
      </c>
      <c r="G836" s="1280"/>
      <c r="H836" s="1330">
        <f>H838</f>
        <v>1855996.5471999999</v>
      </c>
      <c r="I836" s="1330">
        <f>I838</f>
        <v>259300</v>
      </c>
      <c r="J836" s="1330">
        <f>J838</f>
        <v>1596696.5471999999</v>
      </c>
    </row>
    <row r="837" spans="1:12" s="1278" customFormat="1" ht="0.75" hidden="1" customHeight="1">
      <c r="A837" s="652"/>
      <c r="B837" s="631"/>
      <c r="C837" s="632"/>
      <c r="D837" s="632"/>
      <c r="E837" s="1274" t="s">
        <v>667</v>
      </c>
      <c r="F837" s="1279"/>
      <c r="G837" s="1280"/>
      <c r="H837" s="1330"/>
      <c r="I837" s="1330"/>
      <c r="J837" s="1330"/>
      <c r="L837" s="627"/>
    </row>
    <row r="838" spans="1:12" ht="18" customHeight="1">
      <c r="A838" s="652">
        <v>2911</v>
      </c>
      <c r="B838" s="631" t="s">
        <v>438</v>
      </c>
      <c r="C838" s="632">
        <v>1</v>
      </c>
      <c r="D838" s="632">
        <v>1</v>
      </c>
      <c r="E838" s="1274" t="s">
        <v>793</v>
      </c>
      <c r="F838" s="761" t="s">
        <v>794</v>
      </c>
      <c r="G838" s="1309"/>
      <c r="H838" s="1330">
        <f>I838+J838</f>
        <v>1855996.5471999999</v>
      </c>
      <c r="I838" s="1330">
        <f>I840</f>
        <v>259300</v>
      </c>
      <c r="J838" s="1330">
        <f>J858+J861</f>
        <v>1596696.5471999999</v>
      </c>
    </row>
    <row r="839" spans="1:12" ht="21.75" customHeight="1">
      <c r="A839" s="652"/>
      <c r="B839" s="631"/>
      <c r="C839" s="632"/>
      <c r="D839" s="632"/>
      <c r="E839" s="1274" t="s">
        <v>901</v>
      </c>
      <c r="F839" s="1275"/>
      <c r="G839" s="1276"/>
      <c r="H839" s="1330"/>
      <c r="I839" s="1330"/>
      <c r="J839" s="1330"/>
    </row>
    <row r="840" spans="1:12" ht="23.25" customHeight="1">
      <c r="A840" s="652"/>
      <c r="B840" s="631"/>
      <c r="C840" s="632"/>
      <c r="D840" s="632"/>
      <c r="E840" s="1319" t="s">
        <v>14</v>
      </c>
      <c r="F840" s="1275"/>
      <c r="G840" s="771" t="s">
        <v>358</v>
      </c>
      <c r="H840" s="1330">
        <f>I840+J840</f>
        <v>259300</v>
      </c>
      <c r="I840" s="1330">
        <f>I841+I843+I844+I845+I846+I849+I850+I851+I854+I847+I848+I842</f>
        <v>259300</v>
      </c>
      <c r="J840" s="1330">
        <f>J855</f>
        <v>0</v>
      </c>
    </row>
    <row r="841" spans="1:12" ht="0.75" hidden="1" customHeight="1">
      <c r="A841" s="652"/>
      <c r="B841" s="631"/>
      <c r="C841" s="632"/>
      <c r="D841" s="632"/>
      <c r="E841" s="957" t="s">
        <v>504</v>
      </c>
      <c r="F841" s="1275"/>
      <c r="G841" s="944">
        <v>463700</v>
      </c>
      <c r="H841" s="1330">
        <f t="shared" ref="H841:H854" si="9">I841</f>
        <v>259300</v>
      </c>
      <c r="I841" s="1330">
        <f>mankap!F105</f>
        <v>259300</v>
      </c>
      <c r="J841" s="1330"/>
    </row>
    <row r="842" spans="1:12" ht="25.5" hidden="1">
      <c r="A842" s="652"/>
      <c r="B842" s="631"/>
      <c r="C842" s="632"/>
      <c r="D842" s="632"/>
      <c r="E842" s="754" t="s">
        <v>673</v>
      </c>
      <c r="F842" s="1275"/>
      <c r="G842" s="1284">
        <v>411100</v>
      </c>
      <c r="H842" s="1330">
        <f>I842</f>
        <v>0</v>
      </c>
      <c r="I842" s="1330">
        <f>mankap!F35</f>
        <v>0</v>
      </c>
      <c r="J842" s="1330"/>
    </row>
    <row r="843" spans="1:12" hidden="1">
      <c r="A843" s="652"/>
      <c r="B843" s="631"/>
      <c r="C843" s="632"/>
      <c r="D843" s="632"/>
      <c r="E843" s="753" t="s">
        <v>640</v>
      </c>
      <c r="F843" s="1275"/>
      <c r="G843" s="1286" t="s">
        <v>20</v>
      </c>
      <c r="H843" s="1330">
        <f t="shared" si="9"/>
        <v>0</v>
      </c>
      <c r="I843" s="1330">
        <f>mankap!F41</f>
        <v>0</v>
      </c>
      <c r="J843" s="1330"/>
    </row>
    <row r="844" spans="1:12" hidden="1">
      <c r="A844" s="652"/>
      <c r="B844" s="631"/>
      <c r="C844" s="632"/>
      <c r="D844" s="632"/>
      <c r="E844" s="754" t="s">
        <v>1663</v>
      </c>
      <c r="F844" s="1275"/>
      <c r="G844" s="1286" t="s">
        <v>383</v>
      </c>
      <c r="H844" s="1330">
        <f t="shared" si="9"/>
        <v>0</v>
      </c>
      <c r="I844" s="1330">
        <f>mankap!F45</f>
        <v>0</v>
      </c>
      <c r="J844" s="1330"/>
    </row>
    <row r="845" spans="1:12" hidden="1">
      <c r="A845" s="652"/>
      <c r="B845" s="631"/>
      <c r="C845" s="632"/>
      <c r="D845" s="632"/>
      <c r="E845" s="753" t="s">
        <v>769</v>
      </c>
      <c r="F845" s="1275"/>
      <c r="G845" s="1286" t="s">
        <v>384</v>
      </c>
      <c r="H845" s="1330">
        <f t="shared" si="9"/>
        <v>0</v>
      </c>
      <c r="I845" s="1330">
        <f>mankap!F46</f>
        <v>0</v>
      </c>
      <c r="J845" s="1330"/>
    </row>
    <row r="846" spans="1:12" hidden="1">
      <c r="A846" s="652"/>
      <c r="B846" s="631"/>
      <c r="C846" s="632"/>
      <c r="D846" s="632"/>
      <c r="E846" s="753" t="s">
        <v>188</v>
      </c>
      <c r="F846" s="1275"/>
      <c r="G846" s="1286" t="s">
        <v>371</v>
      </c>
      <c r="H846" s="1330">
        <f t="shared" si="9"/>
        <v>0</v>
      </c>
      <c r="I846" s="1330">
        <f>mankap!F63</f>
        <v>0</v>
      </c>
      <c r="J846" s="1330"/>
    </row>
    <row r="847" spans="1:12" hidden="1">
      <c r="A847" s="652"/>
      <c r="B847" s="631"/>
      <c r="C847" s="632"/>
      <c r="D847" s="632"/>
      <c r="E847" s="754" t="s">
        <v>189</v>
      </c>
      <c r="F847" s="1275"/>
      <c r="G847" s="1286" t="s">
        <v>214</v>
      </c>
      <c r="H847" s="1330">
        <f>I847</f>
        <v>0</v>
      </c>
      <c r="I847" s="1330">
        <f>mankap!F65</f>
        <v>0</v>
      </c>
      <c r="J847" s="1330"/>
    </row>
    <row r="848" spans="1:12" ht="25.5" hidden="1">
      <c r="A848" s="652"/>
      <c r="B848" s="631"/>
      <c r="C848" s="632"/>
      <c r="D848" s="632"/>
      <c r="E848" s="754" t="s">
        <v>190</v>
      </c>
      <c r="F848" s="1275"/>
      <c r="G848" s="1286" t="s">
        <v>919</v>
      </c>
      <c r="H848" s="1330">
        <f t="shared" si="9"/>
        <v>0</v>
      </c>
      <c r="I848" s="1330">
        <v>0</v>
      </c>
      <c r="J848" s="1330"/>
    </row>
    <row r="849" spans="1:12" hidden="1">
      <c r="A849" s="652"/>
      <c r="B849" s="631"/>
      <c r="C849" s="632"/>
      <c r="D849" s="632"/>
      <c r="E849" s="753" t="s">
        <v>983</v>
      </c>
      <c r="F849" s="1275"/>
      <c r="G849" s="1286" t="s">
        <v>1033</v>
      </c>
      <c r="H849" s="1330">
        <f t="shared" si="9"/>
        <v>0</v>
      </c>
      <c r="I849" s="1330">
        <f>mankap!F70</f>
        <v>0</v>
      </c>
      <c r="J849" s="1330"/>
    </row>
    <row r="850" spans="1:12" hidden="1">
      <c r="A850" s="652"/>
      <c r="B850" s="631"/>
      <c r="C850" s="632"/>
      <c r="D850" s="632"/>
      <c r="E850" s="763" t="s">
        <v>229</v>
      </c>
      <c r="F850" s="1275"/>
      <c r="G850" s="1286" t="s">
        <v>394</v>
      </c>
      <c r="H850" s="1330">
        <f t="shared" si="9"/>
        <v>0</v>
      </c>
      <c r="I850" s="1330">
        <f>mankap!F75</f>
        <v>0</v>
      </c>
      <c r="J850" s="1330"/>
    </row>
    <row r="851" spans="1:12" hidden="1">
      <c r="A851" s="652"/>
      <c r="B851" s="631"/>
      <c r="C851" s="632"/>
      <c r="D851" s="632"/>
      <c r="E851" s="763" t="s">
        <v>230</v>
      </c>
      <c r="F851" s="1275"/>
      <c r="G851" s="1286" t="s">
        <v>395</v>
      </c>
      <c r="H851" s="1330">
        <f>I851</f>
        <v>0</v>
      </c>
      <c r="I851" s="1330">
        <f>mankap!F76</f>
        <v>0</v>
      </c>
      <c r="J851" s="1330"/>
    </row>
    <row r="852" spans="1:12" ht="23.25" customHeight="1">
      <c r="A852" s="652"/>
      <c r="B852" s="631"/>
      <c r="C852" s="632"/>
      <c r="D852" s="632"/>
      <c r="E852" s="753" t="s">
        <v>189</v>
      </c>
      <c r="F852" s="1275"/>
      <c r="G852" s="1286" t="s">
        <v>214</v>
      </c>
      <c r="H852" s="1330">
        <f>I852</f>
        <v>0</v>
      </c>
      <c r="I852" s="1330">
        <f>mankap!F65</f>
        <v>0</v>
      </c>
      <c r="J852" s="1330"/>
    </row>
    <row r="853" spans="1:12" ht="24" customHeight="1">
      <c r="A853" s="652"/>
      <c r="B853" s="631"/>
      <c r="C853" s="632"/>
      <c r="D853" s="632"/>
      <c r="E853" s="957" t="s">
        <v>504</v>
      </c>
      <c r="F853" s="1275"/>
      <c r="G853" s="1276">
        <v>463700</v>
      </c>
      <c r="H853" s="1330">
        <f>I853</f>
        <v>259300</v>
      </c>
      <c r="I853" s="1330">
        <f>mankap!F105</f>
        <v>259300</v>
      </c>
      <c r="J853" s="1330"/>
    </row>
    <row r="854" spans="1:12" hidden="1">
      <c r="A854" s="652"/>
      <c r="B854" s="631"/>
      <c r="C854" s="632"/>
      <c r="D854" s="632"/>
      <c r="E854" s="763" t="s">
        <v>480</v>
      </c>
      <c r="F854" s="1275"/>
      <c r="G854" s="1286" t="s">
        <v>396</v>
      </c>
      <c r="H854" s="1330">
        <f t="shared" si="9"/>
        <v>0</v>
      </c>
      <c r="I854" s="1330">
        <v>0</v>
      </c>
      <c r="J854" s="1330"/>
    </row>
    <row r="855" spans="1:12" ht="25.5" hidden="1">
      <c r="A855" s="652"/>
      <c r="B855" s="631"/>
      <c r="C855" s="632"/>
      <c r="D855" s="632"/>
      <c r="E855" s="763" t="s">
        <v>648</v>
      </c>
      <c r="F855" s="1275"/>
      <c r="G855" s="771" t="s">
        <v>358</v>
      </c>
      <c r="H855" s="1330">
        <f>J855</f>
        <v>0</v>
      </c>
      <c r="I855" s="1330"/>
      <c r="J855" s="1330">
        <f>J856+J857</f>
        <v>0</v>
      </c>
    </row>
    <row r="856" spans="1:12" ht="24" hidden="1">
      <c r="A856" s="652"/>
      <c r="B856" s="631"/>
      <c r="C856" s="632"/>
      <c r="D856" s="632"/>
      <c r="E856" s="1251" t="s">
        <v>624</v>
      </c>
      <c r="F856" s="1275"/>
      <c r="G856" s="1286" t="s">
        <v>968</v>
      </c>
      <c r="H856" s="1330">
        <f>J856</f>
        <v>0</v>
      </c>
      <c r="I856" s="1330"/>
      <c r="J856" s="1330">
        <v>0</v>
      </c>
    </row>
    <row r="857" spans="1:12" hidden="1">
      <c r="A857" s="652"/>
      <c r="B857" s="631"/>
      <c r="C857" s="632"/>
      <c r="D857" s="632"/>
      <c r="E857" s="763"/>
      <c r="F857" s="1275"/>
      <c r="G857" s="1286" t="s">
        <v>965</v>
      </c>
      <c r="H857" s="1330">
        <f>J857</f>
        <v>0</v>
      </c>
      <c r="I857" s="1330"/>
      <c r="J857" s="1330">
        <v>0</v>
      </c>
    </row>
    <row r="858" spans="1:12" ht="28.5" customHeight="1">
      <c r="A858" s="652"/>
      <c r="B858" s="631"/>
      <c r="C858" s="632"/>
      <c r="D858" s="632"/>
      <c r="E858" s="797" t="s">
        <v>1778</v>
      </c>
      <c r="F858" s="1275"/>
      <c r="G858" s="1276">
        <v>511200</v>
      </c>
      <c r="H858" s="1330">
        <f>J858</f>
        <v>1594844.5471999999</v>
      </c>
      <c r="I858" s="1330"/>
      <c r="J858" s="1330">
        <f>mankap!F154+'subv mank'!F154</f>
        <v>1594844.5471999999</v>
      </c>
    </row>
    <row r="859" spans="1:12" hidden="1">
      <c r="A859" s="652">
        <v>2912</v>
      </c>
      <c r="B859" s="631" t="s">
        <v>438</v>
      </c>
      <c r="C859" s="632">
        <v>1</v>
      </c>
      <c r="D859" s="632">
        <v>2</v>
      </c>
      <c r="E859" s="1274" t="s">
        <v>277</v>
      </c>
      <c r="F859" s="761" t="s">
        <v>952</v>
      </c>
      <c r="G859" s="1309"/>
      <c r="H859" s="1827">
        <v>0</v>
      </c>
      <c r="I859" s="1827"/>
      <c r="J859" s="1827"/>
    </row>
    <row r="860" spans="1:12" ht="14.25" hidden="1" customHeight="1">
      <c r="A860" s="652"/>
      <c r="B860" s="631"/>
      <c r="C860" s="632"/>
      <c r="D860" s="632"/>
      <c r="E860" s="1274" t="s">
        <v>901</v>
      </c>
      <c r="F860" s="1275"/>
      <c r="G860" s="1276"/>
      <c r="H860" s="1827">
        <v>0</v>
      </c>
      <c r="I860" s="1827"/>
      <c r="J860" s="1827"/>
    </row>
    <row r="861" spans="1:12" ht="25.5" customHeight="1">
      <c r="A861" s="652"/>
      <c r="B861" s="631"/>
      <c r="C861" s="632"/>
      <c r="D861" s="632"/>
      <c r="E861" s="1279"/>
      <c r="F861" s="1279"/>
      <c r="G861" s="1280">
        <v>511300</v>
      </c>
      <c r="H861" s="1827">
        <f>J861</f>
        <v>1852</v>
      </c>
      <c r="I861" s="1827"/>
      <c r="J861" s="1827">
        <f>mankap!F155</f>
        <v>1852</v>
      </c>
    </row>
    <row r="862" spans="1:12">
      <c r="A862" s="652">
        <v>2920</v>
      </c>
      <c r="B862" s="631" t="s">
        <v>438</v>
      </c>
      <c r="C862" s="632">
        <v>2</v>
      </c>
      <c r="D862" s="632">
        <v>0</v>
      </c>
      <c r="E862" s="1279" t="s">
        <v>278</v>
      </c>
      <c r="F862" s="1279" t="s">
        <v>953</v>
      </c>
      <c r="G862" s="1280"/>
      <c r="H862" s="1827">
        <f>H868</f>
        <v>0</v>
      </c>
      <c r="I862" s="1827">
        <f>I868</f>
        <v>0</v>
      </c>
      <c r="J862" s="1827">
        <v>0</v>
      </c>
    </row>
    <row r="863" spans="1:12" s="1278" customFormat="1" ht="14.25" hidden="1" customHeight="1">
      <c r="A863" s="652"/>
      <c r="B863" s="631"/>
      <c r="C863" s="632"/>
      <c r="D863" s="632"/>
      <c r="E863" s="1274" t="s">
        <v>667</v>
      </c>
      <c r="F863" s="1279"/>
      <c r="G863" s="1280"/>
      <c r="H863" s="1827"/>
      <c r="I863" s="1827"/>
      <c r="J863" s="1827"/>
      <c r="L863" s="627"/>
    </row>
    <row r="864" spans="1:12" ht="12.75" hidden="1" customHeight="1">
      <c r="A864" s="652">
        <v>2921</v>
      </c>
      <c r="B864" s="631" t="s">
        <v>438</v>
      </c>
      <c r="C864" s="632">
        <v>2</v>
      </c>
      <c r="D864" s="632">
        <v>1</v>
      </c>
      <c r="E864" s="1274" t="s">
        <v>443</v>
      </c>
      <c r="F864" s="761" t="s">
        <v>669</v>
      </c>
      <c r="G864" s="1309"/>
      <c r="H864" s="1827">
        <v>0</v>
      </c>
      <c r="I864" s="1827"/>
      <c r="J864" s="1827"/>
    </row>
    <row r="865" spans="1:12" ht="0.75" hidden="1" customHeight="1">
      <c r="A865" s="652"/>
      <c r="B865" s="631"/>
      <c r="C865" s="632"/>
      <c r="D865" s="632"/>
      <c r="E865" s="1274" t="s">
        <v>901</v>
      </c>
      <c r="F865" s="1275"/>
      <c r="G865" s="1276"/>
      <c r="H865" s="1827">
        <v>0</v>
      </c>
      <c r="I865" s="1827"/>
      <c r="J865" s="1827"/>
    </row>
    <row r="866" spans="1:12" ht="0.75" hidden="1" customHeight="1">
      <c r="A866" s="652"/>
      <c r="B866" s="631"/>
      <c r="C866" s="632"/>
      <c r="D866" s="632"/>
      <c r="E866" s="1274" t="s">
        <v>902</v>
      </c>
      <c r="F866" s="1275"/>
      <c r="G866" s="1276"/>
      <c r="H866" s="1827">
        <v>0</v>
      </c>
      <c r="I866" s="1827"/>
      <c r="J866" s="1827"/>
    </row>
    <row r="867" spans="1:12" ht="0.75" hidden="1" customHeight="1">
      <c r="A867" s="652"/>
      <c r="B867" s="631"/>
      <c r="C867" s="632"/>
      <c r="D867" s="632"/>
      <c r="E867" s="1274"/>
      <c r="F867" s="1275"/>
      <c r="G867" s="1276"/>
      <c r="H867" s="1827"/>
      <c r="I867" s="1827"/>
      <c r="J867" s="1827"/>
    </row>
    <row r="868" spans="1:12">
      <c r="A868" s="652">
        <v>2922</v>
      </c>
      <c r="B868" s="631" t="s">
        <v>438</v>
      </c>
      <c r="C868" s="632">
        <v>2</v>
      </c>
      <c r="D868" s="632">
        <v>2</v>
      </c>
      <c r="E868" s="1274" t="s">
        <v>444</v>
      </c>
      <c r="F868" s="761" t="s">
        <v>3</v>
      </c>
      <c r="G868" s="1284"/>
      <c r="H868" s="1827">
        <f>I868</f>
        <v>0</v>
      </c>
      <c r="I868" s="1827">
        <f>I871+I873</f>
        <v>0</v>
      </c>
      <c r="J868" s="1827"/>
    </row>
    <row r="869" spans="1:12" ht="36.75" customHeight="1">
      <c r="A869" s="652"/>
      <c r="B869" s="631"/>
      <c r="C869" s="632"/>
      <c r="D869" s="632"/>
      <c r="E869" s="1274" t="s">
        <v>901</v>
      </c>
      <c r="F869" s="1275"/>
      <c r="G869" s="1276"/>
      <c r="H869" s="1827">
        <v>0</v>
      </c>
      <c r="I869" s="1827"/>
      <c r="J869" s="1827"/>
    </row>
    <row r="870" spans="1:12" ht="20.25" customHeight="1">
      <c r="A870" s="652"/>
      <c r="B870" s="631"/>
      <c r="C870" s="632"/>
      <c r="D870" s="632"/>
      <c r="E870" s="754" t="s">
        <v>72</v>
      </c>
      <c r="F870" s="1284" t="s">
        <v>768</v>
      </c>
      <c r="G870" s="1284" t="s">
        <v>768</v>
      </c>
      <c r="H870" s="1827">
        <f>I870</f>
        <v>0</v>
      </c>
      <c r="I870" s="1827">
        <f>'arandzin dproc'!F52</f>
        <v>0</v>
      </c>
      <c r="J870" s="1827"/>
    </row>
    <row r="871" spans="1:12" ht="14.25" customHeight="1">
      <c r="A871" s="652"/>
      <c r="B871" s="631"/>
      <c r="C871" s="632"/>
      <c r="D871" s="632"/>
      <c r="E871" s="753" t="s">
        <v>188</v>
      </c>
      <c r="F871" s="1291"/>
      <c r="G871" s="1292">
        <v>423900</v>
      </c>
      <c r="H871" s="1827">
        <f>I871</f>
        <v>0</v>
      </c>
      <c r="I871" s="1827">
        <f>'arandzin dproc'!F63</f>
        <v>0</v>
      </c>
      <c r="J871" s="1827"/>
    </row>
    <row r="872" spans="1:12">
      <c r="A872" s="652"/>
      <c r="B872" s="631"/>
      <c r="C872" s="632"/>
      <c r="D872" s="632"/>
      <c r="E872" s="782" t="s">
        <v>985</v>
      </c>
      <c r="F872" s="1275"/>
      <c r="G872" s="1276">
        <v>426400</v>
      </c>
      <c r="H872" s="1827">
        <f>I872</f>
        <v>0</v>
      </c>
      <c r="I872" s="1827">
        <f>'arandzin dproc'!F98</f>
        <v>0</v>
      </c>
      <c r="J872" s="1827"/>
    </row>
    <row r="873" spans="1:12" ht="27" customHeight="1">
      <c r="A873" s="652"/>
      <c r="B873" s="631"/>
      <c r="C873" s="632"/>
      <c r="D873" s="632"/>
      <c r="E873" s="782" t="s">
        <v>910</v>
      </c>
      <c r="F873" s="1284"/>
      <c r="G873" s="1284" t="s">
        <v>352</v>
      </c>
      <c r="H873" s="1827">
        <f>I873</f>
        <v>0</v>
      </c>
      <c r="I873" s="1827">
        <f>'arandzin dproc'!F117</f>
        <v>0</v>
      </c>
      <c r="J873" s="1827"/>
    </row>
    <row r="874" spans="1:12" hidden="1">
      <c r="A874" s="652"/>
      <c r="B874" s="631"/>
      <c r="C874" s="632"/>
      <c r="D874" s="632"/>
      <c r="E874" s="1274" t="s">
        <v>902</v>
      </c>
      <c r="F874" s="1275"/>
      <c r="G874" s="1276"/>
      <c r="H874" s="1827">
        <v>0</v>
      </c>
      <c r="I874" s="1827"/>
      <c r="J874" s="1827"/>
    </row>
    <row r="875" spans="1:12" ht="25.5" hidden="1" customHeight="1">
      <c r="A875" s="652">
        <v>2930</v>
      </c>
      <c r="B875" s="631" t="s">
        <v>438</v>
      </c>
      <c r="C875" s="632">
        <v>3</v>
      </c>
      <c r="D875" s="632">
        <v>0</v>
      </c>
      <c r="E875" s="1279" t="s">
        <v>720</v>
      </c>
      <c r="F875" s="1279" t="s">
        <v>4</v>
      </c>
      <c r="G875" s="1280"/>
      <c r="H875" s="1827">
        <v>0</v>
      </c>
      <c r="I875" s="1827">
        <v>0</v>
      </c>
      <c r="J875" s="1827">
        <v>0</v>
      </c>
    </row>
    <row r="876" spans="1:12" ht="25.5" customHeight="1">
      <c r="A876" s="652"/>
      <c r="B876" s="631"/>
      <c r="C876" s="632"/>
      <c r="D876" s="632"/>
      <c r="E876" s="1279"/>
      <c r="F876" s="1279"/>
      <c r="G876" s="1280"/>
      <c r="H876" s="1827"/>
      <c r="I876" s="1827"/>
      <c r="J876" s="1827">
        <f>mankap!F155+'subv mank'!F155</f>
        <v>1852</v>
      </c>
    </row>
    <row r="877" spans="1:12" s="1278" customFormat="1" ht="12.75" customHeight="1">
      <c r="A877" s="652"/>
      <c r="B877" s="631"/>
      <c r="C877" s="632"/>
      <c r="D877" s="632"/>
      <c r="E877" s="1274" t="s">
        <v>667</v>
      </c>
      <c r="F877" s="1279"/>
      <c r="G877" s="1280"/>
      <c r="H877" s="1827"/>
      <c r="I877" s="1827"/>
      <c r="J877" s="1827"/>
      <c r="L877" s="627"/>
    </row>
    <row r="878" spans="1:12" ht="25.5" hidden="1">
      <c r="A878" s="652">
        <v>2931</v>
      </c>
      <c r="B878" s="631" t="s">
        <v>438</v>
      </c>
      <c r="C878" s="632">
        <v>3</v>
      </c>
      <c r="D878" s="632">
        <v>1</v>
      </c>
      <c r="E878" s="1274" t="s">
        <v>721</v>
      </c>
      <c r="F878" s="761" t="s">
        <v>5</v>
      </c>
      <c r="G878" s="1309"/>
      <c r="H878" s="1827">
        <v>0</v>
      </c>
      <c r="I878" s="1827"/>
      <c r="J878" s="1827"/>
    </row>
    <row r="879" spans="1:12" ht="38.25" hidden="1">
      <c r="A879" s="652"/>
      <c r="B879" s="631"/>
      <c r="C879" s="632"/>
      <c r="D879" s="632"/>
      <c r="E879" s="1274" t="s">
        <v>901</v>
      </c>
      <c r="F879" s="1275"/>
      <c r="G879" s="1276"/>
      <c r="H879" s="1827">
        <v>0</v>
      </c>
      <c r="I879" s="1827"/>
      <c r="J879" s="1827"/>
    </row>
    <row r="880" spans="1:12" hidden="1">
      <c r="A880" s="652"/>
      <c r="B880" s="631"/>
      <c r="C880" s="632"/>
      <c r="D880" s="632"/>
      <c r="E880" s="1274" t="s">
        <v>902</v>
      </c>
      <c r="F880" s="1275"/>
      <c r="G880" s="1276"/>
      <c r="H880" s="1827">
        <v>0</v>
      </c>
      <c r="I880" s="1827"/>
      <c r="J880" s="1827"/>
    </row>
    <row r="881" spans="1:12" hidden="1">
      <c r="A881" s="652"/>
      <c r="B881" s="631"/>
      <c r="C881" s="632"/>
      <c r="D881" s="632"/>
      <c r="E881" s="1274" t="s">
        <v>902</v>
      </c>
      <c r="F881" s="1275"/>
      <c r="G881" s="1276"/>
      <c r="H881" s="1827">
        <v>0</v>
      </c>
      <c r="I881" s="1827"/>
      <c r="J881" s="1827"/>
    </row>
    <row r="882" spans="1:12" hidden="1">
      <c r="A882" s="652">
        <v>2932</v>
      </c>
      <c r="B882" s="631" t="s">
        <v>438</v>
      </c>
      <c r="C882" s="632">
        <v>3</v>
      </c>
      <c r="D882" s="632">
        <v>2</v>
      </c>
      <c r="E882" s="1274" t="s">
        <v>722</v>
      </c>
      <c r="F882" s="761"/>
      <c r="G882" s="1309"/>
      <c r="H882" s="1827">
        <v>0</v>
      </c>
      <c r="I882" s="1827">
        <v>0</v>
      </c>
      <c r="J882" s="1827"/>
    </row>
    <row r="883" spans="1:12" ht="38.25" hidden="1">
      <c r="A883" s="652"/>
      <c r="B883" s="631"/>
      <c r="C883" s="632"/>
      <c r="D883" s="632"/>
      <c r="E883" s="1274" t="s">
        <v>901</v>
      </c>
      <c r="F883" s="1275"/>
      <c r="G883" s="1276"/>
      <c r="H883" s="1827">
        <v>0</v>
      </c>
      <c r="I883" s="1827"/>
      <c r="J883" s="1827"/>
    </row>
    <row r="884" spans="1:12" hidden="1">
      <c r="A884" s="652"/>
      <c r="B884" s="631"/>
      <c r="C884" s="632"/>
      <c r="D884" s="632"/>
      <c r="E884" s="1274" t="s">
        <v>902</v>
      </c>
      <c r="F884" s="1275"/>
      <c r="G884" s="1276"/>
      <c r="H884" s="1827">
        <v>0</v>
      </c>
      <c r="I884" s="1827"/>
      <c r="J884" s="1827"/>
    </row>
    <row r="885" spans="1:12">
      <c r="A885" s="652">
        <v>2940</v>
      </c>
      <c r="B885" s="631" t="s">
        <v>438</v>
      </c>
      <c r="C885" s="632">
        <v>4</v>
      </c>
      <c r="D885" s="632">
        <v>0</v>
      </c>
      <c r="E885" s="1279" t="s">
        <v>6</v>
      </c>
      <c r="F885" s="1279" t="s">
        <v>1075</v>
      </c>
      <c r="G885" s="1280"/>
      <c r="H885" s="1827">
        <f>I885</f>
        <v>0</v>
      </c>
      <c r="I885" s="1827">
        <f>barz.krt!F32</f>
        <v>0</v>
      </c>
      <c r="J885" s="1827">
        <v>0</v>
      </c>
    </row>
    <row r="886" spans="1:12" s="1278" customFormat="1">
      <c r="A886" s="652"/>
      <c r="B886" s="631"/>
      <c r="C886" s="632"/>
      <c r="D886" s="632"/>
      <c r="E886" s="1274" t="s">
        <v>667</v>
      </c>
      <c r="F886" s="1279"/>
      <c r="G886" s="1280"/>
      <c r="H886" s="1827"/>
      <c r="I886" s="1827"/>
      <c r="J886" s="1827"/>
      <c r="L886" s="627"/>
    </row>
    <row r="887" spans="1:12" hidden="1">
      <c r="A887" s="652">
        <v>2941</v>
      </c>
      <c r="B887" s="631" t="s">
        <v>438</v>
      </c>
      <c r="C887" s="632">
        <v>4</v>
      </c>
      <c r="D887" s="632">
        <v>1</v>
      </c>
      <c r="E887" s="1274" t="s">
        <v>23</v>
      </c>
      <c r="F887" s="761" t="s">
        <v>1076</v>
      </c>
      <c r="G887" s="1309"/>
      <c r="H887" s="1827">
        <v>0</v>
      </c>
      <c r="I887" s="1827">
        <v>0</v>
      </c>
      <c r="J887" s="1827"/>
    </row>
    <row r="888" spans="1:12" ht="38.25" hidden="1">
      <c r="A888" s="652"/>
      <c r="B888" s="631"/>
      <c r="C888" s="632"/>
      <c r="D888" s="632"/>
      <c r="E888" s="1274" t="s">
        <v>901</v>
      </c>
      <c r="F888" s="1275"/>
      <c r="G888" s="1276"/>
      <c r="H888" s="1827">
        <v>0</v>
      </c>
      <c r="I888" s="1827"/>
      <c r="J888" s="1827"/>
    </row>
    <row r="889" spans="1:12" hidden="1">
      <c r="A889" s="652"/>
      <c r="B889" s="631"/>
      <c r="C889" s="632"/>
      <c r="D889" s="632"/>
      <c r="E889" s="1274" t="s">
        <v>902</v>
      </c>
      <c r="F889" s="1275"/>
      <c r="G889" s="1276"/>
      <c r="H889" s="1827">
        <v>0</v>
      </c>
      <c r="I889" s="1827"/>
      <c r="J889" s="1827"/>
    </row>
    <row r="890" spans="1:12" hidden="1">
      <c r="A890" s="652">
        <v>2942</v>
      </c>
      <c r="B890" s="631" t="s">
        <v>438</v>
      </c>
      <c r="C890" s="632">
        <v>4</v>
      </c>
      <c r="D890" s="632">
        <v>2</v>
      </c>
      <c r="E890" s="1274" t="s">
        <v>102</v>
      </c>
      <c r="F890" s="761" t="s">
        <v>1077</v>
      </c>
      <c r="G890" s="1309"/>
      <c r="H890" s="1827">
        <v>0</v>
      </c>
      <c r="I890" s="1827"/>
      <c r="J890" s="1827"/>
    </row>
    <row r="891" spans="1:12" ht="38.25" hidden="1">
      <c r="A891" s="652"/>
      <c r="B891" s="631"/>
      <c r="C891" s="632"/>
      <c r="D891" s="632"/>
      <c r="E891" s="1274" t="s">
        <v>901</v>
      </c>
      <c r="F891" s="1275"/>
      <c r="G891" s="1276"/>
      <c r="H891" s="1827">
        <v>0</v>
      </c>
      <c r="I891" s="1827"/>
      <c r="J891" s="1827"/>
    </row>
    <row r="892" spans="1:12" hidden="1">
      <c r="A892" s="652"/>
      <c r="B892" s="631"/>
      <c r="C892" s="632"/>
      <c r="D892" s="632"/>
      <c r="E892" s="1274" t="s">
        <v>902</v>
      </c>
      <c r="F892" s="1275"/>
      <c r="G892" s="1276"/>
      <c r="H892" s="1827">
        <v>0</v>
      </c>
      <c r="I892" s="1827"/>
      <c r="J892" s="1827"/>
    </row>
    <row r="893" spans="1:12" hidden="1">
      <c r="A893" s="652"/>
      <c r="B893" s="631"/>
      <c r="C893" s="632"/>
      <c r="D893" s="632"/>
      <c r="E893" s="1274" t="s">
        <v>902</v>
      </c>
      <c r="F893" s="1275"/>
      <c r="G893" s="1276"/>
      <c r="H893" s="1827">
        <v>0</v>
      </c>
      <c r="I893" s="1827"/>
      <c r="J893" s="1827"/>
    </row>
    <row r="894" spans="1:12" ht="25.5">
      <c r="A894" s="652">
        <v>2950</v>
      </c>
      <c r="B894" s="631" t="s">
        <v>438</v>
      </c>
      <c r="C894" s="632">
        <v>5</v>
      </c>
      <c r="D894" s="632">
        <v>0</v>
      </c>
      <c r="E894" s="1279" t="s">
        <v>1078</v>
      </c>
      <c r="F894" s="1279" t="s">
        <v>1079</v>
      </c>
      <c r="G894" s="1280"/>
      <c r="H894" s="1827">
        <f>H896</f>
        <v>100000</v>
      </c>
      <c r="I894" s="1827">
        <f>I896</f>
        <v>100000</v>
      </c>
      <c r="J894" s="1827">
        <f>J896</f>
        <v>0</v>
      </c>
    </row>
    <row r="895" spans="1:12" s="1278" customFormat="1" ht="9.75" hidden="1" customHeight="1">
      <c r="A895" s="652"/>
      <c r="B895" s="631"/>
      <c r="C895" s="632"/>
      <c r="D895" s="632"/>
      <c r="E895" s="1274" t="s">
        <v>667</v>
      </c>
      <c r="F895" s="1279"/>
      <c r="G895" s="1280"/>
      <c r="H895" s="1827">
        <v>0</v>
      </c>
      <c r="I895" s="1827"/>
      <c r="J895" s="1827"/>
      <c r="L895" s="627"/>
    </row>
    <row r="896" spans="1:12" ht="24" customHeight="1">
      <c r="A896" s="652">
        <v>2951</v>
      </c>
      <c r="B896" s="631" t="s">
        <v>438</v>
      </c>
      <c r="C896" s="632">
        <v>5</v>
      </c>
      <c r="D896" s="632">
        <v>1</v>
      </c>
      <c r="E896" s="1274" t="s">
        <v>103</v>
      </c>
      <c r="F896" s="1279"/>
      <c r="G896" s="1280"/>
      <c r="H896" s="1827">
        <f>I896+J896</f>
        <v>100000</v>
      </c>
      <c r="I896" s="1827">
        <f>I899+I900+I901+I902+I903+I905+I906+I909+I910+I911+I912+I913+I907+I934+I908+I904</f>
        <v>100000</v>
      </c>
      <c r="J896" s="1827">
        <f>J941+J942</f>
        <v>0</v>
      </c>
    </row>
    <row r="897" spans="1:10" ht="24.75" hidden="1" customHeight="1">
      <c r="A897" s="652"/>
      <c r="B897" s="631"/>
      <c r="C897" s="632"/>
      <c r="D897" s="632"/>
      <c r="E897" s="1274" t="s">
        <v>901</v>
      </c>
      <c r="F897" s="1275"/>
      <c r="G897" s="1276"/>
      <c r="H897" s="1827">
        <v>0</v>
      </c>
      <c r="I897" s="1827"/>
      <c r="J897" s="1827"/>
    </row>
    <row r="898" spans="1:10" ht="39" customHeight="1">
      <c r="A898" s="652"/>
      <c r="B898" s="631"/>
      <c r="C898" s="632"/>
      <c r="D898" s="632"/>
      <c r="E898" s="1274" t="s">
        <v>901</v>
      </c>
      <c r="F898" s="1275"/>
      <c r="G898" s="1276"/>
      <c r="H898" s="1827"/>
      <c r="I898" s="1827"/>
      <c r="J898" s="1827"/>
    </row>
    <row r="899" spans="1:10" ht="0.75" hidden="1" customHeight="1">
      <c r="A899" s="652"/>
      <c r="B899" s="631"/>
      <c r="C899" s="632"/>
      <c r="D899" s="632"/>
      <c r="E899" s="754" t="s">
        <v>673</v>
      </c>
      <c r="F899" s="1284" t="s">
        <v>804</v>
      </c>
      <c r="G899" s="1284" t="s">
        <v>372</v>
      </c>
      <c r="H899" s="1827">
        <f t="shared" ref="H899:H904" si="10">I899</f>
        <v>0</v>
      </c>
      <c r="I899" s="1827">
        <f>artadproc!F35+'sporti dproc'!F35+'arvesti dproc'!F35</f>
        <v>0</v>
      </c>
      <c r="J899" s="1827"/>
    </row>
    <row r="900" spans="1:10" hidden="1">
      <c r="A900" s="652"/>
      <c r="B900" s="631"/>
      <c r="C900" s="632"/>
      <c r="D900" s="632"/>
      <c r="E900" s="754" t="s">
        <v>640</v>
      </c>
      <c r="F900" s="1284" t="s">
        <v>20</v>
      </c>
      <c r="G900" s="1284" t="s">
        <v>20</v>
      </c>
      <c r="H900" s="1827">
        <f t="shared" si="10"/>
        <v>0</v>
      </c>
      <c r="I900" s="1827">
        <f>'sporti dproc'!F41+artadproc!F41+'arvesti dproc'!F41</f>
        <v>0</v>
      </c>
      <c r="J900" s="1827"/>
    </row>
    <row r="901" spans="1:10" hidden="1">
      <c r="A901" s="652"/>
      <c r="B901" s="631"/>
      <c r="C901" s="632"/>
      <c r="D901" s="632"/>
      <c r="E901" s="754" t="s">
        <v>815</v>
      </c>
      <c r="F901" s="1284" t="s">
        <v>383</v>
      </c>
      <c r="G901" s="1284" t="s">
        <v>383</v>
      </c>
      <c r="H901" s="1827">
        <f t="shared" si="10"/>
        <v>0</v>
      </c>
      <c r="I901" s="1827">
        <f>'sporti dproc'!F45+artadproc!F45+'arvesti dproc'!F45</f>
        <v>0</v>
      </c>
      <c r="J901" s="1827"/>
    </row>
    <row r="902" spans="1:10" hidden="1">
      <c r="A902" s="652"/>
      <c r="B902" s="631"/>
      <c r="C902" s="632"/>
      <c r="D902" s="632"/>
      <c r="E902" s="754" t="s">
        <v>769</v>
      </c>
      <c r="F902" s="1284" t="s">
        <v>384</v>
      </c>
      <c r="G902" s="1284" t="s">
        <v>384</v>
      </c>
      <c r="H902" s="1827">
        <f t="shared" si="10"/>
        <v>0</v>
      </c>
      <c r="I902" s="1827">
        <f>'sporti dproc'!F46+'arvesti dproc'!F46+artadproc!F46</f>
        <v>0</v>
      </c>
      <c r="J902" s="1827"/>
    </row>
    <row r="903" spans="1:10" hidden="1">
      <c r="A903" s="652"/>
      <c r="B903" s="631"/>
      <c r="C903" s="632"/>
      <c r="D903" s="632"/>
      <c r="E903" s="754" t="s">
        <v>770</v>
      </c>
      <c r="F903" s="1284" t="s">
        <v>385</v>
      </c>
      <c r="G903" s="1284" t="s">
        <v>385</v>
      </c>
      <c r="H903" s="1827">
        <f t="shared" si="10"/>
        <v>0</v>
      </c>
      <c r="I903" s="1827">
        <f>'arvesti dproc'!F47</f>
        <v>0</v>
      </c>
      <c r="J903" s="1827"/>
    </row>
    <row r="904" spans="1:10" hidden="1">
      <c r="A904" s="652"/>
      <c r="B904" s="631"/>
      <c r="C904" s="632"/>
      <c r="D904" s="632"/>
      <c r="E904" s="754" t="s">
        <v>72</v>
      </c>
      <c r="F904" s="1284" t="s">
        <v>768</v>
      </c>
      <c r="G904" s="1284" t="s">
        <v>768</v>
      </c>
      <c r="H904" s="1827">
        <f t="shared" si="10"/>
        <v>0</v>
      </c>
      <c r="I904" s="1827">
        <f>'sporti dproc'!F52</f>
        <v>0</v>
      </c>
      <c r="J904" s="1827"/>
    </row>
    <row r="905" spans="1:10" hidden="1">
      <c r="A905" s="652"/>
      <c r="B905" s="631"/>
      <c r="C905" s="632"/>
      <c r="D905" s="632"/>
      <c r="E905" s="753" t="s">
        <v>188</v>
      </c>
      <c r="F905" s="1291"/>
      <c r="G905" s="1292">
        <v>423900</v>
      </c>
      <c r="H905" s="1827">
        <f t="shared" ref="H905:H912" si="11">I905</f>
        <v>0</v>
      </c>
      <c r="I905" s="1827">
        <f>'sporti dproc'!F63+artadproc!F63+'arvesti dproc'!F63</f>
        <v>0</v>
      </c>
      <c r="J905" s="1827"/>
    </row>
    <row r="906" spans="1:10" hidden="1">
      <c r="A906" s="652"/>
      <c r="B906" s="631"/>
      <c r="C906" s="632"/>
      <c r="D906" s="632"/>
      <c r="E906" s="753" t="s">
        <v>189</v>
      </c>
      <c r="F906" s="1291"/>
      <c r="G906" s="1292">
        <v>424100</v>
      </c>
      <c r="H906" s="1827">
        <f t="shared" si="11"/>
        <v>0</v>
      </c>
      <c r="I906" s="1827">
        <f>'arvesti dproc'!F65+'sporti dproc'!F65</f>
        <v>0</v>
      </c>
      <c r="J906" s="1827"/>
    </row>
    <row r="907" spans="1:10" ht="25.5" hidden="1">
      <c r="A907" s="652"/>
      <c r="B907" s="631"/>
      <c r="C907" s="632"/>
      <c r="D907" s="632"/>
      <c r="E907" s="754" t="s">
        <v>190</v>
      </c>
      <c r="F907" s="1275"/>
      <c r="G907" s="1286" t="s">
        <v>919</v>
      </c>
      <c r="H907" s="1827">
        <f t="shared" si="11"/>
        <v>0</v>
      </c>
      <c r="I907" s="1827">
        <f>artadproc!F67</f>
        <v>0</v>
      </c>
      <c r="J907" s="1827"/>
    </row>
    <row r="908" spans="1:10" ht="25.5" hidden="1">
      <c r="A908" s="652"/>
      <c r="B908" s="631"/>
      <c r="C908" s="632"/>
      <c r="D908" s="632"/>
      <c r="E908" s="754" t="s">
        <v>703</v>
      </c>
      <c r="F908" s="1286"/>
      <c r="G908" s="1284" t="s">
        <v>1031</v>
      </c>
      <c r="H908" s="1827">
        <f>I908</f>
        <v>0</v>
      </c>
      <c r="I908" s="1827">
        <f>'sporti dproc'!F68</f>
        <v>0</v>
      </c>
      <c r="J908" s="1827"/>
    </row>
    <row r="909" spans="1:10" hidden="1">
      <c r="A909" s="652"/>
      <c r="B909" s="631"/>
      <c r="C909" s="632"/>
      <c r="D909" s="632"/>
      <c r="E909" s="754" t="s">
        <v>983</v>
      </c>
      <c r="F909" s="1284" t="s">
        <v>1033</v>
      </c>
      <c r="G909" s="1284" t="s">
        <v>1033</v>
      </c>
      <c r="H909" s="1827">
        <f t="shared" si="11"/>
        <v>0</v>
      </c>
      <c r="I909" s="1827">
        <f>'sporti dproc'!F70+artadproc!F70+'arvesti dproc'!F70</f>
        <v>0</v>
      </c>
      <c r="J909" s="1827"/>
    </row>
    <row r="910" spans="1:10" hidden="1">
      <c r="A910" s="652"/>
      <c r="B910" s="631"/>
      <c r="C910" s="632"/>
      <c r="D910" s="632"/>
      <c r="E910" s="763" t="s">
        <v>229</v>
      </c>
      <c r="F910" s="1284"/>
      <c r="G910" s="1284" t="s">
        <v>394</v>
      </c>
      <c r="H910" s="1827">
        <f t="shared" si="11"/>
        <v>0</v>
      </c>
      <c r="I910" s="1827">
        <f>'sporti dproc'!F75</f>
        <v>0</v>
      </c>
      <c r="J910" s="1827"/>
    </row>
    <row r="911" spans="1:10" hidden="1">
      <c r="A911" s="652"/>
      <c r="B911" s="631"/>
      <c r="C911" s="632"/>
      <c r="D911" s="632"/>
      <c r="E911" s="782" t="s">
        <v>230</v>
      </c>
      <c r="F911" s="1284" t="s">
        <v>395</v>
      </c>
      <c r="G911" s="1284" t="s">
        <v>395</v>
      </c>
      <c r="H911" s="1827">
        <f t="shared" si="11"/>
        <v>0</v>
      </c>
      <c r="I911" s="1827">
        <f>'sporti dproc'!F76+artadproc!F76+'arvesti dproc'!F76</f>
        <v>0</v>
      </c>
      <c r="J911" s="1827"/>
    </row>
    <row r="912" spans="1:10">
      <c r="A912" s="652"/>
      <c r="B912" s="631"/>
      <c r="C912" s="632"/>
      <c r="D912" s="632"/>
      <c r="E912" s="782" t="s">
        <v>480</v>
      </c>
      <c r="F912" s="1284" t="s">
        <v>396</v>
      </c>
      <c r="G912" s="1284" t="s">
        <v>396</v>
      </c>
      <c r="H912" s="1827">
        <f t="shared" si="11"/>
        <v>0</v>
      </c>
      <c r="I912" s="1827">
        <f>'sporti dproc'!F77+artadproc!F77+'arvesti dproc'!F77</f>
        <v>0</v>
      </c>
      <c r="J912" s="1827"/>
    </row>
    <row r="913" spans="1:12" ht="16.5" hidden="1" customHeight="1">
      <c r="A913" s="652"/>
      <c r="B913" s="631"/>
      <c r="C913" s="632"/>
      <c r="D913" s="632"/>
      <c r="E913" s="782" t="s">
        <v>28</v>
      </c>
      <c r="F913" s="1294" t="s">
        <v>965</v>
      </c>
      <c r="G913" s="1284" t="s">
        <v>965</v>
      </c>
      <c r="H913" s="1827">
        <f>J913</f>
        <v>0</v>
      </c>
      <c r="I913" s="1827">
        <v>0</v>
      </c>
      <c r="J913" s="1827">
        <v>0</v>
      </c>
    </row>
    <row r="914" spans="1:12" ht="15.75" hidden="1" customHeight="1">
      <c r="A914" s="652"/>
      <c r="B914" s="631"/>
      <c r="C914" s="632"/>
      <c r="D914" s="632"/>
      <c r="E914" s="782" t="s">
        <v>29</v>
      </c>
      <c r="F914" s="1294" t="s">
        <v>968</v>
      </c>
      <c r="G914" s="1284" t="s">
        <v>968</v>
      </c>
      <c r="H914" s="1827">
        <v>0</v>
      </c>
      <c r="I914" s="1827">
        <v>0</v>
      </c>
      <c r="J914" s="1827"/>
    </row>
    <row r="915" spans="1:12" ht="16.5" hidden="1" customHeight="1">
      <c r="A915" s="652"/>
      <c r="B915" s="631"/>
      <c r="C915" s="632"/>
      <c r="D915" s="632"/>
      <c r="E915" s="782" t="s">
        <v>1001</v>
      </c>
      <c r="F915" s="1294" t="s">
        <v>1099</v>
      </c>
      <c r="G915" s="1284" t="s">
        <v>1099</v>
      </c>
      <c r="H915" s="1827">
        <v>0</v>
      </c>
      <c r="I915" s="1827"/>
      <c r="J915" s="1827"/>
    </row>
    <row r="916" spans="1:12" ht="15.75" hidden="1" customHeight="1">
      <c r="A916" s="652"/>
      <c r="B916" s="631"/>
      <c r="C916" s="632"/>
      <c r="D916" s="632"/>
      <c r="E916" s="782" t="s">
        <v>139</v>
      </c>
      <c r="F916" s="1294" t="s">
        <v>140</v>
      </c>
      <c r="G916" s="1284" t="s">
        <v>140</v>
      </c>
      <c r="H916" s="1827">
        <v>0</v>
      </c>
      <c r="I916" s="1827">
        <v>0</v>
      </c>
      <c r="J916" s="1827"/>
    </row>
    <row r="917" spans="1:12" ht="16.5" hidden="1" customHeight="1">
      <c r="A917" s="652"/>
      <c r="B917" s="631"/>
      <c r="C917" s="632"/>
      <c r="D917" s="632"/>
      <c r="E917" s="1274" t="s">
        <v>902</v>
      </c>
      <c r="F917" s="1275"/>
      <c r="G917" s="1276"/>
      <c r="H917" s="1827">
        <v>0</v>
      </c>
      <c r="I917" s="1827"/>
      <c r="J917" s="1827"/>
    </row>
    <row r="918" spans="1:12" ht="15" hidden="1" customHeight="1">
      <c r="A918" s="652">
        <v>2952</v>
      </c>
      <c r="B918" s="631" t="s">
        <v>438</v>
      </c>
      <c r="C918" s="632">
        <v>5</v>
      </c>
      <c r="D918" s="632">
        <v>2</v>
      </c>
      <c r="E918" s="1274" t="s">
        <v>104</v>
      </c>
      <c r="F918" s="761" t="s">
        <v>1080</v>
      </c>
      <c r="G918" s="1309"/>
      <c r="H918" s="1827">
        <v>0</v>
      </c>
      <c r="I918" s="1827"/>
      <c r="J918" s="1827"/>
    </row>
    <row r="919" spans="1:12" ht="0.75" hidden="1" customHeight="1">
      <c r="A919" s="652"/>
      <c r="B919" s="631"/>
      <c r="C919" s="632"/>
      <c r="D919" s="632"/>
      <c r="E919" s="1274" t="s">
        <v>901</v>
      </c>
      <c r="F919" s="1275"/>
      <c r="G919" s="1276"/>
      <c r="H919" s="1827">
        <v>0</v>
      </c>
      <c r="I919" s="1827"/>
      <c r="J919" s="1827"/>
    </row>
    <row r="920" spans="1:12" ht="0.75" hidden="1" customHeight="1">
      <c r="A920" s="652"/>
      <c r="B920" s="631"/>
      <c r="C920" s="632"/>
      <c r="D920" s="632"/>
      <c r="E920" s="1274" t="s">
        <v>902</v>
      </c>
      <c r="F920" s="1275"/>
      <c r="G920" s="1276"/>
      <c r="H920" s="1827">
        <v>0</v>
      </c>
      <c r="I920" s="1827"/>
      <c r="J920" s="1827"/>
    </row>
    <row r="921" spans="1:12" hidden="1">
      <c r="A921" s="652"/>
      <c r="B921" s="631"/>
      <c r="C921" s="632"/>
      <c r="D921" s="632"/>
      <c r="E921" s="1274" t="s">
        <v>902</v>
      </c>
      <c r="F921" s="1275"/>
      <c r="G921" s="1276"/>
      <c r="H921" s="1827">
        <v>0</v>
      </c>
      <c r="I921" s="1827"/>
      <c r="J921" s="1827"/>
    </row>
    <row r="922" spans="1:12" ht="18" hidden="1" customHeight="1">
      <c r="A922" s="652">
        <v>2960</v>
      </c>
      <c r="B922" s="631" t="s">
        <v>438</v>
      </c>
      <c r="C922" s="632">
        <v>6</v>
      </c>
      <c r="D922" s="632">
        <v>0</v>
      </c>
      <c r="E922" s="1279" t="s">
        <v>37</v>
      </c>
      <c r="F922" s="1279" t="s">
        <v>38</v>
      </c>
      <c r="G922" s="1280"/>
      <c r="H922" s="1827">
        <v>0</v>
      </c>
      <c r="I922" s="1827">
        <v>0</v>
      </c>
      <c r="J922" s="1827">
        <v>0</v>
      </c>
    </row>
    <row r="923" spans="1:12" s="1278" customFormat="1" ht="1.5" hidden="1" customHeight="1">
      <c r="A923" s="652"/>
      <c r="B923" s="631"/>
      <c r="C923" s="632"/>
      <c r="D923" s="632"/>
      <c r="E923" s="1274" t="s">
        <v>667</v>
      </c>
      <c r="F923" s="1279"/>
      <c r="G923" s="1280"/>
      <c r="H923" s="1827">
        <v>0</v>
      </c>
      <c r="I923" s="1827"/>
      <c r="J923" s="1827"/>
      <c r="L923" s="627"/>
    </row>
    <row r="924" spans="1:12" ht="15" hidden="1" customHeight="1">
      <c r="A924" s="652">
        <v>2961</v>
      </c>
      <c r="B924" s="631" t="s">
        <v>438</v>
      </c>
      <c r="C924" s="632">
        <v>6</v>
      </c>
      <c r="D924" s="632">
        <v>1</v>
      </c>
      <c r="E924" s="1274" t="s">
        <v>37</v>
      </c>
      <c r="F924" s="761" t="s">
        <v>39</v>
      </c>
      <c r="G924" s="1309"/>
      <c r="H924" s="1827">
        <v>0</v>
      </c>
      <c r="I924" s="1827">
        <v>0</v>
      </c>
      <c r="J924" s="1827"/>
    </row>
    <row r="925" spans="1:12" ht="0.75" hidden="1" customHeight="1">
      <c r="A925" s="652"/>
      <c r="B925" s="631"/>
      <c r="C925" s="632"/>
      <c r="D925" s="632"/>
      <c r="E925" s="1274" t="s">
        <v>901</v>
      </c>
      <c r="F925" s="1275"/>
      <c r="G925" s="1276"/>
      <c r="H925" s="1827">
        <v>0</v>
      </c>
      <c r="I925" s="1827"/>
      <c r="J925" s="1827"/>
    </row>
    <row r="926" spans="1:12" hidden="1">
      <c r="A926" s="652"/>
      <c r="B926" s="631"/>
      <c r="C926" s="632"/>
      <c r="D926" s="632"/>
      <c r="E926" s="1274" t="s">
        <v>902</v>
      </c>
      <c r="F926" s="1275"/>
      <c r="G926" s="1276"/>
      <c r="H926" s="1827">
        <v>0</v>
      </c>
      <c r="I926" s="1827"/>
      <c r="J926" s="1827"/>
    </row>
    <row r="927" spans="1:12" ht="19.5" hidden="1" customHeight="1">
      <c r="A927" s="652"/>
      <c r="B927" s="631"/>
      <c r="C927" s="632"/>
      <c r="D927" s="632"/>
      <c r="E927" s="763" t="s">
        <v>123</v>
      </c>
      <c r="F927" s="630">
        <v>471200</v>
      </c>
      <c r="G927" s="1276">
        <v>471200</v>
      </c>
      <c r="H927" s="1827">
        <v>0</v>
      </c>
      <c r="I927" s="1827">
        <v>0</v>
      </c>
      <c r="J927" s="1827"/>
    </row>
    <row r="928" spans="1:12" ht="25.5" hidden="1">
      <c r="A928" s="652">
        <v>2970</v>
      </c>
      <c r="B928" s="631" t="s">
        <v>438</v>
      </c>
      <c r="C928" s="632">
        <v>7</v>
      </c>
      <c r="D928" s="632">
        <v>0</v>
      </c>
      <c r="E928" s="1279" t="s">
        <v>40</v>
      </c>
      <c r="F928" s="1279" t="s">
        <v>41</v>
      </c>
      <c r="G928" s="1280"/>
      <c r="H928" s="1827">
        <v>0</v>
      </c>
      <c r="I928" s="1827">
        <v>0</v>
      </c>
      <c r="J928" s="1827">
        <v>0</v>
      </c>
    </row>
    <row r="929" spans="1:12" s="1278" customFormat="1" ht="10.5" hidden="1" customHeight="1">
      <c r="A929" s="652"/>
      <c r="B929" s="631"/>
      <c r="C929" s="632"/>
      <c r="D929" s="632"/>
      <c r="E929" s="1274" t="s">
        <v>667</v>
      </c>
      <c r="F929" s="1279"/>
      <c r="G929" s="1280"/>
      <c r="H929" s="1827">
        <v>0</v>
      </c>
      <c r="I929" s="1827"/>
      <c r="J929" s="1827"/>
      <c r="L929" s="627"/>
    </row>
    <row r="930" spans="1:12" ht="26.25" hidden="1" customHeight="1">
      <c r="A930" s="652">
        <v>2971</v>
      </c>
      <c r="B930" s="631" t="s">
        <v>438</v>
      </c>
      <c r="C930" s="632">
        <v>7</v>
      </c>
      <c r="D930" s="632">
        <v>1</v>
      </c>
      <c r="E930" s="1274" t="s">
        <v>40</v>
      </c>
      <c r="F930" s="761" t="s">
        <v>41</v>
      </c>
      <c r="G930" s="1309"/>
      <c r="H930" s="1827">
        <v>0</v>
      </c>
      <c r="I930" s="1827"/>
      <c r="J930" s="1827"/>
    </row>
    <row r="931" spans="1:12" ht="38.25" hidden="1">
      <c r="A931" s="652"/>
      <c r="B931" s="631"/>
      <c r="C931" s="632"/>
      <c r="D931" s="632"/>
      <c r="E931" s="1274" t="s">
        <v>901</v>
      </c>
      <c r="F931" s="1275"/>
      <c r="G931" s="1276"/>
      <c r="H931" s="1827">
        <v>0</v>
      </c>
      <c r="I931" s="1827"/>
      <c r="J931" s="1827"/>
    </row>
    <row r="932" spans="1:12" ht="1.5" hidden="1" customHeight="1">
      <c r="A932" s="652"/>
      <c r="B932" s="631"/>
      <c r="C932" s="632"/>
      <c r="D932" s="632"/>
      <c r="E932" s="1274" t="s">
        <v>902</v>
      </c>
      <c r="F932" s="1275"/>
      <c r="G932" s="1276"/>
      <c r="H932" s="1827">
        <v>0</v>
      </c>
      <c r="I932" s="1827"/>
      <c r="J932" s="1827"/>
    </row>
    <row r="933" spans="1:12" hidden="1">
      <c r="A933" s="652"/>
      <c r="B933" s="631"/>
      <c r="C933" s="632"/>
      <c r="D933" s="632"/>
      <c r="E933" s="1274" t="s">
        <v>902</v>
      </c>
      <c r="F933" s="1275"/>
      <c r="G933" s="1276"/>
      <c r="H933" s="1827">
        <v>0</v>
      </c>
      <c r="I933" s="1827"/>
      <c r="J933" s="1827"/>
    </row>
    <row r="934" spans="1:12" ht="24.75" customHeight="1">
      <c r="A934" s="652"/>
      <c r="B934" s="631"/>
      <c r="C934" s="632"/>
      <c r="D934" s="632"/>
      <c r="E934" s="957" t="s">
        <v>504</v>
      </c>
      <c r="F934" s="1275"/>
      <c r="G934" s="1276">
        <v>463700</v>
      </c>
      <c r="H934" s="1827">
        <f>I934</f>
        <v>100000</v>
      </c>
      <c r="I934" s="1827">
        <f>'arvesti dproc'!F105+'sporti dproc'!F105</f>
        <v>100000</v>
      </c>
      <c r="J934" s="1827"/>
    </row>
    <row r="935" spans="1:12" ht="12.75" hidden="1" customHeight="1">
      <c r="A935" s="652">
        <v>2980</v>
      </c>
      <c r="B935" s="631" t="s">
        <v>438</v>
      </c>
      <c r="C935" s="632">
        <v>8</v>
      </c>
      <c r="D935" s="632">
        <v>0</v>
      </c>
      <c r="E935" s="1279" t="s">
        <v>156</v>
      </c>
      <c r="F935" s="1279" t="s">
        <v>157</v>
      </c>
      <c r="G935" s="1280"/>
      <c r="H935" s="1827">
        <v>0</v>
      </c>
      <c r="I935" s="1827">
        <v>0</v>
      </c>
      <c r="J935" s="1827">
        <v>0</v>
      </c>
    </row>
    <row r="936" spans="1:12" s="1278" customFormat="1" ht="14.25" hidden="1" customHeight="1">
      <c r="A936" s="652"/>
      <c r="B936" s="631"/>
      <c r="C936" s="632"/>
      <c r="D936" s="632"/>
      <c r="E936" s="1274" t="s">
        <v>667</v>
      </c>
      <c r="F936" s="1279"/>
      <c r="G936" s="1280"/>
      <c r="H936" s="1827"/>
      <c r="I936" s="1827"/>
      <c r="J936" s="1827"/>
      <c r="L936" s="627"/>
    </row>
    <row r="937" spans="1:12" hidden="1">
      <c r="A937" s="652">
        <v>2981</v>
      </c>
      <c r="B937" s="631" t="s">
        <v>438</v>
      </c>
      <c r="C937" s="632">
        <v>8</v>
      </c>
      <c r="D937" s="632">
        <v>1</v>
      </c>
      <c r="E937" s="1274" t="s">
        <v>156</v>
      </c>
      <c r="F937" s="761" t="s">
        <v>158</v>
      </c>
      <c r="G937" s="1309"/>
      <c r="H937" s="1827">
        <v>0</v>
      </c>
      <c r="I937" s="1827"/>
      <c r="J937" s="1827"/>
    </row>
    <row r="938" spans="1:12" ht="38.25" hidden="1">
      <c r="A938" s="652"/>
      <c r="B938" s="631"/>
      <c r="C938" s="632"/>
      <c r="D938" s="632"/>
      <c r="E938" s="1274" t="s">
        <v>901</v>
      </c>
      <c r="F938" s="1275"/>
      <c r="G938" s="1276"/>
      <c r="H938" s="1827">
        <v>0</v>
      </c>
      <c r="I938" s="1827"/>
      <c r="J938" s="1827"/>
    </row>
    <row r="939" spans="1:12" ht="1.5" hidden="1" customHeight="1">
      <c r="A939" s="652"/>
      <c r="B939" s="631"/>
      <c r="C939" s="632"/>
      <c r="D939" s="632"/>
      <c r="E939" s="1274" t="s">
        <v>902</v>
      </c>
      <c r="F939" s="1275"/>
      <c r="G939" s="1276"/>
      <c r="H939" s="1827">
        <v>0</v>
      </c>
      <c r="I939" s="1827"/>
      <c r="J939" s="1827"/>
    </row>
    <row r="940" spans="1:12" hidden="1">
      <c r="A940" s="652"/>
      <c r="B940" s="631"/>
      <c r="C940" s="632"/>
      <c r="D940" s="632"/>
      <c r="E940" s="1274" t="s">
        <v>902</v>
      </c>
      <c r="F940" s="1275"/>
      <c r="G940" s="1276"/>
      <c r="H940" s="1827">
        <v>0</v>
      </c>
      <c r="I940" s="1827"/>
      <c r="J940" s="1827"/>
    </row>
    <row r="941" spans="1:12">
      <c r="A941" s="652"/>
      <c r="B941" s="631"/>
      <c r="C941" s="632"/>
      <c r="D941" s="632"/>
      <c r="E941" s="795"/>
      <c r="F941" s="1286"/>
      <c r="G941" s="1316">
        <v>511200</v>
      </c>
      <c r="H941" s="1827">
        <f>J941</f>
        <v>0</v>
      </c>
      <c r="I941" s="1827"/>
      <c r="J941" s="1827">
        <f>'sub art dp'!F154</f>
        <v>0</v>
      </c>
    </row>
    <row r="942" spans="1:12" ht="25.5">
      <c r="A942" s="652"/>
      <c r="B942" s="631"/>
      <c r="C942" s="632"/>
      <c r="D942" s="632"/>
      <c r="E942" s="797" t="s">
        <v>1778</v>
      </c>
      <c r="F942" s="1275"/>
      <c r="G942" s="1276">
        <v>511300</v>
      </c>
      <c r="H942" s="1827">
        <f>J942</f>
        <v>0</v>
      </c>
      <c r="I942" s="1827"/>
      <c r="J942" s="1827">
        <f>'sporti dproc'!F155</f>
        <v>0</v>
      </c>
    </row>
    <row r="943" spans="1:12" s="650" customFormat="1" ht="51">
      <c r="A943" s="658">
        <v>3000</v>
      </c>
      <c r="B943" s="631" t="s">
        <v>106</v>
      </c>
      <c r="C943" s="632">
        <v>0</v>
      </c>
      <c r="D943" s="632">
        <v>0</v>
      </c>
      <c r="E943" s="1268" t="s">
        <v>627</v>
      </c>
      <c r="F943" s="630" t="s">
        <v>159</v>
      </c>
      <c r="G943" s="630"/>
      <c r="H943" s="1827">
        <f>I943+J943</f>
        <v>4500</v>
      </c>
      <c r="I943" s="1827">
        <f>I961+I974+I990+I966</f>
        <v>4500</v>
      </c>
      <c r="J943" s="1827">
        <f>J972</f>
        <v>0</v>
      </c>
      <c r="L943" s="627"/>
    </row>
    <row r="944" spans="1:12" ht="11.25" hidden="1" customHeight="1">
      <c r="A944" s="651"/>
      <c r="B944" s="631"/>
      <c r="C944" s="632"/>
      <c r="D944" s="632"/>
      <c r="E944" s="1274" t="s">
        <v>268</v>
      </c>
      <c r="F944" s="1275"/>
      <c r="G944" s="1276"/>
      <c r="H944" s="1827">
        <v>0</v>
      </c>
      <c r="I944" s="1827"/>
      <c r="J944" s="1827"/>
    </row>
    <row r="945" spans="1:12" ht="14.25" hidden="1" customHeight="1">
      <c r="A945" s="652">
        <v>3010</v>
      </c>
      <c r="B945" s="631" t="s">
        <v>106</v>
      </c>
      <c r="C945" s="632">
        <v>1</v>
      </c>
      <c r="D945" s="632">
        <v>0</v>
      </c>
      <c r="E945" s="1279" t="s">
        <v>105</v>
      </c>
      <c r="F945" s="1279" t="s">
        <v>160</v>
      </c>
      <c r="G945" s="1280"/>
      <c r="H945" s="1827">
        <v>0</v>
      </c>
      <c r="I945" s="1827">
        <v>0</v>
      </c>
      <c r="J945" s="1827">
        <v>0</v>
      </c>
    </row>
    <row r="946" spans="1:12" s="1278" customFormat="1" ht="10.5" hidden="1" customHeight="1">
      <c r="A946" s="652"/>
      <c r="B946" s="631"/>
      <c r="C946" s="632"/>
      <c r="D946" s="632"/>
      <c r="E946" s="1274" t="s">
        <v>667</v>
      </c>
      <c r="F946" s="1279"/>
      <c r="G946" s="1280"/>
      <c r="H946" s="1827">
        <v>0</v>
      </c>
      <c r="I946" s="1827"/>
      <c r="J946" s="1827"/>
      <c r="L946" s="627"/>
    </row>
    <row r="947" spans="1:12" ht="13.5" hidden="1" customHeight="1">
      <c r="A947" s="652">
        <v>3011</v>
      </c>
      <c r="B947" s="631" t="s">
        <v>106</v>
      </c>
      <c r="C947" s="632">
        <v>1</v>
      </c>
      <c r="D947" s="632">
        <v>1</v>
      </c>
      <c r="E947" s="1274" t="s">
        <v>161</v>
      </c>
      <c r="F947" s="761" t="s">
        <v>162</v>
      </c>
      <c r="G947" s="1309"/>
      <c r="H947" s="1827">
        <v>0</v>
      </c>
      <c r="I947" s="1827"/>
      <c r="J947" s="1827"/>
    </row>
    <row r="948" spans="1:12" ht="0.75" hidden="1" customHeight="1">
      <c r="A948" s="652"/>
      <c r="B948" s="631"/>
      <c r="C948" s="632"/>
      <c r="D948" s="632"/>
      <c r="E948" s="1274" t="s">
        <v>901</v>
      </c>
      <c r="F948" s="1275"/>
      <c r="G948" s="1276"/>
      <c r="H948" s="1827">
        <v>0</v>
      </c>
      <c r="I948" s="1827"/>
      <c r="J948" s="1827"/>
    </row>
    <row r="949" spans="1:12" hidden="1">
      <c r="A949" s="652"/>
      <c r="B949" s="631"/>
      <c r="C949" s="632"/>
      <c r="D949" s="632"/>
      <c r="E949" s="1274" t="s">
        <v>902</v>
      </c>
      <c r="F949" s="1275"/>
      <c r="G949" s="1276"/>
      <c r="H949" s="1827">
        <v>0</v>
      </c>
      <c r="I949" s="1827"/>
      <c r="J949" s="1827"/>
    </row>
    <row r="950" spans="1:12" hidden="1">
      <c r="A950" s="652"/>
      <c r="B950" s="631"/>
      <c r="C950" s="632"/>
      <c r="D950" s="632"/>
      <c r="E950" s="1274" t="s">
        <v>902</v>
      </c>
      <c r="F950" s="1275"/>
      <c r="G950" s="1276"/>
      <c r="H950" s="1827">
        <v>0</v>
      </c>
      <c r="I950" s="1827"/>
      <c r="J950" s="1827"/>
    </row>
    <row r="951" spans="1:12" hidden="1">
      <c r="A951" s="652">
        <v>3012</v>
      </c>
      <c r="B951" s="631" t="s">
        <v>106</v>
      </c>
      <c r="C951" s="632">
        <v>1</v>
      </c>
      <c r="D951" s="632">
        <v>2</v>
      </c>
      <c r="E951" s="1274" t="s">
        <v>163</v>
      </c>
      <c r="F951" s="761" t="s">
        <v>164</v>
      </c>
      <c r="G951" s="1309"/>
      <c r="H951" s="1827">
        <v>0</v>
      </c>
      <c r="I951" s="1827"/>
      <c r="J951" s="1827"/>
    </row>
    <row r="952" spans="1:12" ht="38.25" hidden="1">
      <c r="A952" s="652"/>
      <c r="B952" s="631"/>
      <c r="C952" s="632"/>
      <c r="D952" s="632"/>
      <c r="E952" s="1274" t="s">
        <v>901</v>
      </c>
      <c r="F952" s="1275"/>
      <c r="G952" s="1276"/>
      <c r="H952" s="1827">
        <v>0</v>
      </c>
      <c r="I952" s="1827"/>
      <c r="J952" s="1827"/>
    </row>
    <row r="953" spans="1:12" ht="0.75" hidden="1" customHeight="1">
      <c r="A953" s="652"/>
      <c r="B953" s="631"/>
      <c r="C953" s="632"/>
      <c r="D953" s="632"/>
      <c r="E953" s="1274" t="s">
        <v>902</v>
      </c>
      <c r="F953" s="1275"/>
      <c r="G953" s="1276"/>
      <c r="H953" s="1827">
        <v>0</v>
      </c>
      <c r="I953" s="1827"/>
      <c r="J953" s="1827"/>
    </row>
    <row r="954" spans="1:12" hidden="1">
      <c r="A954" s="652"/>
      <c r="B954" s="631"/>
      <c r="C954" s="632"/>
      <c r="D954" s="632"/>
      <c r="E954" s="1274" t="s">
        <v>902</v>
      </c>
      <c r="F954" s="1275"/>
      <c r="G954" s="1276"/>
      <c r="H954" s="1827">
        <v>0</v>
      </c>
      <c r="I954" s="1827"/>
      <c r="J954" s="1827"/>
    </row>
    <row r="955" spans="1:12" hidden="1">
      <c r="A955" s="652">
        <v>3020</v>
      </c>
      <c r="B955" s="631" t="s">
        <v>106</v>
      </c>
      <c r="C955" s="632">
        <v>2</v>
      </c>
      <c r="D955" s="632">
        <v>0</v>
      </c>
      <c r="E955" s="1279" t="s">
        <v>165</v>
      </c>
      <c r="F955" s="1279" t="s">
        <v>166</v>
      </c>
      <c r="G955" s="1280"/>
      <c r="H955" s="1827">
        <v>0</v>
      </c>
      <c r="I955" s="1827">
        <v>0</v>
      </c>
      <c r="J955" s="1827">
        <v>0</v>
      </c>
    </row>
    <row r="956" spans="1:12" s="1278" customFormat="1" ht="10.5" hidden="1" customHeight="1">
      <c r="A956" s="652"/>
      <c r="B956" s="631"/>
      <c r="C956" s="632"/>
      <c r="D956" s="632"/>
      <c r="E956" s="1274" t="s">
        <v>667</v>
      </c>
      <c r="F956" s="1279"/>
      <c r="G956" s="1280"/>
      <c r="H956" s="1827">
        <v>0</v>
      </c>
      <c r="I956" s="1827"/>
      <c r="J956" s="1827"/>
      <c r="L956" s="627"/>
    </row>
    <row r="957" spans="1:12" ht="14.25" hidden="1" customHeight="1">
      <c r="A957" s="652">
        <v>3021</v>
      </c>
      <c r="B957" s="631" t="s">
        <v>106</v>
      </c>
      <c r="C957" s="632">
        <v>2</v>
      </c>
      <c r="D957" s="632">
        <v>1</v>
      </c>
      <c r="E957" s="1274" t="s">
        <v>165</v>
      </c>
      <c r="F957" s="761" t="s">
        <v>167</v>
      </c>
      <c r="G957" s="1309"/>
      <c r="H957" s="1827">
        <v>0</v>
      </c>
      <c r="I957" s="1827"/>
      <c r="J957" s="1827"/>
    </row>
    <row r="958" spans="1:12" ht="0.75" hidden="1" customHeight="1">
      <c r="A958" s="652"/>
      <c r="B958" s="631"/>
      <c r="C958" s="632"/>
      <c r="D958" s="632"/>
      <c r="E958" s="1274" t="s">
        <v>901</v>
      </c>
      <c r="F958" s="1275"/>
      <c r="G958" s="1276"/>
      <c r="H958" s="1827">
        <v>0</v>
      </c>
      <c r="I958" s="1827"/>
      <c r="J958" s="1827"/>
    </row>
    <row r="959" spans="1:12" ht="1.5" hidden="1" customHeight="1">
      <c r="A959" s="652"/>
      <c r="B959" s="631"/>
      <c r="C959" s="632"/>
      <c r="D959" s="632"/>
      <c r="E959" s="1274" t="s">
        <v>902</v>
      </c>
      <c r="F959" s="1275"/>
      <c r="G959" s="1276"/>
      <c r="H959" s="1827">
        <v>0</v>
      </c>
      <c r="I959" s="1827"/>
      <c r="J959" s="1827"/>
    </row>
    <row r="960" spans="1:12" hidden="1">
      <c r="A960" s="652"/>
      <c r="B960" s="631"/>
      <c r="C960" s="632"/>
      <c r="D960" s="632"/>
      <c r="E960" s="1274" t="s">
        <v>902</v>
      </c>
      <c r="F960" s="1275"/>
      <c r="G960" s="1276"/>
      <c r="H960" s="1827">
        <v>0</v>
      </c>
      <c r="I960" s="1827"/>
      <c r="J960" s="1827"/>
    </row>
    <row r="961" spans="1:12" ht="19.5" customHeight="1">
      <c r="A961" s="652">
        <v>3030</v>
      </c>
      <c r="B961" s="631" t="s">
        <v>106</v>
      </c>
      <c r="C961" s="632">
        <v>3</v>
      </c>
      <c r="D961" s="632">
        <v>0</v>
      </c>
      <c r="E961" s="1279" t="s">
        <v>168</v>
      </c>
      <c r="F961" s="1279" t="s">
        <v>169</v>
      </c>
      <c r="G961" s="1280"/>
      <c r="H961" s="1827">
        <f>I961</f>
        <v>500</v>
      </c>
      <c r="I961" s="1827">
        <f>I963</f>
        <v>500</v>
      </c>
      <c r="J961" s="1827">
        <v>0</v>
      </c>
    </row>
    <row r="962" spans="1:12" s="1278" customFormat="1" ht="13.5" customHeight="1">
      <c r="A962" s="652"/>
      <c r="B962" s="631"/>
      <c r="C962" s="632"/>
      <c r="D962" s="632"/>
      <c r="E962" s="1274" t="s">
        <v>667</v>
      </c>
      <c r="F962" s="1279"/>
      <c r="G962" s="1280"/>
      <c r="H962" s="1827">
        <v>0</v>
      </c>
      <c r="I962" s="1827"/>
      <c r="J962" s="1827"/>
      <c r="L962" s="627"/>
    </row>
    <row r="963" spans="1:12" s="1278" customFormat="1" ht="15.75" customHeight="1">
      <c r="A963" s="652">
        <v>3031</v>
      </c>
      <c r="B963" s="631" t="s">
        <v>106</v>
      </c>
      <c r="C963" s="632">
        <v>3</v>
      </c>
      <c r="D963" s="632">
        <v>1</v>
      </c>
      <c r="E963" s="1274" t="s">
        <v>168</v>
      </c>
      <c r="F963" s="1279"/>
      <c r="G963" s="1280"/>
      <c r="H963" s="1827">
        <f>I963</f>
        <v>500</v>
      </c>
      <c r="I963" s="1827">
        <f>'soc haraz.korcrac'!F32</f>
        <v>500</v>
      </c>
      <c r="J963" s="1827"/>
      <c r="L963" s="627"/>
    </row>
    <row r="964" spans="1:12" s="1278" customFormat="1" ht="12.75" customHeight="1">
      <c r="A964" s="652"/>
      <c r="B964" s="631"/>
      <c r="C964" s="632"/>
      <c r="D964" s="632"/>
      <c r="E964" s="1274" t="s">
        <v>901</v>
      </c>
      <c r="F964" s="1279"/>
      <c r="G964" s="1280"/>
      <c r="H964" s="1827"/>
      <c r="I964" s="1827"/>
      <c r="J964" s="1827"/>
      <c r="L964" s="627"/>
    </row>
    <row r="965" spans="1:12" s="1278" customFormat="1">
      <c r="A965" s="652"/>
      <c r="B965" s="631"/>
      <c r="C965" s="632"/>
      <c r="D965" s="632"/>
      <c r="E965" s="782" t="s">
        <v>292</v>
      </c>
      <c r="F965" s="1291"/>
      <c r="G965" s="1284" t="s">
        <v>511</v>
      </c>
      <c r="H965" s="1827">
        <f>I965</f>
        <v>500</v>
      </c>
      <c r="I965" s="1827">
        <f>'soc haraz.korcrac'!F109</f>
        <v>500</v>
      </c>
      <c r="J965" s="1827"/>
      <c r="L965" s="627"/>
    </row>
    <row r="966" spans="1:12" ht="13.5" customHeight="1">
      <c r="A966" s="652">
        <v>3040</v>
      </c>
      <c r="B966" s="631" t="s">
        <v>106</v>
      </c>
      <c r="C966" s="632">
        <v>4</v>
      </c>
      <c r="D966" s="632">
        <v>0</v>
      </c>
      <c r="E966" s="1279" t="s">
        <v>170</v>
      </c>
      <c r="F966" s="1279" t="s">
        <v>880</v>
      </c>
      <c r="G966" s="1280"/>
      <c r="H966" s="1827">
        <f>I966</f>
        <v>0</v>
      </c>
      <c r="I966" s="1827">
        <f>I968</f>
        <v>0</v>
      </c>
      <c r="J966" s="1827">
        <v>0</v>
      </c>
    </row>
    <row r="967" spans="1:12" s="1278" customFormat="1" hidden="1">
      <c r="A967" s="652"/>
      <c r="B967" s="631"/>
      <c r="C967" s="632"/>
      <c r="D967" s="632"/>
      <c r="E967" s="1274" t="s">
        <v>667</v>
      </c>
      <c r="F967" s="1279"/>
      <c r="G967" s="1280"/>
      <c r="H967" s="1827"/>
      <c r="I967" s="1827"/>
      <c r="J967" s="1827"/>
      <c r="L967" s="627"/>
    </row>
    <row r="968" spans="1:12" hidden="1">
      <c r="A968" s="652">
        <v>3041</v>
      </c>
      <c r="B968" s="631" t="s">
        <v>106</v>
      </c>
      <c r="C968" s="632">
        <v>4</v>
      </c>
      <c r="D968" s="632">
        <v>1</v>
      </c>
      <c r="E968" s="1274" t="s">
        <v>170</v>
      </c>
      <c r="F968" s="761" t="s">
        <v>881</v>
      </c>
      <c r="G968" s="1286"/>
      <c r="H968" s="1827">
        <f>I968</f>
        <v>0</v>
      </c>
      <c r="I968" s="1827">
        <f>I970</f>
        <v>0</v>
      </c>
      <c r="J968" s="1827"/>
    </row>
    <row r="969" spans="1:12" ht="13.5" hidden="1" customHeight="1">
      <c r="A969" s="652"/>
      <c r="B969" s="631"/>
      <c r="C969" s="632"/>
      <c r="D969" s="632"/>
      <c r="E969" s="1274" t="s">
        <v>901</v>
      </c>
      <c r="F969" s="1275"/>
      <c r="G969" s="1276"/>
      <c r="H969" s="1827">
        <v>0</v>
      </c>
      <c r="I969" s="1827"/>
      <c r="J969" s="1827"/>
    </row>
    <row r="970" spans="1:12" ht="15" hidden="1" customHeight="1">
      <c r="A970" s="652"/>
      <c r="B970" s="631"/>
      <c r="C970" s="632"/>
      <c r="D970" s="632"/>
      <c r="E970" s="754" t="s">
        <v>673</v>
      </c>
      <c r="F970" s="1275"/>
      <c r="G970" s="1292">
        <v>411100</v>
      </c>
      <c r="H970" s="1827">
        <f>I970</f>
        <v>0</v>
      </c>
      <c r="I970" s="1827">
        <f>'10-4-1'!F35</f>
        <v>0</v>
      </c>
      <c r="J970" s="1827"/>
    </row>
    <row r="971" spans="1:12" hidden="1">
      <c r="A971" s="652"/>
      <c r="B971" s="631"/>
      <c r="C971" s="632"/>
      <c r="D971" s="632"/>
      <c r="E971" s="782" t="s">
        <v>16</v>
      </c>
      <c r="F971" s="1291"/>
      <c r="G971" s="1284" t="s">
        <v>874</v>
      </c>
      <c r="H971" s="1827">
        <v>0</v>
      </c>
      <c r="I971" s="1827">
        <v>0</v>
      </c>
      <c r="J971" s="1827"/>
    </row>
    <row r="972" spans="1:12" hidden="1">
      <c r="A972" s="652">
        <v>3050</v>
      </c>
      <c r="B972" s="631" t="s">
        <v>106</v>
      </c>
      <c r="C972" s="632">
        <v>5</v>
      </c>
      <c r="D972" s="632">
        <v>0</v>
      </c>
      <c r="E972" s="1279" t="s">
        <v>835</v>
      </c>
      <c r="F972" s="1279" t="s">
        <v>836</v>
      </c>
      <c r="G972" s="1280"/>
      <c r="H972" s="1827">
        <f>H974</f>
        <v>0</v>
      </c>
      <c r="I972" s="1827">
        <f>I974</f>
        <v>0</v>
      </c>
      <c r="J972" s="1827">
        <f>J974</f>
        <v>0</v>
      </c>
    </row>
    <row r="973" spans="1:12" s="1278" customFormat="1" hidden="1">
      <c r="A973" s="652"/>
      <c r="B973" s="631"/>
      <c r="C973" s="632"/>
      <c r="D973" s="632"/>
      <c r="E973" s="1274" t="s">
        <v>667</v>
      </c>
      <c r="F973" s="1279"/>
      <c r="G973" s="1280"/>
      <c r="H973" s="1827">
        <v>0</v>
      </c>
      <c r="I973" s="1827"/>
      <c r="J973" s="1827"/>
      <c r="L973" s="627"/>
    </row>
    <row r="974" spans="1:12" hidden="1">
      <c r="A974" s="652">
        <v>3051</v>
      </c>
      <c r="B974" s="631" t="s">
        <v>106</v>
      </c>
      <c r="C974" s="632">
        <v>5</v>
      </c>
      <c r="D974" s="632">
        <v>1</v>
      </c>
      <c r="E974" s="1274" t="s">
        <v>835</v>
      </c>
      <c r="F974" s="761" t="s">
        <v>836</v>
      </c>
      <c r="G974" s="1309"/>
      <c r="H974" s="1827">
        <f>I974+J974</f>
        <v>0</v>
      </c>
      <c r="I974" s="1827">
        <f>I983</f>
        <v>0</v>
      </c>
      <c r="J974" s="1827">
        <f>J981</f>
        <v>0</v>
      </c>
    </row>
    <row r="975" spans="1:12" ht="38.25" hidden="1">
      <c r="A975" s="652"/>
      <c r="B975" s="631"/>
      <c r="C975" s="632"/>
      <c r="D975" s="632"/>
      <c r="E975" s="1274" t="s">
        <v>901</v>
      </c>
      <c r="F975" s="1275"/>
      <c r="G975" s="1276"/>
      <c r="H975" s="1827">
        <v>0</v>
      </c>
      <c r="I975" s="1827"/>
      <c r="J975" s="1827"/>
    </row>
    <row r="976" spans="1:12" hidden="1">
      <c r="A976" s="652"/>
      <c r="B976" s="631"/>
      <c r="C976" s="632"/>
      <c r="D976" s="632"/>
      <c r="E976" s="753" t="s">
        <v>188</v>
      </c>
      <c r="F976" s="1291"/>
      <c r="G976" s="1292">
        <v>423900</v>
      </c>
      <c r="H976" s="1827">
        <f>I976</f>
        <v>0</v>
      </c>
      <c r="I976" s="1827">
        <v>0</v>
      </c>
      <c r="J976" s="1827"/>
    </row>
    <row r="977" spans="1:12" ht="25.5" hidden="1">
      <c r="A977" s="652"/>
      <c r="B977" s="631"/>
      <c r="C977" s="632"/>
      <c r="D977" s="632"/>
      <c r="E977" s="754" t="s">
        <v>190</v>
      </c>
      <c r="F977" s="1275"/>
      <c r="G977" s="1286" t="s">
        <v>919</v>
      </c>
      <c r="H977" s="1827">
        <f>I977</f>
        <v>0</v>
      </c>
      <c r="I977" s="1827">
        <v>0</v>
      </c>
      <c r="J977" s="1827"/>
    </row>
    <row r="978" spans="1:12" hidden="1">
      <c r="A978" s="652"/>
      <c r="B978" s="631"/>
      <c r="C978" s="632"/>
      <c r="D978" s="632"/>
      <c r="E978" s="782" t="s">
        <v>985</v>
      </c>
      <c r="F978" s="1284" t="s">
        <v>392</v>
      </c>
      <c r="G978" s="1284" t="s">
        <v>392</v>
      </c>
      <c r="H978" s="1827">
        <f>I978</f>
        <v>0</v>
      </c>
      <c r="I978" s="1827">
        <v>0</v>
      </c>
      <c r="J978" s="1827"/>
    </row>
    <row r="979" spans="1:12" hidden="1">
      <c r="A979" s="652"/>
      <c r="B979" s="631"/>
      <c r="C979" s="632"/>
      <c r="D979" s="632"/>
      <c r="E979" s="782" t="s">
        <v>230</v>
      </c>
      <c r="F979" s="1284" t="s">
        <v>395</v>
      </c>
      <c r="G979" s="1284" t="s">
        <v>395</v>
      </c>
      <c r="H979" s="1827">
        <f>I979</f>
        <v>0</v>
      </c>
      <c r="I979" s="1827">
        <v>0</v>
      </c>
      <c r="J979" s="1827"/>
    </row>
    <row r="980" spans="1:12" hidden="1">
      <c r="A980" s="652"/>
      <c r="B980" s="631"/>
      <c r="C980" s="632"/>
      <c r="D980" s="632"/>
      <c r="E980" s="782" t="s">
        <v>480</v>
      </c>
      <c r="F980" s="1275"/>
      <c r="G980" s="1276">
        <v>426900</v>
      </c>
      <c r="H980" s="1827">
        <f>I980</f>
        <v>0</v>
      </c>
      <c r="I980" s="1827">
        <v>0</v>
      </c>
      <c r="J980" s="1827"/>
    </row>
    <row r="981" spans="1:12" hidden="1">
      <c r="A981" s="652"/>
      <c r="B981" s="631"/>
      <c r="C981" s="632"/>
      <c r="D981" s="632"/>
      <c r="E981" s="798" t="s">
        <v>664</v>
      </c>
      <c r="F981" s="1275"/>
      <c r="G981" s="1276">
        <v>522100</v>
      </c>
      <c r="H981" s="1827">
        <f>J981</f>
        <v>0</v>
      </c>
      <c r="I981" s="1827">
        <v>0</v>
      </c>
      <c r="J981" s="1827">
        <v>0</v>
      </c>
    </row>
    <row r="982" spans="1:12" hidden="1">
      <c r="A982" s="652"/>
      <c r="B982" s="631"/>
      <c r="C982" s="632"/>
      <c r="D982" s="632"/>
      <c r="E982" s="1274" t="s">
        <v>902</v>
      </c>
      <c r="F982" s="1275"/>
      <c r="G982" s="1276"/>
      <c r="H982" s="1827">
        <v>0</v>
      </c>
      <c r="I982" s="1827"/>
      <c r="J982" s="1827"/>
    </row>
    <row r="983" spans="1:12" hidden="1">
      <c r="A983" s="652"/>
      <c r="B983" s="631"/>
      <c r="C983" s="632"/>
      <c r="D983" s="632"/>
      <c r="E983" s="782"/>
      <c r="F983" s="1284"/>
      <c r="G983" s="1284"/>
      <c r="H983" s="1827">
        <f>I983</f>
        <v>0</v>
      </c>
      <c r="I983" s="1827">
        <v>0</v>
      </c>
      <c r="J983" s="1827"/>
    </row>
    <row r="984" spans="1:12" ht="0.75" customHeight="1">
      <c r="A984" s="652">
        <v>3060</v>
      </c>
      <c r="B984" s="631" t="s">
        <v>106</v>
      </c>
      <c r="C984" s="632">
        <v>6</v>
      </c>
      <c r="D984" s="632">
        <v>0</v>
      </c>
      <c r="E984" s="1279" t="s">
        <v>837</v>
      </c>
      <c r="F984" s="1279" t="s">
        <v>838</v>
      </c>
      <c r="G984" s="1280"/>
      <c r="H984" s="1827">
        <v>0</v>
      </c>
      <c r="I984" s="1827">
        <v>0</v>
      </c>
      <c r="J984" s="1827">
        <v>0</v>
      </c>
    </row>
    <row r="985" spans="1:12" s="1278" customFormat="1" hidden="1">
      <c r="A985" s="652"/>
      <c r="B985" s="631"/>
      <c r="C985" s="632"/>
      <c r="D985" s="632"/>
      <c r="E985" s="1274" t="s">
        <v>667</v>
      </c>
      <c r="F985" s="1279"/>
      <c r="G985" s="1280"/>
      <c r="H985" s="1827">
        <v>0</v>
      </c>
      <c r="I985" s="1827"/>
      <c r="J985" s="1827"/>
      <c r="L985" s="627"/>
    </row>
    <row r="986" spans="1:12" hidden="1">
      <c r="A986" s="652">
        <v>3061</v>
      </c>
      <c r="B986" s="631" t="s">
        <v>106</v>
      </c>
      <c r="C986" s="632">
        <v>6</v>
      </c>
      <c r="D986" s="632">
        <v>1</v>
      </c>
      <c r="E986" s="1274" t="s">
        <v>837</v>
      </c>
      <c r="F986" s="761" t="s">
        <v>838</v>
      </c>
      <c r="G986" s="1309"/>
      <c r="H986" s="1827">
        <v>0</v>
      </c>
      <c r="I986" s="1827"/>
      <c r="J986" s="1827"/>
    </row>
    <row r="987" spans="1:12" ht="38.25" hidden="1">
      <c r="A987" s="652"/>
      <c r="B987" s="631"/>
      <c r="C987" s="632"/>
      <c r="D987" s="632"/>
      <c r="E987" s="1274" t="s">
        <v>901</v>
      </c>
      <c r="F987" s="1275"/>
      <c r="G987" s="1276"/>
      <c r="H987" s="1827">
        <v>0</v>
      </c>
      <c r="I987" s="1827"/>
      <c r="J987" s="1827"/>
    </row>
    <row r="988" spans="1:12" hidden="1">
      <c r="A988" s="652"/>
      <c r="B988" s="631"/>
      <c r="C988" s="632"/>
      <c r="D988" s="632"/>
      <c r="E988" s="1274" t="s">
        <v>902</v>
      </c>
      <c r="F988" s="1275"/>
      <c r="G988" s="1276"/>
      <c r="H988" s="1827">
        <v>0</v>
      </c>
      <c r="I988" s="1827"/>
      <c r="J988" s="1827"/>
    </row>
    <row r="989" spans="1:12">
      <c r="A989" s="652"/>
      <c r="B989" s="631"/>
      <c r="C989" s="632"/>
      <c r="D989" s="632"/>
      <c r="E989" s="1274" t="s">
        <v>902</v>
      </c>
      <c r="F989" s="1275"/>
      <c r="G989" s="1276"/>
      <c r="H989" s="1827">
        <v>0</v>
      </c>
      <c r="I989" s="1827"/>
      <c r="J989" s="1827"/>
    </row>
    <row r="990" spans="1:12" ht="33" customHeight="1">
      <c r="A990" s="652">
        <v>3070</v>
      </c>
      <c r="B990" s="631" t="s">
        <v>106</v>
      </c>
      <c r="C990" s="632">
        <v>7</v>
      </c>
      <c r="D990" s="632">
        <v>0</v>
      </c>
      <c r="E990" s="1279" t="s">
        <v>839</v>
      </c>
      <c r="F990" s="1279" t="s">
        <v>112</v>
      </c>
      <c r="G990" s="1280"/>
      <c r="H990" s="1827">
        <f>I990</f>
        <v>4000</v>
      </c>
      <c r="I990" s="1827">
        <f>I992</f>
        <v>4000</v>
      </c>
      <c r="J990" s="1827">
        <v>0</v>
      </c>
    </row>
    <row r="991" spans="1:12" s="1278" customFormat="1" ht="12.75" customHeight="1">
      <c r="A991" s="652"/>
      <c r="B991" s="631"/>
      <c r="C991" s="632"/>
      <c r="D991" s="632"/>
      <c r="E991" s="1274" t="s">
        <v>667</v>
      </c>
      <c r="F991" s="1279"/>
      <c r="G991" s="1280"/>
      <c r="H991" s="1827"/>
      <c r="I991" s="1827"/>
      <c r="J991" s="1827"/>
      <c r="L991" s="627"/>
    </row>
    <row r="992" spans="1:12" ht="25.5" customHeight="1">
      <c r="A992" s="652">
        <v>3071</v>
      </c>
      <c r="B992" s="631" t="s">
        <v>106</v>
      </c>
      <c r="C992" s="632">
        <v>7</v>
      </c>
      <c r="D992" s="632">
        <v>1</v>
      </c>
      <c r="E992" s="1274" t="s">
        <v>839</v>
      </c>
      <c r="F992" s="761" t="s">
        <v>134</v>
      </c>
      <c r="G992" s="1309"/>
      <c r="H992" s="1827">
        <f>I992</f>
        <v>4000</v>
      </c>
      <c r="I992" s="1827">
        <f>I995+I996+I997</f>
        <v>4000</v>
      </c>
      <c r="J992" s="1827"/>
    </row>
    <row r="993" spans="1:12" ht="27" hidden="1" customHeight="1">
      <c r="A993" s="652"/>
      <c r="B993" s="631"/>
      <c r="C993" s="632"/>
      <c r="D993" s="632"/>
      <c r="E993" s="1274" t="s">
        <v>901</v>
      </c>
      <c r="F993" s="1275"/>
      <c r="G993" s="1276"/>
      <c r="H993" s="1827">
        <v>0</v>
      </c>
      <c r="I993" s="1827"/>
      <c r="J993" s="1827"/>
    </row>
    <row r="994" spans="1:12" ht="25.5" customHeight="1">
      <c r="A994" s="652"/>
      <c r="B994" s="631"/>
      <c r="C994" s="632"/>
      <c r="D994" s="632"/>
      <c r="E994" s="1274" t="s">
        <v>901</v>
      </c>
      <c r="F994" s="1275"/>
      <c r="G994" s="1284"/>
      <c r="H994" s="1827">
        <v>0</v>
      </c>
      <c r="I994" s="1827">
        <v>0</v>
      </c>
      <c r="J994" s="1827"/>
    </row>
    <row r="995" spans="1:12" ht="18" customHeight="1">
      <c r="A995" s="652"/>
      <c r="B995" s="631"/>
      <c r="C995" s="632"/>
      <c r="D995" s="632"/>
      <c r="E995" s="782" t="s">
        <v>16</v>
      </c>
      <c r="F995" s="1275"/>
      <c r="G995" s="1284" t="s">
        <v>874</v>
      </c>
      <c r="H995" s="1827">
        <f>I995</f>
        <v>0</v>
      </c>
      <c r="I995" s="1827">
        <f>'arandzin soc'!F112</f>
        <v>0</v>
      </c>
      <c r="J995" s="1827"/>
    </row>
    <row r="996" spans="1:12" ht="25.5" customHeight="1">
      <c r="A996" s="652"/>
      <c r="B996" s="631"/>
      <c r="C996" s="632"/>
      <c r="D996" s="632"/>
      <c r="E996" s="782" t="s">
        <v>230</v>
      </c>
      <c r="F996" s="1284" t="s">
        <v>395</v>
      </c>
      <c r="G996" s="1284" t="s">
        <v>395</v>
      </c>
      <c r="H996" s="1827">
        <f>I996</f>
        <v>1000</v>
      </c>
      <c r="I996" s="1827">
        <f>'arandzin soc'!F76</f>
        <v>1000</v>
      </c>
      <c r="J996" s="1827"/>
    </row>
    <row r="997" spans="1:12" ht="18" customHeight="1">
      <c r="A997" s="652"/>
      <c r="B997" s="631"/>
      <c r="C997" s="632"/>
      <c r="D997" s="632"/>
      <c r="E997" s="782" t="s">
        <v>480</v>
      </c>
      <c r="F997" s="1284" t="s">
        <v>396</v>
      </c>
      <c r="G997" s="1284" t="s">
        <v>396</v>
      </c>
      <c r="H997" s="1827">
        <f>I997</f>
        <v>3000</v>
      </c>
      <c r="I997" s="1827">
        <f>'arandzin soc'!F77</f>
        <v>3000</v>
      </c>
      <c r="J997" s="1827"/>
    </row>
    <row r="998" spans="1:12" ht="24.75" customHeight="1">
      <c r="A998" s="652">
        <v>3080</v>
      </c>
      <c r="B998" s="631" t="s">
        <v>106</v>
      </c>
      <c r="C998" s="632">
        <v>8</v>
      </c>
      <c r="D998" s="632">
        <v>0</v>
      </c>
      <c r="E998" s="1279" t="s">
        <v>1091</v>
      </c>
      <c r="F998" s="1279" t="s">
        <v>1092</v>
      </c>
      <c r="G998" s="1280"/>
      <c r="H998" s="1827">
        <v>0</v>
      </c>
      <c r="I998" s="1827">
        <v>0</v>
      </c>
      <c r="J998" s="1827">
        <v>0</v>
      </c>
    </row>
    <row r="999" spans="1:12" s="1278" customFormat="1" ht="10.5" hidden="1" customHeight="1">
      <c r="A999" s="652"/>
      <c r="B999" s="631"/>
      <c r="C999" s="632"/>
      <c r="D999" s="632"/>
      <c r="E999" s="1274" t="s">
        <v>667</v>
      </c>
      <c r="F999" s="1279"/>
      <c r="G999" s="1280"/>
      <c r="H999" s="1827">
        <v>0</v>
      </c>
      <c r="I999" s="1827"/>
      <c r="J999" s="1827"/>
      <c r="L999" s="627"/>
    </row>
    <row r="1000" spans="1:12" ht="27" hidden="1" customHeight="1">
      <c r="A1000" s="652">
        <v>3081</v>
      </c>
      <c r="B1000" s="631" t="s">
        <v>106</v>
      </c>
      <c r="C1000" s="632">
        <v>8</v>
      </c>
      <c r="D1000" s="632">
        <v>1</v>
      </c>
      <c r="E1000" s="1274" t="s">
        <v>1091</v>
      </c>
      <c r="F1000" s="761" t="s">
        <v>1093</v>
      </c>
      <c r="G1000" s="1309"/>
      <c r="H1000" s="1827">
        <v>0</v>
      </c>
      <c r="I1000" s="1827"/>
      <c r="J1000" s="1827"/>
    </row>
    <row r="1001" spans="1:12" s="1278" customFormat="1" ht="10.5" hidden="1" customHeight="1">
      <c r="A1001" s="652"/>
      <c r="B1001" s="631"/>
      <c r="C1001" s="632"/>
      <c r="D1001" s="632"/>
      <c r="E1001" s="1274" t="s">
        <v>667</v>
      </c>
      <c r="F1001" s="1279"/>
      <c r="G1001" s="1280"/>
      <c r="H1001" s="1827">
        <v>0</v>
      </c>
      <c r="I1001" s="1827"/>
      <c r="J1001" s="1827"/>
      <c r="L1001" s="627"/>
    </row>
    <row r="1002" spans="1:12" ht="26.25" hidden="1" customHeight="1">
      <c r="A1002" s="652">
        <v>3090</v>
      </c>
      <c r="B1002" s="631" t="s">
        <v>106</v>
      </c>
      <c r="C1002" s="632">
        <v>9</v>
      </c>
      <c r="D1002" s="632">
        <v>0</v>
      </c>
      <c r="E1002" s="1279" t="s">
        <v>1094</v>
      </c>
      <c r="F1002" s="1279" t="s">
        <v>129</v>
      </c>
      <c r="G1002" s="1280"/>
      <c r="H1002" s="1827">
        <v>0</v>
      </c>
      <c r="I1002" s="1827">
        <v>0</v>
      </c>
      <c r="J1002" s="1827">
        <v>0</v>
      </c>
    </row>
    <row r="1003" spans="1:12" s="1278" customFormat="1" ht="0.75" hidden="1" customHeight="1">
      <c r="A1003" s="652"/>
      <c r="B1003" s="631"/>
      <c r="C1003" s="632"/>
      <c r="D1003" s="632"/>
      <c r="E1003" s="1274" t="s">
        <v>667</v>
      </c>
      <c r="F1003" s="1279"/>
      <c r="G1003" s="1280"/>
      <c r="H1003" s="1827">
        <v>0</v>
      </c>
      <c r="I1003" s="1827"/>
      <c r="J1003" s="1827"/>
      <c r="L1003" s="627"/>
    </row>
    <row r="1004" spans="1:12" ht="26.25" hidden="1" customHeight="1">
      <c r="A1004" s="661">
        <v>3091</v>
      </c>
      <c r="B1004" s="631" t="s">
        <v>106</v>
      </c>
      <c r="C1004" s="632">
        <v>9</v>
      </c>
      <c r="D1004" s="632">
        <v>1</v>
      </c>
      <c r="E1004" s="1274" t="s">
        <v>1094</v>
      </c>
      <c r="F1004" s="761" t="s">
        <v>1121</v>
      </c>
      <c r="G1004" s="1309"/>
      <c r="H1004" s="1827">
        <v>0</v>
      </c>
      <c r="I1004" s="1827"/>
      <c r="J1004" s="1827"/>
    </row>
    <row r="1005" spans="1:12" ht="38.25" hidden="1">
      <c r="A1005" s="652"/>
      <c r="B1005" s="631"/>
      <c r="C1005" s="632"/>
      <c r="D1005" s="632"/>
      <c r="E1005" s="1274" t="s">
        <v>901</v>
      </c>
      <c r="F1005" s="1275"/>
      <c r="G1005" s="1276"/>
      <c r="H1005" s="1827">
        <v>0</v>
      </c>
      <c r="I1005" s="1827"/>
      <c r="J1005" s="1827"/>
    </row>
    <row r="1006" spans="1:12" ht="0.75" hidden="1" customHeight="1">
      <c r="A1006" s="652"/>
      <c r="B1006" s="631"/>
      <c r="C1006" s="632"/>
      <c r="D1006" s="632"/>
      <c r="E1006" s="1274" t="s">
        <v>902</v>
      </c>
      <c r="F1006" s="1275"/>
      <c r="G1006" s="1276"/>
      <c r="H1006" s="1827">
        <v>0</v>
      </c>
      <c r="I1006" s="1827"/>
      <c r="J1006" s="1827"/>
    </row>
    <row r="1007" spans="1:12" hidden="1">
      <c r="A1007" s="652"/>
      <c r="B1007" s="631"/>
      <c r="C1007" s="632"/>
      <c r="D1007" s="632"/>
      <c r="E1007" s="1274" t="s">
        <v>902</v>
      </c>
      <c r="F1007" s="1275"/>
      <c r="G1007" s="1276"/>
      <c r="H1007" s="1827">
        <v>0</v>
      </c>
      <c r="I1007" s="1827"/>
      <c r="J1007" s="1827"/>
    </row>
    <row r="1008" spans="1:12" ht="24.75" hidden="1" customHeight="1">
      <c r="A1008" s="661">
        <v>3092</v>
      </c>
      <c r="B1008" s="631" t="s">
        <v>106</v>
      </c>
      <c r="C1008" s="632">
        <v>9</v>
      </c>
      <c r="D1008" s="632">
        <v>2</v>
      </c>
      <c r="E1008" s="1274" t="s">
        <v>1008</v>
      </c>
      <c r="F1008" s="761"/>
      <c r="G1008" s="1309"/>
      <c r="H1008" s="1827">
        <v>0</v>
      </c>
      <c r="I1008" s="1827"/>
      <c r="J1008" s="1827"/>
    </row>
    <row r="1009" spans="1:12" ht="38.25" hidden="1">
      <c r="A1009" s="652"/>
      <c r="B1009" s="631"/>
      <c r="C1009" s="632"/>
      <c r="D1009" s="632"/>
      <c r="E1009" s="1274" t="s">
        <v>901</v>
      </c>
      <c r="F1009" s="1275"/>
      <c r="G1009" s="1276"/>
      <c r="H1009" s="1827">
        <v>0</v>
      </c>
      <c r="I1009" s="1827"/>
      <c r="J1009" s="1827"/>
    </row>
    <row r="1010" spans="1:12" hidden="1">
      <c r="A1010" s="652"/>
      <c r="B1010" s="631"/>
      <c r="C1010" s="632"/>
      <c r="D1010" s="632"/>
      <c r="E1010" s="1274" t="s">
        <v>902</v>
      </c>
      <c r="F1010" s="1275"/>
      <c r="G1010" s="1276"/>
      <c r="H1010" s="1827">
        <v>0</v>
      </c>
      <c r="I1010" s="1827"/>
      <c r="J1010" s="1827"/>
    </row>
    <row r="1011" spans="1:12" hidden="1">
      <c r="A1011" s="652"/>
      <c r="B1011" s="631"/>
      <c r="C1011" s="632"/>
      <c r="D1011" s="632"/>
      <c r="E1011" s="1274" t="s">
        <v>902</v>
      </c>
      <c r="F1011" s="1275"/>
      <c r="G1011" s="1276"/>
      <c r="H1011" s="1827">
        <v>0</v>
      </c>
      <c r="I1011" s="1827"/>
      <c r="J1011" s="1827"/>
    </row>
    <row r="1012" spans="1:12" s="650" customFormat="1" ht="22.5" customHeight="1">
      <c r="A1012" s="664">
        <v>3100</v>
      </c>
      <c r="B1012" s="631" t="s">
        <v>107</v>
      </c>
      <c r="C1012" s="631">
        <v>0</v>
      </c>
      <c r="D1012" s="631">
        <v>0</v>
      </c>
      <c r="E1012" s="630" t="s">
        <v>628</v>
      </c>
      <c r="F1012" s="630"/>
      <c r="G1012" s="630"/>
      <c r="H1012" s="1827">
        <f>H1014</f>
        <v>395000</v>
      </c>
      <c r="I1012" s="1827">
        <f>I1014</f>
        <v>395000</v>
      </c>
      <c r="J1012" s="1827">
        <v>0</v>
      </c>
      <c r="L1012" s="627"/>
    </row>
    <row r="1013" spans="1:12" ht="0.75" hidden="1" customHeight="1">
      <c r="A1013" s="661"/>
      <c r="B1013" s="631"/>
      <c r="C1013" s="632"/>
      <c r="D1013" s="632"/>
      <c r="E1013" s="1274" t="s">
        <v>268</v>
      </c>
      <c r="F1013" s="1275"/>
      <c r="G1013" s="1276"/>
      <c r="H1013" s="1827"/>
      <c r="I1013" s="1827"/>
      <c r="J1013" s="1827"/>
    </row>
    <row r="1014" spans="1:12" ht="24.75" customHeight="1">
      <c r="A1014" s="661">
        <v>3110</v>
      </c>
      <c r="B1014" s="1320" t="s">
        <v>107</v>
      </c>
      <c r="C1014" s="1320">
        <v>1</v>
      </c>
      <c r="D1014" s="1320">
        <v>0</v>
      </c>
      <c r="E1014" s="1288" t="s">
        <v>404</v>
      </c>
      <c r="F1014" s="761"/>
      <c r="G1014" s="1309"/>
      <c r="H1014" s="1827">
        <f>H1016</f>
        <v>395000</v>
      </c>
      <c r="I1014" s="1827">
        <f>I1016</f>
        <v>395000</v>
      </c>
      <c r="J1014" s="1827">
        <v>0</v>
      </c>
    </row>
    <row r="1015" spans="1:12" s="1278" customFormat="1" ht="13.5" customHeight="1">
      <c r="A1015" s="661"/>
      <c r="B1015" s="631"/>
      <c r="C1015" s="632"/>
      <c r="D1015" s="632"/>
      <c r="E1015" s="1274" t="s">
        <v>667</v>
      </c>
      <c r="F1015" s="1279"/>
      <c r="G1015" s="1280"/>
      <c r="H1015" s="1827"/>
      <c r="I1015" s="1827"/>
      <c r="J1015" s="1827"/>
      <c r="L1015" s="627"/>
    </row>
    <row r="1016" spans="1:12">
      <c r="A1016" s="1321">
        <v>3112</v>
      </c>
      <c r="B1016" s="1320" t="s">
        <v>107</v>
      </c>
      <c r="C1016" s="1320">
        <v>1</v>
      </c>
      <c r="D1016" s="1320">
        <v>2</v>
      </c>
      <c r="E1016" s="1318" t="s">
        <v>405</v>
      </c>
      <c r="F1016" s="761"/>
      <c r="G1016" s="1309"/>
      <c r="H1016" s="1827">
        <f>H1019</f>
        <v>395000</v>
      </c>
      <c r="I1016" s="1827">
        <f>I1019</f>
        <v>395000</v>
      </c>
      <c r="J1016" s="1827">
        <v>0</v>
      </c>
    </row>
    <row r="1017" spans="1:12" ht="0.75" hidden="1" customHeight="1">
      <c r="A1017" s="1321"/>
      <c r="B1017" s="631"/>
      <c r="C1017" s="632"/>
      <c r="D1017" s="632"/>
      <c r="E1017" s="1274" t="s">
        <v>901</v>
      </c>
      <c r="F1017" s="1275"/>
      <c r="G1017" s="1276"/>
      <c r="H1017" s="1827"/>
      <c r="I1017" s="1827"/>
      <c r="J1017" s="1827"/>
    </row>
    <row r="1018" spans="1:12" ht="26.25" customHeight="1">
      <c r="A1018" s="1321"/>
      <c r="B1018" s="631"/>
      <c r="C1018" s="632"/>
      <c r="D1018" s="632"/>
      <c r="E1018" s="1274" t="s">
        <v>901</v>
      </c>
      <c r="F1018" s="1275"/>
      <c r="G1018" s="1276"/>
      <c r="H1018" s="1827"/>
      <c r="I1018" s="1827"/>
      <c r="J1018" s="1827"/>
    </row>
    <row r="1019" spans="1:12" ht="15" customHeight="1">
      <c r="A1019" s="1321"/>
      <c r="B1019" s="631"/>
      <c r="C1019" s="632"/>
      <c r="D1019" s="632"/>
      <c r="E1019" s="782" t="s">
        <v>416</v>
      </c>
      <c r="F1019" s="1291"/>
      <c r="G1019" s="1284" t="s">
        <v>259</v>
      </c>
      <c r="H1019" s="1827">
        <v>395000</v>
      </c>
      <c r="I1019" s="1827">
        <v>395000</v>
      </c>
      <c r="J1019" s="1827"/>
    </row>
    <row r="1020" spans="1:12">
      <c r="B1020" s="669"/>
      <c r="C1020" s="1322"/>
      <c r="D1020" s="671"/>
    </row>
    <row r="1021" spans="1:12" ht="0.75" customHeight="1">
      <c r="B1021" s="673"/>
      <c r="C1021" s="1322"/>
      <c r="D1021" s="671"/>
    </row>
    <row r="1022" spans="1:12" hidden="1">
      <c r="B1022" s="673"/>
      <c r="C1022" s="1322"/>
      <c r="D1022" s="671"/>
      <c r="E1022" s="627"/>
    </row>
    <row r="1023" spans="1:12">
      <c r="B1023" s="673"/>
      <c r="C1023" s="1323"/>
      <c r="D1023" s="675"/>
    </row>
    <row r="1024" spans="1:12" s="678" customFormat="1" ht="14.25">
      <c r="A1024" s="2594" t="s">
        <v>1779</v>
      </c>
      <c r="B1024" s="2594"/>
      <c r="C1024" s="2594"/>
      <c r="D1024" s="2594"/>
      <c r="E1024" s="2594"/>
      <c r="F1024" s="2594"/>
      <c r="G1024" s="2594"/>
      <c r="H1024" s="2594"/>
      <c r="I1024" s="2594"/>
      <c r="J1024" s="2594"/>
    </row>
    <row r="1025" spans="5:10">
      <c r="H1025" s="636"/>
      <c r="I1025" s="636"/>
      <c r="J1025" s="636"/>
    </row>
    <row r="1029" spans="5:10">
      <c r="E1029" s="2593"/>
      <c r="F1029" s="2593"/>
      <c r="G1029" s="2593"/>
      <c r="H1029" s="2593"/>
    </row>
  </sheetData>
  <mergeCells count="4">
    <mergeCell ref="E1029:H1029"/>
    <mergeCell ref="A1024:J1024"/>
    <mergeCell ref="G5:J5"/>
    <mergeCell ref="B6:J8"/>
  </mergeCells>
  <phoneticPr fontId="5" type="noConversion"/>
  <pageMargins left="0.17" right="0.32" top="0.21" bottom="0.17" header="0.17" footer="0.17"/>
  <pageSetup scale="84" fitToHeight="0" orientation="portrait" verticalDpi="4294967294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N174"/>
  <sheetViews>
    <sheetView topLeftCell="A31" workbookViewId="0">
      <selection activeCell="K26" sqref="K26"/>
    </sheetView>
  </sheetViews>
  <sheetFormatPr defaultRowHeight="12.75"/>
  <cols>
    <col min="1" max="1" width="7" style="626" customWidth="1"/>
    <col min="2" max="2" width="36.85546875" style="626" customWidth="1"/>
    <col min="3" max="3" width="8.140625" style="626" customWidth="1"/>
    <col min="4" max="4" width="11" style="626" customWidth="1"/>
    <col min="5" max="5" width="10.5703125" style="626" customWidth="1"/>
    <col min="6" max="6" width="10.42578125" style="626" customWidth="1"/>
    <col min="7" max="7" width="11.42578125" style="626" customWidth="1"/>
    <col min="8" max="8" width="11.7109375" style="626" customWidth="1"/>
    <col min="9" max="9" width="13.85546875" style="626" customWidth="1"/>
    <col min="10" max="10" width="10.710937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8"/>
      <c r="B1" s="679"/>
      <c r="C1" s="680"/>
      <c r="D1" s="678"/>
      <c r="E1" s="681"/>
      <c r="F1" s="2598" t="s">
        <v>32</v>
      </c>
      <c r="G1" s="2598"/>
      <c r="H1" s="2598"/>
      <c r="I1" s="2598"/>
      <c r="J1" s="2598"/>
      <c r="K1" s="678"/>
      <c r="L1" s="678"/>
    </row>
    <row r="2" spans="1:12">
      <c r="A2" s="678"/>
      <c r="B2" s="679"/>
      <c r="C2" s="680"/>
      <c r="D2" s="678"/>
      <c r="E2" s="681"/>
      <c r="F2" s="682"/>
      <c r="G2" s="682"/>
      <c r="H2" s="682"/>
      <c r="I2" s="682"/>
      <c r="J2" s="682"/>
      <c r="K2" s="678"/>
      <c r="L2" s="678"/>
    </row>
    <row r="3" spans="1:12">
      <c r="A3" s="678"/>
      <c r="B3" s="679"/>
      <c r="C3" s="680"/>
      <c r="D3" s="678"/>
      <c r="E3" s="681"/>
      <c r="F3" s="2599" t="s">
        <v>890</v>
      </c>
      <c r="G3" s="2599"/>
      <c r="H3" s="2599"/>
      <c r="I3" s="2599"/>
      <c r="J3" s="2599"/>
      <c r="K3" s="678"/>
      <c r="L3" s="678"/>
    </row>
    <row r="4" spans="1:12">
      <c r="A4" s="678"/>
      <c r="B4" s="679"/>
      <c r="C4" s="680"/>
      <c r="D4" s="678"/>
      <c r="E4" s="681"/>
      <c r="F4" s="683" t="s">
        <v>34</v>
      </c>
      <c r="G4" s="683"/>
      <c r="H4" s="678"/>
      <c r="I4" s="678"/>
      <c r="J4" s="678"/>
      <c r="K4" s="678"/>
      <c r="L4" s="678"/>
    </row>
    <row r="5" spans="1:12" ht="14.25">
      <c r="A5" s="678"/>
      <c r="B5" s="684" t="s">
        <v>35</v>
      </c>
      <c r="C5" s="680"/>
      <c r="D5" s="678"/>
      <c r="E5" s="681"/>
      <c r="F5" s="681"/>
      <c r="G5" s="685" t="s">
        <v>174</v>
      </c>
      <c r="H5" s="678"/>
      <c r="I5" s="678"/>
      <c r="J5" s="678"/>
      <c r="K5" s="678"/>
      <c r="L5" s="678"/>
    </row>
    <row r="6" spans="1:12" ht="14.25">
      <c r="A6" s="2600"/>
      <c r="B6" s="2601"/>
      <c r="C6" s="2601"/>
      <c r="D6" s="2601"/>
      <c r="E6" s="2601"/>
      <c r="F6" s="683" t="s">
        <v>935</v>
      </c>
      <c r="G6" s="678"/>
      <c r="H6" s="678"/>
      <c r="I6" s="678"/>
      <c r="J6" s="688"/>
      <c r="K6" s="678"/>
      <c r="L6" s="678"/>
    </row>
    <row r="7" spans="1:12" s="678" customFormat="1">
      <c r="A7" s="688" t="s">
        <v>2193</v>
      </c>
      <c r="B7" s="679"/>
      <c r="C7" s="689"/>
      <c r="F7" s="681"/>
      <c r="G7" s="681"/>
    </row>
    <row r="8" spans="1:12" s="688" customFormat="1" ht="10.5">
      <c r="A8" s="2600" t="s">
        <v>1118</v>
      </c>
      <c r="B8" s="2600"/>
      <c r="C8" s="2600"/>
      <c r="D8" s="2600"/>
      <c r="E8" s="2600"/>
    </row>
    <row r="9" spans="1:12" ht="14.25">
      <c r="A9" s="838" t="s">
        <v>1702</v>
      </c>
      <c r="B9" s="830"/>
      <c r="C9" s="839"/>
      <c r="D9" s="840"/>
      <c r="E9" s="841"/>
      <c r="F9" s="841"/>
      <c r="G9" s="688"/>
      <c r="H9" s="678"/>
      <c r="I9" s="678"/>
      <c r="J9" s="678"/>
      <c r="K9" s="678"/>
      <c r="L9" s="678"/>
    </row>
    <row r="10" spans="1:12">
      <c r="A10" s="678"/>
      <c r="B10" s="679"/>
      <c r="C10" s="680"/>
      <c r="D10" s="678"/>
      <c r="E10" s="681"/>
      <c r="F10" s="681"/>
      <c r="G10" s="678"/>
      <c r="H10" s="678"/>
      <c r="I10" s="678"/>
      <c r="J10" s="678"/>
      <c r="K10" s="678"/>
      <c r="L10" s="678"/>
    </row>
    <row r="11" spans="1:12">
      <c r="A11" s="2602" t="s">
        <v>1148</v>
      </c>
      <c r="B11" s="2602"/>
      <c r="C11" s="2602"/>
      <c r="D11" s="2602"/>
      <c r="E11" s="2602"/>
      <c r="F11" s="681"/>
      <c r="G11" s="690" t="s">
        <v>208</v>
      </c>
      <c r="H11" s="678"/>
      <c r="I11" s="678"/>
      <c r="J11" s="678"/>
      <c r="K11" s="678"/>
      <c r="L11" s="678"/>
    </row>
    <row r="12" spans="1:12">
      <c r="A12" s="2597" t="s">
        <v>903</v>
      </c>
      <c r="B12" s="2597"/>
      <c r="C12" s="2597"/>
      <c r="D12" s="2597"/>
      <c r="E12" s="2597"/>
      <c r="F12" s="681"/>
      <c r="G12" s="678"/>
      <c r="H12" s="678"/>
      <c r="I12" s="678"/>
      <c r="J12" s="678"/>
      <c r="K12" s="678"/>
      <c r="L12" s="678"/>
    </row>
    <row r="13" spans="1:12" s="857" customFormat="1">
      <c r="A13" s="2603" t="s">
        <v>2190</v>
      </c>
      <c r="B13" s="2604"/>
      <c r="C13" s="1530"/>
      <c r="F13" s="1531"/>
      <c r="G13" s="1531"/>
    </row>
    <row r="14" spans="1:12" ht="18">
      <c r="A14" s="2605" t="s">
        <v>816</v>
      </c>
      <c r="B14" s="2605"/>
      <c r="C14" s="2605"/>
      <c r="D14" s="2605"/>
      <c r="E14" s="2605"/>
      <c r="F14" s="2605"/>
      <c r="G14" s="2605"/>
      <c r="H14" s="2605"/>
      <c r="I14" s="2605"/>
      <c r="J14" s="2605"/>
      <c r="K14" s="678"/>
      <c r="L14" s="678"/>
    </row>
    <row r="15" spans="1:12" ht="14.25">
      <c r="A15" s="2606" t="s">
        <v>1036</v>
      </c>
      <c r="B15" s="2607"/>
      <c r="C15" s="2607"/>
      <c r="D15" s="2607"/>
      <c r="E15" s="2607"/>
      <c r="F15" s="2607"/>
      <c r="G15" s="2607"/>
      <c r="H15" s="2607"/>
      <c r="I15" s="2607"/>
      <c r="J15" s="2607"/>
      <c r="K15" s="678"/>
      <c r="L15" s="678"/>
    </row>
    <row r="16" spans="1:12" ht="16.5">
      <c r="A16" s="2608" t="s">
        <v>1659</v>
      </c>
      <c r="B16" s="2608"/>
      <c r="C16" s="2608"/>
      <c r="D16" s="2608"/>
      <c r="E16" s="2608"/>
      <c r="F16" s="2608"/>
      <c r="G16" s="2608"/>
      <c r="H16" s="2608"/>
      <c r="I16" s="2608"/>
      <c r="J16" s="2608"/>
      <c r="K16" s="678"/>
      <c r="L16" s="678"/>
    </row>
    <row r="17" spans="1:14" ht="3.75" customHeight="1">
      <c r="A17" s="2609" t="s">
        <v>2191</v>
      </c>
      <c r="B17" s="2609"/>
      <c r="C17" s="2609"/>
      <c r="D17" s="2609"/>
      <c r="E17" s="2609"/>
      <c r="F17" s="2609"/>
      <c r="G17" s="2609"/>
      <c r="H17" s="2606"/>
      <c r="I17" s="2606"/>
      <c r="J17" s="2606"/>
      <c r="K17" s="688"/>
      <c r="L17" s="688"/>
    </row>
    <row r="18" spans="1:14" ht="19.5" customHeight="1">
      <c r="A18" s="2609"/>
      <c r="B18" s="2609"/>
      <c r="C18" s="2609"/>
      <c r="D18" s="2609"/>
      <c r="E18" s="2609"/>
      <c r="F18" s="2609"/>
      <c r="G18" s="2609"/>
      <c r="H18" s="2609"/>
      <c r="I18" s="2609"/>
      <c r="J18" s="2609"/>
      <c r="K18" s="688"/>
      <c r="L18" s="688"/>
    </row>
    <row r="19" spans="1:14">
      <c r="A19" s="693" t="s">
        <v>1005</v>
      </c>
      <c r="B19" s="694"/>
      <c r="C19" s="694"/>
      <c r="D19" s="694"/>
      <c r="E19" s="688"/>
      <c r="F19" s="695" t="s">
        <v>332</v>
      </c>
      <c r="G19" s="688"/>
      <c r="H19" s="688"/>
      <c r="I19" s="688"/>
      <c r="J19" s="688"/>
      <c r="K19" s="688"/>
      <c r="L19" s="688"/>
    </row>
    <row r="20" spans="1:14">
      <c r="A20" s="693" t="s">
        <v>257</v>
      </c>
      <c r="B20" s="696"/>
      <c r="C20" s="696"/>
      <c r="D20" s="696"/>
      <c r="E20" s="696"/>
      <c r="F20" s="693" t="s">
        <v>333</v>
      </c>
      <c r="G20" s="660" t="s">
        <v>991</v>
      </c>
      <c r="H20" s="656" t="s">
        <v>739</v>
      </c>
      <c r="I20" s="657">
        <v>1</v>
      </c>
      <c r="J20" s="696"/>
      <c r="K20" s="696"/>
      <c r="L20" s="696"/>
    </row>
    <row r="21" spans="1:14">
      <c r="A21" s="693" t="s">
        <v>334</v>
      </c>
      <c r="B21" s="693"/>
      <c r="C21" s="693"/>
      <c r="D21" s="693"/>
      <c r="E21" s="693"/>
      <c r="F21" s="696"/>
      <c r="G21" s="693"/>
      <c r="H21" s="696"/>
      <c r="I21" s="693"/>
      <c r="J21" s="693"/>
      <c r="K21" s="693"/>
      <c r="L21" s="693"/>
    </row>
    <row r="22" spans="1:14">
      <c r="A22" s="693" t="s">
        <v>926</v>
      </c>
      <c r="B22" s="693"/>
      <c r="C22" s="693"/>
      <c r="D22" s="697"/>
      <c r="E22" s="697"/>
      <c r="F22" s="693" t="s">
        <v>1849</v>
      </c>
      <c r="G22" s="693"/>
      <c r="H22" s="693"/>
      <c r="I22" s="693"/>
      <c r="J22" s="693"/>
      <c r="K22" s="693"/>
      <c r="L22" s="693"/>
    </row>
    <row r="23" spans="1:14" ht="24" customHeight="1">
      <c r="A23" s="693" t="s">
        <v>1660</v>
      </c>
      <c r="B23" s="696"/>
      <c r="C23" s="696"/>
      <c r="D23" s="696"/>
      <c r="E23" s="696"/>
      <c r="F23" s="693" t="s">
        <v>937</v>
      </c>
      <c r="G23" s="693"/>
      <c r="H23" s="693"/>
      <c r="I23" s="696"/>
      <c r="J23" s="698"/>
      <c r="K23" s="696"/>
      <c r="L23" s="696"/>
    </row>
    <row r="24" spans="1:14" ht="17.25" customHeight="1">
      <c r="A24" s="696" t="s">
        <v>207</v>
      </c>
      <c r="B24" s="698"/>
      <c r="C24" s="699"/>
      <c r="D24" s="696"/>
      <c r="E24" s="696"/>
      <c r="F24" s="2611" t="s">
        <v>942</v>
      </c>
      <c r="G24" s="2611"/>
      <c r="H24" s="2611"/>
      <c r="I24" s="2611"/>
      <c r="J24" s="2611"/>
      <c r="K24" s="696"/>
      <c r="L24" s="696"/>
    </row>
    <row r="25" spans="1:14" ht="13.5" thickBot="1">
      <c r="A25" s="695" t="s">
        <v>916</v>
      </c>
      <c r="B25" s="700"/>
      <c r="C25" s="701"/>
      <c r="D25" s="700"/>
      <c r="E25" s="696"/>
      <c r="F25" s="2611"/>
      <c r="G25" s="2611"/>
      <c r="H25" s="2611"/>
      <c r="I25" s="2611"/>
      <c r="J25" s="2611"/>
      <c r="K25" s="696"/>
      <c r="L25" s="696"/>
    </row>
    <row r="26" spans="1:14" ht="13.5" thickBot="1">
      <c r="A26" s="693" t="s">
        <v>116</v>
      </c>
      <c r="B26" s="696"/>
      <c r="C26" s="699"/>
      <c r="D26" s="698"/>
      <c r="E26" s="702"/>
      <c r="G26" s="703"/>
      <c r="H26" s="704"/>
      <c r="I26" s="705"/>
      <c r="K26" s="698"/>
      <c r="L26" s="698"/>
    </row>
    <row r="27" spans="1:14" ht="13.5" thickBot="1">
      <c r="A27" s="693" t="s">
        <v>418</v>
      </c>
      <c r="B27" s="696"/>
      <c r="C27" s="696"/>
      <c r="D27" s="700"/>
      <c r="E27" s="700"/>
      <c r="F27" s="700"/>
      <c r="G27" s="706" t="s">
        <v>419</v>
      </c>
      <c r="H27" s="696"/>
      <c r="I27" s="698"/>
      <c r="J27" s="698"/>
      <c r="K27" s="700"/>
      <c r="L27" s="700"/>
    </row>
    <row r="28" spans="1:14" ht="13.5" thickBot="1">
      <c r="A28" s="693" t="s">
        <v>420</v>
      </c>
      <c r="B28" s="707"/>
      <c r="C28" s="708"/>
      <c r="D28" s="699"/>
      <c r="E28" s="709"/>
      <c r="F28" s="710"/>
      <c r="G28" s="688"/>
      <c r="H28" s="2618">
        <v>900272000358</v>
      </c>
      <c r="I28" s="2618"/>
      <c r="J28" s="2618"/>
      <c r="K28" s="688"/>
      <c r="L28" s="688"/>
    </row>
    <row r="29" spans="1:14" ht="4.5" customHeight="1" thickBot="1"/>
    <row r="30" spans="1:14" ht="49.5" customHeight="1" thickBot="1">
      <c r="A30" s="711" t="s">
        <v>406</v>
      </c>
      <c r="B30" s="712" t="s">
        <v>421</v>
      </c>
      <c r="C30" s="713"/>
      <c r="D30" s="712" t="s">
        <v>422</v>
      </c>
      <c r="E30" s="714"/>
      <c r="F30" s="2612" t="s">
        <v>362</v>
      </c>
      <c r="G30" s="2614" t="s">
        <v>363</v>
      </c>
      <c r="H30" s="2615"/>
      <c r="I30" s="2615"/>
      <c r="J30" s="2616"/>
    </row>
    <row r="31" spans="1:14" ht="69.75" customHeight="1" thickBot="1">
      <c r="A31" s="715"/>
      <c r="B31" s="716" t="s">
        <v>349</v>
      </c>
      <c r="C31" s="717" t="s">
        <v>671</v>
      </c>
      <c r="D31" s="718" t="s">
        <v>796</v>
      </c>
      <c r="E31" s="719" t="s">
        <v>971</v>
      </c>
      <c r="F31" s="2613"/>
      <c r="G31" s="718" t="s">
        <v>972</v>
      </c>
      <c r="H31" s="718" t="s">
        <v>973</v>
      </c>
      <c r="I31" s="718" t="s">
        <v>974</v>
      </c>
      <c r="J31" s="718" t="s">
        <v>975</v>
      </c>
      <c r="M31" s="704"/>
      <c r="N31" s="698"/>
    </row>
    <row r="32" spans="1:14" ht="18" customHeight="1" thickBot="1">
      <c r="A32" s="720" t="s">
        <v>976</v>
      </c>
      <c r="B32" s="721" t="s">
        <v>977</v>
      </c>
      <c r="C32" s="722" t="s">
        <v>978</v>
      </c>
      <c r="D32" s="723" t="s">
        <v>739</v>
      </c>
      <c r="E32" s="723" t="s">
        <v>740</v>
      </c>
      <c r="F32" s="723" t="s">
        <v>672</v>
      </c>
      <c r="G32" s="724">
        <v>4</v>
      </c>
      <c r="H32" s="725">
        <v>5</v>
      </c>
      <c r="I32" s="726">
        <v>6</v>
      </c>
      <c r="J32" s="725">
        <v>7</v>
      </c>
    </row>
    <row r="33" spans="1:10" ht="40.5" thickBot="1">
      <c r="A33" s="720">
        <v>1100000</v>
      </c>
      <c r="B33" s="727" t="s">
        <v>1661</v>
      </c>
      <c r="C33" s="728" t="s">
        <v>358</v>
      </c>
      <c r="D33" s="842">
        <f t="shared" ref="D33:J33" si="0">D68</f>
        <v>0</v>
      </c>
      <c r="E33" s="842">
        <f t="shared" si="0"/>
        <v>0</v>
      </c>
      <c r="F33" s="842">
        <f t="shared" si="0"/>
        <v>0</v>
      </c>
      <c r="G33" s="842">
        <f t="shared" si="0"/>
        <v>0</v>
      </c>
      <c r="H33" s="842">
        <f t="shared" si="0"/>
        <v>0</v>
      </c>
      <c r="I33" s="842">
        <f t="shared" si="0"/>
        <v>0</v>
      </c>
      <c r="J33" s="842">
        <f t="shared" si="0"/>
        <v>0</v>
      </c>
    </row>
    <row r="34" spans="1:10" ht="3.75" hidden="1" customHeight="1" thickBot="1">
      <c r="A34" s="720">
        <v>1110000</v>
      </c>
      <c r="B34" s="730" t="s">
        <v>1662</v>
      </c>
      <c r="C34" s="728" t="s">
        <v>358</v>
      </c>
      <c r="D34" s="843">
        <v>0</v>
      </c>
      <c r="E34" s="843"/>
      <c r="F34" s="843">
        <v>0</v>
      </c>
      <c r="G34" s="843">
        <v>0</v>
      </c>
      <c r="H34" s="843">
        <v>0</v>
      </c>
      <c r="I34" s="843">
        <v>0</v>
      </c>
      <c r="J34" s="843">
        <v>0</v>
      </c>
    </row>
    <row r="35" spans="1:10" ht="29.25" hidden="1" thickBot="1">
      <c r="A35" s="732">
        <v>1110000</v>
      </c>
      <c r="B35" s="733" t="s">
        <v>803</v>
      </c>
      <c r="C35" s="734" t="s">
        <v>358</v>
      </c>
      <c r="D35" s="844">
        <v>0</v>
      </c>
      <c r="E35" s="844"/>
      <c r="F35" s="844">
        <v>0</v>
      </c>
      <c r="G35" s="844">
        <v>0</v>
      </c>
      <c r="H35" s="844">
        <v>0</v>
      </c>
      <c r="I35" s="844">
        <v>0</v>
      </c>
      <c r="J35" s="844">
        <v>0</v>
      </c>
    </row>
    <row r="36" spans="1:10" ht="26.25" hidden="1" thickBot="1">
      <c r="A36" s="736">
        <v>1111000</v>
      </c>
      <c r="B36" s="737" t="s">
        <v>673</v>
      </c>
      <c r="C36" s="738" t="s">
        <v>804</v>
      </c>
      <c r="D36" s="845"/>
      <c r="E36" s="845"/>
      <c r="F36" s="845"/>
      <c r="G36" s="845"/>
      <c r="H36" s="845"/>
      <c r="I36" s="845"/>
      <c r="J36" s="845"/>
    </row>
    <row r="37" spans="1:10" ht="39" hidden="1" thickBot="1">
      <c r="A37" s="740">
        <v>1112000</v>
      </c>
      <c r="B37" s="741" t="s">
        <v>271</v>
      </c>
      <c r="C37" s="742" t="s">
        <v>805</v>
      </c>
      <c r="D37" s="846"/>
      <c r="E37" s="846"/>
      <c r="F37" s="846"/>
      <c r="G37" s="846"/>
      <c r="H37" s="846"/>
      <c r="I37" s="846"/>
      <c r="J37" s="846"/>
    </row>
    <row r="38" spans="1:10" ht="39" hidden="1" thickBot="1">
      <c r="A38" s="740">
        <v>1113000</v>
      </c>
      <c r="B38" s="741" t="s">
        <v>806</v>
      </c>
      <c r="C38" s="742" t="s">
        <v>807</v>
      </c>
      <c r="D38" s="846"/>
      <c r="E38" s="846"/>
      <c r="F38" s="846"/>
      <c r="G38" s="846"/>
      <c r="H38" s="846"/>
      <c r="I38" s="846"/>
      <c r="J38" s="846"/>
    </row>
    <row r="39" spans="1:10" ht="51.75" hidden="1" thickBot="1">
      <c r="A39" s="740">
        <v>1114000</v>
      </c>
      <c r="B39" s="741" t="s">
        <v>398</v>
      </c>
      <c r="C39" s="742" t="s">
        <v>399</v>
      </c>
      <c r="D39" s="846"/>
      <c r="E39" s="846"/>
      <c r="F39" s="846"/>
      <c r="G39" s="846"/>
      <c r="H39" s="846"/>
      <c r="I39" s="846"/>
      <c r="J39" s="846"/>
    </row>
    <row r="40" spans="1:10" ht="13.5" hidden="1" thickBot="1">
      <c r="A40" s="740">
        <v>1115000</v>
      </c>
      <c r="B40" s="741" t="s">
        <v>615</v>
      </c>
      <c r="C40" s="742" t="s">
        <v>388</v>
      </c>
      <c r="D40" s="846"/>
      <c r="E40" s="846"/>
      <c r="F40" s="846"/>
      <c r="G40" s="846"/>
      <c r="H40" s="846"/>
      <c r="I40" s="846"/>
      <c r="J40" s="846"/>
    </row>
    <row r="41" spans="1:10" ht="26.25" hidden="1" thickBot="1">
      <c r="A41" s="740">
        <v>1116000</v>
      </c>
      <c r="B41" s="741" t="s">
        <v>1024</v>
      </c>
      <c r="C41" s="742" t="s">
        <v>389</v>
      </c>
      <c r="D41" s="846"/>
      <c r="E41" s="846"/>
      <c r="F41" s="846"/>
      <c r="G41" s="846"/>
      <c r="H41" s="846"/>
      <c r="I41" s="846"/>
      <c r="J41" s="846"/>
    </row>
    <row r="42" spans="1:10" ht="39" hidden="1" thickBot="1">
      <c r="A42" s="744">
        <v>1117000</v>
      </c>
      <c r="B42" s="745" t="s">
        <v>19</v>
      </c>
      <c r="C42" s="746" t="s">
        <v>20</v>
      </c>
      <c r="D42" s="847"/>
      <c r="E42" s="847"/>
      <c r="F42" s="847"/>
      <c r="G42" s="847"/>
      <c r="H42" s="847"/>
      <c r="I42" s="847"/>
      <c r="J42" s="847"/>
    </row>
    <row r="43" spans="1:10" ht="20.25" customHeight="1" thickBot="1">
      <c r="A43" s="748">
        <v>1120000</v>
      </c>
      <c r="B43" s="749" t="s">
        <v>21</v>
      </c>
      <c r="C43" s="728" t="s">
        <v>358</v>
      </c>
      <c r="D43" s="848">
        <v>0</v>
      </c>
      <c r="E43" s="848"/>
      <c r="F43" s="848">
        <v>0</v>
      </c>
      <c r="G43" s="848">
        <v>0</v>
      </c>
      <c r="H43" s="848">
        <v>0</v>
      </c>
      <c r="I43" s="848">
        <v>0</v>
      </c>
      <c r="J43" s="848">
        <v>0</v>
      </c>
    </row>
    <row r="44" spans="1:10" ht="14.25" hidden="1">
      <c r="A44" s="732">
        <v>1121000</v>
      </c>
      <c r="B44" s="751" t="s">
        <v>22</v>
      </c>
      <c r="C44" s="752"/>
      <c r="D44" s="845">
        <v>0</v>
      </c>
      <c r="E44" s="845"/>
      <c r="F44" s="845">
        <v>0</v>
      </c>
      <c r="G44" s="845">
        <v>0</v>
      </c>
      <c r="H44" s="845">
        <v>0</v>
      </c>
      <c r="I44" s="845">
        <v>0</v>
      </c>
      <c r="J44" s="845">
        <v>0</v>
      </c>
    </row>
    <row r="45" spans="1:10" ht="25.5" hidden="1">
      <c r="A45" s="740">
        <v>1121100</v>
      </c>
      <c r="B45" s="753" t="s">
        <v>380</v>
      </c>
      <c r="C45" s="742" t="s">
        <v>381</v>
      </c>
      <c r="D45" s="846">
        <v>0</v>
      </c>
      <c r="E45" s="846"/>
      <c r="F45" s="846"/>
      <c r="G45" s="846"/>
      <c r="H45" s="846"/>
      <c r="I45" s="846"/>
      <c r="J45" s="846"/>
    </row>
    <row r="46" spans="1:10" hidden="1">
      <c r="A46" s="740">
        <v>1121200</v>
      </c>
      <c r="B46" s="754" t="s">
        <v>1663</v>
      </c>
      <c r="C46" s="742" t="s">
        <v>383</v>
      </c>
      <c r="D46" s="846">
        <v>0</v>
      </c>
      <c r="E46" s="846"/>
      <c r="F46" s="846"/>
      <c r="G46" s="846"/>
      <c r="H46" s="846"/>
      <c r="I46" s="846"/>
      <c r="J46" s="846"/>
    </row>
    <row r="47" spans="1:10" hidden="1">
      <c r="A47" s="740">
        <v>1121300</v>
      </c>
      <c r="B47" s="753" t="s">
        <v>769</v>
      </c>
      <c r="C47" s="742" t="s">
        <v>384</v>
      </c>
      <c r="D47" s="846">
        <v>0</v>
      </c>
      <c r="E47" s="846"/>
      <c r="F47" s="846"/>
      <c r="G47" s="846"/>
      <c r="H47" s="846"/>
      <c r="I47" s="846"/>
      <c r="J47" s="846"/>
    </row>
    <row r="48" spans="1:10" hidden="1">
      <c r="A48" s="740">
        <v>1121400</v>
      </c>
      <c r="B48" s="753" t="s">
        <v>770</v>
      </c>
      <c r="C48" s="742" t="s">
        <v>385</v>
      </c>
      <c r="D48" s="846">
        <v>0</v>
      </c>
      <c r="E48" s="846"/>
      <c r="F48" s="846"/>
      <c r="G48" s="846"/>
      <c r="H48" s="846"/>
      <c r="I48" s="846"/>
      <c r="J48" s="846"/>
    </row>
    <row r="49" spans="1:10" hidden="1">
      <c r="A49" s="740">
        <v>1121500</v>
      </c>
      <c r="B49" s="753" t="s">
        <v>69</v>
      </c>
      <c r="C49" s="742" t="s">
        <v>386</v>
      </c>
      <c r="D49" s="846">
        <v>0</v>
      </c>
      <c r="E49" s="846"/>
      <c r="F49" s="845"/>
      <c r="G49" s="845"/>
      <c r="H49" s="845"/>
      <c r="I49" s="845"/>
      <c r="J49" s="845"/>
    </row>
    <row r="50" spans="1:10" ht="25.5" hidden="1">
      <c r="A50" s="740">
        <v>1121600</v>
      </c>
      <c r="B50" s="753" t="s">
        <v>70</v>
      </c>
      <c r="C50" s="742" t="s">
        <v>387</v>
      </c>
      <c r="D50" s="846">
        <v>0</v>
      </c>
      <c r="E50" s="846"/>
      <c r="F50" s="846"/>
      <c r="G50" s="846"/>
      <c r="H50" s="846"/>
      <c r="I50" s="846"/>
      <c r="J50" s="846"/>
    </row>
    <row r="51" spans="1:10" ht="13.5" hidden="1" thickBot="1">
      <c r="A51" s="756">
        <v>1121700</v>
      </c>
      <c r="B51" s="757" t="s">
        <v>71</v>
      </c>
      <c r="C51" s="746" t="s">
        <v>766</v>
      </c>
      <c r="D51" s="847">
        <v>0</v>
      </c>
      <c r="E51" s="847"/>
      <c r="F51" s="847"/>
      <c r="G51" s="847"/>
      <c r="H51" s="847"/>
      <c r="I51" s="847"/>
      <c r="J51" s="847"/>
    </row>
    <row r="52" spans="1:10" ht="28.5" hidden="1">
      <c r="A52" s="732">
        <v>1122000</v>
      </c>
      <c r="B52" s="758" t="s">
        <v>767</v>
      </c>
      <c r="C52" s="734" t="s">
        <v>358</v>
      </c>
      <c r="D52" s="851">
        <v>0</v>
      </c>
      <c r="E52" s="851"/>
      <c r="F52" s="851">
        <v>0</v>
      </c>
      <c r="G52" s="851">
        <v>0</v>
      </c>
      <c r="H52" s="851">
        <v>0</v>
      </c>
      <c r="I52" s="851">
        <v>0</v>
      </c>
      <c r="J52" s="851">
        <v>0</v>
      </c>
    </row>
    <row r="53" spans="1:10" hidden="1">
      <c r="A53" s="760">
        <v>1122100</v>
      </c>
      <c r="B53" s="753" t="s">
        <v>72</v>
      </c>
      <c r="C53" s="738" t="s">
        <v>768</v>
      </c>
      <c r="D53" s="846"/>
      <c r="E53" s="846"/>
      <c r="F53" s="846"/>
      <c r="G53" s="846"/>
      <c r="H53" s="846"/>
      <c r="I53" s="846"/>
      <c r="J53" s="846"/>
    </row>
    <row r="54" spans="1:10" ht="25.5" hidden="1">
      <c r="A54" s="760">
        <v>1122200</v>
      </c>
      <c r="B54" s="753" t="s">
        <v>487</v>
      </c>
      <c r="C54" s="742" t="s">
        <v>1021</v>
      </c>
      <c r="D54" s="846"/>
      <c r="E54" s="846"/>
      <c r="F54" s="846"/>
      <c r="G54" s="846"/>
      <c r="H54" s="846"/>
      <c r="I54" s="846"/>
      <c r="J54" s="846"/>
    </row>
    <row r="55" spans="1:10" ht="13.5" hidden="1" thickBot="1">
      <c r="A55" s="748">
        <v>1122300</v>
      </c>
      <c r="B55" s="757" t="s">
        <v>148</v>
      </c>
      <c r="C55" s="746" t="s">
        <v>1022</v>
      </c>
      <c r="D55" s="847"/>
      <c r="E55" s="847"/>
      <c r="F55" s="847"/>
      <c r="G55" s="847"/>
      <c r="H55" s="847"/>
      <c r="I55" s="847"/>
      <c r="J55" s="847"/>
    </row>
    <row r="56" spans="1:10" ht="28.5" hidden="1">
      <c r="A56" s="732">
        <v>1123000</v>
      </c>
      <c r="B56" s="758" t="s">
        <v>364</v>
      </c>
      <c r="C56" s="734" t="s">
        <v>358</v>
      </c>
      <c r="D56" s="851">
        <v>0</v>
      </c>
      <c r="E56" s="851"/>
      <c r="F56" s="851">
        <v>0</v>
      </c>
      <c r="G56" s="851">
        <v>0</v>
      </c>
      <c r="H56" s="851">
        <v>0</v>
      </c>
      <c r="I56" s="851">
        <v>0</v>
      </c>
      <c r="J56" s="851">
        <v>0</v>
      </c>
    </row>
    <row r="57" spans="1:10" hidden="1">
      <c r="A57" s="760">
        <v>1123100</v>
      </c>
      <c r="B57" s="753" t="s">
        <v>149</v>
      </c>
      <c r="C57" s="738" t="s">
        <v>365</v>
      </c>
      <c r="D57" s="846">
        <v>0</v>
      </c>
      <c r="E57" s="846"/>
      <c r="F57" s="846"/>
      <c r="G57" s="846"/>
      <c r="H57" s="846"/>
      <c r="I57" s="846"/>
      <c r="J57" s="846"/>
    </row>
    <row r="58" spans="1:10" hidden="1">
      <c r="A58" s="760">
        <v>1123200</v>
      </c>
      <c r="B58" s="753" t="s">
        <v>150</v>
      </c>
      <c r="C58" s="742" t="s">
        <v>366</v>
      </c>
      <c r="D58" s="846">
        <v>0</v>
      </c>
      <c r="E58" s="846"/>
      <c r="F58" s="846"/>
      <c r="G58" s="846"/>
      <c r="H58" s="846"/>
      <c r="I58" s="846"/>
      <c r="J58" s="846"/>
    </row>
    <row r="59" spans="1:10" ht="25.5" hidden="1">
      <c r="A59" s="760">
        <v>1123300</v>
      </c>
      <c r="B59" s="753" t="s">
        <v>151</v>
      </c>
      <c r="C59" s="742" t="s">
        <v>367</v>
      </c>
      <c r="D59" s="846">
        <v>0</v>
      </c>
      <c r="E59" s="846"/>
      <c r="F59" s="846"/>
      <c r="G59" s="846"/>
      <c r="H59" s="846"/>
      <c r="I59" s="846"/>
      <c r="J59" s="846"/>
    </row>
    <row r="60" spans="1:10" hidden="1">
      <c r="A60" s="760">
        <v>1123400</v>
      </c>
      <c r="B60" s="753" t="s">
        <v>556</v>
      </c>
      <c r="C60" s="742" t="s">
        <v>368</v>
      </c>
      <c r="D60" s="846">
        <v>0</v>
      </c>
      <c r="E60" s="846"/>
      <c r="F60" s="846"/>
      <c r="G60" s="846"/>
      <c r="H60" s="846"/>
      <c r="I60" s="846"/>
      <c r="J60" s="846"/>
    </row>
    <row r="61" spans="1:10" hidden="1">
      <c r="A61" s="760">
        <v>1123500</v>
      </c>
      <c r="B61" s="761" t="s">
        <v>557</v>
      </c>
      <c r="C61" s="762">
        <v>423500</v>
      </c>
      <c r="D61" s="846">
        <v>0</v>
      </c>
      <c r="E61" s="846"/>
      <c r="F61" s="846"/>
      <c r="G61" s="846"/>
      <c r="H61" s="846"/>
      <c r="I61" s="846"/>
      <c r="J61" s="846"/>
    </row>
    <row r="62" spans="1:10" ht="25.5" hidden="1">
      <c r="A62" s="760">
        <v>1123600</v>
      </c>
      <c r="B62" s="753" t="s">
        <v>186</v>
      </c>
      <c r="C62" s="742" t="s">
        <v>369</v>
      </c>
      <c r="D62" s="846">
        <v>0</v>
      </c>
      <c r="E62" s="846"/>
      <c r="F62" s="846"/>
      <c r="G62" s="846"/>
      <c r="H62" s="846"/>
      <c r="I62" s="846"/>
      <c r="J62" s="846"/>
    </row>
    <row r="63" spans="1:10" hidden="1">
      <c r="A63" s="760">
        <v>1123700</v>
      </c>
      <c r="B63" s="753" t="s">
        <v>187</v>
      </c>
      <c r="C63" s="742" t="s">
        <v>370</v>
      </c>
      <c r="D63" s="846">
        <v>0</v>
      </c>
      <c r="E63" s="846"/>
      <c r="F63" s="846"/>
      <c r="G63" s="846"/>
      <c r="H63" s="846"/>
      <c r="I63" s="846"/>
      <c r="J63" s="846"/>
    </row>
    <row r="64" spans="1:10" ht="26.25" hidden="1" thickBot="1">
      <c r="A64" s="748">
        <v>1123800</v>
      </c>
      <c r="B64" s="757" t="s">
        <v>188</v>
      </c>
      <c r="C64" s="746" t="s">
        <v>371</v>
      </c>
      <c r="D64" s="847">
        <v>0</v>
      </c>
      <c r="E64" s="847"/>
      <c r="F64" s="847"/>
      <c r="G64" s="847"/>
      <c r="H64" s="847"/>
      <c r="I64" s="847"/>
      <c r="J64" s="847"/>
    </row>
    <row r="65" spans="1:10" ht="28.5" hidden="1">
      <c r="A65" s="732">
        <v>1124000</v>
      </c>
      <c r="B65" s="758" t="s">
        <v>213</v>
      </c>
      <c r="C65" s="734" t="s">
        <v>358</v>
      </c>
      <c r="D65" s="851">
        <v>0</v>
      </c>
      <c r="E65" s="851"/>
      <c r="F65" s="851">
        <v>0</v>
      </c>
      <c r="G65" s="851">
        <v>0</v>
      </c>
      <c r="H65" s="851">
        <v>0</v>
      </c>
      <c r="I65" s="851">
        <v>0</v>
      </c>
      <c r="J65" s="851">
        <v>0</v>
      </c>
    </row>
    <row r="66" spans="1:10" ht="13.5" hidden="1" thickBot="1">
      <c r="A66" s="748">
        <v>1124100</v>
      </c>
      <c r="B66" s="757" t="s">
        <v>189</v>
      </c>
      <c r="C66" s="746" t="s">
        <v>214</v>
      </c>
      <c r="D66" s="847">
        <v>0</v>
      </c>
      <c r="E66" s="847"/>
      <c r="F66" s="847"/>
      <c r="G66" s="847"/>
      <c r="H66" s="847"/>
      <c r="I66" s="847"/>
      <c r="J66" s="847"/>
    </row>
    <row r="67" spans="1:10" ht="42.75" hidden="1">
      <c r="A67" s="732">
        <v>1125000</v>
      </c>
      <c r="B67" s="758" t="s">
        <v>918</v>
      </c>
      <c r="C67" s="734" t="s">
        <v>358</v>
      </c>
      <c r="D67" s="851">
        <v>0</v>
      </c>
      <c r="E67" s="851"/>
      <c r="F67" s="851">
        <v>0</v>
      </c>
      <c r="G67" s="851">
        <v>0</v>
      </c>
      <c r="H67" s="851">
        <v>0</v>
      </c>
      <c r="I67" s="851">
        <v>0</v>
      </c>
      <c r="J67" s="851">
        <v>0</v>
      </c>
    </row>
    <row r="68" spans="1:10" ht="25.5" hidden="1">
      <c r="A68" s="760">
        <v>1125100</v>
      </c>
      <c r="B68" s="753" t="s">
        <v>190</v>
      </c>
      <c r="C68" s="738" t="s">
        <v>919</v>
      </c>
      <c r="D68" s="860">
        <v>0</v>
      </c>
      <c r="E68" s="861">
        <v>0</v>
      </c>
      <c r="F68" s="861">
        <f>D68+E68</f>
        <v>0</v>
      </c>
      <c r="G68" s="861">
        <v>0</v>
      </c>
      <c r="H68" s="861">
        <v>0</v>
      </c>
      <c r="I68" s="861">
        <v>0</v>
      </c>
      <c r="J68" s="860">
        <f>F68</f>
        <v>0</v>
      </c>
    </row>
    <row r="69" spans="1:10" ht="26.25" hidden="1" thickBot="1">
      <c r="A69" s="748">
        <v>1125200</v>
      </c>
      <c r="B69" s="757" t="s">
        <v>703</v>
      </c>
      <c r="C69" s="746" t="s">
        <v>1031</v>
      </c>
      <c r="D69" s="847">
        <v>0</v>
      </c>
      <c r="E69" s="847"/>
      <c r="F69" s="847"/>
      <c r="G69" s="847"/>
      <c r="H69" s="847"/>
      <c r="I69" s="847"/>
      <c r="J69" s="847"/>
    </row>
    <row r="70" spans="1:10" ht="14.25" hidden="1">
      <c r="A70" s="732">
        <v>1126000</v>
      </c>
      <c r="B70" s="758" t="s">
        <v>1032</v>
      </c>
      <c r="C70" s="734" t="s">
        <v>358</v>
      </c>
      <c r="D70" s="851">
        <v>0</v>
      </c>
      <c r="E70" s="851"/>
      <c r="F70" s="851">
        <v>0</v>
      </c>
      <c r="G70" s="851">
        <v>0</v>
      </c>
      <c r="H70" s="851">
        <v>0</v>
      </c>
      <c r="I70" s="851">
        <v>0</v>
      </c>
      <c r="J70" s="851">
        <v>0</v>
      </c>
    </row>
    <row r="71" spans="1:10" hidden="1">
      <c r="A71" s="732">
        <v>1126100</v>
      </c>
      <c r="B71" s="753" t="s">
        <v>983</v>
      </c>
      <c r="C71" s="738" t="s">
        <v>1033</v>
      </c>
      <c r="D71" s="846">
        <v>0</v>
      </c>
      <c r="E71" s="846"/>
      <c r="F71" s="846"/>
      <c r="G71" s="846"/>
      <c r="H71" s="846"/>
      <c r="I71" s="846"/>
      <c r="J71" s="846"/>
    </row>
    <row r="72" spans="1:10" hidden="1">
      <c r="A72" s="732">
        <v>1126200</v>
      </c>
      <c r="B72" s="753" t="s">
        <v>984</v>
      </c>
      <c r="C72" s="742" t="s">
        <v>1034</v>
      </c>
      <c r="D72" s="846">
        <v>0</v>
      </c>
      <c r="E72" s="846"/>
      <c r="F72" s="846"/>
      <c r="G72" s="846"/>
      <c r="H72" s="846"/>
      <c r="I72" s="846"/>
      <c r="J72" s="846"/>
    </row>
    <row r="73" spans="1:10" ht="25.5" hidden="1">
      <c r="A73" s="732">
        <v>1126300</v>
      </c>
      <c r="B73" s="753" t="s">
        <v>390</v>
      </c>
      <c r="C73" s="742" t="s">
        <v>391</v>
      </c>
      <c r="D73" s="846">
        <v>0</v>
      </c>
      <c r="E73" s="846"/>
      <c r="F73" s="846"/>
      <c r="G73" s="846"/>
      <c r="H73" s="846"/>
      <c r="I73" s="846"/>
      <c r="J73" s="846"/>
    </row>
    <row r="74" spans="1:10" hidden="1">
      <c r="A74" s="740">
        <v>1126400</v>
      </c>
      <c r="B74" s="763" t="s">
        <v>985</v>
      </c>
      <c r="C74" s="742" t="s">
        <v>392</v>
      </c>
      <c r="D74" s="846">
        <v>0</v>
      </c>
      <c r="E74" s="846"/>
      <c r="F74" s="846"/>
      <c r="G74" s="846"/>
      <c r="H74" s="846"/>
      <c r="I74" s="846"/>
      <c r="J74" s="846"/>
    </row>
    <row r="75" spans="1:10" ht="25.5" hidden="1">
      <c r="A75" s="744">
        <v>1126500</v>
      </c>
      <c r="B75" s="764" t="s">
        <v>943</v>
      </c>
      <c r="C75" s="742" t="s">
        <v>393</v>
      </c>
      <c r="D75" s="846">
        <v>0</v>
      </c>
      <c r="E75" s="846"/>
      <c r="F75" s="846"/>
      <c r="G75" s="846"/>
      <c r="H75" s="846"/>
      <c r="I75" s="846"/>
      <c r="J75" s="846"/>
    </row>
    <row r="76" spans="1:10" ht="25.5" hidden="1">
      <c r="A76" s="740">
        <v>1126600</v>
      </c>
      <c r="B76" s="763" t="s">
        <v>229</v>
      </c>
      <c r="C76" s="742" t="s">
        <v>394</v>
      </c>
      <c r="D76" s="846">
        <v>0</v>
      </c>
      <c r="E76" s="846"/>
      <c r="F76" s="846"/>
      <c r="G76" s="846"/>
      <c r="H76" s="846"/>
      <c r="I76" s="846"/>
      <c r="J76" s="846"/>
    </row>
    <row r="77" spans="1:10" ht="25.5" hidden="1">
      <c r="A77" s="740">
        <v>1126700</v>
      </c>
      <c r="B77" s="763" t="s">
        <v>230</v>
      </c>
      <c r="C77" s="742" t="s">
        <v>395</v>
      </c>
      <c r="D77" s="846">
        <v>0</v>
      </c>
      <c r="E77" s="846"/>
      <c r="F77" s="846"/>
      <c r="G77" s="846"/>
      <c r="H77" s="846"/>
      <c r="I77" s="846"/>
      <c r="J77" s="846"/>
    </row>
    <row r="78" spans="1:10" ht="13.5" hidden="1" thickBot="1">
      <c r="A78" s="756">
        <v>1126800</v>
      </c>
      <c r="B78" s="765" t="s">
        <v>480</v>
      </c>
      <c r="C78" s="746" t="s">
        <v>396</v>
      </c>
      <c r="D78" s="847">
        <v>0</v>
      </c>
      <c r="E78" s="847"/>
      <c r="F78" s="847"/>
      <c r="G78" s="847"/>
      <c r="H78" s="847"/>
      <c r="I78" s="847"/>
      <c r="J78" s="847"/>
    </row>
    <row r="79" spans="1:10" ht="14.25" hidden="1">
      <c r="A79" s="766">
        <v>1130000</v>
      </c>
      <c r="B79" s="767" t="s">
        <v>294</v>
      </c>
      <c r="C79" s="734" t="s">
        <v>358</v>
      </c>
      <c r="D79" s="851">
        <v>0</v>
      </c>
      <c r="E79" s="851"/>
      <c r="F79" s="851">
        <v>0</v>
      </c>
      <c r="G79" s="851">
        <v>0</v>
      </c>
      <c r="H79" s="851">
        <v>0</v>
      </c>
      <c r="I79" s="851">
        <v>0</v>
      </c>
      <c r="J79" s="851">
        <v>0</v>
      </c>
    </row>
    <row r="80" spans="1:10" hidden="1">
      <c r="A80" s="766">
        <v>1130100</v>
      </c>
      <c r="B80" s="763" t="s">
        <v>481</v>
      </c>
      <c r="C80" s="738" t="s">
        <v>295</v>
      </c>
      <c r="D80" s="846"/>
      <c r="E80" s="846"/>
      <c r="F80" s="846"/>
      <c r="G80" s="846"/>
      <c r="H80" s="846"/>
      <c r="I80" s="846"/>
      <c r="J80" s="846"/>
    </row>
    <row r="81" spans="1:10" hidden="1">
      <c r="A81" s="766">
        <v>1130200</v>
      </c>
      <c r="B81" s="763" t="s">
        <v>482</v>
      </c>
      <c r="C81" s="742" t="s">
        <v>296</v>
      </c>
      <c r="D81" s="846"/>
      <c r="E81" s="846"/>
      <c r="F81" s="846"/>
      <c r="G81" s="846"/>
      <c r="H81" s="846"/>
      <c r="I81" s="846"/>
      <c r="J81" s="846"/>
    </row>
    <row r="82" spans="1:10" ht="25.5" hidden="1">
      <c r="A82" s="766">
        <v>1130300</v>
      </c>
      <c r="B82" s="763" t="s">
        <v>483</v>
      </c>
      <c r="C82" s="742" t="s">
        <v>297</v>
      </c>
      <c r="D82" s="846"/>
      <c r="E82" s="846"/>
      <c r="F82" s="846"/>
      <c r="G82" s="846"/>
      <c r="H82" s="846"/>
      <c r="I82" s="846"/>
      <c r="J82" s="846"/>
    </row>
    <row r="83" spans="1:10" ht="25.5" hidden="1">
      <c r="A83" s="766">
        <v>1130400</v>
      </c>
      <c r="B83" s="768" t="s">
        <v>484</v>
      </c>
      <c r="C83" s="769" t="s">
        <v>298</v>
      </c>
      <c r="D83" s="845"/>
      <c r="E83" s="845"/>
      <c r="F83" s="845"/>
      <c r="G83" s="845"/>
      <c r="H83" s="845"/>
      <c r="I83" s="845"/>
      <c r="J83" s="845"/>
    </row>
    <row r="84" spans="1:10" ht="28.5" hidden="1">
      <c r="A84" s="740">
        <v>1131000</v>
      </c>
      <c r="B84" s="770" t="s">
        <v>299</v>
      </c>
      <c r="C84" s="771" t="s">
        <v>358</v>
      </c>
      <c r="D84" s="942"/>
      <c r="E84" s="942"/>
      <c r="F84" s="942"/>
      <c r="G84" s="942"/>
      <c r="H84" s="942"/>
      <c r="I84" s="942"/>
      <c r="J84" s="942"/>
    </row>
    <row r="85" spans="1:10" ht="25.5" hidden="1">
      <c r="A85" s="740">
        <v>1131100</v>
      </c>
      <c r="B85" s="763" t="s">
        <v>588</v>
      </c>
      <c r="C85" s="738" t="s">
        <v>300</v>
      </c>
      <c r="D85" s="846"/>
      <c r="E85" s="846"/>
      <c r="F85" s="846"/>
      <c r="G85" s="846"/>
      <c r="H85" s="846"/>
      <c r="I85" s="846"/>
      <c r="J85" s="846"/>
    </row>
    <row r="86" spans="1:10" hidden="1">
      <c r="A86" s="740">
        <v>1131200</v>
      </c>
      <c r="B86" s="763" t="s">
        <v>589</v>
      </c>
      <c r="C86" s="742" t="s">
        <v>301</v>
      </c>
      <c r="D86" s="846"/>
      <c r="E86" s="846"/>
      <c r="F86" s="846"/>
      <c r="G86" s="846"/>
      <c r="H86" s="846"/>
      <c r="I86" s="846"/>
      <c r="J86" s="846"/>
    </row>
    <row r="87" spans="1:10" ht="13.5" hidden="1" thickBot="1">
      <c r="A87" s="740">
        <v>1131300</v>
      </c>
      <c r="B87" s="765" t="s">
        <v>590</v>
      </c>
      <c r="C87" s="746" t="s">
        <v>302</v>
      </c>
      <c r="D87" s="847"/>
      <c r="E87" s="847"/>
      <c r="F87" s="847"/>
      <c r="G87" s="847"/>
      <c r="H87" s="847"/>
      <c r="I87" s="847"/>
      <c r="J87" s="847"/>
    </row>
    <row r="88" spans="1:10" ht="14.25" hidden="1">
      <c r="A88" s="773">
        <v>1140000</v>
      </c>
      <c r="B88" s="767" t="s">
        <v>303</v>
      </c>
      <c r="C88" s="734" t="s">
        <v>358</v>
      </c>
      <c r="D88" s="851">
        <v>0</v>
      </c>
      <c r="E88" s="851"/>
      <c r="F88" s="851">
        <v>0</v>
      </c>
      <c r="G88" s="851">
        <v>0</v>
      </c>
      <c r="H88" s="851">
        <v>0</v>
      </c>
      <c r="I88" s="851">
        <v>0</v>
      </c>
      <c r="J88" s="851">
        <v>0</v>
      </c>
    </row>
    <row r="89" spans="1:10" ht="25.5" hidden="1">
      <c r="A89" s="773">
        <v>1141000</v>
      </c>
      <c r="B89" s="763" t="s">
        <v>304</v>
      </c>
      <c r="C89" s="738" t="s">
        <v>1003</v>
      </c>
      <c r="D89" s="846"/>
      <c r="E89" s="846"/>
      <c r="F89" s="846"/>
      <c r="G89" s="846"/>
      <c r="H89" s="846"/>
      <c r="I89" s="846"/>
      <c r="J89" s="846"/>
    </row>
    <row r="90" spans="1:10" ht="25.5" hidden="1">
      <c r="A90" s="773">
        <v>1142000</v>
      </c>
      <c r="B90" s="763" t="s">
        <v>42</v>
      </c>
      <c r="C90" s="742" t="s">
        <v>43</v>
      </c>
      <c r="D90" s="846"/>
      <c r="E90" s="846"/>
      <c r="F90" s="846"/>
      <c r="G90" s="846"/>
      <c r="H90" s="846"/>
      <c r="I90" s="846"/>
      <c r="J90" s="846"/>
    </row>
    <row r="91" spans="1:10" ht="25.5" hidden="1">
      <c r="A91" s="773">
        <v>1143000</v>
      </c>
      <c r="B91" s="763" t="s">
        <v>44</v>
      </c>
      <c r="C91" s="742" t="s">
        <v>45</v>
      </c>
      <c r="D91" s="846"/>
      <c r="E91" s="846"/>
      <c r="F91" s="846"/>
      <c r="G91" s="846"/>
      <c r="H91" s="846"/>
      <c r="I91" s="846"/>
      <c r="J91" s="846"/>
    </row>
    <row r="92" spans="1:10" ht="26.25" hidden="1" thickBot="1">
      <c r="A92" s="773">
        <v>1144000</v>
      </c>
      <c r="B92" s="765" t="s">
        <v>46</v>
      </c>
      <c r="C92" s="746" t="s">
        <v>439</v>
      </c>
      <c r="D92" s="847"/>
      <c r="E92" s="847"/>
      <c r="F92" s="847"/>
      <c r="G92" s="847"/>
      <c r="H92" s="847"/>
      <c r="I92" s="847"/>
      <c r="J92" s="847"/>
    </row>
    <row r="93" spans="1:10" ht="14.25" hidden="1">
      <c r="A93" s="773">
        <v>1150000</v>
      </c>
      <c r="B93" s="774" t="s">
        <v>730</v>
      </c>
      <c r="C93" s="734" t="s">
        <v>358</v>
      </c>
      <c r="D93" s="851">
        <v>0</v>
      </c>
      <c r="E93" s="851"/>
      <c r="F93" s="851">
        <v>0</v>
      </c>
      <c r="G93" s="851">
        <v>0</v>
      </c>
      <c r="H93" s="851">
        <v>0</v>
      </c>
      <c r="I93" s="851">
        <v>0</v>
      </c>
      <c r="J93" s="851">
        <v>0</v>
      </c>
    </row>
    <row r="94" spans="1:10" ht="25.5" hidden="1">
      <c r="A94" s="775">
        <v>1151000</v>
      </c>
      <c r="B94" s="763" t="s">
        <v>808</v>
      </c>
      <c r="C94" s="738" t="s">
        <v>809</v>
      </c>
      <c r="D94" s="846"/>
      <c r="E94" s="846"/>
      <c r="F94" s="846"/>
      <c r="G94" s="846"/>
      <c r="H94" s="846"/>
      <c r="I94" s="846"/>
      <c r="J94" s="846"/>
    </row>
    <row r="95" spans="1:10" ht="25.5" hidden="1">
      <c r="A95" s="775">
        <v>1152000</v>
      </c>
      <c r="B95" s="763" t="s">
        <v>1101</v>
      </c>
      <c r="C95" s="742" t="s">
        <v>810</v>
      </c>
      <c r="D95" s="846"/>
      <c r="E95" s="846"/>
      <c r="F95" s="846"/>
      <c r="G95" s="846"/>
      <c r="H95" s="846"/>
      <c r="I95" s="846"/>
      <c r="J95" s="846"/>
    </row>
    <row r="96" spans="1:10" ht="25.5" hidden="1">
      <c r="A96" s="775">
        <v>1153000</v>
      </c>
      <c r="B96" s="763" t="s">
        <v>830</v>
      </c>
      <c r="C96" s="742" t="s">
        <v>811</v>
      </c>
      <c r="D96" s="846"/>
      <c r="E96" s="846"/>
      <c r="F96" s="846"/>
      <c r="G96" s="846"/>
      <c r="H96" s="846"/>
      <c r="I96" s="846"/>
      <c r="J96" s="846"/>
    </row>
    <row r="97" spans="1:10" ht="0.75" hidden="1" customHeight="1">
      <c r="A97" s="775">
        <v>1154000</v>
      </c>
      <c r="B97" s="763" t="s">
        <v>737</v>
      </c>
      <c r="C97" s="742" t="s">
        <v>812</v>
      </c>
      <c r="D97" s="846"/>
      <c r="E97" s="846"/>
      <c r="F97" s="846"/>
      <c r="G97" s="846"/>
      <c r="H97" s="846"/>
      <c r="I97" s="846"/>
      <c r="J97" s="846"/>
    </row>
    <row r="98" spans="1:10" ht="25.5" hidden="1">
      <c r="A98" s="760">
        <v>1155000</v>
      </c>
      <c r="B98" s="776" t="s">
        <v>1664</v>
      </c>
      <c r="C98" s="742" t="s">
        <v>727</v>
      </c>
      <c r="D98" s="860"/>
      <c r="E98" s="860"/>
      <c r="F98" s="860"/>
      <c r="G98" s="860"/>
      <c r="H98" s="860"/>
      <c r="I98" s="860"/>
      <c r="J98" s="860"/>
    </row>
    <row r="99" spans="1:10" ht="39" hidden="1" thickBot="1">
      <c r="A99" s="748">
        <v>1156000</v>
      </c>
      <c r="B99" s="778" t="s">
        <v>1665</v>
      </c>
      <c r="C99" s="746" t="s">
        <v>818</v>
      </c>
      <c r="D99" s="855"/>
      <c r="E99" s="855"/>
      <c r="F99" s="855"/>
      <c r="G99" s="855"/>
      <c r="H99" s="855"/>
      <c r="I99" s="855"/>
      <c r="J99" s="855"/>
    </row>
    <row r="100" spans="1:10" hidden="1">
      <c r="A100" s="732">
        <v>1160000</v>
      </c>
      <c r="B100" s="780" t="s">
        <v>819</v>
      </c>
      <c r="C100" s="734" t="s">
        <v>358</v>
      </c>
      <c r="D100" s="858">
        <v>0</v>
      </c>
      <c r="E100" s="858"/>
      <c r="F100" s="858">
        <v>0</v>
      </c>
      <c r="G100" s="858">
        <v>0</v>
      </c>
      <c r="H100" s="858">
        <v>0</v>
      </c>
      <c r="I100" s="858">
        <v>0</v>
      </c>
      <c r="J100" s="858">
        <v>0</v>
      </c>
    </row>
    <row r="101" spans="1:10" ht="51" hidden="1">
      <c r="A101" s="760">
        <v>1161000</v>
      </c>
      <c r="B101" s="782" t="s">
        <v>206</v>
      </c>
      <c r="C101" s="783" t="s">
        <v>358</v>
      </c>
      <c r="D101" s="860">
        <v>0</v>
      </c>
      <c r="E101" s="860"/>
      <c r="F101" s="860">
        <v>0</v>
      </c>
      <c r="G101" s="860">
        <v>0</v>
      </c>
      <c r="H101" s="860">
        <v>0</v>
      </c>
      <c r="I101" s="860">
        <v>0</v>
      </c>
      <c r="J101" s="860">
        <v>0</v>
      </c>
    </row>
    <row r="102" spans="1:10" ht="38.25" hidden="1">
      <c r="A102" s="760">
        <v>1161100</v>
      </c>
      <c r="B102" s="741" t="s">
        <v>1666</v>
      </c>
      <c r="C102" s="762">
        <v>471100</v>
      </c>
      <c r="D102" s="860"/>
      <c r="E102" s="860"/>
      <c r="F102" s="860"/>
      <c r="G102" s="860"/>
      <c r="H102" s="860"/>
      <c r="I102" s="860"/>
      <c r="J102" s="860"/>
    </row>
    <row r="103" spans="1:10" ht="38.25" hidden="1">
      <c r="A103" s="760">
        <v>1161200</v>
      </c>
      <c r="B103" s="776" t="s">
        <v>1667</v>
      </c>
      <c r="C103" s="762">
        <v>471200</v>
      </c>
      <c r="D103" s="860"/>
      <c r="E103" s="860"/>
      <c r="F103" s="860"/>
      <c r="G103" s="860"/>
      <c r="H103" s="860"/>
      <c r="I103" s="860"/>
      <c r="J103" s="860"/>
    </row>
    <row r="104" spans="1:10" ht="38.25" hidden="1">
      <c r="A104" s="760">
        <v>1162000</v>
      </c>
      <c r="B104" s="782" t="s">
        <v>1125</v>
      </c>
      <c r="C104" s="783" t="s">
        <v>358</v>
      </c>
      <c r="D104" s="860">
        <v>0</v>
      </c>
      <c r="E104" s="860"/>
      <c r="F104" s="860">
        <v>0</v>
      </c>
      <c r="G104" s="860">
        <v>0</v>
      </c>
      <c r="H104" s="860">
        <v>0</v>
      </c>
      <c r="I104" s="860">
        <v>0</v>
      </c>
      <c r="J104" s="860">
        <v>0</v>
      </c>
    </row>
    <row r="105" spans="1:10" ht="25.5" hidden="1">
      <c r="A105" s="760">
        <v>1162100</v>
      </c>
      <c r="B105" s="776" t="s">
        <v>1668</v>
      </c>
      <c r="C105" s="742" t="s">
        <v>130</v>
      </c>
      <c r="D105" s="860"/>
      <c r="E105" s="860"/>
      <c r="F105" s="860"/>
      <c r="G105" s="860"/>
      <c r="H105" s="860"/>
      <c r="I105" s="860"/>
      <c r="J105" s="860"/>
    </row>
    <row r="106" spans="1:10" hidden="1">
      <c r="A106" s="760">
        <v>1162200</v>
      </c>
      <c r="B106" s="776" t="s">
        <v>1669</v>
      </c>
      <c r="C106" s="742" t="s">
        <v>24</v>
      </c>
      <c r="D106" s="860"/>
      <c r="E106" s="860"/>
      <c r="F106" s="860"/>
      <c r="G106" s="860"/>
      <c r="H106" s="860"/>
      <c r="I106" s="860"/>
      <c r="J106" s="860"/>
    </row>
    <row r="107" spans="1:10" ht="25.5" hidden="1">
      <c r="A107" s="760">
        <v>1162300</v>
      </c>
      <c r="B107" s="776" t="s">
        <v>1670</v>
      </c>
      <c r="C107" s="742" t="s">
        <v>26</v>
      </c>
      <c r="D107" s="860"/>
      <c r="E107" s="860"/>
      <c r="F107" s="860"/>
      <c r="G107" s="860"/>
      <c r="H107" s="860"/>
      <c r="I107" s="860"/>
      <c r="J107" s="860"/>
    </row>
    <row r="108" spans="1:10" hidden="1">
      <c r="A108" s="760">
        <v>1162400</v>
      </c>
      <c r="B108" s="776" t="s">
        <v>1671</v>
      </c>
      <c r="C108" s="742" t="s">
        <v>832</v>
      </c>
      <c r="D108" s="860"/>
      <c r="E108" s="860"/>
      <c r="F108" s="860"/>
      <c r="G108" s="860"/>
      <c r="H108" s="860"/>
      <c r="I108" s="860"/>
      <c r="J108" s="860"/>
    </row>
    <row r="109" spans="1:10" ht="25.5" hidden="1">
      <c r="A109" s="760">
        <v>1162500</v>
      </c>
      <c r="B109" s="776" t="s">
        <v>1672</v>
      </c>
      <c r="C109" s="742" t="s">
        <v>834</v>
      </c>
      <c r="D109" s="860"/>
      <c r="E109" s="860"/>
      <c r="F109" s="860"/>
      <c r="G109" s="860"/>
      <c r="H109" s="860"/>
      <c r="I109" s="860"/>
      <c r="J109" s="860"/>
    </row>
    <row r="110" spans="1:10" ht="25.5" hidden="1">
      <c r="A110" s="760">
        <v>1162600</v>
      </c>
      <c r="B110" s="776" t="s">
        <v>1673</v>
      </c>
      <c r="C110" s="742" t="s">
        <v>511</v>
      </c>
      <c r="D110" s="860"/>
      <c r="E110" s="860"/>
      <c r="F110" s="860"/>
      <c r="G110" s="860"/>
      <c r="H110" s="860"/>
      <c r="I110" s="860"/>
      <c r="J110" s="860"/>
    </row>
    <row r="111" spans="1:10" ht="25.5" hidden="1">
      <c r="A111" s="760">
        <v>1162700</v>
      </c>
      <c r="B111" s="741" t="s">
        <v>1674</v>
      </c>
      <c r="C111" s="742" t="s">
        <v>513</v>
      </c>
      <c r="D111" s="860"/>
      <c r="E111" s="860"/>
      <c r="F111" s="860"/>
      <c r="G111" s="860"/>
      <c r="H111" s="860"/>
      <c r="I111" s="860"/>
      <c r="J111" s="860"/>
    </row>
    <row r="112" spans="1:10" hidden="1">
      <c r="A112" s="760">
        <v>1162800</v>
      </c>
      <c r="B112" s="776" t="s">
        <v>1675</v>
      </c>
      <c r="C112" s="742" t="s">
        <v>872</v>
      </c>
      <c r="D112" s="949"/>
      <c r="E112" s="949"/>
      <c r="F112" s="949"/>
      <c r="G112" s="949"/>
      <c r="H112" s="949"/>
      <c r="I112" s="949"/>
      <c r="J112" s="949"/>
    </row>
    <row r="113" spans="1:10" ht="13.5" hidden="1" thickBot="1">
      <c r="A113" s="785">
        <v>1162900</v>
      </c>
      <c r="B113" s="778" t="s">
        <v>1676</v>
      </c>
      <c r="C113" s="746" t="s">
        <v>874</v>
      </c>
      <c r="D113" s="953"/>
      <c r="E113" s="953"/>
      <c r="F113" s="953"/>
      <c r="G113" s="953"/>
      <c r="H113" s="953"/>
      <c r="I113" s="953"/>
      <c r="J113" s="953"/>
    </row>
    <row r="114" spans="1:10" hidden="1">
      <c r="A114" s="787">
        <v>1170000</v>
      </c>
      <c r="B114" s="788" t="s">
        <v>875</v>
      </c>
      <c r="C114" s="789" t="s">
        <v>358</v>
      </c>
      <c r="D114" s="967">
        <v>0</v>
      </c>
      <c r="E114" s="967"/>
      <c r="F114" s="967">
        <v>0</v>
      </c>
      <c r="G114" s="967">
        <v>0</v>
      </c>
      <c r="H114" s="967">
        <v>0</v>
      </c>
      <c r="I114" s="967">
        <v>0</v>
      </c>
      <c r="J114" s="967">
        <v>0</v>
      </c>
    </row>
    <row r="115" spans="1:10" ht="38.25" hidden="1">
      <c r="A115" s="791">
        <v>1171000</v>
      </c>
      <c r="B115" s="792" t="s">
        <v>215</v>
      </c>
      <c r="C115" s="734" t="s">
        <v>358</v>
      </c>
      <c r="D115" s="865">
        <v>0</v>
      </c>
      <c r="E115" s="865"/>
      <c r="F115" s="865">
        <v>0</v>
      </c>
      <c r="G115" s="865">
        <v>0</v>
      </c>
      <c r="H115" s="865">
        <v>0</v>
      </c>
      <c r="I115" s="865">
        <v>0</v>
      </c>
      <c r="J115" s="865">
        <v>0</v>
      </c>
    </row>
    <row r="116" spans="1:10" ht="51" hidden="1">
      <c r="A116" s="791">
        <v>1171100</v>
      </c>
      <c r="B116" s="741" t="s">
        <v>1677</v>
      </c>
      <c r="C116" s="738" t="s">
        <v>479</v>
      </c>
      <c r="D116" s="949">
        <v>0</v>
      </c>
      <c r="E116" s="949"/>
      <c r="F116" s="949"/>
      <c r="G116" s="949"/>
      <c r="H116" s="949"/>
      <c r="I116" s="949"/>
      <c r="J116" s="949"/>
    </row>
    <row r="117" spans="1:10" ht="25.5" hidden="1">
      <c r="A117" s="791">
        <v>1171200</v>
      </c>
      <c r="B117" s="776" t="s">
        <v>1678</v>
      </c>
      <c r="C117" s="794" t="s">
        <v>352</v>
      </c>
      <c r="D117" s="949">
        <v>0</v>
      </c>
      <c r="E117" s="949"/>
      <c r="F117" s="949"/>
      <c r="G117" s="949"/>
      <c r="H117" s="949"/>
      <c r="I117" s="949"/>
      <c r="J117" s="949"/>
    </row>
    <row r="118" spans="1:10" ht="63.75" hidden="1">
      <c r="A118" s="760">
        <v>1172000</v>
      </c>
      <c r="B118" s="795" t="s">
        <v>1017</v>
      </c>
      <c r="C118" s="771" t="s">
        <v>358</v>
      </c>
      <c r="D118" s="967">
        <v>0</v>
      </c>
      <c r="E118" s="967"/>
      <c r="F118" s="967">
        <v>0</v>
      </c>
      <c r="G118" s="967">
        <v>0</v>
      </c>
      <c r="H118" s="967">
        <v>0</v>
      </c>
      <c r="I118" s="967">
        <v>0</v>
      </c>
      <c r="J118" s="967">
        <v>0</v>
      </c>
    </row>
    <row r="119" spans="1:10" hidden="1">
      <c r="A119" s="760">
        <v>1172100</v>
      </c>
      <c r="B119" s="763" t="s">
        <v>1102</v>
      </c>
      <c r="C119" s="738" t="s">
        <v>1018</v>
      </c>
      <c r="D119" s="949">
        <v>0</v>
      </c>
      <c r="E119" s="949"/>
      <c r="F119" s="949"/>
      <c r="G119" s="949"/>
      <c r="H119" s="949"/>
      <c r="I119" s="949"/>
      <c r="J119" s="949"/>
    </row>
    <row r="120" spans="1:10" hidden="1">
      <c r="A120" s="760">
        <v>1172200</v>
      </c>
      <c r="B120" s="763" t="s">
        <v>1103</v>
      </c>
      <c r="C120" s="796">
        <v>482200</v>
      </c>
      <c r="D120" s="949">
        <v>0</v>
      </c>
      <c r="E120" s="949"/>
      <c r="F120" s="949"/>
      <c r="G120" s="949"/>
      <c r="H120" s="949"/>
      <c r="I120" s="949"/>
      <c r="J120" s="949"/>
    </row>
    <row r="121" spans="1:10" hidden="1">
      <c r="A121" s="760">
        <v>1172300</v>
      </c>
      <c r="B121" s="776" t="s">
        <v>1679</v>
      </c>
      <c r="C121" s="742" t="s">
        <v>1020</v>
      </c>
      <c r="D121" s="949">
        <v>0</v>
      </c>
      <c r="E121" s="949"/>
      <c r="F121" s="949"/>
      <c r="G121" s="949"/>
      <c r="H121" s="949"/>
      <c r="I121" s="949"/>
      <c r="J121" s="949"/>
    </row>
    <row r="122" spans="1:10" ht="38.25" hidden="1">
      <c r="A122" s="760">
        <v>1172400</v>
      </c>
      <c r="B122" s="797" t="s">
        <v>1680</v>
      </c>
      <c r="C122" s="742" t="s">
        <v>125</v>
      </c>
      <c r="D122" s="865">
        <v>0</v>
      </c>
      <c r="E122" s="865"/>
      <c r="F122" s="865"/>
      <c r="G122" s="865"/>
      <c r="H122" s="865"/>
      <c r="I122" s="865"/>
      <c r="J122" s="865"/>
    </row>
    <row r="123" spans="1:10" ht="38.25" hidden="1">
      <c r="A123" s="760">
        <v>1173000</v>
      </c>
      <c r="B123" s="795" t="s">
        <v>126</v>
      </c>
      <c r="C123" s="771" t="s">
        <v>358</v>
      </c>
      <c r="D123" s="865">
        <v>0</v>
      </c>
      <c r="E123" s="865"/>
      <c r="F123" s="865">
        <v>0</v>
      </c>
      <c r="G123" s="865">
        <v>0</v>
      </c>
      <c r="H123" s="865">
        <v>0</v>
      </c>
      <c r="I123" s="865">
        <v>0</v>
      </c>
      <c r="J123" s="865">
        <v>0</v>
      </c>
    </row>
    <row r="124" spans="1:10" ht="25.5" hidden="1">
      <c r="A124" s="791">
        <v>1173100</v>
      </c>
      <c r="B124" s="798" t="s">
        <v>127</v>
      </c>
      <c r="C124" s="742" t="s">
        <v>1088</v>
      </c>
      <c r="D124" s="865">
        <v>0</v>
      </c>
      <c r="E124" s="865"/>
      <c r="F124" s="865"/>
      <c r="G124" s="865"/>
      <c r="H124" s="865"/>
      <c r="I124" s="865"/>
      <c r="J124" s="865"/>
    </row>
    <row r="125" spans="1:10" ht="51" hidden="1">
      <c r="A125" s="791">
        <v>1174000</v>
      </c>
      <c r="B125" s="795" t="s">
        <v>1089</v>
      </c>
      <c r="C125" s="771" t="s">
        <v>358</v>
      </c>
      <c r="D125" s="865">
        <v>0</v>
      </c>
      <c r="E125" s="865"/>
      <c r="F125" s="865">
        <v>0</v>
      </c>
      <c r="G125" s="865">
        <v>0</v>
      </c>
      <c r="H125" s="865">
        <v>0</v>
      </c>
      <c r="I125" s="865">
        <v>0</v>
      </c>
      <c r="J125" s="865">
        <v>0</v>
      </c>
    </row>
    <row r="126" spans="1:10" ht="38.25" hidden="1">
      <c r="A126" s="791">
        <v>1174100</v>
      </c>
      <c r="B126" s="798" t="s">
        <v>1104</v>
      </c>
      <c r="C126" s="742" t="s">
        <v>1090</v>
      </c>
      <c r="D126" s="865">
        <v>0</v>
      </c>
      <c r="E126" s="865"/>
      <c r="F126" s="865"/>
      <c r="G126" s="865"/>
      <c r="H126" s="865"/>
      <c r="I126" s="865"/>
      <c r="J126" s="865"/>
    </row>
    <row r="127" spans="1:10" ht="25.5" hidden="1">
      <c r="A127" s="791">
        <v>1174200</v>
      </c>
      <c r="B127" s="797" t="s">
        <v>1681</v>
      </c>
      <c r="C127" s="742" t="s">
        <v>447</v>
      </c>
      <c r="D127" s="865">
        <v>0</v>
      </c>
      <c r="E127" s="865"/>
      <c r="F127" s="865"/>
      <c r="G127" s="865"/>
      <c r="H127" s="865"/>
      <c r="I127" s="865"/>
      <c r="J127" s="865"/>
    </row>
    <row r="128" spans="1:10" ht="51" hidden="1">
      <c r="A128" s="791">
        <v>1175000</v>
      </c>
      <c r="B128" s="795" t="s">
        <v>558</v>
      </c>
      <c r="C128" s="771" t="s">
        <v>358</v>
      </c>
      <c r="D128" s="865">
        <v>0</v>
      </c>
      <c r="E128" s="865"/>
      <c r="F128" s="865">
        <v>0</v>
      </c>
      <c r="G128" s="865">
        <v>0</v>
      </c>
      <c r="H128" s="865">
        <v>0</v>
      </c>
      <c r="I128" s="865">
        <v>0</v>
      </c>
      <c r="J128" s="865">
        <v>0</v>
      </c>
    </row>
    <row r="129" spans="1:10" ht="51" hidden="1">
      <c r="A129" s="791">
        <v>1175100</v>
      </c>
      <c r="B129" s="797" t="s">
        <v>1682</v>
      </c>
      <c r="C129" s="742" t="s">
        <v>227</v>
      </c>
      <c r="D129" s="865">
        <v>0</v>
      </c>
      <c r="E129" s="865"/>
      <c r="F129" s="865"/>
      <c r="G129" s="865"/>
      <c r="H129" s="865"/>
      <c r="I129" s="865"/>
      <c r="J129" s="865"/>
    </row>
    <row r="130" spans="1:10" hidden="1">
      <c r="A130" s="791">
        <v>1176000</v>
      </c>
      <c r="B130" s="795" t="s">
        <v>228</v>
      </c>
      <c r="C130" s="771" t="s">
        <v>358</v>
      </c>
      <c r="D130" s="865">
        <v>0</v>
      </c>
      <c r="E130" s="865"/>
      <c r="F130" s="865">
        <v>0</v>
      </c>
      <c r="G130" s="865">
        <v>0</v>
      </c>
      <c r="H130" s="865">
        <v>0</v>
      </c>
      <c r="I130" s="865">
        <v>0</v>
      </c>
      <c r="J130" s="865">
        <v>0</v>
      </c>
    </row>
    <row r="131" spans="1:10" hidden="1">
      <c r="A131" s="791">
        <v>1176100</v>
      </c>
      <c r="B131" s="797" t="s">
        <v>1683</v>
      </c>
      <c r="C131" s="742" t="s">
        <v>8</v>
      </c>
      <c r="D131" s="865">
        <v>0</v>
      </c>
      <c r="E131" s="865"/>
      <c r="F131" s="865"/>
      <c r="G131" s="865"/>
      <c r="H131" s="865"/>
      <c r="I131" s="865"/>
      <c r="J131" s="865"/>
    </row>
    <row r="132" spans="1:10" hidden="1">
      <c r="A132" s="791">
        <v>1177000</v>
      </c>
      <c r="B132" s="795" t="s">
        <v>587</v>
      </c>
      <c r="C132" s="771" t="s">
        <v>358</v>
      </c>
      <c r="D132" s="865">
        <v>0</v>
      </c>
      <c r="E132" s="865"/>
      <c r="F132" s="865">
        <v>0</v>
      </c>
      <c r="G132" s="865">
        <v>0</v>
      </c>
      <c r="H132" s="865">
        <v>0</v>
      </c>
      <c r="I132" s="865">
        <v>0</v>
      </c>
      <c r="J132" s="865">
        <v>0</v>
      </c>
    </row>
    <row r="133" spans="1:10" ht="13.5" hidden="1" thickBot="1">
      <c r="A133" s="785">
        <v>1177100</v>
      </c>
      <c r="B133" s="799" t="s">
        <v>1684</v>
      </c>
      <c r="C133" s="746" t="s">
        <v>259</v>
      </c>
      <c r="D133" s="867">
        <v>0</v>
      </c>
      <c r="E133" s="867"/>
      <c r="F133" s="867"/>
      <c r="G133" s="867"/>
      <c r="H133" s="867"/>
      <c r="I133" s="867"/>
      <c r="J133" s="867"/>
    </row>
    <row r="134" spans="1:10" ht="13.5" thickBot="1">
      <c r="A134" s="801" t="s">
        <v>260</v>
      </c>
      <c r="B134" s="802" t="s">
        <v>261</v>
      </c>
      <c r="C134" s="803"/>
      <c r="D134" s="869"/>
      <c r="E134" s="869"/>
      <c r="F134" s="869"/>
      <c r="G134" s="869"/>
      <c r="H134" s="869"/>
      <c r="I134" s="869"/>
      <c r="J134" s="869"/>
    </row>
    <row r="135" spans="1:10" ht="26.25" thickBot="1">
      <c r="A135" s="805" t="s">
        <v>262</v>
      </c>
      <c r="B135" s="806" t="s">
        <v>648</v>
      </c>
      <c r="C135" s="807" t="s">
        <v>358</v>
      </c>
      <c r="D135" s="871">
        <f>D138</f>
        <v>0</v>
      </c>
      <c r="E135" s="871">
        <f>E141</f>
        <v>0</v>
      </c>
      <c r="F135" s="871">
        <f>F138</f>
        <v>0</v>
      </c>
      <c r="G135" s="871">
        <f>G138</f>
        <v>0</v>
      </c>
      <c r="H135" s="871">
        <f>H138</f>
        <v>0</v>
      </c>
      <c r="I135" s="871">
        <f>I138</f>
        <v>0</v>
      </c>
      <c r="J135" s="871">
        <f>J138</f>
        <v>0</v>
      </c>
    </row>
    <row r="136" spans="1:10" ht="13.5" thickBot="1">
      <c r="A136" s="808"/>
      <c r="B136" s="809" t="s">
        <v>649</v>
      </c>
      <c r="C136" s="810"/>
      <c r="D136" s="1411"/>
      <c r="E136" s="1411"/>
      <c r="F136" s="1411"/>
      <c r="G136" s="1411"/>
      <c r="H136" s="1411"/>
      <c r="I136" s="1411"/>
      <c r="J136" s="1411"/>
    </row>
    <row r="137" spans="1:10">
      <c r="A137" s="801" t="s">
        <v>260</v>
      </c>
      <c r="B137" s="802" t="s">
        <v>261</v>
      </c>
      <c r="C137" s="812"/>
      <c r="D137" s="1412"/>
      <c r="E137" s="1412"/>
      <c r="F137" s="1412"/>
      <c r="G137" s="1412"/>
      <c r="H137" s="1412"/>
      <c r="I137" s="1412"/>
      <c r="J137" s="1412"/>
    </row>
    <row r="138" spans="1:10">
      <c r="A138" s="814" t="s">
        <v>650</v>
      </c>
      <c r="B138" s="815" t="s">
        <v>651</v>
      </c>
      <c r="C138" s="816" t="s">
        <v>358</v>
      </c>
      <c r="D138" s="998">
        <f>D140+D141+D142</f>
        <v>0</v>
      </c>
      <c r="E138" s="998"/>
      <c r="F138" s="998">
        <f>F140+F141+F142</f>
        <v>0</v>
      </c>
      <c r="G138" s="998">
        <f>G140+G141+G142</f>
        <v>0</v>
      </c>
      <c r="H138" s="998">
        <f>H140+H141+H142</f>
        <v>0</v>
      </c>
      <c r="I138" s="998">
        <f>I140+I141+I142</f>
        <v>0</v>
      </c>
      <c r="J138" s="998">
        <f>F138</f>
        <v>0</v>
      </c>
    </row>
    <row r="139" spans="1:10">
      <c r="A139" s="818" t="s">
        <v>652</v>
      </c>
      <c r="B139" s="797" t="s">
        <v>1685</v>
      </c>
      <c r="C139" s="819" t="s">
        <v>987</v>
      </c>
      <c r="D139" s="863">
        <v>0</v>
      </c>
      <c r="E139" s="863"/>
      <c r="F139" s="863"/>
      <c r="G139" s="863"/>
      <c r="H139" s="863"/>
      <c r="I139" s="863"/>
      <c r="J139" s="863"/>
    </row>
    <row r="140" spans="1:10">
      <c r="A140" s="818" t="s">
        <v>988</v>
      </c>
      <c r="B140" s="797" t="s">
        <v>1686</v>
      </c>
      <c r="C140" s="819" t="s">
        <v>965</v>
      </c>
      <c r="D140" s="864">
        <v>0</v>
      </c>
      <c r="E140" s="863">
        <v>0</v>
      </c>
      <c r="F140" s="863">
        <f>D140+E140</f>
        <v>0</v>
      </c>
      <c r="G140" s="860" t="s">
        <v>738</v>
      </c>
      <c r="H140" s="860">
        <v>0</v>
      </c>
      <c r="I140" s="860">
        <v>0</v>
      </c>
      <c r="J140" s="860">
        <f>F140</f>
        <v>0</v>
      </c>
    </row>
    <row r="141" spans="1:10" ht="25.5">
      <c r="A141" s="818" t="s">
        <v>966</v>
      </c>
      <c r="B141" s="797" t="s">
        <v>1687</v>
      </c>
      <c r="C141" s="1253" t="s">
        <v>968</v>
      </c>
      <c r="D141" s="864">
        <v>0</v>
      </c>
      <c r="E141" s="864">
        <v>0</v>
      </c>
      <c r="F141" s="861">
        <f>D141+E141</f>
        <v>0</v>
      </c>
      <c r="G141" s="858">
        <v>0</v>
      </c>
      <c r="H141" s="858">
        <v>0</v>
      </c>
      <c r="I141" s="858">
        <v>0</v>
      </c>
      <c r="J141" s="863">
        <f>F141</f>
        <v>0</v>
      </c>
    </row>
    <row r="142" spans="1:10">
      <c r="A142" s="818" t="s">
        <v>969</v>
      </c>
      <c r="B142" s="797" t="s">
        <v>1688</v>
      </c>
      <c r="C142" s="819" t="s">
        <v>1099</v>
      </c>
      <c r="D142" s="864">
        <v>0</v>
      </c>
      <c r="E142" s="863"/>
      <c r="F142" s="863">
        <f>D142+E142</f>
        <v>0</v>
      </c>
      <c r="G142" s="863">
        <v>0</v>
      </c>
      <c r="H142" s="863">
        <v>0</v>
      </c>
      <c r="I142" s="863">
        <v>0</v>
      </c>
      <c r="J142" s="863">
        <f>F142</f>
        <v>0</v>
      </c>
    </row>
    <row r="143" spans="1:10" ht="12" customHeight="1">
      <c r="A143" s="818" t="s">
        <v>138</v>
      </c>
      <c r="B143" s="798" t="s">
        <v>139</v>
      </c>
      <c r="C143" s="819" t="s">
        <v>140</v>
      </c>
      <c r="D143" s="863">
        <v>0</v>
      </c>
      <c r="E143" s="863"/>
      <c r="F143" s="863"/>
      <c r="G143" s="863"/>
      <c r="H143" s="863"/>
      <c r="I143" s="863"/>
      <c r="J143" s="863"/>
    </row>
    <row r="144" spans="1:10" hidden="1">
      <c r="A144" s="818" t="s">
        <v>141</v>
      </c>
      <c r="B144" s="797" t="s">
        <v>1689</v>
      </c>
      <c r="C144" s="819" t="s">
        <v>897</v>
      </c>
      <c r="D144" s="863">
        <v>0</v>
      </c>
      <c r="E144" s="863"/>
      <c r="F144" s="863"/>
      <c r="G144" s="863"/>
      <c r="H144" s="863"/>
      <c r="I144" s="863"/>
      <c r="J144" s="863"/>
    </row>
    <row r="145" spans="1:10" hidden="1">
      <c r="A145" s="818" t="s">
        <v>898</v>
      </c>
      <c r="B145" s="797" t="s">
        <v>1690</v>
      </c>
      <c r="C145" s="819" t="s">
        <v>900</v>
      </c>
      <c r="D145" s="863">
        <v>0</v>
      </c>
      <c r="E145" s="863"/>
      <c r="F145" s="863"/>
      <c r="G145" s="863"/>
      <c r="H145" s="863"/>
      <c r="I145" s="863"/>
      <c r="J145" s="863"/>
    </row>
    <row r="146" spans="1:10" hidden="1">
      <c r="A146" s="818" t="s">
        <v>655</v>
      </c>
      <c r="B146" s="797" t="s">
        <v>1691</v>
      </c>
      <c r="C146" s="819" t="s">
        <v>657</v>
      </c>
      <c r="D146" s="863">
        <v>0</v>
      </c>
      <c r="E146" s="863"/>
      <c r="F146" s="863"/>
      <c r="G146" s="863"/>
      <c r="H146" s="863"/>
      <c r="I146" s="863"/>
      <c r="J146" s="863"/>
    </row>
    <row r="147" spans="1:10" hidden="1">
      <c r="A147" s="818" t="s">
        <v>658</v>
      </c>
      <c r="B147" s="795" t="s">
        <v>659</v>
      </c>
      <c r="C147" s="820" t="s">
        <v>358</v>
      </c>
      <c r="D147" s="863">
        <v>0</v>
      </c>
      <c r="E147" s="863"/>
      <c r="F147" s="863">
        <v>0</v>
      </c>
      <c r="G147" s="863"/>
      <c r="H147" s="863">
        <v>0</v>
      </c>
      <c r="I147" s="863">
        <v>0</v>
      </c>
      <c r="J147" s="863">
        <v>0</v>
      </c>
    </row>
    <row r="148" spans="1:10" hidden="1">
      <c r="A148" s="818" t="s">
        <v>660</v>
      </c>
      <c r="B148" s="798" t="s">
        <v>661</v>
      </c>
      <c r="C148" s="819" t="s">
        <v>662</v>
      </c>
      <c r="D148" s="863">
        <v>0</v>
      </c>
      <c r="E148" s="863"/>
      <c r="F148" s="863"/>
      <c r="G148" s="863"/>
      <c r="H148" s="863"/>
      <c r="I148" s="863"/>
      <c r="J148" s="863"/>
    </row>
    <row r="149" spans="1:10" hidden="1">
      <c r="A149" s="818" t="s">
        <v>663</v>
      </c>
      <c r="B149" s="798" t="s">
        <v>664</v>
      </c>
      <c r="C149" s="819" t="s">
        <v>665</v>
      </c>
      <c r="D149" s="863">
        <v>0</v>
      </c>
      <c r="E149" s="863"/>
      <c r="F149" s="863"/>
      <c r="G149" s="863"/>
      <c r="H149" s="863"/>
      <c r="I149" s="863"/>
      <c r="J149" s="863"/>
    </row>
    <row r="150" spans="1:10" ht="25.5" hidden="1">
      <c r="A150" s="818" t="s">
        <v>666</v>
      </c>
      <c r="B150" s="797" t="s">
        <v>1692</v>
      </c>
      <c r="C150" s="819" t="s">
        <v>314</v>
      </c>
      <c r="D150" s="863">
        <v>0</v>
      </c>
      <c r="E150" s="863"/>
      <c r="F150" s="863"/>
      <c r="G150" s="863"/>
      <c r="H150" s="863"/>
      <c r="I150" s="863"/>
      <c r="J150" s="863"/>
    </row>
    <row r="151" spans="1:10" ht="25.5" hidden="1">
      <c r="A151" s="818" t="s">
        <v>315</v>
      </c>
      <c r="B151" s="797" t="s">
        <v>1693</v>
      </c>
      <c r="C151" s="819" t="s">
        <v>317</v>
      </c>
      <c r="D151" s="863">
        <v>0</v>
      </c>
      <c r="E151" s="863"/>
      <c r="F151" s="863"/>
      <c r="G151" s="863"/>
      <c r="H151" s="863"/>
      <c r="I151" s="863"/>
      <c r="J151" s="863"/>
    </row>
    <row r="152" spans="1:10" hidden="1">
      <c r="A152" s="818" t="s">
        <v>318</v>
      </c>
      <c r="B152" s="795" t="s">
        <v>319</v>
      </c>
      <c r="C152" s="820" t="s">
        <v>358</v>
      </c>
      <c r="D152" s="863">
        <v>0</v>
      </c>
      <c r="E152" s="863"/>
      <c r="F152" s="863">
        <v>0</v>
      </c>
      <c r="G152" s="863">
        <v>0</v>
      </c>
      <c r="H152" s="863">
        <v>0</v>
      </c>
      <c r="I152" s="863">
        <v>0</v>
      </c>
      <c r="J152" s="863">
        <v>0</v>
      </c>
    </row>
    <row r="153" spans="1:10" hidden="1">
      <c r="A153" s="818" t="s">
        <v>320</v>
      </c>
      <c r="B153" s="798" t="s">
        <v>1105</v>
      </c>
      <c r="C153" s="819" t="s">
        <v>321</v>
      </c>
      <c r="D153" s="863">
        <v>0</v>
      </c>
      <c r="E153" s="863"/>
      <c r="F153" s="863"/>
      <c r="G153" s="863"/>
      <c r="H153" s="863"/>
      <c r="I153" s="863"/>
      <c r="J153" s="863"/>
    </row>
    <row r="154" spans="1:10" hidden="1">
      <c r="A154" s="821" t="s">
        <v>322</v>
      </c>
      <c r="B154" s="822" t="s">
        <v>323</v>
      </c>
      <c r="C154" s="820" t="s">
        <v>358</v>
      </c>
      <c r="D154" s="863">
        <v>0</v>
      </c>
      <c r="E154" s="863"/>
      <c r="F154" s="863">
        <v>0</v>
      </c>
      <c r="G154" s="863">
        <v>0</v>
      </c>
      <c r="H154" s="863">
        <v>0</v>
      </c>
      <c r="I154" s="863">
        <v>0</v>
      </c>
      <c r="J154" s="863">
        <v>0</v>
      </c>
    </row>
    <row r="155" spans="1:10" hidden="1">
      <c r="A155" s="818" t="s">
        <v>324</v>
      </c>
      <c r="B155" s="798" t="s">
        <v>1106</v>
      </c>
      <c r="C155" s="819" t="s">
        <v>325</v>
      </c>
      <c r="D155" s="863">
        <v>0</v>
      </c>
      <c r="E155" s="863"/>
      <c r="F155" s="863"/>
      <c r="G155" s="863"/>
      <c r="H155" s="863"/>
      <c r="I155" s="863"/>
      <c r="J155" s="863"/>
    </row>
    <row r="156" spans="1:10" hidden="1">
      <c r="A156" s="818" t="s">
        <v>326</v>
      </c>
      <c r="B156" s="798" t="s">
        <v>1107</v>
      </c>
      <c r="C156" s="819" t="s">
        <v>327</v>
      </c>
      <c r="D156" s="863">
        <v>0</v>
      </c>
      <c r="E156" s="863"/>
      <c r="F156" s="863"/>
      <c r="G156" s="863"/>
      <c r="H156" s="863"/>
      <c r="I156" s="863"/>
      <c r="J156" s="863"/>
    </row>
    <row r="157" spans="1:10" ht="25.5" hidden="1">
      <c r="A157" s="818" t="s">
        <v>328</v>
      </c>
      <c r="B157" s="797" t="s">
        <v>1694</v>
      </c>
      <c r="C157" s="819" t="s">
        <v>330</v>
      </c>
      <c r="D157" s="863">
        <v>0</v>
      </c>
      <c r="E157" s="863"/>
      <c r="F157" s="863"/>
      <c r="G157" s="863"/>
      <c r="H157" s="863"/>
      <c r="I157" s="863"/>
      <c r="J157" s="863"/>
    </row>
    <row r="158" spans="1:10" ht="26.25" thickBot="1">
      <c r="A158" s="823">
        <v>1244000</v>
      </c>
      <c r="B158" s="824" t="s">
        <v>1695</v>
      </c>
      <c r="C158" s="825" t="s">
        <v>1134</v>
      </c>
      <c r="D158" s="947">
        <v>0</v>
      </c>
      <c r="E158" s="947"/>
      <c r="F158" s="947"/>
      <c r="G158" s="947"/>
      <c r="H158" s="947"/>
      <c r="I158" s="947"/>
      <c r="J158" s="947"/>
    </row>
    <row r="159" spans="1:10" ht="39" thickBot="1">
      <c r="A159" s="826">
        <v>1000000</v>
      </c>
      <c r="B159" s="827" t="s">
        <v>1135</v>
      </c>
      <c r="C159" s="828" t="s">
        <v>358</v>
      </c>
      <c r="D159" s="1413">
        <f t="shared" ref="D159:I159" si="1">D33+D135</f>
        <v>0</v>
      </c>
      <c r="E159" s="1413">
        <f t="shared" si="1"/>
        <v>0</v>
      </c>
      <c r="F159" s="1413">
        <f t="shared" si="1"/>
        <v>0</v>
      </c>
      <c r="G159" s="1413">
        <f t="shared" si="1"/>
        <v>0</v>
      </c>
      <c r="H159" s="1413">
        <f t="shared" si="1"/>
        <v>0</v>
      </c>
      <c r="I159" s="1413">
        <f t="shared" si="1"/>
        <v>0</v>
      </c>
      <c r="J159" s="1573">
        <f>F159</f>
        <v>0</v>
      </c>
    </row>
    <row r="160" spans="1:10" ht="9.75" customHeight="1">
      <c r="A160" s="829"/>
      <c r="B160" s="830"/>
      <c r="C160" s="831"/>
      <c r="D160" s="678"/>
      <c r="E160" s="678"/>
      <c r="F160" s="678"/>
      <c r="G160" s="678"/>
      <c r="H160" s="678"/>
      <c r="I160" s="678"/>
      <c r="J160" s="678"/>
    </row>
    <row r="161" spans="1:10" ht="14.25" hidden="1">
      <c r="A161" s="2617"/>
      <c r="B161" s="2617"/>
      <c r="C161" s="2617"/>
      <c r="D161" s="2617"/>
      <c r="E161" s="2617"/>
      <c r="F161" s="2617"/>
      <c r="G161" s="2617"/>
      <c r="H161" s="2617"/>
      <c r="I161" s="2617"/>
      <c r="J161" s="2617"/>
    </row>
    <row r="162" spans="1:10" s="678" customFormat="1">
      <c r="A162" s="2594" t="s">
        <v>2192</v>
      </c>
      <c r="B162" s="2594"/>
      <c r="C162" s="2594"/>
      <c r="D162" s="2594"/>
      <c r="E162" s="2594"/>
      <c r="F162" s="2594"/>
      <c r="G162" s="2594"/>
      <c r="H162" s="2594"/>
      <c r="I162" s="2594"/>
      <c r="J162" s="2594"/>
    </row>
    <row r="163" spans="1:10">
      <c r="A163" s="2610" t="s">
        <v>1114</v>
      </c>
      <c r="B163" s="2610"/>
      <c r="C163" s="2610"/>
      <c r="D163" s="2610"/>
      <c r="E163" s="2610"/>
      <c r="F163" s="2610"/>
      <c r="G163" s="2610"/>
      <c r="H163" s="2610"/>
      <c r="I163" s="2610"/>
      <c r="J163" s="2610"/>
    </row>
    <row r="164" spans="1:10" ht="14.25">
      <c r="A164" s="832" t="s">
        <v>1696</v>
      </c>
      <c r="B164" s="832"/>
      <c r="C164" s="833"/>
      <c r="D164" s="832"/>
      <c r="E164" s="832"/>
      <c r="F164" s="832"/>
      <c r="G164" s="832" t="s">
        <v>1143</v>
      </c>
      <c r="H164" s="832"/>
      <c r="I164" s="832"/>
      <c r="J164" s="832"/>
    </row>
    <row r="165" spans="1:10" ht="14.25">
      <c r="A165" s="834" t="s">
        <v>1697</v>
      </c>
      <c r="B165" s="834"/>
      <c r="C165" s="834"/>
      <c r="D165" s="678"/>
      <c r="E165" s="675" t="s">
        <v>309</v>
      </c>
      <c r="F165" s="678"/>
      <c r="G165" s="675" t="s">
        <v>310</v>
      </c>
      <c r="H165" s="678"/>
      <c r="I165" s="678"/>
      <c r="J165" s="834"/>
    </row>
    <row r="166" spans="1:10" ht="15.75" customHeight="1">
      <c r="A166" s="835" t="s">
        <v>1698</v>
      </c>
      <c r="B166" s="835"/>
      <c r="C166" s="834"/>
      <c r="D166" s="835"/>
      <c r="E166" s="835"/>
      <c r="F166" s="835"/>
      <c r="G166" s="835"/>
      <c r="H166" s="835"/>
      <c r="I166" s="835"/>
      <c r="J166" s="835"/>
    </row>
    <row r="167" spans="1:10" ht="14.25">
      <c r="A167" s="832" t="s">
        <v>1699</v>
      </c>
      <c r="B167" s="832"/>
      <c r="C167" s="833"/>
      <c r="D167" s="832"/>
      <c r="E167" s="832"/>
      <c r="F167" s="832"/>
      <c r="G167" s="832" t="s">
        <v>1147</v>
      </c>
      <c r="H167" s="832"/>
      <c r="I167" s="832"/>
      <c r="J167" s="832"/>
    </row>
    <row r="168" spans="1:10" ht="14.25">
      <c r="A168" s="834" t="s">
        <v>1700</v>
      </c>
      <c r="B168" s="833" t="s">
        <v>642</v>
      </c>
      <c r="C168" s="836"/>
      <c r="D168" s="678"/>
      <c r="E168" s="675" t="s">
        <v>309</v>
      </c>
      <c r="F168" s="678"/>
      <c r="G168" s="675" t="s">
        <v>310</v>
      </c>
      <c r="H168" s="678"/>
      <c r="I168" s="678"/>
      <c r="J168" s="834"/>
    </row>
    <row r="169" spans="1:10" ht="8.25" customHeight="1">
      <c r="A169" s="688"/>
      <c r="B169" s="679"/>
      <c r="C169" s="689"/>
      <c r="D169" s="678"/>
      <c r="E169" s="678"/>
      <c r="F169" s="678"/>
      <c r="G169" s="678"/>
      <c r="H169" s="678"/>
      <c r="I169" s="678"/>
      <c r="J169" s="678"/>
    </row>
    <row r="170" spans="1:10" hidden="1">
      <c r="A170" s="688"/>
      <c r="B170" s="679"/>
      <c r="C170" s="689"/>
      <c r="D170" s="678"/>
      <c r="E170" s="678"/>
      <c r="F170" s="678"/>
      <c r="G170" s="678"/>
      <c r="H170" s="678"/>
      <c r="I170" s="678"/>
      <c r="J170" s="678"/>
    </row>
    <row r="171" spans="1:10" hidden="1">
      <c r="A171" s="688"/>
      <c r="B171" s="679"/>
      <c r="C171" s="689"/>
      <c r="D171" s="678"/>
      <c r="E171" s="678"/>
      <c r="F171" s="678"/>
      <c r="G171" s="678"/>
      <c r="H171" s="678"/>
      <c r="I171" s="678"/>
      <c r="J171" s="678"/>
    </row>
    <row r="172" spans="1:10" hidden="1">
      <c r="A172" s="688"/>
      <c r="B172" s="679"/>
      <c r="C172" s="689"/>
      <c r="D172" s="678"/>
      <c r="E172" s="678"/>
      <c r="F172" s="678"/>
      <c r="G172" s="678"/>
      <c r="H172" s="678"/>
      <c r="I172" s="678"/>
      <c r="J172" s="678"/>
    </row>
    <row r="173" spans="1:10">
      <c r="B173" s="857"/>
    </row>
    <row r="174" spans="1:10">
      <c r="B174" s="857"/>
    </row>
  </sheetData>
  <mergeCells count="19">
    <mergeCell ref="A162:J162"/>
    <mergeCell ref="A163:J163"/>
    <mergeCell ref="F24:J25"/>
    <mergeCell ref="F30:F31"/>
    <mergeCell ref="G30:J30"/>
    <mergeCell ref="A161:J161"/>
    <mergeCell ref="H28:J28"/>
    <mergeCell ref="A13:B13"/>
    <mergeCell ref="A14:J14"/>
    <mergeCell ref="A15:J15"/>
    <mergeCell ref="A16:J16"/>
    <mergeCell ref="A17:E18"/>
    <mergeCell ref="F17:J18"/>
    <mergeCell ref="A12:E12"/>
    <mergeCell ref="F1:J1"/>
    <mergeCell ref="F3:J3"/>
    <mergeCell ref="A6:E6"/>
    <mergeCell ref="A8:E8"/>
    <mergeCell ref="A11:E11"/>
  </mergeCells>
  <pageMargins left="0.25" right="0.25" top="0.75" bottom="0.75" header="0.3" footer="0.3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214"/>
  <sheetViews>
    <sheetView topLeftCell="A76" workbookViewId="0">
      <selection activeCell="D157" sqref="D157"/>
    </sheetView>
  </sheetViews>
  <sheetFormatPr defaultRowHeight="12.75"/>
  <cols>
    <col min="1" max="1" width="7.140625" style="688" customWidth="1"/>
    <col min="2" max="2" width="42.28515625" style="1349" customWidth="1"/>
    <col min="3" max="3" width="8.7109375" style="689" customWidth="1"/>
    <col min="4" max="4" width="13.140625" style="678" customWidth="1"/>
    <col min="5" max="5" width="10.140625" style="857" customWidth="1"/>
    <col min="6" max="6" width="11.85546875" style="678" customWidth="1"/>
    <col min="7" max="7" width="12.42578125" style="678" customWidth="1"/>
    <col min="8" max="8" width="11.7109375" style="678" customWidth="1"/>
    <col min="9" max="10" width="12.28515625" style="678" customWidth="1"/>
    <col min="11" max="11" width="9.140625" style="678"/>
    <col min="12" max="12" width="1" style="678" customWidth="1"/>
    <col min="13" max="13" width="9.140625" style="678" hidden="1" customWidth="1"/>
    <col min="14" max="14" width="9.140625" style="678" customWidth="1"/>
    <col min="15" max="15" width="0.42578125" style="678" customWidth="1"/>
    <col min="16" max="16384" width="9.140625" style="678"/>
  </cols>
  <sheetData>
    <row r="1" spans="1:10">
      <c r="I1" s="884" t="s">
        <v>931</v>
      </c>
    </row>
    <row r="2" spans="1:10" ht="10.5" customHeight="1">
      <c r="F2" s="885"/>
      <c r="G2" s="885"/>
      <c r="H2" s="885"/>
      <c r="I2" s="885"/>
    </row>
    <row r="3" spans="1:10" ht="9.75" customHeight="1">
      <c r="H3" s="886" t="s">
        <v>888</v>
      </c>
    </row>
    <row r="4" spans="1:10">
      <c r="G4" s="885" t="s">
        <v>1025</v>
      </c>
    </row>
    <row r="5" spans="1:10">
      <c r="H5" s="685" t="s">
        <v>174</v>
      </c>
    </row>
    <row r="6" spans="1:10" ht="14.25" customHeight="1">
      <c r="B6" s="2065" t="s">
        <v>35</v>
      </c>
      <c r="C6" s="888"/>
      <c r="D6" s="1661"/>
      <c r="E6" s="1662"/>
      <c r="G6" s="836" t="s">
        <v>1014</v>
      </c>
      <c r="H6" s="836"/>
    </row>
    <row r="7" spans="1:10">
      <c r="B7" s="680"/>
      <c r="C7" s="890"/>
    </row>
    <row r="8" spans="1:10" ht="12" customHeight="1">
      <c r="A8" s="688" t="s">
        <v>2262</v>
      </c>
      <c r="F8" s="681"/>
      <c r="G8" s="681"/>
    </row>
    <row r="9" spans="1:10" s="688" customFormat="1" ht="9.75" customHeight="1">
      <c r="A9" s="2600" t="s">
        <v>1118</v>
      </c>
      <c r="B9" s="2600"/>
      <c r="C9" s="2600"/>
      <c r="D9" s="2600"/>
      <c r="E9" s="2600"/>
    </row>
    <row r="10" spans="1:10" ht="18" customHeight="1">
      <c r="A10" s="688" t="s">
        <v>473</v>
      </c>
      <c r="B10" s="1350"/>
      <c r="C10" s="892"/>
      <c r="D10" s="840"/>
      <c r="E10" s="1452"/>
    </row>
    <row r="11" spans="1:10" ht="14.25" hidden="1" customHeight="1">
      <c r="B11" s="1663"/>
      <c r="C11" s="894"/>
      <c r="D11" s="895"/>
      <c r="E11" s="1664"/>
      <c r="F11" s="895"/>
      <c r="G11" s="895"/>
      <c r="H11" s="895"/>
    </row>
    <row r="12" spans="1:10" ht="9.75" customHeight="1">
      <c r="A12" s="694" t="s">
        <v>474</v>
      </c>
      <c r="B12" s="1665" t="s">
        <v>1143</v>
      </c>
      <c r="C12" s="890"/>
      <c r="D12" s="836"/>
      <c r="E12" s="1859"/>
      <c r="F12" s="836"/>
      <c r="G12" s="836"/>
      <c r="H12" s="897" t="s">
        <v>208</v>
      </c>
    </row>
    <row r="13" spans="1:10" ht="30" hidden="1" customHeight="1">
      <c r="A13" s="899" t="s">
        <v>611</v>
      </c>
      <c r="B13" s="1666"/>
      <c r="C13" s="894"/>
      <c r="D13" s="899"/>
      <c r="E13" s="1857"/>
      <c r="F13" s="899"/>
      <c r="G13" s="899"/>
    </row>
    <row r="14" spans="1:10" s="857" customFormat="1" ht="18" customHeight="1">
      <c r="A14" s="2603" t="s">
        <v>2253</v>
      </c>
      <c r="B14" s="2604"/>
      <c r="C14" s="1530"/>
      <c r="F14" s="1531"/>
      <c r="G14" s="1531"/>
    </row>
    <row r="15" spans="1:10" ht="21.75" customHeight="1">
      <c r="A15" s="1667"/>
      <c r="B15" s="2620" t="s">
        <v>612</v>
      </c>
      <c r="C15" s="2620"/>
      <c r="D15" s="2620"/>
      <c r="E15" s="2620"/>
      <c r="F15" s="1667"/>
      <c r="G15" s="1667"/>
      <c r="H15" s="1659"/>
      <c r="I15" s="1659"/>
      <c r="J15" s="1659"/>
    </row>
    <row r="16" spans="1:10" ht="15" customHeight="1">
      <c r="A16" s="678"/>
      <c r="B16" s="2622" t="s">
        <v>258</v>
      </c>
      <c r="C16" s="2622"/>
      <c r="D16" s="2622"/>
      <c r="E16" s="2622"/>
      <c r="F16" s="2622"/>
      <c r="G16" s="2622"/>
      <c r="H16" s="691"/>
      <c r="I16" s="691"/>
      <c r="J16" s="691"/>
    </row>
    <row r="17" spans="1:10" s="688" customFormat="1" ht="3.75" customHeight="1">
      <c r="A17" s="899" t="s">
        <v>1201</v>
      </c>
      <c r="B17" s="2619" t="s">
        <v>2250</v>
      </c>
      <c r="C17" s="2619"/>
      <c r="D17" s="2619"/>
      <c r="E17" s="2619"/>
      <c r="F17" s="2619"/>
      <c r="G17" s="2066"/>
      <c r="H17" s="1660"/>
      <c r="I17" s="1660"/>
      <c r="J17" s="1660"/>
    </row>
    <row r="18" spans="1:10" s="688" customFormat="1" ht="21" customHeight="1">
      <c r="A18" s="899"/>
      <c r="B18" s="2619"/>
      <c r="C18" s="2619"/>
      <c r="D18" s="2619"/>
      <c r="E18" s="2619"/>
      <c r="F18" s="2619"/>
      <c r="G18" s="1351"/>
      <c r="H18" s="1351"/>
      <c r="I18" s="1352"/>
      <c r="J18" s="1352"/>
    </row>
    <row r="19" spans="1:10" s="683" customFormat="1" thickBot="1">
      <c r="A19" s="693" t="s">
        <v>696</v>
      </c>
      <c r="B19" s="2067"/>
      <c r="C19" s="924"/>
      <c r="D19" s="685"/>
      <c r="E19" s="1456"/>
      <c r="G19" s="918" t="s">
        <v>1188</v>
      </c>
      <c r="H19" s="907"/>
      <c r="I19" s="907"/>
      <c r="J19" s="907"/>
    </row>
    <row r="20" spans="1:10" s="885" customFormat="1" ht="15.75" customHeight="1" thickBot="1">
      <c r="A20" s="693" t="s">
        <v>89</v>
      </c>
      <c r="B20" s="1353"/>
      <c r="C20" s="905"/>
      <c r="E20" s="1457"/>
      <c r="G20" s="908" t="s">
        <v>333</v>
      </c>
      <c r="H20" s="909" t="s">
        <v>991</v>
      </c>
      <c r="I20" s="910" t="s">
        <v>739</v>
      </c>
      <c r="J20" s="911" t="s">
        <v>739</v>
      </c>
    </row>
    <row r="21" spans="1:10" s="908" customFormat="1" ht="15" customHeight="1" thickBot="1">
      <c r="A21" s="693" t="s">
        <v>630</v>
      </c>
      <c r="B21" s="1353"/>
      <c r="C21" s="905"/>
      <c r="E21" s="1458"/>
      <c r="G21" s="908" t="s">
        <v>925</v>
      </c>
    </row>
    <row r="22" spans="1:10" s="908" customFormat="1" ht="9.75" customHeight="1" thickBot="1">
      <c r="A22" s="693" t="s">
        <v>554</v>
      </c>
      <c r="B22" s="1353"/>
      <c r="C22" s="912"/>
      <c r="D22" s="913"/>
      <c r="E22" s="1458"/>
      <c r="G22" s="908" t="s">
        <v>555</v>
      </c>
    </row>
    <row r="23" spans="1:10" s="885" customFormat="1" ht="15.75" customHeight="1" thickBot="1">
      <c r="A23" s="693" t="s">
        <v>729</v>
      </c>
      <c r="B23" s="1353"/>
      <c r="C23" s="905"/>
      <c r="E23" s="1457"/>
      <c r="G23" s="908" t="s">
        <v>944</v>
      </c>
      <c r="I23" s="914"/>
    </row>
    <row r="24" spans="1:10" s="885" customFormat="1" ht="12.75" customHeight="1">
      <c r="A24" s="693" t="s">
        <v>307</v>
      </c>
      <c r="B24" s="1354"/>
      <c r="C24" s="916"/>
      <c r="E24" s="1457"/>
      <c r="F24" s="917"/>
      <c r="G24" s="908" t="s">
        <v>946</v>
      </c>
    </row>
    <row r="25" spans="1:10" s="885" customFormat="1" ht="15.75" customHeight="1" thickBot="1">
      <c r="A25" s="695" t="s">
        <v>306</v>
      </c>
      <c r="B25" s="1355"/>
      <c r="C25" s="916"/>
      <c r="D25" s="918"/>
      <c r="E25" s="1459"/>
      <c r="G25" s="908" t="s">
        <v>233</v>
      </c>
      <c r="I25" s="917"/>
    </row>
    <row r="26" spans="1:10" s="917" customFormat="1" ht="15.75" customHeight="1" thickBot="1">
      <c r="A26" s="693" t="s">
        <v>116</v>
      </c>
      <c r="B26" s="1353"/>
      <c r="C26" s="916"/>
      <c r="D26" s="919"/>
      <c r="E26" s="1457"/>
      <c r="G26" s="917" t="s">
        <v>1703</v>
      </c>
      <c r="H26" s="920"/>
      <c r="I26" s="921"/>
      <c r="J26" s="922"/>
    </row>
    <row r="27" spans="1:10" s="917" customFormat="1" ht="16.5" customHeight="1" thickBot="1">
      <c r="A27" s="693" t="s">
        <v>638</v>
      </c>
      <c r="B27" s="1353"/>
      <c r="C27" s="916"/>
      <c r="E27" s="1460" t="s">
        <v>740</v>
      </c>
      <c r="G27" s="908" t="s">
        <v>419</v>
      </c>
      <c r="I27" s="885"/>
      <c r="J27" s="885"/>
    </row>
    <row r="28" spans="1:10" s="917" customFormat="1" ht="16.5" customHeight="1" thickBot="1">
      <c r="A28" s="696"/>
      <c r="B28" s="925"/>
      <c r="C28" s="924"/>
      <c r="E28" s="1461"/>
      <c r="F28" s="885"/>
      <c r="G28" s="885"/>
      <c r="H28" s="2621">
        <v>900272101024</v>
      </c>
      <c r="I28" s="2621"/>
      <c r="J28" s="2621"/>
    </row>
    <row r="29" spans="1:10" s="688" customFormat="1" ht="31.5" customHeight="1" thickBot="1">
      <c r="A29" s="711" t="s">
        <v>406</v>
      </c>
      <c r="B29" s="1356" t="s">
        <v>639</v>
      </c>
      <c r="C29" s="713"/>
      <c r="D29" s="712" t="s">
        <v>422</v>
      </c>
      <c r="E29" s="1462"/>
      <c r="F29" s="2612" t="s">
        <v>362</v>
      </c>
      <c r="G29" s="2614" t="s">
        <v>363</v>
      </c>
      <c r="H29" s="2615"/>
      <c r="I29" s="2615"/>
      <c r="J29" s="2616"/>
    </row>
    <row r="30" spans="1:10" s="688" customFormat="1" ht="50.25" customHeight="1" thickBot="1">
      <c r="A30" s="715"/>
      <c r="B30" s="1357" t="s">
        <v>349</v>
      </c>
      <c r="C30" s="717" t="s">
        <v>671</v>
      </c>
      <c r="D30" s="718" t="s">
        <v>796</v>
      </c>
      <c r="E30" s="1463" t="s">
        <v>971</v>
      </c>
      <c r="F30" s="2613"/>
      <c r="G30" s="718" t="s">
        <v>972</v>
      </c>
      <c r="H30" s="718" t="s">
        <v>973</v>
      </c>
      <c r="I30" s="718" t="s">
        <v>974</v>
      </c>
      <c r="J30" s="718" t="s">
        <v>975</v>
      </c>
    </row>
    <row r="31" spans="1:10" s="926" customFormat="1" ht="21" customHeight="1" thickBot="1">
      <c r="A31" s="720" t="s">
        <v>976</v>
      </c>
      <c r="B31" s="722" t="s">
        <v>977</v>
      </c>
      <c r="C31" s="722" t="s">
        <v>978</v>
      </c>
      <c r="D31" s="723" t="s">
        <v>739</v>
      </c>
      <c r="E31" s="1464" t="s">
        <v>740</v>
      </c>
      <c r="F31" s="723" t="s">
        <v>672</v>
      </c>
      <c r="G31" s="724">
        <v>4</v>
      </c>
      <c r="H31" s="725">
        <v>5</v>
      </c>
      <c r="I31" s="726">
        <v>6</v>
      </c>
      <c r="J31" s="725">
        <v>7</v>
      </c>
    </row>
    <row r="32" spans="1:10" s="829" customFormat="1" ht="25.5" customHeight="1" thickBot="1">
      <c r="A32" s="927">
        <v>1100000</v>
      </c>
      <c r="B32" s="1358" t="s">
        <v>1704</v>
      </c>
      <c r="C32" s="728" t="s">
        <v>358</v>
      </c>
      <c r="D32" s="842">
        <f>D33+D42+D131+D92</f>
        <v>557300</v>
      </c>
      <c r="E32" s="1120">
        <f>E33+E43+E55+E66+E69+E135+E51+E77</f>
        <v>0</v>
      </c>
      <c r="F32" s="1813">
        <f>F33+F42+F131+F132+F78+F92</f>
        <v>557300</v>
      </c>
      <c r="G32" s="1813">
        <f>G33+G42+G131+G132+G78+G92</f>
        <v>141500</v>
      </c>
      <c r="H32" s="1813">
        <f>H33+H42+H131+H132+H78+H92</f>
        <v>227823</v>
      </c>
      <c r="I32" s="1813">
        <f>I33+I42+I138+I78+I92</f>
        <v>480019</v>
      </c>
      <c r="J32" s="1813">
        <f>J33+J42+J131+J132+J92</f>
        <v>557300</v>
      </c>
    </row>
    <row r="33" spans="1:11" s="688" customFormat="1" ht="38.25" customHeight="1" thickBot="1">
      <c r="A33" s="927">
        <v>1110000</v>
      </c>
      <c r="B33" s="1359" t="s">
        <v>1662</v>
      </c>
      <c r="C33" s="728" t="s">
        <v>358</v>
      </c>
      <c r="D33" s="843">
        <f>D34</f>
        <v>415000</v>
      </c>
      <c r="E33" s="1138">
        <f t="shared" ref="E33:J33" si="0">E34</f>
        <v>0</v>
      </c>
      <c r="F33" s="843">
        <f t="shared" si="0"/>
        <v>415000</v>
      </c>
      <c r="G33" s="843">
        <f t="shared" si="0"/>
        <v>99500</v>
      </c>
      <c r="H33" s="843">
        <f t="shared" si="0"/>
        <v>173223</v>
      </c>
      <c r="I33" s="843">
        <f t="shared" si="0"/>
        <v>365000</v>
      </c>
      <c r="J33" s="843">
        <f t="shared" si="0"/>
        <v>415000</v>
      </c>
    </row>
    <row r="34" spans="1:11" s="688" customFormat="1" ht="22.5" customHeight="1">
      <c r="A34" s="928">
        <v>1110000</v>
      </c>
      <c r="B34" s="1360" t="s">
        <v>803</v>
      </c>
      <c r="C34" s="734" t="s">
        <v>358</v>
      </c>
      <c r="D34" s="844">
        <f>SUM(D35:D41)</f>
        <v>415000</v>
      </c>
      <c r="E34" s="1465">
        <f>SUM(E35:E41)</f>
        <v>0</v>
      </c>
      <c r="F34" s="844">
        <f t="shared" ref="F34:J34" si="1">SUM(F35:F41)</f>
        <v>415000</v>
      </c>
      <c r="G34" s="844">
        <f>G35+G36</f>
        <v>99500</v>
      </c>
      <c r="H34" s="844">
        <f>H35+H36</f>
        <v>173223</v>
      </c>
      <c r="I34" s="844">
        <f>I35+I36</f>
        <v>365000</v>
      </c>
      <c r="J34" s="844">
        <f t="shared" si="1"/>
        <v>415000</v>
      </c>
    </row>
    <row r="35" spans="1:11" s="688" customFormat="1" ht="25.5" customHeight="1">
      <c r="A35" s="929">
        <v>1111000</v>
      </c>
      <c r="B35" s="1656" t="s">
        <v>673</v>
      </c>
      <c r="C35" s="738" t="s">
        <v>804</v>
      </c>
      <c r="D35" s="862">
        <v>380000</v>
      </c>
      <c r="E35" s="859">
        <v>0</v>
      </c>
      <c r="F35" s="862">
        <f>D35+E35</f>
        <v>380000</v>
      </c>
      <c r="G35" s="862">
        <v>99000</v>
      </c>
      <c r="H35" s="862">
        <v>150000</v>
      </c>
      <c r="I35" s="862">
        <v>330000</v>
      </c>
      <c r="J35" s="850">
        <f>F35</f>
        <v>380000</v>
      </c>
      <c r="K35" s="1001"/>
    </row>
    <row r="36" spans="1:11" s="688" customFormat="1" ht="27" customHeight="1" thickBot="1">
      <c r="A36" s="930">
        <v>1112000</v>
      </c>
      <c r="B36" s="753" t="s">
        <v>271</v>
      </c>
      <c r="C36" s="742" t="s">
        <v>805</v>
      </c>
      <c r="D36" s="860">
        <v>35000</v>
      </c>
      <c r="E36" s="861">
        <v>0</v>
      </c>
      <c r="F36" s="862">
        <f t="shared" ref="F36:F41" si="2">D36+E36</f>
        <v>35000</v>
      </c>
      <c r="G36" s="861">
        <v>500</v>
      </c>
      <c r="H36" s="861">
        <v>23223</v>
      </c>
      <c r="I36" s="861">
        <v>35000</v>
      </c>
      <c r="J36" s="860">
        <f>F36</f>
        <v>35000</v>
      </c>
      <c r="K36" s="1001"/>
    </row>
    <row r="37" spans="1:11" s="688" customFormat="1" ht="36.75" hidden="1" customHeight="1" thickBot="1">
      <c r="A37" s="930">
        <v>1113000</v>
      </c>
      <c r="B37" s="741" t="s">
        <v>806</v>
      </c>
      <c r="C37" s="742" t="s">
        <v>807</v>
      </c>
      <c r="D37" s="860"/>
      <c r="E37" s="861"/>
      <c r="F37" s="862">
        <f t="shared" si="2"/>
        <v>0</v>
      </c>
      <c r="G37" s="861"/>
      <c r="H37" s="861"/>
      <c r="I37" s="861"/>
      <c r="J37" s="970">
        <v>0</v>
      </c>
    </row>
    <row r="38" spans="1:11" s="688" customFormat="1" ht="36.75" hidden="1" customHeight="1" thickBot="1">
      <c r="A38" s="930">
        <v>1114000</v>
      </c>
      <c r="B38" s="741" t="s">
        <v>398</v>
      </c>
      <c r="C38" s="742" t="s">
        <v>399</v>
      </c>
      <c r="D38" s="860"/>
      <c r="E38" s="861"/>
      <c r="F38" s="862">
        <f t="shared" si="2"/>
        <v>0</v>
      </c>
      <c r="G38" s="861"/>
      <c r="H38" s="861"/>
      <c r="I38" s="861"/>
      <c r="J38" s="970">
        <v>0</v>
      </c>
    </row>
    <row r="39" spans="1:11" s="688" customFormat="1" ht="36.75" hidden="1" customHeight="1" thickBot="1">
      <c r="A39" s="930">
        <v>1115000</v>
      </c>
      <c r="B39" s="741" t="s">
        <v>615</v>
      </c>
      <c r="C39" s="742" t="s">
        <v>388</v>
      </c>
      <c r="D39" s="860"/>
      <c r="E39" s="861"/>
      <c r="F39" s="862">
        <f t="shared" si="2"/>
        <v>0</v>
      </c>
      <c r="G39" s="861"/>
      <c r="H39" s="861"/>
      <c r="I39" s="861"/>
      <c r="J39" s="970">
        <v>0</v>
      </c>
    </row>
    <row r="40" spans="1:11" s="688" customFormat="1" ht="36.75" hidden="1" customHeight="1" thickBot="1">
      <c r="A40" s="930">
        <v>1116000</v>
      </c>
      <c r="B40" s="741" t="s">
        <v>1024</v>
      </c>
      <c r="C40" s="742" t="s">
        <v>389</v>
      </c>
      <c r="D40" s="860"/>
      <c r="E40" s="861"/>
      <c r="F40" s="862">
        <f t="shared" si="2"/>
        <v>0</v>
      </c>
      <c r="G40" s="861"/>
      <c r="H40" s="861"/>
      <c r="I40" s="861"/>
      <c r="J40" s="970">
        <v>0</v>
      </c>
    </row>
    <row r="41" spans="1:11" s="688" customFormat="1" ht="36.75" hidden="1" customHeight="1" thickBot="1">
      <c r="A41" s="932">
        <v>1117000</v>
      </c>
      <c r="B41" s="745" t="s">
        <v>640</v>
      </c>
      <c r="C41" s="746" t="s">
        <v>20</v>
      </c>
      <c r="D41" s="855">
        <v>0</v>
      </c>
      <c r="E41" s="856">
        <v>0</v>
      </c>
      <c r="F41" s="862">
        <f t="shared" si="2"/>
        <v>0</v>
      </c>
      <c r="G41" s="856">
        <v>0</v>
      </c>
      <c r="H41" s="856">
        <v>0</v>
      </c>
      <c r="I41" s="856">
        <v>0</v>
      </c>
      <c r="J41" s="970">
        <f>F41</f>
        <v>0</v>
      </c>
    </row>
    <row r="42" spans="1:11" s="688" customFormat="1" ht="24.75" customHeight="1" thickBot="1">
      <c r="A42" s="933">
        <v>1120000</v>
      </c>
      <c r="B42" s="749" t="s">
        <v>21</v>
      </c>
      <c r="C42" s="728" t="s">
        <v>358</v>
      </c>
      <c r="D42" s="849">
        <f>D43+D55+D66+D69+D51+D64</f>
        <v>141500</v>
      </c>
      <c r="E42" s="1123"/>
      <c r="F42" s="856">
        <f>F43+F55+F66+F69+F51+F64</f>
        <v>141500</v>
      </c>
      <c r="G42" s="1123">
        <f>G43+G51+G55+G64+G66+G69</f>
        <v>41850</v>
      </c>
      <c r="H42" s="1123">
        <f>H43+H51+H55+H64+H66+H69</f>
        <v>54400</v>
      </c>
      <c r="I42" s="1123">
        <f>I43+I51+I64+I66+I69+I55</f>
        <v>114719</v>
      </c>
      <c r="J42" s="970">
        <f>F42</f>
        <v>141500</v>
      </c>
    </row>
    <row r="43" spans="1:11" s="688" customFormat="1" ht="24.75" customHeight="1">
      <c r="A43" s="928">
        <v>1121000</v>
      </c>
      <c r="B43" s="751" t="s">
        <v>22</v>
      </c>
      <c r="C43" s="752"/>
      <c r="D43" s="850">
        <f>SUM(D44:D49)</f>
        <v>96200</v>
      </c>
      <c r="E43" s="862">
        <f>SUM(E45:E49)</f>
        <v>0</v>
      </c>
      <c r="F43" s="862">
        <f>SUM(F44:F49)</f>
        <v>96200</v>
      </c>
      <c r="G43" s="862">
        <f>SUM(G44:G49)</f>
        <v>32650</v>
      </c>
      <c r="H43" s="862">
        <f>H45+H46+H47+H48</f>
        <v>35200</v>
      </c>
      <c r="I43" s="862">
        <f>I45+I46+I47+I48</f>
        <v>83900</v>
      </c>
      <c r="J43" s="970">
        <f>SUM(J44:J49)</f>
        <v>96200</v>
      </c>
    </row>
    <row r="44" spans="1:11" s="688" customFormat="1" ht="26.25" hidden="1" customHeight="1">
      <c r="A44" s="930">
        <v>1121100</v>
      </c>
      <c r="B44" s="753" t="s">
        <v>380</v>
      </c>
      <c r="C44" s="742" t="s">
        <v>381</v>
      </c>
      <c r="D44" s="860"/>
      <c r="E44" s="861">
        <v>0</v>
      </c>
      <c r="F44" s="861">
        <f t="shared" ref="F44:F49" si="3">D44+E44</f>
        <v>0</v>
      </c>
      <c r="G44" s="861"/>
      <c r="H44" s="861"/>
      <c r="I44" s="861"/>
      <c r="J44" s="970">
        <v>0</v>
      </c>
    </row>
    <row r="45" spans="1:11" s="688" customFormat="1" ht="21" customHeight="1">
      <c r="A45" s="930">
        <v>1121200</v>
      </c>
      <c r="B45" s="754" t="s">
        <v>1663</v>
      </c>
      <c r="C45" s="742" t="s">
        <v>383</v>
      </c>
      <c r="D45" s="861">
        <v>85000</v>
      </c>
      <c r="E45" s="861">
        <v>0</v>
      </c>
      <c r="F45" s="861">
        <f t="shared" si="3"/>
        <v>85000</v>
      </c>
      <c r="G45" s="861">
        <v>30000</v>
      </c>
      <c r="H45" s="861">
        <v>30000</v>
      </c>
      <c r="I45" s="861">
        <v>74000</v>
      </c>
      <c r="J45" s="970">
        <f>F45</f>
        <v>85000</v>
      </c>
    </row>
    <row r="46" spans="1:11" s="688" customFormat="1" ht="21" customHeight="1">
      <c r="A46" s="930">
        <v>1121300</v>
      </c>
      <c r="B46" s="753" t="s">
        <v>769</v>
      </c>
      <c r="C46" s="742" t="s">
        <v>384</v>
      </c>
      <c r="D46" s="860">
        <v>2500</v>
      </c>
      <c r="E46" s="861">
        <v>0</v>
      </c>
      <c r="F46" s="861">
        <f t="shared" si="3"/>
        <v>2500</v>
      </c>
      <c r="G46" s="861">
        <v>500</v>
      </c>
      <c r="H46" s="861">
        <v>1000</v>
      </c>
      <c r="I46" s="861">
        <v>1600</v>
      </c>
      <c r="J46" s="970">
        <f>F46</f>
        <v>2500</v>
      </c>
    </row>
    <row r="47" spans="1:11" s="688" customFormat="1" ht="22.5" customHeight="1">
      <c r="A47" s="930">
        <v>1121400</v>
      </c>
      <c r="B47" s="753" t="s">
        <v>770</v>
      </c>
      <c r="C47" s="742" t="s">
        <v>385</v>
      </c>
      <c r="D47" s="860">
        <v>8000</v>
      </c>
      <c r="E47" s="861">
        <v>0</v>
      </c>
      <c r="F47" s="861">
        <f t="shared" si="3"/>
        <v>8000</v>
      </c>
      <c r="G47" s="861">
        <v>2000</v>
      </c>
      <c r="H47" s="861">
        <v>4000</v>
      </c>
      <c r="I47" s="861">
        <v>8000</v>
      </c>
      <c r="J47" s="970">
        <f>F47</f>
        <v>8000</v>
      </c>
    </row>
    <row r="48" spans="1:11" s="688" customFormat="1" ht="19.5" customHeight="1">
      <c r="A48" s="930">
        <v>1121500</v>
      </c>
      <c r="B48" s="1567" t="s">
        <v>69</v>
      </c>
      <c r="C48" s="742" t="s">
        <v>386</v>
      </c>
      <c r="D48" s="862">
        <v>700</v>
      </c>
      <c r="E48" s="861">
        <v>0</v>
      </c>
      <c r="F48" s="861">
        <f t="shared" si="3"/>
        <v>700</v>
      </c>
      <c r="G48" s="862">
        <v>150</v>
      </c>
      <c r="H48" s="862">
        <v>200</v>
      </c>
      <c r="I48" s="862">
        <v>300</v>
      </c>
      <c r="J48" s="970">
        <f>F48</f>
        <v>700</v>
      </c>
    </row>
    <row r="49" spans="1:14" s="688" customFormat="1" ht="17.25" customHeight="1">
      <c r="A49" s="930">
        <v>1121600</v>
      </c>
      <c r="B49" s="753" t="s">
        <v>70</v>
      </c>
      <c r="C49" s="742" t="s">
        <v>387</v>
      </c>
      <c r="D49" s="860"/>
      <c r="E49" s="861"/>
      <c r="F49" s="861">
        <f t="shared" si="3"/>
        <v>0</v>
      </c>
      <c r="G49" s="861"/>
      <c r="H49" s="861"/>
      <c r="I49" s="861"/>
      <c r="J49" s="970">
        <v>0</v>
      </c>
    </row>
    <row r="50" spans="1:14" s="688" customFormat="1" ht="13.5" hidden="1" thickBot="1">
      <c r="A50" s="934">
        <v>1121700</v>
      </c>
      <c r="B50" s="757" t="s">
        <v>71</v>
      </c>
      <c r="C50" s="746" t="s">
        <v>766</v>
      </c>
      <c r="D50" s="855"/>
      <c r="E50" s="856"/>
      <c r="F50" s="856"/>
      <c r="G50" s="856"/>
      <c r="H50" s="856"/>
      <c r="I50" s="856"/>
      <c r="J50" s="970">
        <v>0</v>
      </c>
    </row>
    <row r="51" spans="1:14" s="688" customFormat="1" ht="29.25" customHeight="1">
      <c r="A51" s="928">
        <v>1122000</v>
      </c>
      <c r="B51" s="758" t="s">
        <v>767</v>
      </c>
      <c r="C51" s="734" t="s">
        <v>358</v>
      </c>
      <c r="D51" s="858">
        <f>D52+D53+D54</f>
        <v>4000</v>
      </c>
      <c r="E51" s="859">
        <v>0</v>
      </c>
      <c r="F51" s="859">
        <f>D51+E51</f>
        <v>4000</v>
      </c>
      <c r="G51" s="859">
        <f>G52+G53</f>
        <v>700</v>
      </c>
      <c r="H51" s="859">
        <f>H52+H53</f>
        <v>1800</v>
      </c>
      <c r="I51" s="859">
        <f>I52+I53</f>
        <v>2335</v>
      </c>
      <c r="J51" s="970">
        <f>F51</f>
        <v>4000</v>
      </c>
    </row>
    <row r="52" spans="1:14" s="688" customFormat="1" ht="21.75" customHeight="1">
      <c r="A52" s="935">
        <v>1122100</v>
      </c>
      <c r="B52" s="753" t="s">
        <v>72</v>
      </c>
      <c r="C52" s="738" t="s">
        <v>768</v>
      </c>
      <c r="D52" s="860">
        <v>2000</v>
      </c>
      <c r="E52" s="861">
        <v>0</v>
      </c>
      <c r="F52" s="859">
        <f>D52+E52</f>
        <v>2000</v>
      </c>
      <c r="G52" s="861">
        <v>335</v>
      </c>
      <c r="H52" s="861">
        <v>1035</v>
      </c>
      <c r="I52" s="861">
        <v>1335</v>
      </c>
      <c r="J52" s="970">
        <f>F52</f>
        <v>2000</v>
      </c>
    </row>
    <row r="53" spans="1:14" s="688" customFormat="1" ht="29.25" customHeight="1">
      <c r="A53" s="935">
        <v>1122200</v>
      </c>
      <c r="B53" s="753" t="s">
        <v>487</v>
      </c>
      <c r="C53" s="742" t="s">
        <v>1021</v>
      </c>
      <c r="D53" s="860">
        <v>2000</v>
      </c>
      <c r="E53" s="861">
        <v>0</v>
      </c>
      <c r="F53" s="859">
        <f>D53+E53</f>
        <v>2000</v>
      </c>
      <c r="G53" s="861">
        <v>365</v>
      </c>
      <c r="H53" s="861">
        <v>765</v>
      </c>
      <c r="I53" s="861">
        <v>1000</v>
      </c>
      <c r="J53" s="1209">
        <f>F53</f>
        <v>2000</v>
      </c>
      <c r="K53" s="1823"/>
    </row>
    <row r="54" spans="1:14" s="688" customFormat="1" ht="22.5" customHeight="1" thickBot="1">
      <c r="A54" s="933">
        <v>1122300</v>
      </c>
      <c r="B54" s="757" t="s">
        <v>148</v>
      </c>
      <c r="C54" s="746" t="s">
        <v>1022</v>
      </c>
      <c r="D54" s="855"/>
      <c r="E54" s="856"/>
      <c r="F54" s="856"/>
      <c r="G54" s="856"/>
      <c r="H54" s="856"/>
      <c r="I54" s="856"/>
      <c r="J54" s="970">
        <v>0</v>
      </c>
    </row>
    <row r="55" spans="1:14" s="688" customFormat="1" ht="28.5">
      <c r="A55" s="928">
        <v>1123000</v>
      </c>
      <c r="B55" s="758" t="s">
        <v>56</v>
      </c>
      <c r="C55" s="734" t="s">
        <v>358</v>
      </c>
      <c r="D55" s="858">
        <f>SUM(D56:D63)</f>
        <v>12300</v>
      </c>
      <c r="E55" s="859">
        <f>E63+E57+E62</f>
        <v>0</v>
      </c>
      <c r="F55" s="859">
        <f>SUM(F56:F63)</f>
        <v>12300</v>
      </c>
      <c r="G55" s="859">
        <f>SUM(G56:G63)</f>
        <v>2550</v>
      </c>
      <c r="H55" s="859">
        <f>H57+H59+H62+H63+H58</f>
        <v>4600</v>
      </c>
      <c r="I55" s="859">
        <f>I57+I59+I62+I63+I58</f>
        <v>6800</v>
      </c>
      <c r="J55" s="970">
        <f>F55</f>
        <v>12300</v>
      </c>
    </row>
    <row r="56" spans="1:14" s="688" customFormat="1">
      <c r="A56" s="935">
        <v>1123100</v>
      </c>
      <c r="B56" s="753" t="s">
        <v>149</v>
      </c>
      <c r="C56" s="738" t="s">
        <v>365</v>
      </c>
      <c r="D56" s="860"/>
      <c r="E56" s="861"/>
      <c r="F56" s="861">
        <f>D56+E56</f>
        <v>0</v>
      </c>
      <c r="G56" s="861"/>
      <c r="H56" s="861"/>
      <c r="I56" s="861"/>
      <c r="J56" s="970">
        <f>F56</f>
        <v>0</v>
      </c>
    </row>
    <row r="57" spans="1:14" s="688" customFormat="1" ht="21" customHeight="1">
      <c r="A57" s="935">
        <v>1123200</v>
      </c>
      <c r="B57" s="753" t="s">
        <v>150</v>
      </c>
      <c r="C57" s="742" t="s">
        <v>366</v>
      </c>
      <c r="D57" s="861">
        <v>4000</v>
      </c>
      <c r="E57" s="861">
        <v>0</v>
      </c>
      <c r="F57" s="861">
        <f t="shared" ref="F57:F63" si="4">D57+E57</f>
        <v>4000</v>
      </c>
      <c r="G57" s="861">
        <v>500</v>
      </c>
      <c r="H57" s="861">
        <v>1000</v>
      </c>
      <c r="I57" s="861">
        <v>1500</v>
      </c>
      <c r="J57" s="970">
        <f>F57</f>
        <v>4000</v>
      </c>
      <c r="K57" s="2095">
        <v>6000</v>
      </c>
    </row>
    <row r="58" spans="1:14" s="688" customFormat="1" ht="25.5">
      <c r="A58" s="935">
        <v>1123300</v>
      </c>
      <c r="B58" s="753" t="s">
        <v>151</v>
      </c>
      <c r="C58" s="742" t="s">
        <v>367</v>
      </c>
      <c r="D58" s="860">
        <v>300</v>
      </c>
      <c r="E58" s="861">
        <v>0</v>
      </c>
      <c r="F58" s="861">
        <f t="shared" si="4"/>
        <v>300</v>
      </c>
      <c r="G58" s="861">
        <v>50</v>
      </c>
      <c r="H58" s="861">
        <v>50</v>
      </c>
      <c r="I58" s="861">
        <v>100</v>
      </c>
      <c r="J58" s="970">
        <f>F58</f>
        <v>300</v>
      </c>
    </row>
    <row r="59" spans="1:14" s="688" customFormat="1" ht="21.75" customHeight="1">
      <c r="A59" s="935">
        <v>1123400</v>
      </c>
      <c r="B59" s="753" t="s">
        <v>556</v>
      </c>
      <c r="C59" s="742" t="s">
        <v>368</v>
      </c>
      <c r="D59" s="860">
        <v>1500</v>
      </c>
      <c r="E59" s="861">
        <v>0</v>
      </c>
      <c r="F59" s="861">
        <f t="shared" si="4"/>
        <v>1500</v>
      </c>
      <c r="G59" s="861">
        <v>400</v>
      </c>
      <c r="H59" s="861">
        <v>750</v>
      </c>
      <c r="I59" s="861">
        <v>1200</v>
      </c>
      <c r="J59" s="970">
        <f t="shared" ref="J59:J65" si="5">F59</f>
        <v>1500</v>
      </c>
      <c r="K59" s="688">
        <v>0</v>
      </c>
    </row>
    <row r="60" spans="1:14" s="688" customFormat="1" ht="0.75" customHeight="1">
      <c r="A60" s="935">
        <v>1123500</v>
      </c>
      <c r="B60" s="753" t="s">
        <v>557</v>
      </c>
      <c r="C60" s="762">
        <v>423500</v>
      </c>
      <c r="D60" s="860"/>
      <c r="E60" s="861"/>
      <c r="F60" s="861">
        <f t="shared" si="4"/>
        <v>0</v>
      </c>
      <c r="G60" s="861"/>
      <c r="H60" s="861"/>
      <c r="I60" s="861"/>
      <c r="J60" s="970">
        <f t="shared" si="5"/>
        <v>0</v>
      </c>
    </row>
    <row r="61" spans="1:14" s="688" customFormat="1" ht="15.75" hidden="1" customHeight="1">
      <c r="A61" s="935">
        <v>1123600</v>
      </c>
      <c r="B61" s="753" t="s">
        <v>186</v>
      </c>
      <c r="C61" s="742" t="s">
        <v>369</v>
      </c>
      <c r="D61" s="860"/>
      <c r="E61" s="861"/>
      <c r="F61" s="861">
        <f t="shared" si="4"/>
        <v>0</v>
      </c>
      <c r="G61" s="860"/>
      <c r="H61" s="861"/>
      <c r="I61" s="861"/>
      <c r="J61" s="970">
        <f t="shared" si="5"/>
        <v>0</v>
      </c>
    </row>
    <row r="62" spans="1:14" s="688" customFormat="1" ht="21.75" customHeight="1">
      <c r="A62" s="935">
        <v>1123700</v>
      </c>
      <c r="B62" s="753" t="s">
        <v>187</v>
      </c>
      <c r="C62" s="742" t="s">
        <v>370</v>
      </c>
      <c r="D62" s="860">
        <v>2000</v>
      </c>
      <c r="E62" s="861">
        <v>0</v>
      </c>
      <c r="F62" s="861">
        <f t="shared" si="4"/>
        <v>2000</v>
      </c>
      <c r="G62" s="860">
        <v>500</v>
      </c>
      <c r="H62" s="861">
        <v>500</v>
      </c>
      <c r="I62" s="861">
        <v>1000</v>
      </c>
      <c r="J62" s="970">
        <f t="shared" si="5"/>
        <v>2000</v>
      </c>
      <c r="N62" s="688" t="s">
        <v>89</v>
      </c>
    </row>
    <row r="63" spans="1:14" s="688" customFormat="1" ht="24.75" customHeight="1" thickBot="1">
      <c r="A63" s="933">
        <v>1123800</v>
      </c>
      <c r="B63" s="757" t="s">
        <v>188</v>
      </c>
      <c r="C63" s="746" t="s">
        <v>371</v>
      </c>
      <c r="D63" s="855">
        <v>4500</v>
      </c>
      <c r="E63" s="856">
        <v>0</v>
      </c>
      <c r="F63" s="861">
        <f t="shared" si="4"/>
        <v>4500</v>
      </c>
      <c r="G63" s="855">
        <v>1100</v>
      </c>
      <c r="H63" s="856">
        <v>2300</v>
      </c>
      <c r="I63" s="856">
        <v>3000</v>
      </c>
      <c r="J63" s="970">
        <f t="shared" si="5"/>
        <v>4500</v>
      </c>
    </row>
    <row r="64" spans="1:14" s="688" customFormat="1" ht="28.5">
      <c r="A64" s="928">
        <v>1124000</v>
      </c>
      <c r="B64" s="758" t="s">
        <v>213</v>
      </c>
      <c r="C64" s="734" t="s">
        <v>358</v>
      </c>
      <c r="D64" s="858">
        <f>D65</f>
        <v>4000</v>
      </c>
      <c r="E64" s="859"/>
      <c r="F64" s="859">
        <f>F65</f>
        <v>4000</v>
      </c>
      <c r="G64" s="858">
        <f>G65</f>
        <v>1000</v>
      </c>
      <c r="H64" s="859">
        <f>H65</f>
        <v>2000</v>
      </c>
      <c r="I64" s="859">
        <f>I65</f>
        <v>3000</v>
      </c>
      <c r="J64" s="970">
        <f t="shared" si="5"/>
        <v>4000</v>
      </c>
    </row>
    <row r="65" spans="1:11" s="688" customFormat="1" ht="24.75" customHeight="1" thickBot="1">
      <c r="A65" s="933">
        <v>1124100</v>
      </c>
      <c r="B65" s="757" t="s">
        <v>189</v>
      </c>
      <c r="C65" s="746" t="s">
        <v>214</v>
      </c>
      <c r="D65" s="855">
        <v>4000</v>
      </c>
      <c r="E65" s="856">
        <v>0</v>
      </c>
      <c r="F65" s="856">
        <f>D65+E65</f>
        <v>4000</v>
      </c>
      <c r="G65" s="855">
        <v>1000</v>
      </c>
      <c r="H65" s="856">
        <v>2000</v>
      </c>
      <c r="I65" s="856">
        <v>3000</v>
      </c>
      <c r="J65" s="970">
        <f t="shared" si="5"/>
        <v>4000</v>
      </c>
    </row>
    <row r="66" spans="1:11" s="688" customFormat="1" ht="32.25" customHeight="1">
      <c r="A66" s="928">
        <v>1125000</v>
      </c>
      <c r="B66" s="758" t="s">
        <v>918</v>
      </c>
      <c r="C66" s="734" t="s">
        <v>358</v>
      </c>
      <c r="D66" s="858">
        <f>D67+D68</f>
        <v>6500</v>
      </c>
      <c r="E66" s="859">
        <f>SUM(E67:E68)</f>
        <v>0</v>
      </c>
      <c r="F66" s="858">
        <f>F67+F68</f>
        <v>6500</v>
      </c>
      <c r="G66" s="858">
        <f>G67+G68</f>
        <v>1500</v>
      </c>
      <c r="H66" s="858">
        <f>H67+H68</f>
        <v>3000</v>
      </c>
      <c r="I66" s="858">
        <f>I67+I68</f>
        <v>4500</v>
      </c>
      <c r="J66" s="970">
        <f>J67+J68</f>
        <v>6500</v>
      </c>
    </row>
    <row r="67" spans="1:11" s="688" customFormat="1" ht="24.75" customHeight="1">
      <c r="A67" s="935">
        <v>1125100</v>
      </c>
      <c r="B67" s="753" t="s">
        <v>190</v>
      </c>
      <c r="C67" s="738" t="s">
        <v>919</v>
      </c>
      <c r="D67" s="860">
        <v>0</v>
      </c>
      <c r="E67" s="861"/>
      <c r="F67" s="860">
        <f>D67+E67</f>
        <v>0</v>
      </c>
      <c r="G67" s="860"/>
      <c r="H67" s="860"/>
      <c r="I67" s="860">
        <v>0</v>
      </c>
      <c r="J67" s="970">
        <f t="shared" ref="J67:J73" si="6">F67</f>
        <v>0</v>
      </c>
    </row>
    <row r="68" spans="1:11" s="688" customFormat="1" ht="23.25" customHeight="1" thickBot="1">
      <c r="A68" s="933">
        <v>1125200</v>
      </c>
      <c r="B68" s="757" t="s">
        <v>703</v>
      </c>
      <c r="C68" s="746" t="s">
        <v>1031</v>
      </c>
      <c r="D68" s="855">
        <v>6500</v>
      </c>
      <c r="E68" s="856">
        <v>0</v>
      </c>
      <c r="F68" s="855">
        <f>D68+E68</f>
        <v>6500</v>
      </c>
      <c r="G68" s="855">
        <v>1500</v>
      </c>
      <c r="H68" s="855">
        <v>3000</v>
      </c>
      <c r="I68" s="856">
        <v>4500</v>
      </c>
      <c r="J68" s="970">
        <f t="shared" si="6"/>
        <v>6500</v>
      </c>
      <c r="K68" s="1001"/>
    </row>
    <row r="69" spans="1:11" s="688" customFormat="1" ht="18" customHeight="1">
      <c r="A69" s="928">
        <v>1126000</v>
      </c>
      <c r="B69" s="758" t="s">
        <v>1032</v>
      </c>
      <c r="C69" s="734" t="s">
        <v>358</v>
      </c>
      <c r="D69" s="858">
        <f>SUM(D70:D77)</f>
        <v>18500</v>
      </c>
      <c r="E69" s="859">
        <v>0</v>
      </c>
      <c r="F69" s="850">
        <f>SUM(F70:F77)</f>
        <v>18500</v>
      </c>
      <c r="G69" s="858">
        <f>SUM(G70:G77)</f>
        <v>3450</v>
      </c>
      <c r="H69" s="858">
        <f>SUM(H70:H77)</f>
        <v>7800</v>
      </c>
      <c r="I69" s="858">
        <f>I70+I73+I76+I77</f>
        <v>14184</v>
      </c>
      <c r="J69" s="970">
        <f t="shared" si="6"/>
        <v>18500</v>
      </c>
    </row>
    <row r="70" spans="1:11" s="688" customFormat="1" ht="18.75" customHeight="1">
      <c r="A70" s="928">
        <v>1126100</v>
      </c>
      <c r="B70" s="1449" t="s">
        <v>983</v>
      </c>
      <c r="C70" s="738" t="s">
        <v>1033</v>
      </c>
      <c r="D70" s="860">
        <v>2000</v>
      </c>
      <c r="E70" s="861">
        <v>0</v>
      </c>
      <c r="F70" s="860">
        <f>D70+E70</f>
        <v>2000</v>
      </c>
      <c r="G70" s="860">
        <v>650</v>
      </c>
      <c r="H70" s="860">
        <v>1300</v>
      </c>
      <c r="I70" s="860">
        <v>1800</v>
      </c>
      <c r="J70" s="970">
        <f t="shared" si="6"/>
        <v>2000</v>
      </c>
    </row>
    <row r="71" spans="1:11" s="688" customFormat="1" hidden="1">
      <c r="A71" s="928">
        <v>1126200</v>
      </c>
      <c r="B71" s="753" t="s">
        <v>984</v>
      </c>
      <c r="C71" s="742" t="s">
        <v>1034</v>
      </c>
      <c r="D71" s="860"/>
      <c r="E71" s="861"/>
      <c r="F71" s="860">
        <f t="shared" ref="F71:F77" si="7">D71+E71</f>
        <v>0</v>
      </c>
      <c r="G71" s="860"/>
      <c r="H71" s="860"/>
      <c r="I71" s="860"/>
      <c r="J71" s="970">
        <f t="shared" si="6"/>
        <v>0</v>
      </c>
    </row>
    <row r="72" spans="1:11" s="688" customFormat="1" hidden="1">
      <c r="A72" s="928">
        <v>1126300</v>
      </c>
      <c r="B72" s="753" t="s">
        <v>390</v>
      </c>
      <c r="C72" s="742" t="s">
        <v>391</v>
      </c>
      <c r="D72" s="860"/>
      <c r="E72" s="861"/>
      <c r="F72" s="860">
        <f t="shared" si="7"/>
        <v>0</v>
      </c>
      <c r="G72" s="860"/>
      <c r="H72" s="860"/>
      <c r="I72" s="860"/>
      <c r="J72" s="970">
        <f t="shared" si="6"/>
        <v>0</v>
      </c>
    </row>
    <row r="73" spans="1:11" s="688" customFormat="1" ht="23.25" customHeight="1">
      <c r="A73" s="930">
        <v>1126400</v>
      </c>
      <c r="B73" s="763" t="s">
        <v>985</v>
      </c>
      <c r="C73" s="742" t="s">
        <v>392</v>
      </c>
      <c r="D73" s="860">
        <v>13000</v>
      </c>
      <c r="E73" s="861">
        <v>0</v>
      </c>
      <c r="F73" s="860">
        <f t="shared" si="7"/>
        <v>13000</v>
      </c>
      <c r="G73" s="860">
        <v>2000</v>
      </c>
      <c r="H73" s="861">
        <v>5000</v>
      </c>
      <c r="I73" s="860">
        <v>9984</v>
      </c>
      <c r="J73" s="970">
        <f t="shared" si="6"/>
        <v>13000</v>
      </c>
    </row>
    <row r="74" spans="1:11" s="688" customFormat="1" ht="25.5" hidden="1">
      <c r="A74" s="932">
        <v>1126500</v>
      </c>
      <c r="B74" s="764" t="s">
        <v>943</v>
      </c>
      <c r="C74" s="742" t="s">
        <v>393</v>
      </c>
      <c r="D74" s="860"/>
      <c r="E74" s="861"/>
      <c r="F74" s="860">
        <f t="shared" si="7"/>
        <v>0</v>
      </c>
      <c r="G74" s="860"/>
      <c r="H74" s="860"/>
      <c r="I74" s="860"/>
      <c r="J74" s="970">
        <v>0</v>
      </c>
    </row>
    <row r="75" spans="1:11" s="688" customFormat="1" hidden="1">
      <c r="A75" s="930">
        <v>1126600</v>
      </c>
      <c r="B75" s="763" t="s">
        <v>229</v>
      </c>
      <c r="C75" s="742" t="s">
        <v>394</v>
      </c>
      <c r="D75" s="860"/>
      <c r="E75" s="861"/>
      <c r="F75" s="860">
        <f t="shared" si="7"/>
        <v>0</v>
      </c>
      <c r="G75" s="860"/>
      <c r="H75" s="860"/>
      <c r="I75" s="860"/>
      <c r="J75" s="970">
        <f>F75</f>
        <v>0</v>
      </c>
    </row>
    <row r="76" spans="1:11" s="688" customFormat="1" ht="21" customHeight="1">
      <c r="A76" s="930">
        <v>1126700</v>
      </c>
      <c r="B76" s="763" t="s">
        <v>230</v>
      </c>
      <c r="C76" s="742" t="s">
        <v>395</v>
      </c>
      <c r="D76" s="860">
        <v>1500</v>
      </c>
      <c r="E76" s="861"/>
      <c r="F76" s="860">
        <f t="shared" si="7"/>
        <v>1500</v>
      </c>
      <c r="G76" s="860">
        <v>300</v>
      </c>
      <c r="H76" s="860">
        <v>500</v>
      </c>
      <c r="I76" s="860">
        <v>900</v>
      </c>
      <c r="J76" s="970">
        <f>F76</f>
        <v>1500</v>
      </c>
    </row>
    <row r="77" spans="1:11" s="688" customFormat="1" ht="22.5" customHeight="1" thickBot="1">
      <c r="A77" s="934">
        <v>1126800</v>
      </c>
      <c r="B77" s="765" t="s">
        <v>480</v>
      </c>
      <c r="C77" s="746" t="s">
        <v>396</v>
      </c>
      <c r="D77" s="855">
        <v>2000</v>
      </c>
      <c r="E77" s="856">
        <v>0</v>
      </c>
      <c r="F77" s="860">
        <f t="shared" si="7"/>
        <v>2000</v>
      </c>
      <c r="G77" s="855">
        <v>500</v>
      </c>
      <c r="H77" s="855">
        <v>1000</v>
      </c>
      <c r="I77" s="855">
        <v>1500</v>
      </c>
      <c r="J77" s="970">
        <f>F77</f>
        <v>2000</v>
      </c>
    </row>
    <row r="78" spans="1:11" s="688" customFormat="1" ht="17.25" customHeight="1">
      <c r="A78" s="936">
        <v>1130000</v>
      </c>
      <c r="B78" s="767" t="s">
        <v>294</v>
      </c>
      <c r="C78" s="734" t="s">
        <v>358</v>
      </c>
      <c r="D78" s="858">
        <v>0</v>
      </c>
      <c r="E78" s="859">
        <f>E114</f>
        <v>0</v>
      </c>
      <c r="F78" s="858">
        <v>0</v>
      </c>
      <c r="G78" s="858">
        <f>G114</f>
        <v>0</v>
      </c>
      <c r="H78" s="858">
        <v>0</v>
      </c>
      <c r="I78" s="858">
        <v>0</v>
      </c>
      <c r="J78" s="970">
        <v>0</v>
      </c>
    </row>
    <row r="79" spans="1:11" s="688" customFormat="1" ht="0.75" hidden="1" customHeight="1">
      <c r="A79" s="936">
        <v>1130100</v>
      </c>
      <c r="B79" s="763" t="s">
        <v>481</v>
      </c>
      <c r="C79" s="738" t="s">
        <v>295</v>
      </c>
      <c r="D79" s="860"/>
      <c r="E79" s="861"/>
      <c r="F79" s="860"/>
      <c r="G79" s="860"/>
      <c r="H79" s="860"/>
      <c r="I79" s="860"/>
      <c r="J79" s="970">
        <v>0</v>
      </c>
    </row>
    <row r="80" spans="1:11" s="688" customFormat="1" hidden="1">
      <c r="A80" s="936">
        <v>1130200</v>
      </c>
      <c r="B80" s="763" t="s">
        <v>482</v>
      </c>
      <c r="C80" s="742" t="s">
        <v>296</v>
      </c>
      <c r="D80" s="860"/>
      <c r="E80" s="861"/>
      <c r="F80" s="860"/>
      <c r="G80" s="860"/>
      <c r="H80" s="860"/>
      <c r="I80" s="860"/>
      <c r="J80" s="970">
        <v>0</v>
      </c>
    </row>
    <row r="81" spans="1:10" s="688" customFormat="1" ht="25.5" hidden="1">
      <c r="A81" s="936">
        <v>1130300</v>
      </c>
      <c r="B81" s="763" t="s">
        <v>483</v>
      </c>
      <c r="C81" s="742" t="s">
        <v>297</v>
      </c>
      <c r="D81" s="860"/>
      <c r="E81" s="861"/>
      <c r="F81" s="860"/>
      <c r="G81" s="860"/>
      <c r="H81" s="860"/>
      <c r="I81" s="860"/>
      <c r="J81" s="970">
        <v>0</v>
      </c>
    </row>
    <row r="82" spans="1:10" s="688" customFormat="1" hidden="1">
      <c r="A82" s="936">
        <v>1130400</v>
      </c>
      <c r="B82" s="768" t="s">
        <v>484</v>
      </c>
      <c r="C82" s="769" t="s">
        <v>298</v>
      </c>
      <c r="D82" s="850"/>
      <c r="E82" s="862"/>
      <c r="F82" s="850"/>
      <c r="G82" s="850"/>
      <c r="H82" s="850"/>
      <c r="I82" s="850"/>
      <c r="J82" s="970">
        <v>0</v>
      </c>
    </row>
    <row r="83" spans="1:10" s="688" customFormat="1" ht="28.5" hidden="1">
      <c r="A83" s="930">
        <v>1131000</v>
      </c>
      <c r="B83" s="770" t="s">
        <v>299</v>
      </c>
      <c r="C83" s="771" t="s">
        <v>358</v>
      </c>
      <c r="D83" s="860"/>
      <c r="E83" s="861"/>
      <c r="F83" s="860"/>
      <c r="G83" s="860"/>
      <c r="H83" s="860"/>
      <c r="I83" s="860"/>
      <c r="J83" s="970">
        <v>0</v>
      </c>
    </row>
    <row r="84" spans="1:10" s="688" customFormat="1" ht="25.5" hidden="1">
      <c r="A84" s="930">
        <v>1131100</v>
      </c>
      <c r="B84" s="763" t="s">
        <v>588</v>
      </c>
      <c r="C84" s="738" t="s">
        <v>300</v>
      </c>
      <c r="D84" s="860"/>
      <c r="E84" s="861"/>
      <c r="F84" s="860"/>
      <c r="G84" s="860"/>
      <c r="H84" s="860"/>
      <c r="I84" s="860"/>
      <c r="J84" s="970">
        <v>0</v>
      </c>
    </row>
    <row r="85" spans="1:10" s="688" customFormat="1" hidden="1">
      <c r="A85" s="930">
        <v>1131200</v>
      </c>
      <c r="B85" s="763" t="s">
        <v>589</v>
      </c>
      <c r="C85" s="742" t="s">
        <v>301</v>
      </c>
      <c r="D85" s="860"/>
      <c r="E85" s="861"/>
      <c r="F85" s="860"/>
      <c r="G85" s="860"/>
      <c r="H85" s="860"/>
      <c r="I85" s="860"/>
      <c r="J85" s="970">
        <v>0</v>
      </c>
    </row>
    <row r="86" spans="1:10" s="688" customFormat="1" ht="13.5" hidden="1" thickBot="1">
      <c r="A86" s="930">
        <v>1131300</v>
      </c>
      <c r="B86" s="765" t="s">
        <v>590</v>
      </c>
      <c r="C86" s="746" t="s">
        <v>302</v>
      </c>
      <c r="D86" s="855"/>
      <c r="E86" s="856"/>
      <c r="F86" s="855"/>
      <c r="G86" s="855"/>
      <c r="H86" s="855"/>
      <c r="I86" s="855"/>
      <c r="J86" s="970">
        <v>0</v>
      </c>
    </row>
    <row r="87" spans="1:10" s="688" customFormat="1" ht="14.25" hidden="1">
      <c r="A87" s="937">
        <v>1140000</v>
      </c>
      <c r="B87" s="767" t="s">
        <v>303</v>
      </c>
      <c r="C87" s="734" t="s">
        <v>358</v>
      </c>
      <c r="D87" s="858">
        <v>0</v>
      </c>
      <c r="E87" s="859"/>
      <c r="F87" s="858">
        <v>0</v>
      </c>
      <c r="G87" s="858">
        <v>0</v>
      </c>
      <c r="H87" s="858">
        <v>0</v>
      </c>
      <c r="I87" s="858">
        <v>0</v>
      </c>
      <c r="J87" s="970">
        <v>0</v>
      </c>
    </row>
    <row r="88" spans="1:10" s="688" customFormat="1" ht="25.5" hidden="1">
      <c r="A88" s="937">
        <v>1141000</v>
      </c>
      <c r="B88" s="763" t="s">
        <v>304</v>
      </c>
      <c r="C88" s="738" t="s">
        <v>1003</v>
      </c>
      <c r="D88" s="860"/>
      <c r="E88" s="861"/>
      <c r="F88" s="860"/>
      <c r="G88" s="860"/>
      <c r="H88" s="860"/>
      <c r="I88" s="860"/>
      <c r="J88" s="970">
        <v>0</v>
      </c>
    </row>
    <row r="89" spans="1:10" s="688" customFormat="1" ht="25.5" hidden="1">
      <c r="A89" s="937">
        <v>1142000</v>
      </c>
      <c r="B89" s="763" t="s">
        <v>42</v>
      </c>
      <c r="C89" s="742" t="s">
        <v>43</v>
      </c>
      <c r="D89" s="860"/>
      <c r="E89" s="861"/>
      <c r="F89" s="860"/>
      <c r="G89" s="860"/>
      <c r="H89" s="860"/>
      <c r="I89" s="860"/>
      <c r="J89" s="970">
        <v>0</v>
      </c>
    </row>
    <row r="90" spans="1:10" s="688" customFormat="1" ht="25.5" hidden="1">
      <c r="A90" s="937">
        <v>1143000</v>
      </c>
      <c r="B90" s="763" t="s">
        <v>44</v>
      </c>
      <c r="C90" s="742" t="s">
        <v>45</v>
      </c>
      <c r="D90" s="860"/>
      <c r="E90" s="861"/>
      <c r="F90" s="860"/>
      <c r="G90" s="860"/>
      <c r="H90" s="860"/>
      <c r="I90" s="860"/>
      <c r="J90" s="970">
        <v>0</v>
      </c>
    </row>
    <row r="91" spans="1:10" s="688" customFormat="1" ht="26.25" hidden="1" thickBot="1">
      <c r="A91" s="933">
        <v>1144000</v>
      </c>
      <c r="B91" s="765" t="s">
        <v>46</v>
      </c>
      <c r="C91" s="746" t="s">
        <v>439</v>
      </c>
      <c r="D91" s="855"/>
      <c r="E91" s="856"/>
      <c r="F91" s="855"/>
      <c r="G91" s="855"/>
      <c r="H91" s="855"/>
      <c r="I91" s="855"/>
      <c r="J91" s="970">
        <v>0</v>
      </c>
    </row>
    <row r="92" spans="1:10" s="688" customFormat="1" ht="21" customHeight="1">
      <c r="A92" s="938">
        <v>1150000</v>
      </c>
      <c r="B92" s="1361" t="s">
        <v>730</v>
      </c>
      <c r="C92" s="734" t="s">
        <v>358</v>
      </c>
      <c r="D92" s="858">
        <f>D107+D114</f>
        <v>0</v>
      </c>
      <c r="E92" s="859"/>
      <c r="F92" s="858">
        <f>F107+F114</f>
        <v>0</v>
      </c>
      <c r="G92" s="858">
        <f>G107+G114</f>
        <v>0</v>
      </c>
      <c r="H92" s="858">
        <f>H107+H114</f>
        <v>0</v>
      </c>
      <c r="I92" s="858">
        <f>I107+I114</f>
        <v>0</v>
      </c>
      <c r="J92" s="970">
        <f>F92</f>
        <v>0</v>
      </c>
    </row>
    <row r="93" spans="1:10" s="688" customFormat="1" ht="0.75" hidden="1" customHeight="1">
      <c r="A93" s="940">
        <v>1151000</v>
      </c>
      <c r="B93" s="1362" t="s">
        <v>681</v>
      </c>
      <c r="C93" s="734" t="s">
        <v>358</v>
      </c>
      <c r="D93" s="863">
        <v>0</v>
      </c>
      <c r="E93" s="864"/>
      <c r="F93" s="863">
        <v>0</v>
      </c>
      <c r="G93" s="863">
        <v>0</v>
      </c>
      <c r="H93" s="863">
        <v>0</v>
      </c>
      <c r="I93" s="863">
        <v>0</v>
      </c>
      <c r="J93" s="970">
        <v>0</v>
      </c>
    </row>
    <row r="94" spans="1:10" s="688" customFormat="1" ht="25.5" hidden="1">
      <c r="A94" s="940">
        <v>1151100</v>
      </c>
      <c r="B94" s="1363" t="s">
        <v>265</v>
      </c>
      <c r="C94" s="944">
        <v>461100</v>
      </c>
      <c r="D94" s="863"/>
      <c r="E94" s="864"/>
      <c r="F94" s="863"/>
      <c r="G94" s="863"/>
      <c r="H94" s="863"/>
      <c r="I94" s="863"/>
      <c r="J94" s="970">
        <v>0</v>
      </c>
    </row>
    <row r="95" spans="1:10" s="688" customFormat="1" ht="25.5" hidden="1">
      <c r="A95" s="940">
        <v>1151200</v>
      </c>
      <c r="B95" s="1363" t="s">
        <v>637</v>
      </c>
      <c r="C95" s="944">
        <v>461200</v>
      </c>
      <c r="D95" s="863"/>
      <c r="E95" s="864"/>
      <c r="F95" s="863"/>
      <c r="G95" s="863"/>
      <c r="H95" s="863"/>
      <c r="I95" s="863"/>
      <c r="J95" s="970">
        <v>0</v>
      </c>
    </row>
    <row r="96" spans="1:10" s="688" customFormat="1" ht="25.5" hidden="1">
      <c r="A96" s="940">
        <v>1152000</v>
      </c>
      <c r="B96" s="1364" t="s">
        <v>518</v>
      </c>
      <c r="C96" s="946" t="s">
        <v>358</v>
      </c>
      <c r="D96" s="947">
        <v>0</v>
      </c>
      <c r="E96" s="1124"/>
      <c r="F96" s="947">
        <v>0</v>
      </c>
      <c r="G96" s="947">
        <v>0</v>
      </c>
      <c r="H96" s="947">
        <v>0</v>
      </c>
      <c r="I96" s="947">
        <v>0</v>
      </c>
      <c r="J96" s="970">
        <v>0</v>
      </c>
    </row>
    <row r="97" spans="1:10" s="688" customFormat="1" ht="25.5" hidden="1">
      <c r="A97" s="940">
        <v>1152100</v>
      </c>
      <c r="B97" s="1365" t="s">
        <v>541</v>
      </c>
      <c r="C97" s="944">
        <v>462100</v>
      </c>
      <c r="D97" s="860"/>
      <c r="E97" s="861"/>
      <c r="F97" s="860"/>
      <c r="G97" s="860"/>
      <c r="H97" s="860"/>
      <c r="I97" s="860"/>
      <c r="J97" s="970">
        <v>0</v>
      </c>
    </row>
    <row r="98" spans="1:10" s="688" customFormat="1" ht="26.25" hidden="1" thickBot="1">
      <c r="A98" s="950">
        <v>1152200</v>
      </c>
      <c r="B98" s="1366" t="s">
        <v>759</v>
      </c>
      <c r="C98" s="952">
        <v>462200</v>
      </c>
      <c r="D98" s="855"/>
      <c r="E98" s="856"/>
      <c r="F98" s="855"/>
      <c r="G98" s="855"/>
      <c r="H98" s="855"/>
      <c r="I98" s="855"/>
      <c r="J98" s="970">
        <v>0</v>
      </c>
    </row>
    <row r="99" spans="1:10" s="688" customFormat="1" ht="25.5" hidden="1">
      <c r="A99" s="938">
        <v>1153000</v>
      </c>
      <c r="B99" s="1367" t="s">
        <v>760</v>
      </c>
      <c r="C99" s="955" t="s">
        <v>358</v>
      </c>
      <c r="D99" s="956">
        <v>0</v>
      </c>
      <c r="E99" s="1125"/>
      <c r="F99" s="956">
        <v>0</v>
      </c>
      <c r="G99" s="956">
        <v>0</v>
      </c>
      <c r="H99" s="956">
        <v>0</v>
      </c>
      <c r="I99" s="956">
        <v>0</v>
      </c>
      <c r="J99" s="970">
        <v>0</v>
      </c>
    </row>
    <row r="100" spans="1:10" s="688" customFormat="1" ht="25.5" hidden="1">
      <c r="A100" s="940">
        <v>1153100</v>
      </c>
      <c r="B100" s="1365" t="s">
        <v>761</v>
      </c>
      <c r="C100" s="944">
        <v>463100</v>
      </c>
      <c r="D100" s="947"/>
      <c r="E100" s="1124"/>
      <c r="F100" s="947"/>
      <c r="G100" s="947"/>
      <c r="H100" s="947"/>
      <c r="I100" s="947"/>
      <c r="J100" s="970">
        <v>0</v>
      </c>
    </row>
    <row r="101" spans="1:10" s="688" customFormat="1" hidden="1">
      <c r="A101" s="940">
        <v>1153200</v>
      </c>
      <c r="B101" s="1365" t="s">
        <v>101</v>
      </c>
      <c r="C101" s="944">
        <v>463200</v>
      </c>
      <c r="D101" s="947"/>
      <c r="E101" s="1124"/>
      <c r="F101" s="947"/>
      <c r="G101" s="947"/>
      <c r="H101" s="947"/>
      <c r="I101" s="947"/>
      <c r="J101" s="970">
        <v>0</v>
      </c>
    </row>
    <row r="102" spans="1:10" s="688" customFormat="1" ht="38.25" hidden="1">
      <c r="A102" s="940">
        <v>1153300</v>
      </c>
      <c r="B102" s="1365" t="s">
        <v>501</v>
      </c>
      <c r="C102" s="944">
        <v>463300</v>
      </c>
      <c r="D102" s="947"/>
      <c r="E102" s="1124"/>
      <c r="F102" s="947"/>
      <c r="G102" s="947"/>
      <c r="H102" s="947"/>
      <c r="I102" s="947"/>
      <c r="J102" s="970">
        <v>0</v>
      </c>
    </row>
    <row r="103" spans="1:10" s="688" customFormat="1" ht="38.25" hidden="1">
      <c r="A103" s="940">
        <v>1153400</v>
      </c>
      <c r="B103" s="1365" t="s">
        <v>502</v>
      </c>
      <c r="C103" s="944">
        <v>463400</v>
      </c>
      <c r="D103" s="947"/>
      <c r="E103" s="1124"/>
      <c r="F103" s="947"/>
      <c r="G103" s="947"/>
      <c r="H103" s="947"/>
      <c r="I103" s="947"/>
      <c r="J103" s="970">
        <v>0</v>
      </c>
    </row>
    <row r="104" spans="1:10" s="688" customFormat="1" hidden="1">
      <c r="A104" s="940">
        <v>1153500</v>
      </c>
      <c r="B104" s="1368" t="s">
        <v>503</v>
      </c>
      <c r="C104" s="944">
        <v>463500</v>
      </c>
      <c r="D104" s="947"/>
      <c r="E104" s="1124"/>
      <c r="F104" s="947"/>
      <c r="G104" s="947"/>
      <c r="H104" s="947"/>
      <c r="I104" s="947"/>
      <c r="J104" s="970">
        <v>0</v>
      </c>
    </row>
    <row r="105" spans="1:10" s="688" customFormat="1" ht="38.25" hidden="1">
      <c r="A105" s="940">
        <v>1153700</v>
      </c>
      <c r="B105" s="1368" t="s">
        <v>504</v>
      </c>
      <c r="C105" s="944">
        <v>463700</v>
      </c>
      <c r="D105" s="947">
        <v>0</v>
      </c>
      <c r="E105" s="1124"/>
      <c r="F105" s="947">
        <f>D105+E105</f>
        <v>0</v>
      </c>
      <c r="G105" s="947"/>
      <c r="H105" s="947">
        <v>0</v>
      </c>
      <c r="I105" s="947">
        <v>0</v>
      </c>
      <c r="J105" s="970">
        <f>F105</f>
        <v>0</v>
      </c>
    </row>
    <row r="106" spans="1:10" s="688" customFormat="1" ht="38.25" hidden="1">
      <c r="A106" s="940">
        <v>1153800</v>
      </c>
      <c r="B106" s="1368" t="s">
        <v>995</v>
      </c>
      <c r="C106" s="944">
        <v>463800</v>
      </c>
      <c r="D106" s="947"/>
      <c r="E106" s="1124"/>
      <c r="F106" s="947">
        <f t="shared" ref="F106:F107" si="8">D106+E106</f>
        <v>0</v>
      </c>
      <c r="G106" s="947"/>
      <c r="H106" s="947"/>
      <c r="I106" s="947"/>
      <c r="J106" s="970">
        <v>0</v>
      </c>
    </row>
    <row r="107" spans="1:10" s="688" customFormat="1" hidden="1">
      <c r="A107" s="940">
        <v>1153900</v>
      </c>
      <c r="B107" s="1368" t="s">
        <v>996</v>
      </c>
      <c r="C107" s="944">
        <v>463900</v>
      </c>
      <c r="D107" s="947">
        <v>0</v>
      </c>
      <c r="E107" s="1124"/>
      <c r="F107" s="947">
        <f t="shared" si="8"/>
        <v>0</v>
      </c>
      <c r="G107" s="947">
        <v>0</v>
      </c>
      <c r="H107" s="947">
        <v>0</v>
      </c>
      <c r="I107" s="947">
        <v>0</v>
      </c>
      <c r="J107" s="970">
        <f>F107</f>
        <v>0</v>
      </c>
    </row>
    <row r="108" spans="1:10" s="688" customFormat="1" ht="25.5" hidden="1">
      <c r="A108" s="940">
        <v>1154000</v>
      </c>
      <c r="B108" s="1369" t="s">
        <v>997</v>
      </c>
      <c r="C108" s="946" t="s">
        <v>358</v>
      </c>
      <c r="D108" s="947">
        <v>0</v>
      </c>
      <c r="E108" s="1124"/>
      <c r="F108" s="947">
        <v>0</v>
      </c>
      <c r="G108" s="947">
        <v>0</v>
      </c>
      <c r="H108" s="947">
        <v>0</v>
      </c>
      <c r="I108" s="947">
        <v>0</v>
      </c>
      <c r="J108" s="970">
        <v>0</v>
      </c>
    </row>
    <row r="109" spans="1:10" s="688" customFormat="1" ht="25.5" hidden="1">
      <c r="A109" s="940">
        <v>1154100</v>
      </c>
      <c r="B109" s="1368" t="s">
        <v>210</v>
      </c>
      <c r="C109" s="944">
        <v>465100</v>
      </c>
      <c r="D109" s="959"/>
      <c r="E109" s="1126"/>
      <c r="F109" s="959"/>
      <c r="G109" s="959"/>
      <c r="H109" s="959"/>
      <c r="I109" s="959"/>
      <c r="J109" s="970">
        <v>0</v>
      </c>
    </row>
    <row r="110" spans="1:10" s="688" customFormat="1" hidden="1">
      <c r="A110" s="940">
        <v>1154200</v>
      </c>
      <c r="B110" s="1368" t="s">
        <v>211</v>
      </c>
      <c r="C110" s="944">
        <v>465200</v>
      </c>
      <c r="D110" s="959"/>
      <c r="E110" s="1126"/>
      <c r="F110" s="959"/>
      <c r="G110" s="959"/>
      <c r="H110" s="959"/>
      <c r="I110" s="959"/>
      <c r="J110" s="970">
        <v>0</v>
      </c>
    </row>
    <row r="111" spans="1:10" s="688" customFormat="1" hidden="1">
      <c r="A111" s="940">
        <v>1154300</v>
      </c>
      <c r="B111" s="1368" t="s">
        <v>212</v>
      </c>
      <c r="C111" s="944">
        <v>465300</v>
      </c>
      <c r="D111" s="959"/>
      <c r="E111" s="1126"/>
      <c r="F111" s="959"/>
      <c r="G111" s="959"/>
      <c r="H111" s="959"/>
      <c r="I111" s="959"/>
      <c r="J111" s="970">
        <v>0</v>
      </c>
    </row>
    <row r="112" spans="1:10" s="688" customFormat="1" ht="38.25" hidden="1">
      <c r="A112" s="940">
        <v>1154500</v>
      </c>
      <c r="B112" s="1368" t="s">
        <v>67</v>
      </c>
      <c r="C112" s="944">
        <v>465500</v>
      </c>
      <c r="D112" s="959"/>
      <c r="E112" s="1126"/>
      <c r="F112" s="959"/>
      <c r="G112" s="959"/>
      <c r="H112" s="959"/>
      <c r="I112" s="959"/>
      <c r="J112" s="970">
        <v>0</v>
      </c>
    </row>
    <row r="113" spans="1:10" s="688" customFormat="1" ht="38.25" hidden="1">
      <c r="A113" s="940">
        <v>1154600</v>
      </c>
      <c r="B113" s="1368" t="s">
        <v>68</v>
      </c>
      <c r="C113" s="944">
        <v>465600</v>
      </c>
      <c r="D113" s="860"/>
      <c r="E113" s="861"/>
      <c r="F113" s="860"/>
      <c r="G113" s="860"/>
      <c r="H113" s="860"/>
      <c r="I113" s="860"/>
      <c r="J113" s="970">
        <v>0</v>
      </c>
    </row>
    <row r="114" spans="1:10" s="688" customFormat="1" ht="21.75" customHeight="1" thickBot="1">
      <c r="A114" s="950">
        <v>1154700</v>
      </c>
      <c r="B114" s="1370" t="s">
        <v>78</v>
      </c>
      <c r="C114" s="746" t="s">
        <v>79</v>
      </c>
      <c r="D114" s="855">
        <v>0</v>
      </c>
      <c r="E114" s="856">
        <v>0</v>
      </c>
      <c r="F114" s="855">
        <f>D114+E114</f>
        <v>0</v>
      </c>
      <c r="G114" s="855">
        <v>0</v>
      </c>
      <c r="H114" s="856">
        <v>0</v>
      </c>
      <c r="I114" s="856">
        <v>0</v>
      </c>
      <c r="J114" s="970">
        <f>F114</f>
        <v>0</v>
      </c>
    </row>
    <row r="115" spans="1:10" s="688" customFormat="1" ht="25.5" hidden="1">
      <c r="A115" s="963">
        <v>1160000</v>
      </c>
      <c r="B115" s="780" t="s">
        <v>80</v>
      </c>
      <c r="C115" s="734" t="s">
        <v>358</v>
      </c>
      <c r="D115" s="858">
        <v>0</v>
      </c>
      <c r="E115" s="859"/>
      <c r="F115" s="858">
        <v>0</v>
      </c>
      <c r="G115" s="858">
        <v>0</v>
      </c>
      <c r="H115" s="858">
        <v>0</v>
      </c>
      <c r="I115" s="858">
        <v>0</v>
      </c>
      <c r="J115" s="970">
        <v>0</v>
      </c>
    </row>
    <row r="116" spans="1:10" s="688" customFormat="1" ht="25.5" hidden="1">
      <c r="A116" s="935">
        <v>1161000</v>
      </c>
      <c r="B116" s="782" t="s">
        <v>81</v>
      </c>
      <c r="C116" s="783" t="s">
        <v>358</v>
      </c>
      <c r="D116" s="860">
        <v>0</v>
      </c>
      <c r="E116" s="861"/>
      <c r="F116" s="860">
        <v>0</v>
      </c>
      <c r="G116" s="860">
        <v>0</v>
      </c>
      <c r="H116" s="860">
        <v>0</v>
      </c>
      <c r="I116" s="860">
        <v>0</v>
      </c>
      <c r="J116" s="970">
        <v>0</v>
      </c>
    </row>
    <row r="117" spans="1:10" s="688" customFormat="1" ht="38.25" hidden="1">
      <c r="A117" s="935">
        <v>1161100</v>
      </c>
      <c r="B117" s="741" t="s">
        <v>1705</v>
      </c>
      <c r="C117" s="762">
        <v>471100</v>
      </c>
      <c r="D117" s="860"/>
      <c r="E117" s="861"/>
      <c r="F117" s="860"/>
      <c r="G117" s="860"/>
      <c r="H117" s="860"/>
      <c r="I117" s="860"/>
      <c r="J117" s="970">
        <v>0</v>
      </c>
    </row>
    <row r="118" spans="1:10" s="688" customFormat="1" ht="25.5" hidden="1">
      <c r="A118" s="935">
        <v>1161200</v>
      </c>
      <c r="B118" s="776" t="s">
        <v>1667</v>
      </c>
      <c r="C118" s="762">
        <v>471200</v>
      </c>
      <c r="D118" s="860"/>
      <c r="E118" s="861"/>
      <c r="F118" s="860"/>
      <c r="G118" s="860"/>
      <c r="H118" s="860"/>
      <c r="I118" s="860"/>
      <c r="J118" s="970">
        <v>0</v>
      </c>
    </row>
    <row r="119" spans="1:10" s="688" customFormat="1" ht="38.25" hidden="1">
      <c r="A119" s="935">
        <v>1162000</v>
      </c>
      <c r="B119" s="782" t="s">
        <v>1125</v>
      </c>
      <c r="C119" s="783" t="s">
        <v>358</v>
      </c>
      <c r="D119" s="860">
        <v>0</v>
      </c>
      <c r="E119" s="861"/>
      <c r="F119" s="860">
        <v>0</v>
      </c>
      <c r="G119" s="860">
        <v>0</v>
      </c>
      <c r="H119" s="860">
        <v>0</v>
      </c>
      <c r="I119" s="860">
        <v>0</v>
      </c>
      <c r="J119" s="970">
        <v>0</v>
      </c>
    </row>
    <row r="120" spans="1:10" s="688" customFormat="1" ht="25.5" hidden="1">
      <c r="A120" s="935">
        <v>1162100</v>
      </c>
      <c r="B120" s="776" t="s">
        <v>1668</v>
      </c>
      <c r="C120" s="742" t="s">
        <v>130</v>
      </c>
      <c r="D120" s="860"/>
      <c r="E120" s="861"/>
      <c r="F120" s="860"/>
      <c r="G120" s="860"/>
      <c r="H120" s="860"/>
      <c r="I120" s="860"/>
      <c r="J120" s="970">
        <v>0</v>
      </c>
    </row>
    <row r="121" spans="1:10" s="688" customFormat="1" hidden="1">
      <c r="A121" s="935">
        <v>1162200</v>
      </c>
      <c r="B121" s="776" t="s">
        <v>1669</v>
      </c>
      <c r="C121" s="742" t="s">
        <v>24</v>
      </c>
      <c r="D121" s="860"/>
      <c r="E121" s="861"/>
      <c r="F121" s="860"/>
      <c r="G121" s="860"/>
      <c r="H121" s="860"/>
      <c r="I121" s="860"/>
      <c r="J121" s="970">
        <v>0</v>
      </c>
    </row>
    <row r="122" spans="1:10" s="688" customFormat="1" ht="25.5" hidden="1">
      <c r="A122" s="935">
        <v>1162300</v>
      </c>
      <c r="B122" s="776" t="s">
        <v>1670</v>
      </c>
      <c r="C122" s="742" t="s">
        <v>26</v>
      </c>
      <c r="D122" s="860"/>
      <c r="E122" s="861"/>
      <c r="F122" s="860"/>
      <c r="G122" s="860"/>
      <c r="H122" s="860"/>
      <c r="I122" s="860"/>
      <c r="J122" s="970">
        <v>0</v>
      </c>
    </row>
    <row r="123" spans="1:10" s="688" customFormat="1" hidden="1">
      <c r="A123" s="935">
        <v>1162400</v>
      </c>
      <c r="B123" s="776" t="s">
        <v>1671</v>
      </c>
      <c r="C123" s="742" t="s">
        <v>832</v>
      </c>
      <c r="D123" s="860"/>
      <c r="E123" s="861"/>
      <c r="F123" s="860"/>
      <c r="G123" s="860"/>
      <c r="H123" s="860"/>
      <c r="I123" s="860"/>
      <c r="J123" s="970">
        <v>0</v>
      </c>
    </row>
    <row r="124" spans="1:10" s="688" customFormat="1" ht="25.5" hidden="1">
      <c r="A124" s="935">
        <v>1162500</v>
      </c>
      <c r="B124" s="776" t="s">
        <v>1672</v>
      </c>
      <c r="C124" s="742" t="s">
        <v>834</v>
      </c>
      <c r="D124" s="860"/>
      <c r="E124" s="861"/>
      <c r="F124" s="860"/>
      <c r="G124" s="860"/>
      <c r="H124" s="860"/>
      <c r="I124" s="860"/>
      <c r="J124" s="970">
        <v>0</v>
      </c>
    </row>
    <row r="125" spans="1:10" s="688" customFormat="1" hidden="1">
      <c r="A125" s="935">
        <v>1162600</v>
      </c>
      <c r="B125" s="776" t="s">
        <v>1673</v>
      </c>
      <c r="C125" s="742" t="s">
        <v>511</v>
      </c>
      <c r="D125" s="860"/>
      <c r="E125" s="861"/>
      <c r="F125" s="860"/>
      <c r="G125" s="860"/>
      <c r="H125" s="860"/>
      <c r="I125" s="860"/>
      <c r="J125" s="970">
        <v>0</v>
      </c>
    </row>
    <row r="126" spans="1:10" s="688" customFormat="1" ht="25.5" hidden="1">
      <c r="A126" s="935">
        <v>1162700</v>
      </c>
      <c r="B126" s="741" t="s">
        <v>1674</v>
      </c>
      <c r="C126" s="742" t="s">
        <v>513</v>
      </c>
      <c r="D126" s="860"/>
      <c r="E126" s="861"/>
      <c r="F126" s="860"/>
      <c r="G126" s="860"/>
      <c r="H126" s="860"/>
      <c r="I126" s="860"/>
      <c r="J126" s="970">
        <v>0</v>
      </c>
    </row>
    <row r="127" spans="1:10" s="688" customFormat="1" hidden="1">
      <c r="A127" s="935">
        <v>1162800</v>
      </c>
      <c r="B127" s="776" t="s">
        <v>1675</v>
      </c>
      <c r="C127" s="742" t="s">
        <v>872</v>
      </c>
      <c r="D127" s="860"/>
      <c r="E127" s="861"/>
      <c r="F127" s="860"/>
      <c r="G127" s="860"/>
      <c r="H127" s="860"/>
      <c r="I127" s="860"/>
      <c r="J127" s="970">
        <v>0</v>
      </c>
    </row>
    <row r="128" spans="1:10" s="688" customFormat="1" hidden="1">
      <c r="A128" s="964">
        <v>1162900</v>
      </c>
      <c r="B128" s="776" t="s">
        <v>1676</v>
      </c>
      <c r="C128" s="742" t="s">
        <v>874</v>
      </c>
      <c r="D128" s="860"/>
      <c r="E128" s="861"/>
      <c r="F128" s="860"/>
      <c r="G128" s="860"/>
      <c r="H128" s="860"/>
      <c r="I128" s="860"/>
      <c r="J128" s="970">
        <v>0</v>
      </c>
    </row>
    <row r="129" spans="1:10" s="688" customFormat="1" hidden="1">
      <c r="A129" s="964">
        <v>1163000</v>
      </c>
      <c r="B129" s="782" t="s">
        <v>58</v>
      </c>
      <c r="C129" s="771" t="s">
        <v>358</v>
      </c>
      <c r="D129" s="860">
        <v>0</v>
      </c>
      <c r="E129" s="861"/>
      <c r="F129" s="860">
        <v>0</v>
      </c>
      <c r="G129" s="860">
        <v>0</v>
      </c>
      <c r="H129" s="860">
        <v>0</v>
      </c>
      <c r="I129" s="860">
        <v>0</v>
      </c>
      <c r="J129" s="970">
        <v>0</v>
      </c>
    </row>
    <row r="130" spans="1:10" s="688" customFormat="1" ht="13.5" hidden="1" thickBot="1">
      <c r="A130" s="965">
        <v>1163100</v>
      </c>
      <c r="B130" s="765" t="s">
        <v>798</v>
      </c>
      <c r="C130" s="746" t="s">
        <v>799</v>
      </c>
      <c r="D130" s="855"/>
      <c r="E130" s="856"/>
      <c r="F130" s="855"/>
      <c r="G130" s="855"/>
      <c r="H130" s="855"/>
      <c r="I130" s="855"/>
      <c r="J130" s="970">
        <v>0</v>
      </c>
    </row>
    <row r="131" spans="1:10" s="688" customFormat="1" ht="21.75" customHeight="1">
      <c r="A131" s="966">
        <v>1170000</v>
      </c>
      <c r="B131" s="788" t="s">
        <v>875</v>
      </c>
      <c r="C131" s="734" t="s">
        <v>358</v>
      </c>
      <c r="D131" s="858">
        <f t="shared" ref="D131:J131" si="9">D135+D140</f>
        <v>800</v>
      </c>
      <c r="E131" s="859">
        <f>E135+E140</f>
        <v>0</v>
      </c>
      <c r="F131" s="858">
        <f>F135+F140</f>
        <v>800</v>
      </c>
      <c r="G131" s="858">
        <f>G135+G140</f>
        <v>150</v>
      </c>
      <c r="H131" s="858">
        <f>H135+H140</f>
        <v>200</v>
      </c>
      <c r="I131" s="858">
        <f t="shared" si="9"/>
        <v>300</v>
      </c>
      <c r="J131" s="970">
        <f t="shared" si="9"/>
        <v>800</v>
      </c>
    </row>
    <row r="132" spans="1:10" s="688" customFormat="1" ht="25.5" hidden="1" customHeight="1">
      <c r="A132" s="964">
        <v>1171000</v>
      </c>
      <c r="B132" s="792" t="s">
        <v>215</v>
      </c>
      <c r="C132" s="734" t="s">
        <v>358</v>
      </c>
      <c r="D132" s="863">
        <v>0</v>
      </c>
      <c r="E132" s="864">
        <f t="shared" ref="E132:J132" si="10">E134</f>
        <v>0</v>
      </c>
      <c r="F132" s="863">
        <f t="shared" si="10"/>
        <v>0</v>
      </c>
      <c r="G132" s="863">
        <f t="shared" si="10"/>
        <v>0</v>
      </c>
      <c r="H132" s="863">
        <f t="shared" si="10"/>
        <v>0</v>
      </c>
      <c r="I132" s="863">
        <f t="shared" si="10"/>
        <v>0</v>
      </c>
      <c r="J132" s="970">
        <f t="shared" si="10"/>
        <v>0</v>
      </c>
    </row>
    <row r="133" spans="1:10" s="688" customFormat="1" ht="51" hidden="1">
      <c r="A133" s="964">
        <v>1171100</v>
      </c>
      <c r="B133" s="741" t="s">
        <v>1677</v>
      </c>
      <c r="C133" s="738" t="s">
        <v>479</v>
      </c>
      <c r="D133" s="860"/>
      <c r="E133" s="861"/>
      <c r="F133" s="860"/>
      <c r="G133" s="860"/>
      <c r="H133" s="860"/>
      <c r="I133" s="860"/>
      <c r="J133" s="970">
        <v>0</v>
      </c>
    </row>
    <row r="134" spans="1:10" s="688" customFormat="1" ht="25.5" hidden="1">
      <c r="A134" s="964">
        <v>1171200</v>
      </c>
      <c r="B134" s="776" t="s">
        <v>1678</v>
      </c>
      <c r="C134" s="794" t="s">
        <v>352</v>
      </c>
      <c r="D134" s="860">
        <v>0</v>
      </c>
      <c r="E134" s="861">
        <v>0</v>
      </c>
      <c r="F134" s="860">
        <f>D134+E134</f>
        <v>0</v>
      </c>
      <c r="G134" s="860"/>
      <c r="H134" s="860"/>
      <c r="I134" s="860">
        <v>0</v>
      </c>
      <c r="J134" s="970">
        <v>0</v>
      </c>
    </row>
    <row r="135" spans="1:10" s="688" customFormat="1" ht="28.5" customHeight="1">
      <c r="A135" s="935">
        <v>1172000</v>
      </c>
      <c r="B135" s="795" t="s">
        <v>1017</v>
      </c>
      <c r="C135" s="771" t="s">
        <v>358</v>
      </c>
      <c r="D135" s="858">
        <f>D137+D138</f>
        <v>800</v>
      </c>
      <c r="E135" s="859">
        <f>E138+E146</f>
        <v>0</v>
      </c>
      <c r="F135" s="858">
        <f>F137+F138+F146</f>
        <v>800</v>
      </c>
      <c r="G135" s="858">
        <f>G137+G138+G146</f>
        <v>150</v>
      </c>
      <c r="H135" s="858">
        <f>H137+H138+H146</f>
        <v>200</v>
      </c>
      <c r="I135" s="858">
        <f>I137+I138+I146</f>
        <v>300</v>
      </c>
      <c r="J135" s="970">
        <f>F135</f>
        <v>800</v>
      </c>
    </row>
    <row r="136" spans="1:10" s="688" customFormat="1" ht="18" hidden="1" customHeight="1">
      <c r="A136" s="935">
        <v>1172100</v>
      </c>
      <c r="B136" s="763" t="s">
        <v>1102</v>
      </c>
      <c r="C136" s="738" t="s">
        <v>1018</v>
      </c>
      <c r="D136" s="860"/>
      <c r="E136" s="861"/>
      <c r="F136" s="860">
        <f>D136+E136</f>
        <v>0</v>
      </c>
      <c r="G136" s="860"/>
      <c r="H136" s="860"/>
      <c r="I136" s="860"/>
      <c r="J136" s="970">
        <v>0</v>
      </c>
    </row>
    <row r="137" spans="1:10" s="688" customFormat="1" ht="25.5" customHeight="1">
      <c r="A137" s="935">
        <v>1172200</v>
      </c>
      <c r="B137" s="763" t="s">
        <v>1103</v>
      </c>
      <c r="C137" s="796">
        <v>482200</v>
      </c>
      <c r="D137" s="860">
        <v>0</v>
      </c>
      <c r="E137" s="861">
        <v>0</v>
      </c>
      <c r="F137" s="860">
        <f>D137+E137</f>
        <v>0</v>
      </c>
      <c r="G137" s="860">
        <v>0</v>
      </c>
      <c r="H137" s="860">
        <v>0</v>
      </c>
      <c r="I137" s="860">
        <v>0</v>
      </c>
      <c r="J137" s="970">
        <f>F137</f>
        <v>0</v>
      </c>
    </row>
    <row r="138" spans="1:10" s="688" customFormat="1" ht="24.75" customHeight="1" thickBot="1">
      <c r="A138" s="935">
        <v>1172300</v>
      </c>
      <c r="B138" s="776" t="s">
        <v>1679</v>
      </c>
      <c r="C138" s="742" t="s">
        <v>1020</v>
      </c>
      <c r="D138" s="860">
        <v>800</v>
      </c>
      <c r="E138" s="861">
        <v>0</v>
      </c>
      <c r="F138" s="860">
        <f>D138+E138</f>
        <v>800</v>
      </c>
      <c r="G138" s="860">
        <v>150</v>
      </c>
      <c r="H138" s="860">
        <v>200</v>
      </c>
      <c r="I138" s="860">
        <v>300</v>
      </c>
      <c r="J138" s="970">
        <f>F138</f>
        <v>800</v>
      </c>
    </row>
    <row r="139" spans="1:10" s="688" customFormat="1" ht="38.25" hidden="1" customHeight="1" thickBot="1">
      <c r="A139" s="935">
        <v>1172400</v>
      </c>
      <c r="B139" s="797" t="s">
        <v>1680</v>
      </c>
      <c r="C139" s="742" t="s">
        <v>125</v>
      </c>
      <c r="D139" s="863"/>
      <c r="E139" s="861"/>
      <c r="F139" s="863"/>
      <c r="G139" s="863"/>
      <c r="H139" s="863"/>
      <c r="I139" s="863"/>
      <c r="J139" s="970">
        <v>0</v>
      </c>
    </row>
    <row r="140" spans="1:10" s="688" customFormat="1" ht="6" hidden="1" customHeight="1" thickBot="1">
      <c r="A140" s="935">
        <v>1173000</v>
      </c>
      <c r="B140" s="795" t="s">
        <v>126</v>
      </c>
      <c r="C140" s="771" t="s">
        <v>358</v>
      </c>
      <c r="D140" s="863">
        <f t="shared" ref="D140:J140" si="11">D141</f>
        <v>0</v>
      </c>
      <c r="E140" s="864">
        <f t="shared" si="11"/>
        <v>0</v>
      </c>
      <c r="F140" s="863">
        <f t="shared" si="11"/>
        <v>0</v>
      </c>
      <c r="G140" s="863">
        <f t="shared" si="11"/>
        <v>0</v>
      </c>
      <c r="H140" s="863">
        <f t="shared" si="11"/>
        <v>0</v>
      </c>
      <c r="I140" s="863">
        <f t="shared" si="11"/>
        <v>0</v>
      </c>
      <c r="J140" s="970">
        <f t="shared" si="11"/>
        <v>0</v>
      </c>
    </row>
    <row r="141" spans="1:10" s="688" customFormat="1" ht="26.25" hidden="1" thickBot="1">
      <c r="A141" s="964">
        <v>1173100</v>
      </c>
      <c r="B141" s="798" t="s">
        <v>127</v>
      </c>
      <c r="C141" s="742" t="s">
        <v>1088</v>
      </c>
      <c r="D141" s="863">
        <v>0</v>
      </c>
      <c r="E141" s="861">
        <v>0</v>
      </c>
      <c r="F141" s="863">
        <f>D141+E141</f>
        <v>0</v>
      </c>
      <c r="G141" s="863">
        <v>0</v>
      </c>
      <c r="H141" s="863">
        <v>0</v>
      </c>
      <c r="I141" s="863">
        <v>0</v>
      </c>
      <c r="J141" s="970">
        <f>F141</f>
        <v>0</v>
      </c>
    </row>
    <row r="142" spans="1:10" s="688" customFormat="1" ht="51.75" hidden="1" thickBot="1">
      <c r="A142" s="964">
        <v>1174000</v>
      </c>
      <c r="B142" s="795" t="s">
        <v>1089</v>
      </c>
      <c r="C142" s="771" t="s">
        <v>358</v>
      </c>
      <c r="D142" s="863">
        <v>0</v>
      </c>
      <c r="E142" s="864"/>
      <c r="F142" s="863">
        <v>0</v>
      </c>
      <c r="G142" s="863">
        <v>0</v>
      </c>
      <c r="H142" s="863">
        <v>0</v>
      </c>
      <c r="I142" s="863">
        <v>0</v>
      </c>
      <c r="J142" s="970">
        <v>0</v>
      </c>
    </row>
    <row r="143" spans="1:10" s="688" customFormat="1" ht="39" hidden="1" thickBot="1">
      <c r="A143" s="964">
        <v>1174100</v>
      </c>
      <c r="B143" s="798" t="s">
        <v>1104</v>
      </c>
      <c r="C143" s="742" t="s">
        <v>1090</v>
      </c>
      <c r="D143" s="863"/>
      <c r="E143" s="864"/>
      <c r="F143" s="863"/>
      <c r="G143" s="863"/>
      <c r="H143" s="863"/>
      <c r="I143" s="863"/>
      <c r="J143" s="970">
        <v>0</v>
      </c>
    </row>
    <row r="144" spans="1:10" s="688" customFormat="1" ht="26.25" hidden="1" thickBot="1">
      <c r="A144" s="964">
        <v>1174200</v>
      </c>
      <c r="B144" s="797" t="s">
        <v>1681</v>
      </c>
      <c r="C144" s="742" t="s">
        <v>447</v>
      </c>
      <c r="D144" s="863"/>
      <c r="E144" s="864"/>
      <c r="F144" s="863"/>
      <c r="G144" s="863"/>
      <c r="H144" s="863"/>
      <c r="I144" s="863"/>
      <c r="J144" s="970">
        <v>0</v>
      </c>
    </row>
    <row r="145" spans="1:16" s="688" customFormat="1" ht="51.75" hidden="1" thickBot="1">
      <c r="A145" s="964">
        <v>1175000</v>
      </c>
      <c r="B145" s="795" t="s">
        <v>558</v>
      </c>
      <c r="C145" s="771" t="s">
        <v>358</v>
      </c>
      <c r="D145" s="863">
        <v>0</v>
      </c>
      <c r="E145" s="864"/>
      <c r="F145" s="863">
        <v>0</v>
      </c>
      <c r="G145" s="863">
        <v>0</v>
      </c>
      <c r="H145" s="863">
        <v>0</v>
      </c>
      <c r="I145" s="863">
        <v>0</v>
      </c>
      <c r="J145" s="970">
        <v>0</v>
      </c>
    </row>
    <row r="146" spans="1:16" s="1001" customFormat="1" ht="38.25" hidden="1">
      <c r="A146" s="1963">
        <v>1175100</v>
      </c>
      <c r="B146" s="880" t="s">
        <v>1682</v>
      </c>
      <c r="C146" s="1917" t="s">
        <v>227</v>
      </c>
      <c r="D146" s="864">
        <v>0</v>
      </c>
      <c r="E146" s="864">
        <v>0</v>
      </c>
      <c r="F146" s="864">
        <f>D146+E146</f>
        <v>0</v>
      </c>
      <c r="G146" s="864">
        <v>0</v>
      </c>
      <c r="H146" s="864">
        <v>0</v>
      </c>
      <c r="I146" s="864">
        <v>0</v>
      </c>
      <c r="J146" s="2000">
        <f>F146</f>
        <v>0</v>
      </c>
      <c r="K146" s="2001"/>
      <c r="L146" s="2002"/>
      <c r="M146" s="2002"/>
      <c r="N146" s="2002"/>
      <c r="O146" s="2002"/>
      <c r="P146" s="2003"/>
    </row>
    <row r="147" spans="1:16" s="688" customFormat="1" ht="13.5" hidden="1" thickBot="1">
      <c r="A147" s="964">
        <v>1176000</v>
      </c>
      <c r="B147" s="795" t="s">
        <v>228</v>
      </c>
      <c r="C147" s="771" t="s">
        <v>358</v>
      </c>
      <c r="D147" s="863">
        <v>0</v>
      </c>
      <c r="E147" s="864"/>
      <c r="F147" s="863">
        <v>0</v>
      </c>
      <c r="G147" s="863">
        <v>0</v>
      </c>
      <c r="H147" s="863">
        <v>0</v>
      </c>
      <c r="I147" s="863">
        <v>0</v>
      </c>
      <c r="J147" s="970">
        <v>0</v>
      </c>
    </row>
    <row r="148" spans="1:16" s="688" customFormat="1" ht="13.5" hidden="1" thickBot="1">
      <c r="A148" s="964">
        <v>1176100</v>
      </c>
      <c r="B148" s="797" t="s">
        <v>1683</v>
      </c>
      <c r="C148" s="742" t="s">
        <v>8</v>
      </c>
      <c r="D148" s="863"/>
      <c r="E148" s="861"/>
      <c r="F148" s="863"/>
      <c r="G148" s="863"/>
      <c r="H148" s="863"/>
      <c r="I148" s="863"/>
      <c r="J148" s="970">
        <v>0</v>
      </c>
    </row>
    <row r="149" spans="1:16" s="688" customFormat="1" ht="13.5" hidden="1" thickBot="1">
      <c r="A149" s="964">
        <v>1177000</v>
      </c>
      <c r="B149" s="795" t="s">
        <v>587</v>
      </c>
      <c r="C149" s="771" t="s">
        <v>358</v>
      </c>
      <c r="D149" s="863">
        <v>0</v>
      </c>
      <c r="E149" s="864"/>
      <c r="F149" s="863">
        <v>0</v>
      </c>
      <c r="G149" s="863">
        <v>0</v>
      </c>
      <c r="H149" s="863">
        <v>0</v>
      </c>
      <c r="I149" s="863">
        <v>0</v>
      </c>
      <c r="J149" s="970">
        <v>0</v>
      </c>
    </row>
    <row r="150" spans="1:16" s="688" customFormat="1" ht="3.75" hidden="1" customHeight="1" thickBot="1">
      <c r="A150" s="965">
        <v>1177100</v>
      </c>
      <c r="B150" s="799" t="s">
        <v>1684</v>
      </c>
      <c r="C150" s="746" t="s">
        <v>259</v>
      </c>
      <c r="D150" s="855"/>
      <c r="E150" s="856"/>
      <c r="F150" s="855"/>
      <c r="G150" s="855"/>
      <c r="H150" s="855"/>
      <c r="I150" s="855"/>
      <c r="J150" s="1395">
        <v>0</v>
      </c>
    </row>
    <row r="151" spans="1:16" s="688" customFormat="1" ht="26.25" thickBot="1">
      <c r="A151" s="1371" t="s">
        <v>262</v>
      </c>
      <c r="B151" s="806" t="s">
        <v>648</v>
      </c>
      <c r="C151" s="807" t="s">
        <v>358</v>
      </c>
      <c r="D151" s="969">
        <f>D152</f>
        <v>16000</v>
      </c>
      <c r="E151" s="1814">
        <f>E155</f>
        <v>0</v>
      </c>
      <c r="F151" s="1159">
        <f>F152</f>
        <v>16000</v>
      </c>
      <c r="G151" s="1159">
        <f>G152</f>
        <v>5000</v>
      </c>
      <c r="H151" s="1159">
        <f>H152</f>
        <v>5000</v>
      </c>
      <c r="I151" s="2141">
        <f>I152</f>
        <v>6000</v>
      </c>
      <c r="J151" s="1003">
        <f>F152</f>
        <v>16000</v>
      </c>
    </row>
    <row r="152" spans="1:16" s="688" customFormat="1" ht="25.5" customHeight="1">
      <c r="A152" s="966" t="s">
        <v>650</v>
      </c>
      <c r="B152" s="815" t="s">
        <v>651</v>
      </c>
      <c r="C152" s="734" t="s">
        <v>358</v>
      </c>
      <c r="D152" s="858">
        <f>D157+D158+D155+D156+D160</f>
        <v>16000</v>
      </c>
      <c r="E152" s="1815">
        <f>E151+E157</f>
        <v>0</v>
      </c>
      <c r="F152" s="1010">
        <f>F157+F158+F155+F156+F160</f>
        <v>16000</v>
      </c>
      <c r="G152" s="1010">
        <f>SUM(G153:G165)</f>
        <v>5000</v>
      </c>
      <c r="H152" s="1010">
        <f>SUM(H153:H165)</f>
        <v>5000</v>
      </c>
      <c r="I152" s="1010">
        <f>SUM(I153:I165)</f>
        <v>6000</v>
      </c>
      <c r="J152" s="1487">
        <f t="shared" ref="J152:J158" si="12">F152</f>
        <v>16000</v>
      </c>
    </row>
    <row r="153" spans="1:16" s="688" customFormat="1" ht="13.5" hidden="1" customHeight="1">
      <c r="A153" s="964" t="s">
        <v>652</v>
      </c>
      <c r="B153" s="797" t="s">
        <v>1685</v>
      </c>
      <c r="C153" s="971" t="s">
        <v>987</v>
      </c>
      <c r="D153" s="865"/>
      <c r="E153" s="853"/>
      <c r="F153" s="865">
        <f>D153+E153</f>
        <v>0</v>
      </c>
      <c r="G153" s="865"/>
      <c r="H153" s="865"/>
      <c r="I153" s="865"/>
      <c r="J153" s="970">
        <f t="shared" si="12"/>
        <v>0</v>
      </c>
    </row>
    <row r="154" spans="1:16" s="688" customFormat="1" hidden="1">
      <c r="A154" s="964" t="s">
        <v>988</v>
      </c>
      <c r="B154" s="797" t="s">
        <v>1686</v>
      </c>
      <c r="C154" s="971" t="s">
        <v>965</v>
      </c>
      <c r="D154" s="865"/>
      <c r="E154" s="853"/>
      <c r="F154" s="865">
        <f t="shared" ref="F154:F162" si="13">D154+E154</f>
        <v>0</v>
      </c>
      <c r="G154" s="865"/>
      <c r="H154" s="865"/>
      <c r="I154" s="865"/>
      <c r="J154" s="970">
        <f t="shared" si="12"/>
        <v>0</v>
      </c>
    </row>
    <row r="155" spans="1:16" s="688" customFormat="1" ht="29.25" customHeight="1">
      <c r="A155" s="964" t="s">
        <v>966</v>
      </c>
      <c r="B155" s="797" t="s">
        <v>1778</v>
      </c>
      <c r="C155" s="971" t="s">
        <v>968</v>
      </c>
      <c r="D155" s="1468">
        <v>0</v>
      </c>
      <c r="E155" s="1816">
        <v>0</v>
      </c>
      <c r="F155" s="1817">
        <f>D155+E155</f>
        <v>0</v>
      </c>
      <c r="G155" s="1818">
        <v>0</v>
      </c>
      <c r="H155" s="1818">
        <v>0</v>
      </c>
      <c r="I155" s="1818">
        <v>0</v>
      </c>
      <c r="J155" s="1819">
        <f t="shared" si="12"/>
        <v>0</v>
      </c>
      <c r="K155" s="2629"/>
      <c r="L155" s="2629"/>
      <c r="M155" s="2629"/>
      <c r="N155" s="1001"/>
    </row>
    <row r="156" spans="1:16" s="688" customFormat="1" ht="23.25" customHeight="1">
      <c r="A156" s="1374" t="s">
        <v>969</v>
      </c>
      <c r="B156" s="797" t="s">
        <v>1688</v>
      </c>
      <c r="C156" s="971" t="s">
        <v>1099</v>
      </c>
      <c r="D156" s="864">
        <v>2000</v>
      </c>
      <c r="E156" s="861">
        <v>0</v>
      </c>
      <c r="F156" s="864">
        <f t="shared" si="13"/>
        <v>2000</v>
      </c>
      <c r="G156" s="864">
        <v>1000</v>
      </c>
      <c r="H156" s="864">
        <v>1000</v>
      </c>
      <c r="I156" s="864">
        <v>2000</v>
      </c>
      <c r="J156" s="1209">
        <f t="shared" si="12"/>
        <v>2000</v>
      </c>
    </row>
    <row r="157" spans="1:16" s="688" customFormat="1" ht="25.5" customHeight="1">
      <c r="A157" s="1374" t="s">
        <v>138</v>
      </c>
      <c r="B157" s="798" t="s">
        <v>139</v>
      </c>
      <c r="C157" s="971" t="s">
        <v>140</v>
      </c>
      <c r="D157" s="864">
        <v>13000</v>
      </c>
      <c r="E157" s="2145">
        <v>0</v>
      </c>
      <c r="F157" s="1488">
        <f>D157+E157</f>
        <v>13000</v>
      </c>
      <c r="G157" s="1488">
        <v>3000</v>
      </c>
      <c r="H157" s="1488">
        <v>3000</v>
      </c>
      <c r="I157" s="1488">
        <v>3000</v>
      </c>
      <c r="J157" s="1485">
        <f t="shared" si="12"/>
        <v>13000</v>
      </c>
      <c r="K157" s="1001"/>
    </row>
    <row r="158" spans="1:16" s="688" customFormat="1" ht="21.75" customHeight="1">
      <c r="A158" s="1374" t="s">
        <v>141</v>
      </c>
      <c r="B158" s="797" t="s">
        <v>1689</v>
      </c>
      <c r="C158" s="971" t="s">
        <v>897</v>
      </c>
      <c r="D158" s="863">
        <v>1000</v>
      </c>
      <c r="E158" s="861">
        <v>0</v>
      </c>
      <c r="F158" s="864">
        <f t="shared" si="13"/>
        <v>1000</v>
      </c>
      <c r="G158" s="864">
        <v>1000</v>
      </c>
      <c r="H158" s="864">
        <v>1000</v>
      </c>
      <c r="I158" s="864">
        <v>1000</v>
      </c>
      <c r="J158" s="970">
        <f t="shared" si="12"/>
        <v>1000</v>
      </c>
    </row>
    <row r="159" spans="1:16" s="688" customFormat="1" ht="18.75" hidden="1" customHeight="1">
      <c r="A159" s="1374" t="s">
        <v>898</v>
      </c>
      <c r="B159" s="797" t="s">
        <v>1690</v>
      </c>
      <c r="C159" s="971" t="s">
        <v>900</v>
      </c>
      <c r="D159" s="865"/>
      <c r="E159" s="853"/>
      <c r="F159" s="866">
        <f t="shared" si="13"/>
        <v>0</v>
      </c>
      <c r="G159" s="866"/>
      <c r="H159" s="866"/>
      <c r="I159" s="866"/>
      <c r="J159" s="931">
        <v>0</v>
      </c>
    </row>
    <row r="160" spans="1:16" s="688" customFormat="1" ht="20.25" hidden="1" customHeight="1">
      <c r="A160" s="1375" t="s">
        <v>800</v>
      </c>
      <c r="B160" s="975" t="s">
        <v>1691</v>
      </c>
      <c r="C160" s="976" t="s">
        <v>657</v>
      </c>
      <c r="D160" s="863">
        <v>0</v>
      </c>
      <c r="E160" s="1821">
        <v>0</v>
      </c>
      <c r="F160" s="864">
        <f t="shared" si="13"/>
        <v>0</v>
      </c>
      <c r="G160" s="864"/>
      <c r="H160" s="864"/>
      <c r="I160" s="864"/>
      <c r="J160" s="970">
        <f>F160</f>
        <v>0</v>
      </c>
    </row>
    <row r="161" spans="1:10" s="688" customFormat="1" ht="0.75" customHeight="1">
      <c r="A161" s="1376" t="s">
        <v>801</v>
      </c>
      <c r="B161" s="1377" t="s">
        <v>1063</v>
      </c>
      <c r="C161" s="944" t="s">
        <v>1064</v>
      </c>
      <c r="D161" s="865"/>
      <c r="E161" s="853"/>
      <c r="F161" s="866">
        <f t="shared" si="13"/>
        <v>0</v>
      </c>
      <c r="G161" s="866"/>
      <c r="H161" s="866"/>
      <c r="I161" s="866"/>
      <c r="J161" s="931">
        <v>0</v>
      </c>
    </row>
    <row r="162" spans="1:10" s="688" customFormat="1" ht="0.75" hidden="1" customHeight="1">
      <c r="A162" s="1376" t="s">
        <v>1065</v>
      </c>
      <c r="B162" s="1377" t="s">
        <v>1066</v>
      </c>
      <c r="C162" s="944" t="s">
        <v>1067</v>
      </c>
      <c r="D162" s="865">
        <v>0</v>
      </c>
      <c r="E162" s="853"/>
      <c r="F162" s="866">
        <f t="shared" si="13"/>
        <v>0</v>
      </c>
      <c r="G162" s="866"/>
      <c r="H162" s="866"/>
      <c r="I162" s="866">
        <v>0</v>
      </c>
      <c r="J162" s="931">
        <f>F162</f>
        <v>0</v>
      </c>
    </row>
    <row r="163" spans="1:10" s="688" customFormat="1" hidden="1">
      <c r="A163" s="1378" t="s">
        <v>658</v>
      </c>
      <c r="B163" s="979" t="s">
        <v>659</v>
      </c>
      <c r="C163" s="980" t="s">
        <v>358</v>
      </c>
      <c r="D163" s="865">
        <v>0</v>
      </c>
      <c r="E163" s="866"/>
      <c r="F163" s="866">
        <v>0</v>
      </c>
      <c r="G163" s="866">
        <v>0</v>
      </c>
      <c r="H163" s="866">
        <v>0</v>
      </c>
      <c r="I163" s="866">
        <v>0</v>
      </c>
      <c r="J163" s="931">
        <v>0</v>
      </c>
    </row>
    <row r="164" spans="1:10" hidden="1">
      <c r="A164" s="1374" t="s">
        <v>660</v>
      </c>
      <c r="B164" s="798" t="s">
        <v>661</v>
      </c>
      <c r="C164" s="971" t="s">
        <v>662</v>
      </c>
      <c r="D164" s="865"/>
      <c r="E164" s="853"/>
      <c r="F164" s="866"/>
      <c r="G164" s="866"/>
      <c r="H164" s="866"/>
      <c r="I164" s="866"/>
      <c r="J164" s="931">
        <v>0</v>
      </c>
    </row>
    <row r="165" spans="1:10" hidden="1">
      <c r="A165" s="1374" t="s">
        <v>663</v>
      </c>
      <c r="B165" s="798" t="s">
        <v>664</v>
      </c>
      <c r="C165" s="971" t="s">
        <v>665</v>
      </c>
      <c r="D165" s="865"/>
      <c r="E165" s="853"/>
      <c r="F165" s="866"/>
      <c r="G165" s="866"/>
      <c r="H165" s="866"/>
      <c r="I165" s="866"/>
      <c r="J165" s="931">
        <v>0</v>
      </c>
    </row>
    <row r="166" spans="1:10" ht="25.5" hidden="1">
      <c r="A166" s="1374" t="s">
        <v>666</v>
      </c>
      <c r="B166" s="797" t="s">
        <v>1692</v>
      </c>
      <c r="C166" s="971" t="s">
        <v>314</v>
      </c>
      <c r="D166" s="865"/>
      <c r="E166" s="853"/>
      <c r="F166" s="866"/>
      <c r="G166" s="866"/>
      <c r="H166" s="866"/>
      <c r="I166" s="866"/>
      <c r="J166" s="931">
        <v>0</v>
      </c>
    </row>
    <row r="167" spans="1:10" hidden="1">
      <c r="A167" s="1374" t="s">
        <v>315</v>
      </c>
      <c r="B167" s="797" t="s">
        <v>1693</v>
      </c>
      <c r="C167" s="971" t="s">
        <v>317</v>
      </c>
      <c r="D167" s="865"/>
      <c r="E167" s="853"/>
      <c r="F167" s="866"/>
      <c r="G167" s="866"/>
      <c r="H167" s="866"/>
      <c r="I167" s="866"/>
      <c r="J167" s="931">
        <v>0</v>
      </c>
    </row>
    <row r="168" spans="1:10" hidden="1">
      <c r="A168" s="1374" t="s">
        <v>318</v>
      </c>
      <c r="B168" s="795" t="s">
        <v>319</v>
      </c>
      <c r="C168" s="783" t="s">
        <v>358</v>
      </c>
      <c r="D168" s="865">
        <v>0</v>
      </c>
      <c r="E168" s="866"/>
      <c r="F168" s="866">
        <v>0</v>
      </c>
      <c r="G168" s="866">
        <v>0</v>
      </c>
      <c r="H168" s="866">
        <v>0</v>
      </c>
      <c r="I168" s="866">
        <v>0</v>
      </c>
      <c r="J168" s="931">
        <v>0</v>
      </c>
    </row>
    <row r="169" spans="1:10" hidden="1">
      <c r="A169" s="1374" t="s">
        <v>320</v>
      </c>
      <c r="B169" s="798" t="s">
        <v>1105</v>
      </c>
      <c r="C169" s="971" t="s">
        <v>321</v>
      </c>
      <c r="D169" s="865"/>
      <c r="E169" s="853"/>
      <c r="F169" s="866"/>
      <c r="G169" s="866"/>
      <c r="H169" s="866"/>
      <c r="I169" s="866"/>
      <c r="J169" s="931">
        <v>0</v>
      </c>
    </row>
    <row r="170" spans="1:10" hidden="1">
      <c r="A170" s="1379" t="s">
        <v>322</v>
      </c>
      <c r="B170" s="822" t="s">
        <v>1068</v>
      </c>
      <c r="C170" s="783" t="s">
        <v>358</v>
      </c>
      <c r="D170" s="865">
        <v>0</v>
      </c>
      <c r="E170" s="866"/>
      <c r="F170" s="866">
        <v>0</v>
      </c>
      <c r="G170" s="866">
        <v>0</v>
      </c>
      <c r="H170" s="866">
        <v>0</v>
      </c>
      <c r="I170" s="866">
        <v>0</v>
      </c>
      <c r="J170" s="931">
        <v>0</v>
      </c>
    </row>
    <row r="171" spans="1:10" hidden="1">
      <c r="A171" s="1374" t="s">
        <v>324</v>
      </c>
      <c r="B171" s="798" t="s">
        <v>1106</v>
      </c>
      <c r="C171" s="971" t="s">
        <v>325</v>
      </c>
      <c r="D171" s="865"/>
      <c r="E171" s="866"/>
      <c r="F171" s="866"/>
      <c r="G171" s="866"/>
      <c r="H171" s="866"/>
      <c r="I171" s="866"/>
      <c r="J171" s="931">
        <v>0</v>
      </c>
    </row>
    <row r="172" spans="1:10" hidden="1">
      <c r="A172" s="1374" t="s">
        <v>326</v>
      </c>
      <c r="B172" s="798" t="s">
        <v>1107</v>
      </c>
      <c r="C172" s="971" t="s">
        <v>327</v>
      </c>
      <c r="D172" s="865"/>
      <c r="E172" s="866"/>
      <c r="F172" s="866"/>
      <c r="G172" s="866"/>
      <c r="H172" s="866"/>
      <c r="I172" s="866"/>
      <c r="J172" s="865"/>
    </row>
    <row r="173" spans="1:10" hidden="1">
      <c r="A173" s="1374" t="s">
        <v>328</v>
      </c>
      <c r="B173" s="797" t="s">
        <v>1694</v>
      </c>
      <c r="C173" s="971" t="s">
        <v>330</v>
      </c>
      <c r="D173" s="865"/>
      <c r="E173" s="866"/>
      <c r="F173" s="866"/>
      <c r="G173" s="866"/>
      <c r="H173" s="866"/>
      <c r="I173" s="866"/>
      <c r="J173" s="865"/>
    </row>
    <row r="174" spans="1:10" ht="13.5" thickBot="1">
      <c r="A174" s="1380">
        <v>1244000</v>
      </c>
      <c r="B174" s="1381" t="s">
        <v>1706</v>
      </c>
      <c r="C174" s="976" t="s">
        <v>1134</v>
      </c>
      <c r="D174" s="883"/>
      <c r="E174" s="1382"/>
      <c r="F174" s="1382"/>
      <c r="G174" s="1382"/>
      <c r="H174" s="1382"/>
      <c r="I174" s="1382"/>
      <c r="J174" s="883"/>
    </row>
    <row r="175" spans="1:10" ht="23.25" customHeight="1" thickBot="1">
      <c r="A175" s="1383">
        <v>1000000</v>
      </c>
      <c r="B175" s="2043" t="s">
        <v>1070</v>
      </c>
      <c r="C175" s="986" t="s">
        <v>358</v>
      </c>
      <c r="D175" s="1500">
        <f>D32+D151</f>
        <v>573300</v>
      </c>
      <c r="E175" s="1574">
        <f>E32+E152</f>
        <v>0</v>
      </c>
      <c r="F175" s="1574">
        <f>F32+F151</f>
        <v>573300</v>
      </c>
      <c r="G175" s="1574">
        <f>G32+G151</f>
        <v>146500</v>
      </c>
      <c r="H175" s="1574">
        <f>H32+H151</f>
        <v>232823</v>
      </c>
      <c r="I175" s="1574">
        <f>I32+I151</f>
        <v>486019</v>
      </c>
      <c r="J175" s="1574">
        <f>J32+J151</f>
        <v>573300</v>
      </c>
    </row>
    <row r="176" spans="1:10" ht="14.25">
      <c r="A176" s="2617"/>
      <c r="B176" s="2617"/>
      <c r="C176" s="2617"/>
      <c r="D176" s="2617"/>
      <c r="E176" s="2617"/>
      <c r="F176" s="2617"/>
      <c r="G176" s="2617"/>
      <c r="H176" s="2617"/>
      <c r="I176" s="2617"/>
      <c r="J176" s="2617"/>
    </row>
    <row r="177" spans="1:10">
      <c r="A177" s="2594" t="s">
        <v>2261</v>
      </c>
      <c r="B177" s="2594"/>
      <c r="C177" s="2594"/>
      <c r="D177" s="2594"/>
      <c r="E177" s="2594"/>
      <c r="F177" s="2594"/>
      <c r="G177" s="2594"/>
      <c r="H177" s="2594"/>
      <c r="I177" s="2594"/>
      <c r="J177" s="2594"/>
    </row>
    <row r="178" spans="1:10">
      <c r="A178" s="2625" t="s">
        <v>1114</v>
      </c>
      <c r="B178" s="2625"/>
      <c r="C178" s="2625"/>
      <c r="D178" s="2625"/>
      <c r="E178" s="2625"/>
      <c r="F178" s="2625"/>
      <c r="G178" s="2625"/>
      <c r="H178" s="2625"/>
      <c r="I178" s="2625"/>
      <c r="J178" s="2625"/>
    </row>
    <row r="179" spans="1:10" ht="14.25">
      <c r="A179" s="2594" t="s">
        <v>1717</v>
      </c>
      <c r="B179" s="2594"/>
      <c r="C179" s="2594"/>
      <c r="D179" s="2594"/>
      <c r="E179" s="2594"/>
      <c r="F179" s="2594"/>
      <c r="G179" s="2594"/>
      <c r="H179" s="2594"/>
      <c r="I179" s="2594"/>
      <c r="J179" s="2594"/>
    </row>
    <row r="180" spans="1:10" ht="11.25" customHeight="1">
      <c r="A180" s="2623" t="s">
        <v>992</v>
      </c>
      <c r="B180" s="2623"/>
      <c r="C180" s="2623"/>
      <c r="D180" s="2623"/>
      <c r="E180" s="2623"/>
      <c r="F180" s="2623"/>
      <c r="G180" s="2623"/>
      <c r="H180" s="2623"/>
      <c r="I180" s="2623"/>
      <c r="J180" s="2623"/>
    </row>
    <row r="181" spans="1:10" ht="16.5" hidden="1" customHeight="1">
      <c r="A181" s="2624" t="s">
        <v>1698</v>
      </c>
      <c r="B181" s="2624"/>
      <c r="C181" s="2624"/>
      <c r="D181" s="2624"/>
      <c r="E181" s="2624"/>
      <c r="F181" s="2624"/>
      <c r="G181" s="2624"/>
      <c r="H181" s="2624"/>
      <c r="I181" s="2624"/>
      <c r="J181" s="2624"/>
    </row>
    <row r="182" spans="1:10">
      <c r="A182" s="2594" t="s">
        <v>993</v>
      </c>
      <c r="B182" s="2594"/>
      <c r="C182" s="2594"/>
      <c r="D182" s="2594"/>
      <c r="E182" s="2594"/>
      <c r="F182" s="2594"/>
      <c r="G182" s="2594"/>
      <c r="H182" s="2594"/>
      <c r="I182" s="2594"/>
      <c r="J182" s="2594"/>
    </row>
    <row r="183" spans="1:10" s="626" customFormat="1" ht="14.25">
      <c r="A183" s="832" t="s">
        <v>2075</v>
      </c>
      <c r="B183" s="832"/>
      <c r="C183" s="833"/>
      <c r="D183" s="832"/>
      <c r="E183" s="1679"/>
      <c r="F183" s="832"/>
      <c r="G183" s="832" t="s">
        <v>1147</v>
      </c>
      <c r="H183" s="832"/>
      <c r="I183" s="832"/>
      <c r="J183" s="832"/>
    </row>
    <row r="184" spans="1:10" s="626" customFormat="1" ht="14.25">
      <c r="A184" s="834" t="s">
        <v>1700</v>
      </c>
      <c r="B184" s="833" t="s">
        <v>642</v>
      </c>
      <c r="C184" s="836"/>
      <c r="D184" s="678"/>
      <c r="E184" s="1680" t="s">
        <v>309</v>
      </c>
      <c r="F184" s="678"/>
      <c r="G184" s="675" t="s">
        <v>310</v>
      </c>
      <c r="H184" s="678"/>
      <c r="I184" s="678"/>
      <c r="J184" s="834"/>
    </row>
    <row r="185" spans="1:10">
      <c r="A185" s="2600"/>
      <c r="B185" s="2600"/>
      <c r="C185" s="2600"/>
      <c r="D185" s="2600"/>
      <c r="E185" s="2600"/>
      <c r="F185" s="2600"/>
      <c r="G185" s="2600"/>
      <c r="H185" s="2600"/>
      <c r="I185" s="2600"/>
      <c r="J185" s="2600"/>
    </row>
    <row r="186" spans="1:10">
      <c r="A186" s="2626"/>
      <c r="B186" s="2626"/>
      <c r="C186" s="2626"/>
      <c r="D186" s="2626"/>
      <c r="E186" s="2626"/>
      <c r="F186" s="2626"/>
      <c r="G186" s="2626"/>
      <c r="H186" s="2626"/>
      <c r="I186" s="2626"/>
      <c r="J186" s="2626"/>
    </row>
    <row r="187" spans="1:10">
      <c r="A187" s="2626"/>
      <c r="B187" s="2626"/>
      <c r="C187" s="2626"/>
      <c r="D187" s="2626"/>
      <c r="E187" s="2626"/>
      <c r="F187" s="2626"/>
      <c r="G187" s="2626"/>
      <c r="H187" s="2626"/>
      <c r="I187" s="2626"/>
      <c r="J187" s="2626"/>
    </row>
    <row r="188" spans="1:10">
      <c r="A188" s="2626"/>
      <c r="B188" s="2626"/>
      <c r="C188" s="2626"/>
      <c r="D188" s="2626"/>
      <c r="E188" s="2626"/>
      <c r="F188" s="2626"/>
      <c r="G188" s="2626"/>
      <c r="H188" s="2626"/>
      <c r="I188" s="2626"/>
      <c r="J188" s="2626"/>
    </row>
    <row r="189" spans="1:10">
      <c r="A189" s="2627"/>
      <c r="B189" s="2627"/>
      <c r="C189" s="2627"/>
      <c r="D189" s="2627"/>
      <c r="E189" s="2627"/>
      <c r="F189" s="2627"/>
      <c r="G189" s="2627"/>
      <c r="H189" s="2627"/>
      <c r="I189" s="2627"/>
      <c r="J189" s="2627"/>
    </row>
    <row r="190" spans="1:10">
      <c r="A190" s="2626"/>
      <c r="B190" s="2626"/>
      <c r="C190" s="2626"/>
      <c r="D190" s="2626"/>
      <c r="E190" s="2626"/>
      <c r="F190" s="2626"/>
      <c r="G190" s="2626"/>
      <c r="H190" s="2626"/>
      <c r="I190" s="2626"/>
      <c r="J190" s="2626"/>
    </row>
    <row r="191" spans="1:10">
      <c r="A191" s="2626"/>
      <c r="B191" s="2626"/>
      <c r="C191" s="2626"/>
      <c r="D191" s="2626"/>
      <c r="E191" s="2626"/>
      <c r="F191" s="2626"/>
      <c r="G191" s="2626"/>
      <c r="H191" s="2626"/>
      <c r="I191" s="2626"/>
      <c r="J191" s="2626"/>
    </row>
    <row r="192" spans="1:10">
      <c r="A192" s="2626"/>
      <c r="B192" s="2626"/>
      <c r="C192" s="2626"/>
      <c r="D192" s="2626"/>
      <c r="E192" s="2626"/>
      <c r="F192" s="2626"/>
      <c r="G192" s="2626"/>
      <c r="H192" s="2626"/>
      <c r="I192" s="2626"/>
      <c r="J192" s="2626"/>
    </row>
    <row r="193" spans="1:10">
      <c r="A193" s="987"/>
      <c r="B193" s="1384"/>
      <c r="C193" s="987"/>
      <c r="D193" s="987"/>
      <c r="E193" s="1528"/>
      <c r="F193" s="987"/>
      <c r="G193" s="987"/>
      <c r="H193" s="987"/>
      <c r="I193" s="987"/>
      <c r="J193" s="987"/>
    </row>
    <row r="194" spans="1:10">
      <c r="A194" s="2626"/>
      <c r="B194" s="2626"/>
      <c r="C194" s="2626"/>
      <c r="D194" s="2626"/>
      <c r="E194" s="2626"/>
      <c r="F194" s="2626"/>
      <c r="G194" s="2626"/>
      <c r="H194" s="2626"/>
      <c r="I194" s="2626"/>
      <c r="J194" s="2626"/>
    </row>
    <row r="195" spans="1:10">
      <c r="A195" s="987"/>
      <c r="B195" s="1384"/>
      <c r="C195" s="987"/>
      <c r="D195" s="987"/>
      <c r="E195" s="1528"/>
      <c r="F195" s="989"/>
      <c r="G195" s="989"/>
      <c r="H195" s="989"/>
      <c r="I195" s="989"/>
      <c r="J195" s="989"/>
    </row>
    <row r="196" spans="1:10">
      <c r="A196" s="2626"/>
      <c r="B196" s="2626"/>
      <c r="C196" s="2626"/>
      <c r="D196" s="2626"/>
      <c r="E196" s="2626"/>
      <c r="F196" s="2626"/>
      <c r="G196" s="2626"/>
      <c r="H196" s="2626"/>
      <c r="I196" s="2626"/>
      <c r="J196" s="2626"/>
    </row>
    <row r="197" spans="1:10">
      <c r="A197" s="987"/>
      <c r="B197" s="1384"/>
      <c r="C197" s="987"/>
      <c r="D197" s="987"/>
      <c r="E197" s="1528"/>
      <c r="F197" s="987"/>
      <c r="G197" s="987"/>
      <c r="H197" s="987"/>
      <c r="I197" s="987"/>
      <c r="J197" s="987"/>
    </row>
    <row r="198" spans="1:10">
      <c r="A198" s="2626"/>
      <c r="B198" s="2626"/>
      <c r="C198" s="2626"/>
      <c r="D198" s="2626"/>
      <c r="E198" s="2626"/>
      <c r="F198" s="2626"/>
      <c r="G198" s="2626"/>
      <c r="H198" s="2626"/>
      <c r="I198" s="2626"/>
      <c r="J198" s="2626"/>
    </row>
    <row r="199" spans="1:10">
      <c r="A199" s="987"/>
      <c r="B199" s="1384"/>
      <c r="C199" s="987"/>
      <c r="D199" s="987"/>
      <c r="E199" s="1528"/>
      <c r="F199" s="987"/>
      <c r="G199" s="987"/>
      <c r="H199" s="987"/>
      <c r="I199" s="987"/>
      <c r="J199" s="987"/>
    </row>
    <row r="200" spans="1:10">
      <c r="A200" s="2626"/>
      <c r="B200" s="2626"/>
      <c r="C200" s="2626"/>
      <c r="D200" s="2626"/>
      <c r="E200" s="2626"/>
      <c r="F200" s="2626"/>
      <c r="G200" s="2626"/>
      <c r="H200" s="2626"/>
      <c r="I200" s="2626"/>
      <c r="J200" s="2626"/>
    </row>
    <row r="201" spans="1:10">
      <c r="A201" s="2628"/>
      <c r="B201" s="2628"/>
      <c r="C201" s="2628"/>
      <c r="D201" s="2628"/>
      <c r="E201" s="2628"/>
      <c r="F201" s="2628"/>
      <c r="G201" s="2628"/>
      <c r="H201" s="2628"/>
      <c r="I201" s="2628"/>
      <c r="J201" s="2628"/>
    </row>
    <row r="202" spans="1:10">
      <c r="A202" s="2628"/>
      <c r="B202" s="2628"/>
      <c r="C202" s="2628"/>
      <c r="D202" s="2628"/>
      <c r="E202" s="2628"/>
      <c r="F202" s="2628"/>
      <c r="G202" s="2628"/>
      <c r="H202" s="2628"/>
      <c r="I202" s="2628"/>
      <c r="J202" s="2628"/>
    </row>
    <row r="203" spans="1:10">
      <c r="A203" s="2628"/>
      <c r="B203" s="2628"/>
      <c r="C203" s="2628"/>
      <c r="D203" s="2628"/>
      <c r="E203" s="2628"/>
      <c r="F203" s="2628"/>
      <c r="G203" s="2628"/>
      <c r="H203" s="2628"/>
      <c r="I203" s="2628"/>
      <c r="J203" s="2628"/>
    </row>
    <row r="204" spans="1:10">
      <c r="A204" s="987"/>
      <c r="B204" s="1385"/>
      <c r="C204" s="990"/>
      <c r="D204" s="990"/>
      <c r="E204" s="1466"/>
      <c r="F204" s="990"/>
      <c r="G204" s="990"/>
      <c r="H204" s="990"/>
      <c r="I204" s="990"/>
      <c r="J204" s="990"/>
    </row>
    <row r="205" spans="1:10">
      <c r="A205" s="2628"/>
      <c r="B205" s="2628"/>
      <c r="C205" s="2628"/>
      <c r="D205" s="2628"/>
      <c r="E205" s="2628"/>
      <c r="F205" s="2628"/>
      <c r="G205" s="2628"/>
      <c r="H205" s="2628"/>
      <c r="I205" s="2628"/>
      <c r="J205" s="2628"/>
    </row>
    <row r="206" spans="1:10">
      <c r="A206" s="2594"/>
      <c r="B206" s="2594"/>
      <c r="C206" s="2594"/>
      <c r="D206" s="2594"/>
      <c r="E206" s="2594"/>
      <c r="F206" s="2594"/>
      <c r="G206" s="2594"/>
      <c r="H206" s="2594"/>
      <c r="I206" s="2594"/>
      <c r="J206" s="2594"/>
    </row>
    <row r="207" spans="1:10">
      <c r="A207" s="2625"/>
      <c r="B207" s="2625"/>
      <c r="C207" s="2625"/>
      <c r="D207" s="2625"/>
      <c r="E207" s="2625"/>
      <c r="F207" s="2625"/>
      <c r="G207" s="2625"/>
      <c r="H207" s="2625"/>
      <c r="I207" s="2625"/>
      <c r="J207" s="2625"/>
    </row>
    <row r="208" spans="1:10">
      <c r="A208" s="2625"/>
      <c r="B208" s="2625"/>
      <c r="C208" s="2625"/>
      <c r="D208" s="2625"/>
      <c r="E208" s="2625"/>
      <c r="F208" s="2625"/>
      <c r="G208" s="2625"/>
      <c r="H208" s="2625"/>
      <c r="I208" s="2625"/>
      <c r="J208" s="2625"/>
    </row>
    <row r="209" spans="1:10">
      <c r="A209" s="2623"/>
      <c r="B209" s="2623"/>
      <c r="C209" s="2623"/>
      <c r="D209" s="2623"/>
      <c r="E209" s="2623"/>
      <c r="F209" s="2623"/>
      <c r="G209" s="2623"/>
      <c r="H209" s="2623"/>
      <c r="I209" s="2623"/>
      <c r="J209" s="2623"/>
    </row>
    <row r="210" spans="1:10" ht="14.25">
      <c r="A210" s="2631"/>
      <c r="B210" s="2631"/>
      <c r="C210" s="2631"/>
      <c r="D210" s="2631"/>
      <c r="E210" s="2631"/>
      <c r="F210" s="2631"/>
      <c r="G210" s="2631"/>
      <c r="H210" s="2631"/>
      <c r="I210" s="2631"/>
      <c r="J210" s="2631"/>
    </row>
    <row r="211" spans="1:10">
      <c r="A211" s="2625"/>
      <c r="B211" s="2625"/>
      <c r="C211" s="2625"/>
      <c r="D211" s="2625"/>
      <c r="E211" s="2625"/>
      <c r="F211" s="2625"/>
      <c r="G211" s="2625"/>
      <c r="H211" s="2625"/>
      <c r="I211" s="2625"/>
      <c r="J211" s="2625"/>
    </row>
    <row r="212" spans="1:10">
      <c r="A212" s="2625"/>
      <c r="B212" s="2625"/>
      <c r="C212" s="2625"/>
      <c r="D212" s="2625"/>
      <c r="E212" s="2625"/>
      <c r="F212" s="2625"/>
      <c r="G212" s="2625"/>
      <c r="H212" s="2625"/>
      <c r="I212" s="2625"/>
      <c r="J212" s="2625"/>
    </row>
    <row r="213" spans="1:10">
      <c r="A213" s="2630"/>
      <c r="B213" s="2630"/>
      <c r="C213" s="2630"/>
      <c r="D213" s="2630"/>
      <c r="E213" s="2630"/>
      <c r="F213" s="2630"/>
      <c r="G213" s="2630"/>
      <c r="H213" s="2630"/>
      <c r="I213" s="2630"/>
      <c r="J213" s="2630"/>
    </row>
    <row r="214" spans="1:10">
      <c r="A214" s="2600"/>
      <c r="B214" s="2600"/>
      <c r="C214" s="2600"/>
      <c r="D214" s="2600"/>
      <c r="E214" s="2600"/>
      <c r="F214" s="2600"/>
      <c r="G214" s="2600"/>
      <c r="H214" s="2600"/>
      <c r="I214" s="2600"/>
      <c r="J214" s="2600"/>
    </row>
  </sheetData>
  <mergeCells count="41">
    <mergeCell ref="K155:M155"/>
    <mergeCell ref="A211:J211"/>
    <mergeCell ref="A212:J212"/>
    <mergeCell ref="A213:J213"/>
    <mergeCell ref="A214:J214"/>
    <mergeCell ref="A207:J207"/>
    <mergeCell ref="A208:J208"/>
    <mergeCell ref="A209:J209"/>
    <mergeCell ref="A210:J210"/>
    <mergeCell ref="A202:J202"/>
    <mergeCell ref="A203:J203"/>
    <mergeCell ref="A205:J205"/>
    <mergeCell ref="A206:J206"/>
    <mergeCell ref="A196:J196"/>
    <mergeCell ref="A198:J198"/>
    <mergeCell ref="A200:J200"/>
    <mergeCell ref="A201:J201"/>
    <mergeCell ref="A190:J190"/>
    <mergeCell ref="A191:J191"/>
    <mergeCell ref="A192:J192"/>
    <mergeCell ref="A194:J194"/>
    <mergeCell ref="A187:J187"/>
    <mergeCell ref="A189:J189"/>
    <mergeCell ref="A185:J185"/>
    <mergeCell ref="A186:J186"/>
    <mergeCell ref="A188:J188"/>
    <mergeCell ref="A179:J179"/>
    <mergeCell ref="A180:J180"/>
    <mergeCell ref="A181:J181"/>
    <mergeCell ref="A182:J182"/>
    <mergeCell ref="A177:J177"/>
    <mergeCell ref="A178:J178"/>
    <mergeCell ref="A176:J176"/>
    <mergeCell ref="B17:F18"/>
    <mergeCell ref="A14:B14"/>
    <mergeCell ref="A9:E9"/>
    <mergeCell ref="B15:E15"/>
    <mergeCell ref="F29:F30"/>
    <mergeCell ref="G29:J29"/>
    <mergeCell ref="H28:J28"/>
    <mergeCell ref="B16:G16"/>
  </mergeCells>
  <phoneticPr fontId="5" type="noConversion"/>
  <pageMargins left="0.24" right="0.16" top="0.21" bottom="0.22" header="0.2" footer="0.2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215"/>
  <sheetViews>
    <sheetView topLeftCell="A27" workbookViewId="0">
      <selection activeCell="B136" sqref="B136"/>
    </sheetView>
  </sheetViews>
  <sheetFormatPr defaultRowHeight="15.75" customHeight="1"/>
  <cols>
    <col min="1" max="1" width="7.140625" style="688" customWidth="1"/>
    <col min="2" max="2" width="46.28515625" style="679" customWidth="1"/>
    <col min="3" max="3" width="8.7109375" style="689" customWidth="1"/>
    <col min="4" max="4" width="13.140625" style="678" customWidth="1"/>
    <col min="5" max="5" width="10.28515625" style="678" customWidth="1"/>
    <col min="6" max="6" width="11.28515625" style="678" customWidth="1"/>
    <col min="7" max="7" width="12.42578125" style="678" customWidth="1"/>
    <col min="8" max="8" width="11.7109375" style="678" customWidth="1"/>
    <col min="9" max="9" width="11.5703125" style="678" customWidth="1"/>
    <col min="10" max="10" width="11.28515625" style="678" customWidth="1"/>
    <col min="11" max="16384" width="9.140625" style="678"/>
  </cols>
  <sheetData>
    <row r="1" spans="1:10" ht="15.75" customHeight="1">
      <c r="I1" s="884" t="s">
        <v>931</v>
      </c>
    </row>
    <row r="2" spans="1:10" ht="15.75" hidden="1" customHeight="1">
      <c r="F2" s="885"/>
      <c r="G2" s="885"/>
      <c r="H2" s="885"/>
      <c r="I2" s="885"/>
    </row>
    <row r="3" spans="1:10" ht="15.75" customHeight="1">
      <c r="H3" s="886" t="s">
        <v>888</v>
      </c>
    </row>
    <row r="4" spans="1:10" ht="15.75" customHeight="1">
      <c r="G4" s="885" t="s">
        <v>1025</v>
      </c>
    </row>
    <row r="5" spans="1:10" ht="15.75" customHeight="1">
      <c r="H5" s="685" t="s">
        <v>174</v>
      </c>
    </row>
    <row r="6" spans="1:10" ht="14.25" customHeight="1">
      <c r="B6" s="889" t="s">
        <v>35</v>
      </c>
      <c r="C6" s="888"/>
      <c r="D6" s="887"/>
      <c r="E6" s="887"/>
      <c r="G6" s="889" t="s">
        <v>1014</v>
      </c>
      <c r="H6" s="836"/>
    </row>
    <row r="7" spans="1:10" ht="15.75" hidden="1" customHeight="1">
      <c r="B7" s="678"/>
      <c r="C7" s="890"/>
    </row>
    <row r="8" spans="1:10" ht="15.75" customHeight="1">
      <c r="A8" s="688" t="s">
        <v>2197</v>
      </c>
      <c r="F8" s="681"/>
      <c r="G8" s="681"/>
    </row>
    <row r="9" spans="1:10" s="688" customFormat="1" ht="15.75" customHeight="1">
      <c r="A9" s="2600" t="s">
        <v>1118</v>
      </c>
      <c r="B9" s="2600"/>
      <c r="C9" s="2600"/>
      <c r="D9" s="2600"/>
      <c r="E9" s="2600"/>
    </row>
    <row r="10" spans="1:10" ht="15" customHeight="1">
      <c r="A10" s="688" t="s">
        <v>473</v>
      </c>
      <c r="B10" s="891"/>
      <c r="C10" s="892"/>
      <c r="D10" s="840"/>
      <c r="E10" s="840"/>
    </row>
    <row r="11" spans="1:10" ht="8.25" hidden="1" customHeight="1">
      <c r="B11" s="893"/>
      <c r="C11" s="894"/>
      <c r="D11" s="893"/>
      <c r="E11" s="893"/>
      <c r="F11" s="893"/>
      <c r="G11" s="893"/>
      <c r="H11" s="895"/>
    </row>
    <row r="12" spans="1:10" ht="12" customHeight="1">
      <c r="A12" s="896" t="s">
        <v>474</v>
      </c>
      <c r="B12" s="889" t="s">
        <v>1144</v>
      </c>
      <c r="C12" s="890"/>
      <c r="D12" s="889"/>
      <c r="E12" s="889"/>
      <c r="F12" s="889"/>
      <c r="G12" s="836"/>
      <c r="H12" s="897" t="s">
        <v>208</v>
      </c>
    </row>
    <row r="13" spans="1:10" ht="22.5" customHeight="1">
      <c r="A13" s="898" t="s">
        <v>611</v>
      </c>
      <c r="B13" s="898"/>
      <c r="C13" s="894"/>
      <c r="D13" s="898"/>
      <c r="E13" s="898"/>
      <c r="F13" s="898"/>
      <c r="G13" s="899"/>
    </row>
    <row r="14" spans="1:10" s="857" customFormat="1" ht="18" customHeight="1">
      <c r="A14" s="2603" t="s">
        <v>2253</v>
      </c>
      <c r="B14" s="2604"/>
      <c r="C14" s="1530"/>
      <c r="F14" s="1531"/>
      <c r="G14" s="1531"/>
    </row>
    <row r="15" spans="1:10" ht="15.75" customHeight="1">
      <c r="A15" s="900"/>
      <c r="B15" s="2632" t="s">
        <v>612</v>
      </c>
      <c r="C15" s="2632"/>
      <c r="D15" s="2632"/>
      <c r="E15" s="2632"/>
      <c r="F15" s="900"/>
      <c r="G15" s="901"/>
      <c r="H15" s="901"/>
      <c r="I15" s="901"/>
      <c r="J15" s="901"/>
    </row>
    <row r="16" spans="1:10" ht="15.75" customHeight="1">
      <c r="A16" s="678"/>
      <c r="B16" s="2622" t="s">
        <v>258</v>
      </c>
      <c r="C16" s="2622"/>
      <c r="D16" s="2622"/>
      <c r="E16" s="2622"/>
      <c r="F16" s="2622"/>
      <c r="G16" s="902"/>
      <c r="H16" s="902"/>
      <c r="I16" s="902"/>
      <c r="J16" s="902"/>
    </row>
    <row r="17" spans="1:10" s="688" customFormat="1" ht="15.75" customHeight="1">
      <c r="A17" s="899"/>
      <c r="B17" s="2619" t="s">
        <v>2250</v>
      </c>
      <c r="C17" s="2619"/>
      <c r="D17" s="2619"/>
      <c r="E17" s="2619"/>
      <c r="F17" s="2619"/>
      <c r="G17" s="1351"/>
      <c r="H17" s="1351"/>
      <c r="I17" s="1352"/>
      <c r="J17" s="1352"/>
    </row>
    <row r="18" spans="1:10" s="688" customFormat="1" ht="21" customHeight="1">
      <c r="A18" s="899"/>
      <c r="B18" s="2619"/>
      <c r="C18" s="2619"/>
      <c r="D18" s="2619"/>
      <c r="E18" s="2619"/>
      <c r="F18" s="2619"/>
      <c r="G18" s="1351"/>
      <c r="H18" s="1351"/>
      <c r="I18" s="1352"/>
      <c r="J18" s="1352"/>
    </row>
    <row r="19" spans="1:10" s="683" customFormat="1" ht="15.75" customHeight="1" thickBot="1">
      <c r="A19" s="693" t="s">
        <v>629</v>
      </c>
      <c r="B19" s="904"/>
      <c r="C19" s="905"/>
      <c r="D19" s="685"/>
      <c r="E19" s="685"/>
      <c r="G19" s="906" t="s">
        <v>647</v>
      </c>
      <c r="H19" s="907"/>
      <c r="I19" s="907"/>
      <c r="J19" s="907"/>
    </row>
    <row r="20" spans="1:10" s="885" customFormat="1" ht="15.75" customHeight="1" thickBot="1">
      <c r="A20" s="693" t="s">
        <v>89</v>
      </c>
      <c r="B20" s="908"/>
      <c r="C20" s="905"/>
      <c r="G20" s="908" t="s">
        <v>333</v>
      </c>
      <c r="H20" s="909" t="s">
        <v>991</v>
      </c>
      <c r="I20" s="910">
        <v>3</v>
      </c>
      <c r="J20" s="911">
        <v>3</v>
      </c>
    </row>
    <row r="21" spans="1:10" s="908" customFormat="1" ht="15.75" customHeight="1" thickBot="1">
      <c r="A21" s="693" t="s">
        <v>630</v>
      </c>
      <c r="C21" s="905"/>
      <c r="G21" s="908" t="s">
        <v>1190</v>
      </c>
    </row>
    <row r="22" spans="1:10" s="908" customFormat="1" ht="15.75" customHeight="1" thickBot="1">
      <c r="A22" s="693" t="s">
        <v>554</v>
      </c>
      <c r="C22" s="912"/>
      <c r="D22" s="913"/>
      <c r="G22" s="908" t="s">
        <v>555</v>
      </c>
    </row>
    <row r="23" spans="1:10" s="885" customFormat="1" ht="15.75" customHeight="1" thickBot="1">
      <c r="A23" s="693" t="s">
        <v>729</v>
      </c>
      <c r="B23" s="908"/>
      <c r="C23" s="905"/>
      <c r="G23" s="908" t="s">
        <v>944</v>
      </c>
      <c r="I23" s="914"/>
    </row>
    <row r="24" spans="1:10" s="885" customFormat="1" ht="15.75" customHeight="1">
      <c r="A24" s="693" t="s">
        <v>307</v>
      </c>
      <c r="B24" s="915"/>
      <c r="C24" s="916"/>
      <c r="F24" s="917"/>
      <c r="G24" s="908" t="s">
        <v>946</v>
      </c>
    </row>
    <row r="25" spans="1:10" s="885" customFormat="1" ht="15.75" customHeight="1" thickBot="1">
      <c r="A25" s="695" t="s">
        <v>306</v>
      </c>
      <c r="B25" s="906"/>
      <c r="C25" s="916"/>
      <c r="D25" s="918"/>
      <c r="E25" s="918"/>
      <c r="G25" s="908" t="s">
        <v>233</v>
      </c>
      <c r="I25" s="917"/>
    </row>
    <row r="26" spans="1:10" s="917" customFormat="1" ht="15.75" customHeight="1" thickBot="1">
      <c r="A26" s="693" t="s">
        <v>116</v>
      </c>
      <c r="B26" s="908"/>
      <c r="C26" s="916"/>
      <c r="D26" s="919"/>
      <c r="E26" s="885"/>
      <c r="G26" s="917" t="s">
        <v>1703</v>
      </c>
      <c r="H26" s="920"/>
      <c r="I26" s="921"/>
      <c r="J26" s="922"/>
    </row>
    <row r="27" spans="1:10" s="917" customFormat="1" ht="15.75" customHeight="1" thickBot="1">
      <c r="A27" s="693" t="s">
        <v>638</v>
      </c>
      <c r="B27" s="908"/>
      <c r="C27" s="916"/>
      <c r="E27" s="923" t="s">
        <v>740</v>
      </c>
      <c r="G27" s="908" t="s">
        <v>419</v>
      </c>
      <c r="I27" s="885"/>
      <c r="J27" s="885"/>
    </row>
    <row r="28" spans="1:10" s="917" customFormat="1" ht="15.75" customHeight="1" thickBot="1">
      <c r="A28" s="696"/>
      <c r="B28" s="885"/>
      <c r="C28" s="924"/>
      <c r="E28" s="925"/>
      <c r="F28" s="885"/>
      <c r="G28" s="885"/>
      <c r="H28" s="2621">
        <v>900272132029</v>
      </c>
      <c r="I28" s="2621"/>
      <c r="J28" s="2621"/>
    </row>
    <row r="29" spans="1:10" s="688" customFormat="1" ht="23.25" customHeight="1" thickBot="1">
      <c r="A29" s="711" t="s">
        <v>406</v>
      </c>
      <c r="B29" s="712" t="s">
        <v>639</v>
      </c>
      <c r="C29" s="713"/>
      <c r="D29" s="712" t="s">
        <v>422</v>
      </c>
      <c r="E29" s="714"/>
      <c r="F29" s="2612" t="s">
        <v>362</v>
      </c>
      <c r="G29" s="2614" t="s">
        <v>363</v>
      </c>
      <c r="H29" s="2615"/>
      <c r="I29" s="2615"/>
      <c r="J29" s="2616"/>
    </row>
    <row r="30" spans="1:10" s="688" customFormat="1" ht="22.5" customHeight="1" thickBot="1">
      <c r="A30" s="715"/>
      <c r="B30" s="716" t="s">
        <v>349</v>
      </c>
      <c r="C30" s="717" t="s">
        <v>671</v>
      </c>
      <c r="D30" s="718" t="s">
        <v>796</v>
      </c>
      <c r="E30" s="719" t="s">
        <v>971</v>
      </c>
      <c r="F30" s="2613"/>
      <c r="G30" s="718" t="s">
        <v>972</v>
      </c>
      <c r="H30" s="718" t="s">
        <v>973</v>
      </c>
      <c r="I30" s="718" t="s">
        <v>974</v>
      </c>
      <c r="J30" s="718" t="s">
        <v>975</v>
      </c>
    </row>
    <row r="31" spans="1:10" s="926" customFormat="1" ht="15.75" customHeight="1" thickBot="1">
      <c r="A31" s="720" t="s">
        <v>976</v>
      </c>
      <c r="B31" s="721" t="s">
        <v>977</v>
      </c>
      <c r="C31" s="722" t="s">
        <v>978</v>
      </c>
      <c r="D31" s="723" t="s">
        <v>739</v>
      </c>
      <c r="E31" s="723" t="s">
        <v>740</v>
      </c>
      <c r="F31" s="723" t="s">
        <v>672</v>
      </c>
      <c r="G31" s="724">
        <v>4</v>
      </c>
      <c r="H31" s="725">
        <v>5</v>
      </c>
      <c r="I31" s="726">
        <v>6</v>
      </c>
      <c r="J31" s="725">
        <v>7</v>
      </c>
    </row>
    <row r="32" spans="1:10" s="829" customFormat="1" ht="29.25" customHeight="1" thickBot="1">
      <c r="A32" s="927">
        <v>1100000</v>
      </c>
      <c r="B32" s="727" t="s">
        <v>1704</v>
      </c>
      <c r="C32" s="728" t="s">
        <v>358</v>
      </c>
      <c r="D32" s="842">
        <f>D33+D42+D138</f>
        <v>1999</v>
      </c>
      <c r="E32" s="842">
        <f>E33+E42+E51+E66+E69+E63</f>
        <v>0</v>
      </c>
      <c r="F32" s="842">
        <f>F33+F42+F138</f>
        <v>1999</v>
      </c>
      <c r="G32" s="842">
        <f>G33+G42+G131</f>
        <v>550</v>
      </c>
      <c r="H32" s="842">
        <f>H33+H42+H131</f>
        <v>1100</v>
      </c>
      <c r="I32" s="842">
        <f>I33+I42+I131</f>
        <v>1700</v>
      </c>
      <c r="J32" s="842">
        <f>J33+J42+J131</f>
        <v>1999</v>
      </c>
    </row>
    <row r="33" spans="1:10" s="688" customFormat="1" ht="31.5" customHeight="1" thickBot="1">
      <c r="A33" s="927">
        <v>1110000</v>
      </c>
      <c r="B33" s="730" t="s">
        <v>1662</v>
      </c>
      <c r="C33" s="728" t="s">
        <v>358</v>
      </c>
      <c r="D33" s="843">
        <f>D34</f>
        <v>1999</v>
      </c>
      <c r="E33" s="843">
        <f>E35</f>
        <v>0</v>
      </c>
      <c r="F33" s="843">
        <f>F34</f>
        <v>1999</v>
      </c>
      <c r="G33" s="843">
        <f>G34</f>
        <v>550</v>
      </c>
      <c r="H33" s="843">
        <f>H34</f>
        <v>1100</v>
      </c>
      <c r="I33" s="843">
        <f>I34</f>
        <v>1700</v>
      </c>
      <c r="J33" s="843">
        <f>J34</f>
        <v>1999</v>
      </c>
    </row>
    <row r="34" spans="1:10" s="688" customFormat="1" ht="27.75" customHeight="1">
      <c r="A34" s="928">
        <v>1110000</v>
      </c>
      <c r="B34" s="733" t="s">
        <v>803</v>
      </c>
      <c r="C34" s="734" t="s">
        <v>358</v>
      </c>
      <c r="D34" s="844">
        <f>SUM(D35:D41)</f>
        <v>1999</v>
      </c>
      <c r="E34" s="844"/>
      <c r="F34" s="844">
        <f>SUM(F35:F41)</f>
        <v>1999</v>
      </c>
      <c r="G34" s="844">
        <f>SUM(G35:G41)</f>
        <v>550</v>
      </c>
      <c r="H34" s="844">
        <f>SUM(H35:H41)</f>
        <v>1100</v>
      </c>
      <c r="I34" s="844">
        <f>SUM(I35:I41)</f>
        <v>1700</v>
      </c>
      <c r="J34" s="844">
        <f>SUM(J35:J41)</f>
        <v>1999</v>
      </c>
    </row>
    <row r="35" spans="1:10" s="1001" customFormat="1" ht="25.5" customHeight="1">
      <c r="A35" s="1386">
        <v>1111000</v>
      </c>
      <c r="B35" s="1657" t="s">
        <v>673</v>
      </c>
      <c r="C35" s="1388" t="s">
        <v>804</v>
      </c>
      <c r="D35" s="862">
        <v>1999</v>
      </c>
      <c r="E35" s="859">
        <v>0</v>
      </c>
      <c r="F35" s="862">
        <f>D35+E35</f>
        <v>1999</v>
      </c>
      <c r="G35" s="862">
        <v>550</v>
      </c>
      <c r="H35" s="862">
        <v>1100</v>
      </c>
      <c r="I35" s="862">
        <v>1700</v>
      </c>
      <c r="J35" s="862">
        <f>F35</f>
        <v>1999</v>
      </c>
    </row>
    <row r="36" spans="1:10" s="688" customFormat="1" ht="24" customHeight="1" thickBot="1">
      <c r="A36" s="930">
        <v>1112000</v>
      </c>
      <c r="B36" s="753" t="s">
        <v>271</v>
      </c>
      <c r="C36" s="742" t="s">
        <v>805</v>
      </c>
      <c r="D36" s="860">
        <v>0</v>
      </c>
      <c r="E36" s="860"/>
      <c r="F36" s="862">
        <f t="shared" ref="F36:F41" si="0">D36+E36</f>
        <v>0</v>
      </c>
      <c r="G36" s="860"/>
      <c r="H36" s="860">
        <v>0</v>
      </c>
      <c r="I36" s="860">
        <v>0</v>
      </c>
      <c r="J36" s="860">
        <f>F36</f>
        <v>0</v>
      </c>
    </row>
    <row r="37" spans="1:10" s="688" customFormat="1" ht="15.75" hidden="1" customHeight="1" thickBot="1">
      <c r="A37" s="930">
        <v>1113000</v>
      </c>
      <c r="B37" s="741" t="s">
        <v>806</v>
      </c>
      <c r="C37" s="742" t="s">
        <v>807</v>
      </c>
      <c r="D37" s="860"/>
      <c r="E37" s="860"/>
      <c r="F37" s="850">
        <f t="shared" si="0"/>
        <v>0</v>
      </c>
      <c r="G37" s="860"/>
      <c r="H37" s="860"/>
      <c r="I37" s="860"/>
      <c r="J37" s="970">
        <v>0</v>
      </c>
    </row>
    <row r="38" spans="1:10" s="688" customFormat="1" ht="15.75" hidden="1" customHeight="1" thickBot="1">
      <c r="A38" s="930">
        <v>1114000</v>
      </c>
      <c r="B38" s="741" t="s">
        <v>398</v>
      </c>
      <c r="C38" s="742" t="s">
        <v>399</v>
      </c>
      <c r="D38" s="860"/>
      <c r="E38" s="860"/>
      <c r="F38" s="850">
        <f t="shared" si="0"/>
        <v>0</v>
      </c>
      <c r="G38" s="860"/>
      <c r="H38" s="860"/>
      <c r="I38" s="860"/>
      <c r="J38" s="970">
        <v>0</v>
      </c>
    </row>
    <row r="39" spans="1:10" s="688" customFormat="1" ht="15.75" hidden="1" customHeight="1" thickBot="1">
      <c r="A39" s="930">
        <v>1115000</v>
      </c>
      <c r="B39" s="741" t="s">
        <v>615</v>
      </c>
      <c r="C39" s="742" t="s">
        <v>388</v>
      </c>
      <c r="D39" s="860"/>
      <c r="E39" s="860"/>
      <c r="F39" s="850">
        <f t="shared" si="0"/>
        <v>0</v>
      </c>
      <c r="G39" s="860"/>
      <c r="H39" s="860"/>
      <c r="I39" s="860"/>
      <c r="J39" s="970">
        <v>0</v>
      </c>
    </row>
    <row r="40" spans="1:10" s="688" customFormat="1" ht="15.75" hidden="1" customHeight="1" thickBot="1">
      <c r="A40" s="930">
        <v>1116000</v>
      </c>
      <c r="B40" s="741" t="s">
        <v>1024</v>
      </c>
      <c r="C40" s="742" t="s">
        <v>389</v>
      </c>
      <c r="D40" s="860"/>
      <c r="E40" s="860"/>
      <c r="F40" s="850">
        <f t="shared" si="0"/>
        <v>0</v>
      </c>
      <c r="G40" s="860"/>
      <c r="H40" s="860"/>
      <c r="I40" s="860"/>
      <c r="J40" s="970">
        <v>0</v>
      </c>
    </row>
    <row r="41" spans="1:10" s="688" customFormat="1" ht="15.75" hidden="1" customHeight="1" thickBot="1">
      <c r="A41" s="932">
        <v>1117000</v>
      </c>
      <c r="B41" s="745" t="s">
        <v>640</v>
      </c>
      <c r="C41" s="746" t="s">
        <v>20</v>
      </c>
      <c r="D41" s="855">
        <v>0</v>
      </c>
      <c r="E41" s="855"/>
      <c r="F41" s="850">
        <f t="shared" si="0"/>
        <v>0</v>
      </c>
      <c r="G41" s="855">
        <v>0</v>
      </c>
      <c r="H41" s="855">
        <v>0</v>
      </c>
      <c r="I41" s="855">
        <v>0</v>
      </c>
      <c r="J41" s="970">
        <f>F41</f>
        <v>0</v>
      </c>
    </row>
    <row r="42" spans="1:10" s="688" customFormat="1" ht="18.75" customHeight="1" thickBot="1">
      <c r="A42" s="933">
        <v>1120000</v>
      </c>
      <c r="B42" s="749" t="s">
        <v>21</v>
      </c>
      <c r="C42" s="728" t="s">
        <v>358</v>
      </c>
      <c r="D42" s="849">
        <f>D43+D55+D66+D69+D51+D64</f>
        <v>0</v>
      </c>
      <c r="E42" s="849">
        <f>E43</f>
        <v>0</v>
      </c>
      <c r="F42" s="849">
        <f>F43+F55+F66+F69+F51+F64</f>
        <v>0</v>
      </c>
      <c r="G42" s="849">
        <f>G43+G51+G55+G64+G66+G69</f>
        <v>0</v>
      </c>
      <c r="H42" s="849">
        <f>H43+H51+H55+H64+H66+H69</f>
        <v>0</v>
      </c>
      <c r="I42" s="849">
        <f>I43+I51+I55+I64+I66+I69</f>
        <v>0</v>
      </c>
      <c r="J42" s="970">
        <f>F42</f>
        <v>0</v>
      </c>
    </row>
    <row r="43" spans="1:10" s="688" customFormat="1" ht="19.5" customHeight="1">
      <c r="A43" s="928">
        <v>1121000</v>
      </c>
      <c r="B43" s="751" t="s">
        <v>22</v>
      </c>
      <c r="C43" s="752"/>
      <c r="D43" s="850">
        <f>SUM(D44:D49)</f>
        <v>0</v>
      </c>
      <c r="E43" s="850">
        <f>E45+E47</f>
        <v>0</v>
      </c>
      <c r="F43" s="850">
        <f>SUM(F44:F49)</f>
        <v>0</v>
      </c>
      <c r="G43" s="850">
        <f>SUM(G44:G49)</f>
        <v>0</v>
      </c>
      <c r="H43" s="850">
        <f>SUM(H44:H49)</f>
        <v>0</v>
      </c>
      <c r="I43" s="850">
        <f>SUM(I44:I49)</f>
        <v>0</v>
      </c>
      <c r="J43" s="970">
        <f>SUM(J44:J49)</f>
        <v>0</v>
      </c>
    </row>
    <row r="44" spans="1:10" s="688" customFormat="1" ht="15.75" customHeight="1">
      <c r="A44" s="930">
        <v>1121100</v>
      </c>
      <c r="B44" s="753" t="s">
        <v>380</v>
      </c>
      <c r="C44" s="742" t="s">
        <v>381</v>
      </c>
      <c r="D44" s="860"/>
      <c r="E44" s="860"/>
      <c r="F44" s="860">
        <f t="shared" ref="F44:F49" si="1">D44+E44</f>
        <v>0</v>
      </c>
      <c r="G44" s="860"/>
      <c r="H44" s="860"/>
      <c r="I44" s="860"/>
      <c r="J44" s="970">
        <v>0</v>
      </c>
    </row>
    <row r="45" spans="1:10" s="688" customFormat="1" ht="18" customHeight="1">
      <c r="A45" s="930">
        <v>1121200</v>
      </c>
      <c r="B45" s="754" t="s">
        <v>1663</v>
      </c>
      <c r="C45" s="742" t="s">
        <v>383</v>
      </c>
      <c r="D45" s="861">
        <v>0</v>
      </c>
      <c r="E45" s="861">
        <v>0</v>
      </c>
      <c r="F45" s="861">
        <f t="shared" si="1"/>
        <v>0</v>
      </c>
      <c r="G45" s="860">
        <v>0</v>
      </c>
      <c r="H45" s="860">
        <v>0</v>
      </c>
      <c r="I45" s="860">
        <v>0</v>
      </c>
      <c r="J45" s="970">
        <f>F45</f>
        <v>0</v>
      </c>
    </row>
    <row r="46" spans="1:10" s="688" customFormat="1" ht="14.25" customHeight="1">
      <c r="A46" s="930">
        <v>1121300</v>
      </c>
      <c r="B46" s="753" t="s">
        <v>769</v>
      </c>
      <c r="C46" s="742" t="s">
        <v>384</v>
      </c>
      <c r="D46" s="860">
        <v>0</v>
      </c>
      <c r="E46" s="861"/>
      <c r="F46" s="861">
        <f t="shared" si="1"/>
        <v>0</v>
      </c>
      <c r="G46" s="860">
        <v>0</v>
      </c>
      <c r="H46" s="860">
        <v>0</v>
      </c>
      <c r="I46" s="860">
        <v>0</v>
      </c>
      <c r="J46" s="970">
        <f>F46</f>
        <v>0</v>
      </c>
    </row>
    <row r="47" spans="1:10" s="688" customFormat="1" ht="24.75" hidden="1" customHeight="1">
      <c r="A47" s="930">
        <v>1121400</v>
      </c>
      <c r="B47" s="753" t="s">
        <v>770</v>
      </c>
      <c r="C47" s="742" t="s">
        <v>385</v>
      </c>
      <c r="D47" s="860">
        <v>0</v>
      </c>
      <c r="E47" s="861">
        <v>0</v>
      </c>
      <c r="F47" s="861">
        <f t="shared" si="1"/>
        <v>0</v>
      </c>
      <c r="G47" s="860">
        <v>0</v>
      </c>
      <c r="H47" s="860">
        <v>0</v>
      </c>
      <c r="I47" s="860">
        <v>0</v>
      </c>
      <c r="J47" s="970">
        <f>F47</f>
        <v>0</v>
      </c>
    </row>
    <row r="48" spans="1:10" s="688" customFormat="1" ht="12.75" hidden="1">
      <c r="A48" s="930">
        <v>1121500</v>
      </c>
      <c r="B48" s="753" t="s">
        <v>69</v>
      </c>
      <c r="C48" s="742" t="s">
        <v>386</v>
      </c>
      <c r="D48" s="850"/>
      <c r="E48" s="860"/>
      <c r="F48" s="860">
        <f t="shared" si="1"/>
        <v>0</v>
      </c>
      <c r="G48" s="850"/>
      <c r="H48" s="850"/>
      <c r="I48" s="850"/>
      <c r="J48" s="970">
        <v>0</v>
      </c>
    </row>
    <row r="49" spans="1:10" s="688" customFormat="1" ht="12.75" hidden="1">
      <c r="A49" s="930">
        <v>1121600</v>
      </c>
      <c r="B49" s="753" t="s">
        <v>70</v>
      </c>
      <c r="C49" s="742" t="s">
        <v>387</v>
      </c>
      <c r="D49" s="860"/>
      <c r="E49" s="860"/>
      <c r="F49" s="860">
        <f t="shared" si="1"/>
        <v>0</v>
      </c>
      <c r="G49" s="860"/>
      <c r="H49" s="860"/>
      <c r="I49" s="860"/>
      <c r="J49" s="970">
        <v>0</v>
      </c>
    </row>
    <row r="50" spans="1:10" s="688" customFormat="1" ht="13.5" hidden="1" thickBot="1">
      <c r="A50" s="934">
        <v>1121700</v>
      </c>
      <c r="B50" s="757" t="s">
        <v>71</v>
      </c>
      <c r="C50" s="746" t="s">
        <v>766</v>
      </c>
      <c r="D50" s="855"/>
      <c r="E50" s="855"/>
      <c r="F50" s="855"/>
      <c r="G50" s="855"/>
      <c r="H50" s="855"/>
      <c r="I50" s="855"/>
      <c r="J50" s="970">
        <v>0</v>
      </c>
    </row>
    <row r="51" spans="1:10" s="688" customFormat="1" ht="28.5" hidden="1">
      <c r="A51" s="928">
        <v>1122000</v>
      </c>
      <c r="B51" s="758" t="s">
        <v>767</v>
      </c>
      <c r="C51" s="734" t="s">
        <v>358</v>
      </c>
      <c r="D51" s="858">
        <f t="shared" ref="D51:J51" si="2">D52</f>
        <v>0</v>
      </c>
      <c r="E51" s="858">
        <f t="shared" si="2"/>
        <v>0</v>
      </c>
      <c r="F51" s="858">
        <f t="shared" si="2"/>
        <v>0</v>
      </c>
      <c r="G51" s="858">
        <f t="shared" si="2"/>
        <v>0</v>
      </c>
      <c r="H51" s="858">
        <f t="shared" si="2"/>
        <v>0</v>
      </c>
      <c r="I51" s="858">
        <f t="shared" si="2"/>
        <v>0</v>
      </c>
      <c r="J51" s="970">
        <f t="shared" si="2"/>
        <v>0</v>
      </c>
    </row>
    <row r="52" spans="1:10" s="688" customFormat="1" ht="23.25" hidden="1" customHeight="1">
      <c r="A52" s="935">
        <v>1122100</v>
      </c>
      <c r="B52" s="753" t="s">
        <v>72</v>
      </c>
      <c r="C52" s="738" t="s">
        <v>768</v>
      </c>
      <c r="D52" s="860">
        <v>0</v>
      </c>
      <c r="E52" s="861">
        <v>0</v>
      </c>
      <c r="F52" s="861">
        <f>D52+E52</f>
        <v>0</v>
      </c>
      <c r="G52" s="861">
        <v>0</v>
      </c>
      <c r="H52" s="861">
        <v>0</v>
      </c>
      <c r="I52" s="861">
        <v>0</v>
      </c>
      <c r="J52" s="1209">
        <f>F52</f>
        <v>0</v>
      </c>
    </row>
    <row r="53" spans="1:10" s="688" customFormat="1" ht="12.75" hidden="1">
      <c r="A53" s="935">
        <v>1122200</v>
      </c>
      <c r="B53" s="753" t="s">
        <v>487</v>
      </c>
      <c r="C53" s="742" t="s">
        <v>1021</v>
      </c>
      <c r="D53" s="860"/>
      <c r="E53" s="860"/>
      <c r="F53" s="860">
        <f>D53+E53</f>
        <v>0</v>
      </c>
      <c r="G53" s="860"/>
      <c r="H53" s="860"/>
      <c r="I53" s="860"/>
      <c r="J53" s="970">
        <v>0</v>
      </c>
    </row>
    <row r="54" spans="1:10" s="688" customFormat="1" ht="13.5" hidden="1" thickBot="1">
      <c r="A54" s="933">
        <v>1122300</v>
      </c>
      <c r="B54" s="757" t="s">
        <v>148</v>
      </c>
      <c r="C54" s="746" t="s">
        <v>1022</v>
      </c>
      <c r="D54" s="855"/>
      <c r="E54" s="855"/>
      <c r="F54" s="860">
        <f>D54+E54</f>
        <v>0</v>
      </c>
      <c r="G54" s="855"/>
      <c r="H54" s="855"/>
      <c r="I54" s="855"/>
      <c r="J54" s="970">
        <v>0</v>
      </c>
    </row>
    <row r="55" spans="1:10" s="688" customFormat="1" ht="28.5" hidden="1">
      <c r="A55" s="928">
        <v>1123000</v>
      </c>
      <c r="B55" s="758" t="s">
        <v>56</v>
      </c>
      <c r="C55" s="734" t="s">
        <v>358</v>
      </c>
      <c r="D55" s="858">
        <f>SUM(D56:D63)</f>
        <v>0</v>
      </c>
      <c r="E55" s="858"/>
      <c r="F55" s="858">
        <f>SUM(F56:F63)</f>
        <v>0</v>
      </c>
      <c r="G55" s="858">
        <f>SUM(G56:G63)</f>
        <v>0</v>
      </c>
      <c r="H55" s="858">
        <f>SUM(H56:H63)</f>
        <v>0</v>
      </c>
      <c r="I55" s="858">
        <f>SUM(I56:I63)</f>
        <v>0</v>
      </c>
      <c r="J55" s="970">
        <f>F55</f>
        <v>0</v>
      </c>
    </row>
    <row r="56" spans="1:10" s="688" customFormat="1" ht="12.75" hidden="1">
      <c r="A56" s="935">
        <v>1123100</v>
      </c>
      <c r="B56" s="753" t="s">
        <v>149</v>
      </c>
      <c r="C56" s="738" t="s">
        <v>365</v>
      </c>
      <c r="D56" s="860"/>
      <c r="E56" s="860"/>
      <c r="F56" s="860">
        <f>D56+E56</f>
        <v>0</v>
      </c>
      <c r="G56" s="860"/>
      <c r="H56" s="860"/>
      <c r="I56" s="860"/>
      <c r="J56" s="970">
        <f>F56</f>
        <v>0</v>
      </c>
    </row>
    <row r="57" spans="1:10" s="688" customFormat="1" ht="12.75" hidden="1">
      <c r="A57" s="935">
        <v>1123200</v>
      </c>
      <c r="B57" s="753" t="s">
        <v>150</v>
      </c>
      <c r="C57" s="742" t="s">
        <v>366</v>
      </c>
      <c r="D57" s="860">
        <v>0</v>
      </c>
      <c r="E57" s="860"/>
      <c r="F57" s="860">
        <f t="shared" ref="F57:F63" si="3">D57+E57</f>
        <v>0</v>
      </c>
      <c r="G57" s="860">
        <v>0</v>
      </c>
      <c r="H57" s="860">
        <v>0</v>
      </c>
      <c r="I57" s="860">
        <v>0</v>
      </c>
      <c r="J57" s="970">
        <f>F57</f>
        <v>0</v>
      </c>
    </row>
    <row r="58" spans="1:10" s="688" customFormat="1" ht="25.5" hidden="1">
      <c r="A58" s="935">
        <v>1123300</v>
      </c>
      <c r="B58" s="753" t="s">
        <v>151</v>
      </c>
      <c r="C58" s="742" t="s">
        <v>367</v>
      </c>
      <c r="D58" s="860"/>
      <c r="E58" s="860"/>
      <c r="F58" s="860">
        <f t="shared" si="3"/>
        <v>0</v>
      </c>
      <c r="G58" s="860"/>
      <c r="H58" s="860"/>
      <c r="I58" s="860"/>
      <c r="J58" s="970"/>
    </row>
    <row r="59" spans="1:10" s="688" customFormat="1" ht="12.75" hidden="1">
      <c r="A59" s="935">
        <v>1123400</v>
      </c>
      <c r="B59" s="753" t="s">
        <v>556</v>
      </c>
      <c r="C59" s="742" t="s">
        <v>368</v>
      </c>
      <c r="D59" s="860">
        <v>0</v>
      </c>
      <c r="E59" s="860"/>
      <c r="F59" s="860">
        <f t="shared" si="3"/>
        <v>0</v>
      </c>
      <c r="G59" s="860">
        <v>0</v>
      </c>
      <c r="H59" s="860">
        <v>0</v>
      </c>
      <c r="I59" s="860">
        <v>0</v>
      </c>
      <c r="J59" s="970">
        <f t="shared" ref="J59:J65" si="4">F59</f>
        <v>0</v>
      </c>
    </row>
    <row r="60" spans="1:10" s="688" customFormat="1" ht="12.75" hidden="1">
      <c r="A60" s="935">
        <v>1123500</v>
      </c>
      <c r="B60" s="761" t="s">
        <v>557</v>
      </c>
      <c r="C60" s="762">
        <v>423500</v>
      </c>
      <c r="D60" s="860"/>
      <c r="E60" s="860"/>
      <c r="F60" s="860">
        <f t="shared" si="3"/>
        <v>0</v>
      </c>
      <c r="G60" s="860"/>
      <c r="H60" s="860"/>
      <c r="I60" s="860"/>
      <c r="J60" s="970">
        <f t="shared" si="4"/>
        <v>0</v>
      </c>
    </row>
    <row r="61" spans="1:10" s="688" customFormat="1" ht="12.75" hidden="1">
      <c r="A61" s="935">
        <v>1123600</v>
      </c>
      <c r="B61" s="753" t="s">
        <v>186</v>
      </c>
      <c r="C61" s="742" t="s">
        <v>369</v>
      </c>
      <c r="D61" s="860"/>
      <c r="E61" s="860"/>
      <c r="F61" s="860">
        <f t="shared" si="3"/>
        <v>0</v>
      </c>
      <c r="G61" s="860"/>
      <c r="H61" s="860"/>
      <c r="I61" s="860"/>
      <c r="J61" s="970">
        <f t="shared" si="4"/>
        <v>0</v>
      </c>
    </row>
    <row r="62" spans="1:10" s="688" customFormat="1" ht="12.75" hidden="1">
      <c r="A62" s="935">
        <v>1123700</v>
      </c>
      <c r="B62" s="753" t="s">
        <v>187</v>
      </c>
      <c r="C62" s="742" t="s">
        <v>370</v>
      </c>
      <c r="D62" s="860">
        <v>0</v>
      </c>
      <c r="E62" s="860"/>
      <c r="F62" s="860">
        <f t="shared" si="3"/>
        <v>0</v>
      </c>
      <c r="G62" s="860">
        <v>0</v>
      </c>
      <c r="H62" s="860">
        <v>0</v>
      </c>
      <c r="I62" s="860">
        <v>0</v>
      </c>
      <c r="J62" s="970">
        <f t="shared" si="4"/>
        <v>0</v>
      </c>
    </row>
    <row r="63" spans="1:10" s="688" customFormat="1" ht="13.5" hidden="1" thickBot="1">
      <c r="A63" s="933">
        <v>1123800</v>
      </c>
      <c r="B63" s="757" t="s">
        <v>188</v>
      </c>
      <c r="C63" s="746" t="s">
        <v>371</v>
      </c>
      <c r="D63" s="855">
        <v>0</v>
      </c>
      <c r="E63" s="856">
        <v>0</v>
      </c>
      <c r="F63" s="860">
        <f t="shared" si="3"/>
        <v>0</v>
      </c>
      <c r="G63" s="856">
        <v>0</v>
      </c>
      <c r="H63" s="855">
        <v>0</v>
      </c>
      <c r="I63" s="855">
        <v>0</v>
      </c>
      <c r="J63" s="970">
        <f t="shared" si="4"/>
        <v>0</v>
      </c>
    </row>
    <row r="64" spans="1:10" s="688" customFormat="1" ht="28.5" hidden="1">
      <c r="A64" s="928">
        <v>1124000</v>
      </c>
      <c r="B64" s="758" t="s">
        <v>213</v>
      </c>
      <c r="C64" s="734" t="s">
        <v>358</v>
      </c>
      <c r="D64" s="858">
        <f>D65</f>
        <v>0</v>
      </c>
      <c r="E64" s="858"/>
      <c r="F64" s="858">
        <f>F65</f>
        <v>0</v>
      </c>
      <c r="G64" s="858">
        <f>G65</f>
        <v>0</v>
      </c>
      <c r="H64" s="858">
        <f>H65</f>
        <v>0</v>
      </c>
      <c r="I64" s="858">
        <f>I65</f>
        <v>0</v>
      </c>
      <c r="J64" s="970">
        <f t="shared" si="4"/>
        <v>0</v>
      </c>
    </row>
    <row r="65" spans="1:10" s="688" customFormat="1" ht="13.5" hidden="1" thickBot="1">
      <c r="A65" s="933">
        <v>1124100</v>
      </c>
      <c r="B65" s="757" t="s">
        <v>189</v>
      </c>
      <c r="C65" s="746" t="s">
        <v>214</v>
      </c>
      <c r="D65" s="855"/>
      <c r="E65" s="855"/>
      <c r="F65" s="855"/>
      <c r="G65" s="855"/>
      <c r="H65" s="855"/>
      <c r="I65" s="855"/>
      <c r="J65" s="970">
        <f t="shared" si="4"/>
        <v>0</v>
      </c>
    </row>
    <row r="66" spans="1:10" s="688" customFormat="1" ht="28.5" hidden="1">
      <c r="A66" s="928">
        <v>1125000</v>
      </c>
      <c r="B66" s="758" t="s">
        <v>918</v>
      </c>
      <c r="C66" s="734" t="s">
        <v>358</v>
      </c>
      <c r="D66" s="858">
        <f t="shared" ref="D66:J66" si="5">D67+D68</f>
        <v>0</v>
      </c>
      <c r="E66" s="858">
        <f t="shared" si="5"/>
        <v>0</v>
      </c>
      <c r="F66" s="858">
        <f t="shared" si="5"/>
        <v>0</v>
      </c>
      <c r="G66" s="858">
        <f t="shared" si="5"/>
        <v>0</v>
      </c>
      <c r="H66" s="858">
        <f t="shared" si="5"/>
        <v>0</v>
      </c>
      <c r="I66" s="858">
        <f t="shared" si="5"/>
        <v>0</v>
      </c>
      <c r="J66" s="970">
        <f t="shared" si="5"/>
        <v>0</v>
      </c>
    </row>
    <row r="67" spans="1:10" s="688" customFormat="1" ht="24" hidden="1" customHeight="1">
      <c r="A67" s="935">
        <v>1125100</v>
      </c>
      <c r="B67" s="753" t="s">
        <v>190</v>
      </c>
      <c r="C67" s="738" t="s">
        <v>919</v>
      </c>
      <c r="D67" s="860">
        <v>0</v>
      </c>
      <c r="E67" s="860">
        <v>0</v>
      </c>
      <c r="F67" s="860">
        <f>D67+E67</f>
        <v>0</v>
      </c>
      <c r="G67" s="860">
        <v>0</v>
      </c>
      <c r="H67" s="860">
        <v>0</v>
      </c>
      <c r="I67" s="860">
        <v>0</v>
      </c>
      <c r="J67" s="970">
        <f t="shared" ref="J67:J73" si="6">F67</f>
        <v>0</v>
      </c>
    </row>
    <row r="68" spans="1:10" s="688" customFormat="1" ht="27.75" hidden="1" customHeight="1" thickBot="1">
      <c r="A68" s="933">
        <v>1125200</v>
      </c>
      <c r="B68" s="757" t="s">
        <v>703</v>
      </c>
      <c r="C68" s="746" t="s">
        <v>1031</v>
      </c>
      <c r="D68" s="855">
        <v>0</v>
      </c>
      <c r="E68" s="856">
        <v>0</v>
      </c>
      <c r="F68" s="860">
        <f>D68+E68</f>
        <v>0</v>
      </c>
      <c r="G68" s="855">
        <v>0</v>
      </c>
      <c r="H68" s="856">
        <v>0</v>
      </c>
      <c r="I68" s="856">
        <v>0</v>
      </c>
      <c r="J68" s="970">
        <f t="shared" si="6"/>
        <v>0</v>
      </c>
    </row>
    <row r="69" spans="1:10" s="688" customFormat="1" ht="14.25" customHeight="1">
      <c r="A69" s="928">
        <v>1126000</v>
      </c>
      <c r="B69" s="758" t="s">
        <v>1032</v>
      </c>
      <c r="C69" s="734" t="s">
        <v>358</v>
      </c>
      <c r="D69" s="858">
        <f>SUM(D70:D77)</f>
        <v>0</v>
      </c>
      <c r="E69" s="859">
        <f>E77+E70</f>
        <v>0</v>
      </c>
      <c r="F69" s="858">
        <f>SUM(F70:F77)</f>
        <v>0</v>
      </c>
      <c r="G69" s="858">
        <f>SUM(G70:G77)</f>
        <v>0</v>
      </c>
      <c r="H69" s="859">
        <f>SUM(H70:H77)</f>
        <v>0</v>
      </c>
      <c r="I69" s="859">
        <f>SUM(I70:I77)</f>
        <v>0</v>
      </c>
      <c r="J69" s="970">
        <f t="shared" si="6"/>
        <v>0</v>
      </c>
    </row>
    <row r="70" spans="1:10" s="688" customFormat="1" ht="22.5" hidden="1" customHeight="1">
      <c r="A70" s="928">
        <v>1126100</v>
      </c>
      <c r="B70" s="753" t="s">
        <v>983</v>
      </c>
      <c r="C70" s="738" t="s">
        <v>1033</v>
      </c>
      <c r="D70" s="860">
        <v>0</v>
      </c>
      <c r="E70" s="861">
        <v>0</v>
      </c>
      <c r="F70" s="860">
        <f>D70+E70</f>
        <v>0</v>
      </c>
      <c r="G70" s="860">
        <v>0</v>
      </c>
      <c r="H70" s="861">
        <v>0</v>
      </c>
      <c r="I70" s="861">
        <v>0</v>
      </c>
      <c r="J70" s="970">
        <f t="shared" si="6"/>
        <v>0</v>
      </c>
    </row>
    <row r="71" spans="1:10" s="688" customFormat="1" ht="0.75" hidden="1" customHeight="1">
      <c r="A71" s="928">
        <v>1126200</v>
      </c>
      <c r="B71" s="753" t="s">
        <v>984</v>
      </c>
      <c r="C71" s="742" t="s">
        <v>1034</v>
      </c>
      <c r="D71" s="860"/>
      <c r="E71" s="860"/>
      <c r="F71" s="860">
        <f t="shared" ref="F71:F76" si="7">D71+E71</f>
        <v>0</v>
      </c>
      <c r="G71" s="860"/>
      <c r="H71" s="861"/>
      <c r="I71" s="861"/>
      <c r="J71" s="970">
        <f t="shared" si="6"/>
        <v>0</v>
      </c>
    </row>
    <row r="72" spans="1:10" s="688" customFormat="1" ht="15.75" hidden="1" customHeight="1">
      <c r="A72" s="928">
        <v>1126300</v>
      </c>
      <c r="B72" s="753" t="s">
        <v>390</v>
      </c>
      <c r="C72" s="742" t="s">
        <v>391</v>
      </c>
      <c r="D72" s="860"/>
      <c r="E72" s="860"/>
      <c r="F72" s="860">
        <f t="shared" si="7"/>
        <v>0</v>
      </c>
      <c r="G72" s="860"/>
      <c r="H72" s="861"/>
      <c r="I72" s="861"/>
      <c r="J72" s="970">
        <f t="shared" si="6"/>
        <v>0</v>
      </c>
    </row>
    <row r="73" spans="1:10" s="688" customFormat="1" ht="15.75" hidden="1" customHeight="1">
      <c r="A73" s="930">
        <v>1126400</v>
      </c>
      <c r="B73" s="763" t="s">
        <v>985</v>
      </c>
      <c r="C73" s="742" t="s">
        <v>392</v>
      </c>
      <c r="D73" s="860">
        <v>0</v>
      </c>
      <c r="E73" s="860"/>
      <c r="F73" s="860">
        <f t="shared" si="7"/>
        <v>0</v>
      </c>
      <c r="G73" s="860">
        <v>0</v>
      </c>
      <c r="H73" s="861">
        <v>0</v>
      </c>
      <c r="I73" s="861">
        <v>0</v>
      </c>
      <c r="J73" s="970">
        <f t="shared" si="6"/>
        <v>0</v>
      </c>
    </row>
    <row r="74" spans="1:10" s="688" customFormat="1" ht="15.75" hidden="1" customHeight="1">
      <c r="A74" s="932">
        <v>1126500</v>
      </c>
      <c r="B74" s="764" t="s">
        <v>943</v>
      </c>
      <c r="C74" s="742" t="s">
        <v>393</v>
      </c>
      <c r="D74" s="860"/>
      <c r="E74" s="860"/>
      <c r="F74" s="860">
        <f t="shared" si="7"/>
        <v>0</v>
      </c>
      <c r="G74" s="860"/>
      <c r="H74" s="861"/>
      <c r="I74" s="861"/>
      <c r="J74" s="970">
        <v>0</v>
      </c>
    </row>
    <row r="75" spans="1:10" s="688" customFormat="1" ht="15.75" hidden="1" customHeight="1">
      <c r="A75" s="930">
        <v>1126600</v>
      </c>
      <c r="B75" s="763" t="s">
        <v>229</v>
      </c>
      <c r="C75" s="742" t="s">
        <v>394</v>
      </c>
      <c r="D75" s="860"/>
      <c r="E75" s="860"/>
      <c r="F75" s="860">
        <f t="shared" si="7"/>
        <v>0</v>
      </c>
      <c r="G75" s="860"/>
      <c r="H75" s="861"/>
      <c r="I75" s="861"/>
      <c r="J75" s="970">
        <f>F75</f>
        <v>0</v>
      </c>
    </row>
    <row r="76" spans="1:10" s="688" customFormat="1" ht="24" hidden="1" customHeight="1">
      <c r="A76" s="930">
        <v>1126700</v>
      </c>
      <c r="B76" s="763" t="s">
        <v>230</v>
      </c>
      <c r="C76" s="742" t="s">
        <v>395</v>
      </c>
      <c r="D76" s="860">
        <v>0</v>
      </c>
      <c r="E76" s="860">
        <v>0</v>
      </c>
      <c r="F76" s="860">
        <f t="shared" si="7"/>
        <v>0</v>
      </c>
      <c r="G76" s="861">
        <v>0</v>
      </c>
      <c r="H76" s="861">
        <v>0</v>
      </c>
      <c r="I76" s="861">
        <v>0</v>
      </c>
      <c r="J76" s="970">
        <f>F76</f>
        <v>0</v>
      </c>
    </row>
    <row r="77" spans="1:10" s="688" customFormat="1" ht="13.5" thickBot="1">
      <c r="A77" s="934">
        <v>1126800</v>
      </c>
      <c r="B77" s="765" t="s">
        <v>480</v>
      </c>
      <c r="C77" s="746" t="s">
        <v>396</v>
      </c>
      <c r="D77" s="855">
        <v>0</v>
      </c>
      <c r="E77" s="856">
        <v>0</v>
      </c>
      <c r="F77" s="861">
        <f>D77+E77</f>
        <v>0</v>
      </c>
      <c r="G77" s="855">
        <v>0</v>
      </c>
      <c r="H77" s="856">
        <v>0</v>
      </c>
      <c r="I77" s="856">
        <v>0</v>
      </c>
      <c r="J77" s="970">
        <f>F77</f>
        <v>0</v>
      </c>
    </row>
    <row r="78" spans="1:10" s="688" customFormat="1" ht="14.25" hidden="1">
      <c r="A78" s="936">
        <v>1130000</v>
      </c>
      <c r="B78" s="767" t="s">
        <v>294</v>
      </c>
      <c r="C78" s="734" t="s">
        <v>358</v>
      </c>
      <c r="D78" s="858">
        <v>0</v>
      </c>
      <c r="E78" s="858"/>
      <c r="F78" s="858">
        <v>0</v>
      </c>
      <c r="G78" s="858">
        <v>0</v>
      </c>
      <c r="H78" s="859">
        <v>0</v>
      </c>
      <c r="I78" s="859">
        <v>0</v>
      </c>
      <c r="J78" s="970">
        <v>0</v>
      </c>
    </row>
    <row r="79" spans="1:10" s="688" customFormat="1" ht="12.75" hidden="1">
      <c r="A79" s="936">
        <v>1130100</v>
      </c>
      <c r="B79" s="763" t="s">
        <v>481</v>
      </c>
      <c r="C79" s="738" t="s">
        <v>295</v>
      </c>
      <c r="D79" s="860"/>
      <c r="E79" s="860"/>
      <c r="F79" s="860"/>
      <c r="G79" s="860"/>
      <c r="H79" s="861"/>
      <c r="I79" s="861"/>
      <c r="J79" s="970">
        <v>0</v>
      </c>
    </row>
    <row r="80" spans="1:10" s="688" customFormat="1" ht="12.75" hidden="1">
      <c r="A80" s="936">
        <v>1130200</v>
      </c>
      <c r="B80" s="763" t="s">
        <v>482</v>
      </c>
      <c r="C80" s="742" t="s">
        <v>296</v>
      </c>
      <c r="D80" s="860"/>
      <c r="E80" s="860"/>
      <c r="F80" s="860"/>
      <c r="G80" s="860"/>
      <c r="H80" s="861"/>
      <c r="I80" s="861"/>
      <c r="J80" s="970">
        <v>0</v>
      </c>
    </row>
    <row r="81" spans="1:10" s="688" customFormat="1" ht="12.75" hidden="1">
      <c r="A81" s="936">
        <v>1130300</v>
      </c>
      <c r="B81" s="763" t="s">
        <v>483</v>
      </c>
      <c r="C81" s="742" t="s">
        <v>297</v>
      </c>
      <c r="D81" s="860"/>
      <c r="E81" s="860"/>
      <c r="F81" s="860"/>
      <c r="G81" s="860"/>
      <c r="H81" s="861"/>
      <c r="I81" s="861"/>
      <c r="J81" s="970">
        <v>0</v>
      </c>
    </row>
    <row r="82" spans="1:10" s="688" customFormat="1" ht="12.75" hidden="1">
      <c r="A82" s="936">
        <v>1130400</v>
      </c>
      <c r="B82" s="768" t="s">
        <v>484</v>
      </c>
      <c r="C82" s="769" t="s">
        <v>298</v>
      </c>
      <c r="D82" s="850"/>
      <c r="E82" s="850"/>
      <c r="F82" s="850"/>
      <c r="G82" s="850"/>
      <c r="H82" s="862"/>
      <c r="I82" s="862"/>
      <c r="J82" s="970">
        <v>0</v>
      </c>
    </row>
    <row r="83" spans="1:10" s="688" customFormat="1" ht="14.25" hidden="1">
      <c r="A83" s="930">
        <v>1131000</v>
      </c>
      <c r="B83" s="770" t="s">
        <v>299</v>
      </c>
      <c r="C83" s="771" t="s">
        <v>358</v>
      </c>
      <c r="D83" s="860"/>
      <c r="E83" s="860"/>
      <c r="F83" s="860"/>
      <c r="G83" s="860"/>
      <c r="H83" s="861"/>
      <c r="I83" s="861"/>
      <c r="J83" s="970">
        <v>0</v>
      </c>
    </row>
    <row r="84" spans="1:10" s="688" customFormat="1" ht="25.5" hidden="1">
      <c r="A84" s="930">
        <v>1131100</v>
      </c>
      <c r="B84" s="763" t="s">
        <v>588</v>
      </c>
      <c r="C84" s="738" t="s">
        <v>300</v>
      </c>
      <c r="D84" s="860"/>
      <c r="E84" s="860"/>
      <c r="F84" s="860"/>
      <c r="G84" s="860"/>
      <c r="H84" s="861"/>
      <c r="I84" s="861"/>
      <c r="J84" s="970">
        <v>0</v>
      </c>
    </row>
    <row r="85" spans="1:10" s="688" customFormat="1" ht="12.75" hidden="1">
      <c r="A85" s="930">
        <v>1131200</v>
      </c>
      <c r="B85" s="763" t="s">
        <v>589</v>
      </c>
      <c r="C85" s="742" t="s">
        <v>301</v>
      </c>
      <c r="D85" s="860"/>
      <c r="E85" s="860"/>
      <c r="F85" s="860"/>
      <c r="G85" s="860"/>
      <c r="H85" s="861"/>
      <c r="I85" s="861"/>
      <c r="J85" s="970">
        <v>0</v>
      </c>
    </row>
    <row r="86" spans="1:10" s="688" customFormat="1" ht="9.75" hidden="1" customHeight="1" thickBot="1">
      <c r="A86" s="930">
        <v>1131300</v>
      </c>
      <c r="B86" s="765" t="s">
        <v>590</v>
      </c>
      <c r="C86" s="746" t="s">
        <v>302</v>
      </c>
      <c r="D86" s="855"/>
      <c r="E86" s="855"/>
      <c r="F86" s="855"/>
      <c r="G86" s="855"/>
      <c r="H86" s="856"/>
      <c r="I86" s="856"/>
      <c r="J86" s="970">
        <v>0</v>
      </c>
    </row>
    <row r="87" spans="1:10" s="688" customFormat="1" ht="14.25" hidden="1">
      <c r="A87" s="937">
        <v>1140000</v>
      </c>
      <c r="B87" s="767" t="s">
        <v>303</v>
      </c>
      <c r="C87" s="734" t="s">
        <v>358</v>
      </c>
      <c r="D87" s="858">
        <v>0</v>
      </c>
      <c r="E87" s="858"/>
      <c r="F87" s="858">
        <v>0</v>
      </c>
      <c r="G87" s="858">
        <v>0</v>
      </c>
      <c r="H87" s="859">
        <v>0</v>
      </c>
      <c r="I87" s="859">
        <v>0</v>
      </c>
      <c r="J87" s="970">
        <v>0</v>
      </c>
    </row>
    <row r="88" spans="1:10" s="688" customFormat="1" ht="25.5" hidden="1">
      <c r="A88" s="937">
        <v>1141000</v>
      </c>
      <c r="B88" s="763" t="s">
        <v>304</v>
      </c>
      <c r="C88" s="738" t="s">
        <v>1003</v>
      </c>
      <c r="D88" s="860"/>
      <c r="E88" s="860"/>
      <c r="F88" s="860"/>
      <c r="G88" s="860"/>
      <c r="H88" s="861"/>
      <c r="I88" s="861"/>
      <c r="J88" s="970">
        <v>0</v>
      </c>
    </row>
    <row r="89" spans="1:10" s="688" customFormat="1" ht="25.5" hidden="1">
      <c r="A89" s="937">
        <v>1142000</v>
      </c>
      <c r="B89" s="763" t="s">
        <v>42</v>
      </c>
      <c r="C89" s="742" t="s">
        <v>43</v>
      </c>
      <c r="D89" s="860"/>
      <c r="E89" s="860"/>
      <c r="F89" s="860"/>
      <c r="G89" s="860"/>
      <c r="H89" s="861"/>
      <c r="I89" s="861"/>
      <c r="J89" s="970">
        <v>0</v>
      </c>
    </row>
    <row r="90" spans="1:10" s="688" customFormat="1" ht="25.5" hidden="1">
      <c r="A90" s="937">
        <v>1143000</v>
      </c>
      <c r="B90" s="763" t="s">
        <v>44</v>
      </c>
      <c r="C90" s="742" t="s">
        <v>45</v>
      </c>
      <c r="D90" s="860"/>
      <c r="E90" s="860"/>
      <c r="F90" s="860"/>
      <c r="G90" s="860"/>
      <c r="H90" s="861"/>
      <c r="I90" s="861"/>
      <c r="J90" s="970">
        <v>0</v>
      </c>
    </row>
    <row r="91" spans="1:10" s="688" customFormat="1" ht="26.25" hidden="1" thickBot="1">
      <c r="A91" s="933">
        <v>1144000</v>
      </c>
      <c r="B91" s="765" t="s">
        <v>46</v>
      </c>
      <c r="C91" s="746" t="s">
        <v>439</v>
      </c>
      <c r="D91" s="855"/>
      <c r="E91" s="855"/>
      <c r="F91" s="855"/>
      <c r="G91" s="855"/>
      <c r="H91" s="856"/>
      <c r="I91" s="856"/>
      <c r="J91" s="970">
        <v>0</v>
      </c>
    </row>
    <row r="92" spans="1:10" s="688" customFormat="1" ht="14.25" hidden="1">
      <c r="A92" s="938">
        <v>1150000</v>
      </c>
      <c r="B92" s="939" t="s">
        <v>730</v>
      </c>
      <c r="C92" s="734" t="s">
        <v>358</v>
      </c>
      <c r="D92" s="858">
        <v>0</v>
      </c>
      <c r="E92" s="858"/>
      <c r="F92" s="858">
        <v>0</v>
      </c>
      <c r="G92" s="858">
        <v>0</v>
      </c>
      <c r="H92" s="859">
        <v>0</v>
      </c>
      <c r="I92" s="859">
        <v>0</v>
      </c>
      <c r="J92" s="970">
        <v>0</v>
      </c>
    </row>
    <row r="93" spans="1:10" s="688" customFormat="1" ht="25.5" hidden="1">
      <c r="A93" s="940">
        <v>1151000</v>
      </c>
      <c r="B93" s="941" t="s">
        <v>681</v>
      </c>
      <c r="C93" s="734" t="s">
        <v>358</v>
      </c>
      <c r="D93" s="863">
        <v>0</v>
      </c>
      <c r="E93" s="863"/>
      <c r="F93" s="863">
        <v>0</v>
      </c>
      <c r="G93" s="863">
        <v>0</v>
      </c>
      <c r="H93" s="864">
        <v>0</v>
      </c>
      <c r="I93" s="864">
        <v>0</v>
      </c>
      <c r="J93" s="970">
        <v>0</v>
      </c>
    </row>
    <row r="94" spans="1:10" s="688" customFormat="1" ht="25.5" hidden="1">
      <c r="A94" s="940">
        <v>1151100</v>
      </c>
      <c r="B94" s="943" t="s">
        <v>265</v>
      </c>
      <c r="C94" s="944">
        <v>461100</v>
      </c>
      <c r="D94" s="863"/>
      <c r="E94" s="863"/>
      <c r="F94" s="863"/>
      <c r="G94" s="863"/>
      <c r="H94" s="864"/>
      <c r="I94" s="864"/>
      <c r="J94" s="970">
        <v>0</v>
      </c>
    </row>
    <row r="95" spans="1:10" s="688" customFormat="1" ht="25.5" hidden="1">
      <c r="A95" s="940">
        <v>1151200</v>
      </c>
      <c r="B95" s="943" t="s">
        <v>637</v>
      </c>
      <c r="C95" s="944">
        <v>461200</v>
      </c>
      <c r="D95" s="863"/>
      <c r="E95" s="863"/>
      <c r="F95" s="863"/>
      <c r="G95" s="863"/>
      <c r="H95" s="864"/>
      <c r="I95" s="864"/>
      <c r="J95" s="970">
        <v>0</v>
      </c>
    </row>
    <row r="96" spans="1:10" s="688" customFormat="1" ht="25.5" hidden="1">
      <c r="A96" s="940">
        <v>1152000</v>
      </c>
      <c r="B96" s="945" t="s">
        <v>518</v>
      </c>
      <c r="C96" s="946" t="s">
        <v>358</v>
      </c>
      <c r="D96" s="947">
        <v>0</v>
      </c>
      <c r="E96" s="947"/>
      <c r="F96" s="947">
        <v>0</v>
      </c>
      <c r="G96" s="947">
        <v>0</v>
      </c>
      <c r="H96" s="1124">
        <v>0</v>
      </c>
      <c r="I96" s="1124">
        <v>0</v>
      </c>
      <c r="J96" s="970">
        <v>0</v>
      </c>
    </row>
    <row r="97" spans="1:10" s="688" customFormat="1" ht="25.5" hidden="1">
      <c r="A97" s="940">
        <v>1152100</v>
      </c>
      <c r="B97" s="948" t="s">
        <v>541</v>
      </c>
      <c r="C97" s="944">
        <v>462100</v>
      </c>
      <c r="D97" s="860"/>
      <c r="E97" s="860"/>
      <c r="F97" s="860"/>
      <c r="G97" s="860"/>
      <c r="H97" s="861"/>
      <c r="I97" s="861"/>
      <c r="J97" s="970">
        <v>0</v>
      </c>
    </row>
    <row r="98" spans="1:10" s="688" customFormat="1" ht="23.25" hidden="1" customHeight="1" thickBot="1">
      <c r="A98" s="950">
        <v>1152200</v>
      </c>
      <c r="B98" s="951" t="s">
        <v>759</v>
      </c>
      <c r="C98" s="952">
        <v>462200</v>
      </c>
      <c r="D98" s="855"/>
      <c r="E98" s="855"/>
      <c r="F98" s="855"/>
      <c r="G98" s="855"/>
      <c r="H98" s="856"/>
      <c r="I98" s="856"/>
      <c r="J98" s="970">
        <v>0</v>
      </c>
    </row>
    <row r="99" spans="1:10" s="688" customFormat="1" ht="25.5" hidden="1">
      <c r="A99" s="938">
        <v>1153000</v>
      </c>
      <c r="B99" s="954" t="s">
        <v>760</v>
      </c>
      <c r="C99" s="955" t="s">
        <v>358</v>
      </c>
      <c r="D99" s="956">
        <v>0</v>
      </c>
      <c r="E99" s="956"/>
      <c r="F99" s="956">
        <v>0</v>
      </c>
      <c r="G99" s="956">
        <v>0</v>
      </c>
      <c r="H99" s="1125">
        <v>0</v>
      </c>
      <c r="I99" s="1125">
        <v>0</v>
      </c>
      <c r="J99" s="970">
        <v>0</v>
      </c>
    </row>
    <row r="100" spans="1:10" s="688" customFormat="1" ht="25.5" hidden="1">
      <c r="A100" s="940">
        <v>1153100</v>
      </c>
      <c r="B100" s="948" t="s">
        <v>761</v>
      </c>
      <c r="C100" s="944">
        <v>463100</v>
      </c>
      <c r="D100" s="947"/>
      <c r="E100" s="947"/>
      <c r="F100" s="947"/>
      <c r="G100" s="947"/>
      <c r="H100" s="1124"/>
      <c r="I100" s="1124"/>
      <c r="J100" s="970">
        <v>0</v>
      </c>
    </row>
    <row r="101" spans="1:10" s="688" customFormat="1" ht="12.75" hidden="1">
      <c r="A101" s="940">
        <v>1153200</v>
      </c>
      <c r="B101" s="948" t="s">
        <v>101</v>
      </c>
      <c r="C101" s="944">
        <v>463200</v>
      </c>
      <c r="D101" s="947"/>
      <c r="E101" s="947"/>
      <c r="F101" s="947"/>
      <c r="G101" s="947"/>
      <c r="H101" s="1124"/>
      <c r="I101" s="1124"/>
      <c r="J101" s="970">
        <v>0</v>
      </c>
    </row>
    <row r="102" spans="1:10" s="688" customFormat="1" ht="38.25" hidden="1">
      <c r="A102" s="940">
        <v>1153300</v>
      </c>
      <c r="B102" s="948" t="s">
        <v>501</v>
      </c>
      <c r="C102" s="944">
        <v>463300</v>
      </c>
      <c r="D102" s="947"/>
      <c r="E102" s="947"/>
      <c r="F102" s="947"/>
      <c r="G102" s="947"/>
      <c r="H102" s="1124"/>
      <c r="I102" s="1124"/>
      <c r="J102" s="970">
        <v>0</v>
      </c>
    </row>
    <row r="103" spans="1:10" s="688" customFormat="1" ht="25.5" hidden="1">
      <c r="A103" s="940">
        <v>1153400</v>
      </c>
      <c r="B103" s="948" t="s">
        <v>502</v>
      </c>
      <c r="C103" s="944">
        <v>463400</v>
      </c>
      <c r="D103" s="947"/>
      <c r="E103" s="947"/>
      <c r="F103" s="947"/>
      <c r="G103" s="947"/>
      <c r="H103" s="1124"/>
      <c r="I103" s="1124"/>
      <c r="J103" s="970">
        <v>0</v>
      </c>
    </row>
    <row r="104" spans="1:10" s="688" customFormat="1" ht="12.75" hidden="1">
      <c r="A104" s="940">
        <v>1153500</v>
      </c>
      <c r="B104" s="957" t="s">
        <v>503</v>
      </c>
      <c r="C104" s="944">
        <v>463500</v>
      </c>
      <c r="D104" s="947"/>
      <c r="E104" s="947"/>
      <c r="F104" s="947"/>
      <c r="G104" s="947"/>
      <c r="H104" s="1124"/>
      <c r="I104" s="1124"/>
      <c r="J104" s="970">
        <v>0</v>
      </c>
    </row>
    <row r="105" spans="1:10" s="688" customFormat="1" ht="36" hidden="1" customHeight="1">
      <c r="A105" s="940">
        <v>1153700</v>
      </c>
      <c r="B105" s="957" t="s">
        <v>504</v>
      </c>
      <c r="C105" s="944">
        <v>463700</v>
      </c>
      <c r="D105" s="947"/>
      <c r="E105" s="947"/>
      <c r="F105" s="947"/>
      <c r="G105" s="947"/>
      <c r="H105" s="1124"/>
      <c r="I105" s="1124"/>
      <c r="J105" s="970">
        <v>0</v>
      </c>
    </row>
    <row r="106" spans="1:10" s="688" customFormat="1" ht="38.25" hidden="1">
      <c r="A106" s="940">
        <v>1153800</v>
      </c>
      <c r="B106" s="957" t="s">
        <v>995</v>
      </c>
      <c r="C106" s="944">
        <v>463800</v>
      </c>
      <c r="D106" s="947"/>
      <c r="E106" s="947"/>
      <c r="F106" s="947"/>
      <c r="G106" s="947"/>
      <c r="H106" s="1124"/>
      <c r="I106" s="1124"/>
      <c r="J106" s="970">
        <v>0</v>
      </c>
    </row>
    <row r="107" spans="1:10" s="688" customFormat="1" ht="12.75" hidden="1">
      <c r="A107" s="940">
        <v>1153900</v>
      </c>
      <c r="B107" s="957" t="s">
        <v>996</v>
      </c>
      <c r="C107" s="944">
        <v>463900</v>
      </c>
      <c r="D107" s="947"/>
      <c r="E107" s="947"/>
      <c r="F107" s="947"/>
      <c r="G107" s="947"/>
      <c r="H107" s="1124"/>
      <c r="I107" s="1124"/>
      <c r="J107" s="970">
        <v>0</v>
      </c>
    </row>
    <row r="108" spans="1:10" s="688" customFormat="1" ht="25.5" hidden="1">
      <c r="A108" s="940">
        <v>1154000</v>
      </c>
      <c r="B108" s="958" t="s">
        <v>997</v>
      </c>
      <c r="C108" s="946" t="s">
        <v>358</v>
      </c>
      <c r="D108" s="947">
        <v>0</v>
      </c>
      <c r="E108" s="947"/>
      <c r="F108" s="947">
        <v>0</v>
      </c>
      <c r="G108" s="947">
        <v>0</v>
      </c>
      <c r="H108" s="1124">
        <v>0</v>
      </c>
      <c r="I108" s="1124">
        <v>0</v>
      </c>
      <c r="J108" s="970">
        <v>0</v>
      </c>
    </row>
    <row r="109" spans="1:10" s="688" customFormat="1" ht="25.5" hidden="1">
      <c r="A109" s="940">
        <v>1154100</v>
      </c>
      <c r="B109" s="957" t="s">
        <v>210</v>
      </c>
      <c r="C109" s="944">
        <v>465100</v>
      </c>
      <c r="D109" s="959"/>
      <c r="E109" s="959"/>
      <c r="F109" s="959"/>
      <c r="G109" s="959"/>
      <c r="H109" s="1126"/>
      <c r="I109" s="1126"/>
      <c r="J109" s="970">
        <v>0</v>
      </c>
    </row>
    <row r="110" spans="1:10" s="688" customFormat="1" ht="12.75" hidden="1">
      <c r="A110" s="940">
        <v>1154200</v>
      </c>
      <c r="B110" s="957" t="s">
        <v>211</v>
      </c>
      <c r="C110" s="944">
        <v>465200</v>
      </c>
      <c r="D110" s="959"/>
      <c r="E110" s="959"/>
      <c r="F110" s="959"/>
      <c r="G110" s="959"/>
      <c r="H110" s="1126"/>
      <c r="I110" s="1126"/>
      <c r="J110" s="970">
        <v>0</v>
      </c>
    </row>
    <row r="111" spans="1:10" s="688" customFormat="1" ht="12.75" hidden="1">
      <c r="A111" s="940">
        <v>1154300</v>
      </c>
      <c r="B111" s="957" t="s">
        <v>212</v>
      </c>
      <c r="C111" s="944">
        <v>465300</v>
      </c>
      <c r="D111" s="959"/>
      <c r="E111" s="959"/>
      <c r="F111" s="959"/>
      <c r="G111" s="959"/>
      <c r="H111" s="1126"/>
      <c r="I111" s="1126"/>
      <c r="J111" s="970">
        <v>0</v>
      </c>
    </row>
    <row r="112" spans="1:10" s="688" customFormat="1" ht="38.25" hidden="1">
      <c r="A112" s="940">
        <v>1154500</v>
      </c>
      <c r="B112" s="957" t="s">
        <v>67</v>
      </c>
      <c r="C112" s="944">
        <v>465500</v>
      </c>
      <c r="D112" s="959"/>
      <c r="E112" s="959"/>
      <c r="F112" s="959"/>
      <c r="G112" s="959"/>
      <c r="H112" s="1126"/>
      <c r="I112" s="1126"/>
      <c r="J112" s="970">
        <v>0</v>
      </c>
    </row>
    <row r="113" spans="1:10" s="688" customFormat="1" ht="38.25" hidden="1">
      <c r="A113" s="940">
        <v>1154600</v>
      </c>
      <c r="B113" s="957" t="s">
        <v>68</v>
      </c>
      <c r="C113" s="944">
        <v>465600</v>
      </c>
      <c r="D113" s="860"/>
      <c r="E113" s="860"/>
      <c r="F113" s="860"/>
      <c r="G113" s="860"/>
      <c r="H113" s="861"/>
      <c r="I113" s="861"/>
      <c r="J113" s="970">
        <v>0</v>
      </c>
    </row>
    <row r="114" spans="1:10" s="688" customFormat="1" ht="13.5" hidden="1" thickBot="1">
      <c r="A114" s="950">
        <v>1154700</v>
      </c>
      <c r="B114" s="962" t="s">
        <v>78</v>
      </c>
      <c r="C114" s="746" t="s">
        <v>79</v>
      </c>
      <c r="D114" s="855"/>
      <c r="E114" s="855"/>
      <c r="F114" s="855"/>
      <c r="G114" s="855"/>
      <c r="H114" s="856"/>
      <c r="I114" s="856"/>
      <c r="J114" s="970">
        <v>0</v>
      </c>
    </row>
    <row r="115" spans="1:10" s="688" customFormat="1" ht="25.5" hidden="1">
      <c r="A115" s="963">
        <v>1160000</v>
      </c>
      <c r="B115" s="780" t="s">
        <v>80</v>
      </c>
      <c r="C115" s="734" t="s">
        <v>358</v>
      </c>
      <c r="D115" s="858">
        <v>0</v>
      </c>
      <c r="E115" s="858"/>
      <c r="F115" s="858">
        <v>0</v>
      </c>
      <c r="G115" s="858">
        <v>0</v>
      </c>
      <c r="H115" s="859">
        <v>0</v>
      </c>
      <c r="I115" s="859">
        <v>0</v>
      </c>
      <c r="J115" s="970">
        <v>0</v>
      </c>
    </row>
    <row r="116" spans="1:10" s="688" customFormat="1" ht="12.75" hidden="1">
      <c r="A116" s="935">
        <v>1161000</v>
      </c>
      <c r="B116" s="782" t="s">
        <v>81</v>
      </c>
      <c r="C116" s="783" t="s">
        <v>358</v>
      </c>
      <c r="D116" s="860">
        <v>0</v>
      </c>
      <c r="E116" s="860"/>
      <c r="F116" s="860">
        <v>0</v>
      </c>
      <c r="G116" s="860">
        <v>0</v>
      </c>
      <c r="H116" s="861">
        <v>0</v>
      </c>
      <c r="I116" s="861">
        <v>0</v>
      </c>
      <c r="J116" s="970">
        <v>0</v>
      </c>
    </row>
    <row r="117" spans="1:10" s="688" customFormat="1" ht="25.5" hidden="1">
      <c r="A117" s="935">
        <v>1161100</v>
      </c>
      <c r="B117" s="741" t="s">
        <v>1705</v>
      </c>
      <c r="C117" s="762">
        <v>471100</v>
      </c>
      <c r="D117" s="860"/>
      <c r="E117" s="860"/>
      <c r="F117" s="860"/>
      <c r="G117" s="860"/>
      <c r="H117" s="861"/>
      <c r="I117" s="861"/>
      <c r="J117" s="970">
        <v>0</v>
      </c>
    </row>
    <row r="118" spans="1:10" s="688" customFormat="1" ht="25.5" hidden="1">
      <c r="A118" s="935">
        <v>1161200</v>
      </c>
      <c r="B118" s="776" t="s">
        <v>1667</v>
      </c>
      <c r="C118" s="762">
        <v>471200</v>
      </c>
      <c r="D118" s="860"/>
      <c r="E118" s="860"/>
      <c r="F118" s="860"/>
      <c r="G118" s="860"/>
      <c r="H118" s="861"/>
      <c r="I118" s="861"/>
      <c r="J118" s="970">
        <v>0</v>
      </c>
    </row>
    <row r="119" spans="1:10" s="688" customFormat="1" ht="25.5" hidden="1">
      <c r="A119" s="935">
        <v>1162000</v>
      </c>
      <c r="B119" s="782" t="s">
        <v>1125</v>
      </c>
      <c r="C119" s="783" t="s">
        <v>358</v>
      </c>
      <c r="D119" s="860">
        <v>0</v>
      </c>
      <c r="E119" s="860"/>
      <c r="F119" s="860">
        <v>0</v>
      </c>
      <c r="G119" s="860">
        <v>0</v>
      </c>
      <c r="H119" s="861">
        <v>0</v>
      </c>
      <c r="I119" s="861">
        <v>0</v>
      </c>
      <c r="J119" s="970">
        <v>0</v>
      </c>
    </row>
    <row r="120" spans="1:10" s="688" customFormat="1" ht="25.5" hidden="1">
      <c r="A120" s="935">
        <v>1162100</v>
      </c>
      <c r="B120" s="776" t="s">
        <v>1668</v>
      </c>
      <c r="C120" s="742" t="s">
        <v>130</v>
      </c>
      <c r="D120" s="860"/>
      <c r="E120" s="860"/>
      <c r="F120" s="860"/>
      <c r="G120" s="860"/>
      <c r="H120" s="861"/>
      <c r="I120" s="861"/>
      <c r="J120" s="970">
        <v>0</v>
      </c>
    </row>
    <row r="121" spans="1:10" s="688" customFormat="1" ht="12.75" hidden="1">
      <c r="A121" s="935">
        <v>1162200</v>
      </c>
      <c r="B121" s="776" t="s">
        <v>1669</v>
      </c>
      <c r="C121" s="742" t="s">
        <v>24</v>
      </c>
      <c r="D121" s="860"/>
      <c r="E121" s="860"/>
      <c r="F121" s="860"/>
      <c r="G121" s="860"/>
      <c r="H121" s="861"/>
      <c r="I121" s="861"/>
      <c r="J121" s="970">
        <v>0</v>
      </c>
    </row>
    <row r="122" spans="1:10" s="688" customFormat="1" ht="25.5" hidden="1">
      <c r="A122" s="935">
        <v>1162300</v>
      </c>
      <c r="B122" s="776" t="s">
        <v>1670</v>
      </c>
      <c r="C122" s="742" t="s">
        <v>26</v>
      </c>
      <c r="D122" s="860"/>
      <c r="E122" s="860"/>
      <c r="F122" s="860"/>
      <c r="G122" s="860"/>
      <c r="H122" s="861"/>
      <c r="I122" s="861"/>
      <c r="J122" s="970">
        <v>0</v>
      </c>
    </row>
    <row r="123" spans="1:10" s="688" customFormat="1" ht="12.75" hidden="1">
      <c r="A123" s="935">
        <v>1162400</v>
      </c>
      <c r="B123" s="776" t="s">
        <v>1671</v>
      </c>
      <c r="C123" s="742" t="s">
        <v>832</v>
      </c>
      <c r="D123" s="860"/>
      <c r="E123" s="860"/>
      <c r="F123" s="860"/>
      <c r="G123" s="860"/>
      <c r="H123" s="861"/>
      <c r="I123" s="861"/>
      <c r="J123" s="970">
        <v>0</v>
      </c>
    </row>
    <row r="124" spans="1:10" s="688" customFormat="1" ht="25.5" hidden="1">
      <c r="A124" s="935">
        <v>1162500</v>
      </c>
      <c r="B124" s="776" t="s">
        <v>1672</v>
      </c>
      <c r="C124" s="742" t="s">
        <v>834</v>
      </c>
      <c r="D124" s="860"/>
      <c r="E124" s="860"/>
      <c r="F124" s="860"/>
      <c r="G124" s="860"/>
      <c r="H124" s="861"/>
      <c r="I124" s="861"/>
      <c r="J124" s="970">
        <v>0</v>
      </c>
    </row>
    <row r="125" spans="1:10" s="688" customFormat="1" ht="12.75" hidden="1">
      <c r="A125" s="935">
        <v>1162600</v>
      </c>
      <c r="B125" s="776" t="s">
        <v>1673</v>
      </c>
      <c r="C125" s="742" t="s">
        <v>511</v>
      </c>
      <c r="D125" s="860"/>
      <c r="E125" s="860"/>
      <c r="F125" s="860"/>
      <c r="G125" s="860"/>
      <c r="H125" s="861"/>
      <c r="I125" s="861"/>
      <c r="J125" s="970">
        <v>0</v>
      </c>
    </row>
    <row r="126" spans="1:10" s="688" customFormat="1" ht="25.5" hidden="1">
      <c r="A126" s="935">
        <v>1162700</v>
      </c>
      <c r="B126" s="741" t="s">
        <v>1674</v>
      </c>
      <c r="C126" s="742" t="s">
        <v>513</v>
      </c>
      <c r="D126" s="860"/>
      <c r="E126" s="860"/>
      <c r="F126" s="860"/>
      <c r="G126" s="860"/>
      <c r="H126" s="861"/>
      <c r="I126" s="861"/>
      <c r="J126" s="970">
        <v>0</v>
      </c>
    </row>
    <row r="127" spans="1:10" s="688" customFormat="1" ht="12.75" hidden="1">
      <c r="A127" s="935">
        <v>1162800</v>
      </c>
      <c r="B127" s="776" t="s">
        <v>1675</v>
      </c>
      <c r="C127" s="742" t="s">
        <v>872</v>
      </c>
      <c r="D127" s="860"/>
      <c r="E127" s="860"/>
      <c r="F127" s="860"/>
      <c r="G127" s="860"/>
      <c r="H127" s="861"/>
      <c r="I127" s="861"/>
      <c r="J127" s="970">
        <v>0</v>
      </c>
    </row>
    <row r="128" spans="1:10" s="688" customFormat="1" ht="12.75" hidden="1">
      <c r="A128" s="964">
        <v>1162900</v>
      </c>
      <c r="B128" s="776" t="s">
        <v>1676</v>
      </c>
      <c r="C128" s="742" t="s">
        <v>874</v>
      </c>
      <c r="D128" s="860"/>
      <c r="E128" s="860"/>
      <c r="F128" s="860"/>
      <c r="G128" s="860"/>
      <c r="H128" s="861"/>
      <c r="I128" s="861"/>
      <c r="J128" s="970">
        <v>0</v>
      </c>
    </row>
    <row r="129" spans="1:10" s="688" customFormat="1" ht="10.5" hidden="1" customHeight="1">
      <c r="A129" s="964">
        <v>1163000</v>
      </c>
      <c r="B129" s="782" t="s">
        <v>58</v>
      </c>
      <c r="C129" s="771" t="s">
        <v>358</v>
      </c>
      <c r="D129" s="860">
        <v>0</v>
      </c>
      <c r="E129" s="860"/>
      <c r="F129" s="860">
        <v>0</v>
      </c>
      <c r="G129" s="860">
        <v>0</v>
      </c>
      <c r="H129" s="861">
        <v>0</v>
      </c>
      <c r="I129" s="861">
        <v>0</v>
      </c>
      <c r="J129" s="970">
        <v>0</v>
      </c>
    </row>
    <row r="130" spans="1:10" s="688" customFormat="1" ht="13.5" hidden="1" thickBot="1">
      <c r="A130" s="965">
        <v>1163100</v>
      </c>
      <c r="B130" s="765" t="s">
        <v>798</v>
      </c>
      <c r="C130" s="746" t="s">
        <v>799</v>
      </c>
      <c r="D130" s="855"/>
      <c r="E130" s="855"/>
      <c r="F130" s="855"/>
      <c r="G130" s="855"/>
      <c r="H130" s="856"/>
      <c r="I130" s="856"/>
      <c r="J130" s="970">
        <v>0</v>
      </c>
    </row>
    <row r="131" spans="1:10" s="688" customFormat="1" ht="12.75" hidden="1">
      <c r="A131" s="966">
        <v>1170000</v>
      </c>
      <c r="B131" s="788" t="s">
        <v>875</v>
      </c>
      <c r="C131" s="734" t="s">
        <v>358</v>
      </c>
      <c r="D131" s="858">
        <f>D135</f>
        <v>0</v>
      </c>
      <c r="E131" s="858"/>
      <c r="F131" s="858">
        <f>F135</f>
        <v>0</v>
      </c>
      <c r="G131" s="858">
        <f>G135</f>
        <v>0</v>
      </c>
      <c r="H131" s="859">
        <f>H135</f>
        <v>0</v>
      </c>
      <c r="I131" s="859">
        <f>I135</f>
        <v>0</v>
      </c>
      <c r="J131" s="970">
        <f>J135</f>
        <v>0</v>
      </c>
    </row>
    <row r="132" spans="1:10" s="688" customFormat="1" ht="38.25" hidden="1">
      <c r="A132" s="964">
        <v>1171000</v>
      </c>
      <c r="B132" s="792" t="s">
        <v>215</v>
      </c>
      <c r="C132" s="734" t="s">
        <v>358</v>
      </c>
      <c r="D132" s="863">
        <v>0</v>
      </c>
      <c r="E132" s="863"/>
      <c r="F132" s="863">
        <v>0</v>
      </c>
      <c r="G132" s="863">
        <v>0</v>
      </c>
      <c r="H132" s="864">
        <v>0</v>
      </c>
      <c r="I132" s="864">
        <v>0</v>
      </c>
      <c r="J132" s="970">
        <v>0</v>
      </c>
    </row>
    <row r="133" spans="1:10" s="688" customFormat="1" ht="38.25" hidden="1">
      <c r="A133" s="964">
        <v>1171100</v>
      </c>
      <c r="B133" s="741" t="s">
        <v>1677</v>
      </c>
      <c r="C133" s="738" t="s">
        <v>479</v>
      </c>
      <c r="D133" s="860"/>
      <c r="E133" s="860"/>
      <c r="F133" s="860"/>
      <c r="G133" s="860"/>
      <c r="H133" s="861"/>
      <c r="I133" s="861"/>
      <c r="J133" s="970">
        <v>0</v>
      </c>
    </row>
    <row r="134" spans="1:10" s="688" customFormat="1" ht="25.5" hidden="1">
      <c r="A134" s="964">
        <v>1171200</v>
      </c>
      <c r="B134" s="776" t="s">
        <v>1678</v>
      </c>
      <c r="C134" s="794" t="s">
        <v>352</v>
      </c>
      <c r="D134" s="860"/>
      <c r="E134" s="860"/>
      <c r="F134" s="860"/>
      <c r="G134" s="860"/>
      <c r="H134" s="861"/>
      <c r="I134" s="861"/>
      <c r="J134" s="970">
        <v>0</v>
      </c>
    </row>
    <row r="135" spans="1:10" s="688" customFormat="1" ht="51" hidden="1">
      <c r="A135" s="935">
        <v>1172000</v>
      </c>
      <c r="B135" s="795" t="s">
        <v>1017</v>
      </c>
      <c r="C135" s="771" t="s">
        <v>358</v>
      </c>
      <c r="D135" s="858">
        <f>D137+D138</f>
        <v>0</v>
      </c>
      <c r="E135" s="858"/>
      <c r="F135" s="858">
        <f>F137+F138</f>
        <v>0</v>
      </c>
      <c r="G135" s="858">
        <f>G137+G138</f>
        <v>0</v>
      </c>
      <c r="H135" s="859">
        <f>H137+H138</f>
        <v>0</v>
      </c>
      <c r="I135" s="859">
        <f>I137+I138</f>
        <v>0</v>
      </c>
      <c r="J135" s="970">
        <f>F135</f>
        <v>0</v>
      </c>
    </row>
    <row r="136" spans="1:10" s="688" customFormat="1" ht="12.75" hidden="1">
      <c r="A136" s="935">
        <v>1172100</v>
      </c>
      <c r="B136" s="763" t="s">
        <v>1102</v>
      </c>
      <c r="C136" s="738" t="s">
        <v>1018</v>
      </c>
      <c r="D136" s="860"/>
      <c r="E136" s="860"/>
      <c r="F136" s="860"/>
      <c r="G136" s="860"/>
      <c r="H136" s="861"/>
      <c r="I136" s="861"/>
      <c r="J136" s="970">
        <v>0</v>
      </c>
    </row>
    <row r="137" spans="1:10" s="688" customFormat="1" ht="12.75" hidden="1">
      <c r="A137" s="935">
        <v>1172200</v>
      </c>
      <c r="B137" s="763" t="s">
        <v>1103</v>
      </c>
      <c r="C137" s="796">
        <v>482200</v>
      </c>
      <c r="D137" s="860">
        <v>0</v>
      </c>
      <c r="E137" s="860"/>
      <c r="F137" s="860">
        <v>0</v>
      </c>
      <c r="G137" s="860">
        <v>0</v>
      </c>
      <c r="H137" s="861">
        <v>0</v>
      </c>
      <c r="I137" s="861">
        <v>0</v>
      </c>
      <c r="J137" s="970">
        <f>F137</f>
        <v>0</v>
      </c>
    </row>
    <row r="138" spans="1:10" s="688" customFormat="1" ht="12.75" hidden="1">
      <c r="A138" s="935">
        <v>1172300</v>
      </c>
      <c r="B138" s="776" t="s">
        <v>1679</v>
      </c>
      <c r="C138" s="742" t="s">
        <v>1020</v>
      </c>
      <c r="D138" s="860">
        <v>0</v>
      </c>
      <c r="E138" s="860"/>
      <c r="F138" s="860">
        <v>0</v>
      </c>
      <c r="G138" s="860">
        <v>0</v>
      </c>
      <c r="H138" s="861">
        <v>0</v>
      </c>
      <c r="I138" s="861">
        <v>0</v>
      </c>
      <c r="J138" s="970">
        <f>F138</f>
        <v>0</v>
      </c>
    </row>
    <row r="139" spans="1:10" s="688" customFormat="1" ht="25.5" hidden="1">
      <c r="A139" s="935">
        <v>1172400</v>
      </c>
      <c r="B139" s="797" t="s">
        <v>1680</v>
      </c>
      <c r="C139" s="742" t="s">
        <v>125</v>
      </c>
      <c r="D139" s="863"/>
      <c r="E139" s="860"/>
      <c r="F139" s="863"/>
      <c r="G139" s="863"/>
      <c r="H139" s="864"/>
      <c r="I139" s="864"/>
      <c r="J139" s="970">
        <v>0</v>
      </c>
    </row>
    <row r="140" spans="1:10" s="688" customFormat="1" ht="25.5" hidden="1">
      <c r="A140" s="935">
        <v>1173000</v>
      </c>
      <c r="B140" s="795" t="s">
        <v>126</v>
      </c>
      <c r="C140" s="771" t="s">
        <v>358</v>
      </c>
      <c r="D140" s="863">
        <v>0</v>
      </c>
      <c r="E140" s="863"/>
      <c r="F140" s="863">
        <v>0</v>
      </c>
      <c r="G140" s="863">
        <v>0</v>
      </c>
      <c r="H140" s="864">
        <v>0</v>
      </c>
      <c r="I140" s="864">
        <v>0</v>
      </c>
      <c r="J140" s="970">
        <v>0</v>
      </c>
    </row>
    <row r="141" spans="1:10" s="688" customFormat="1" ht="25.5" hidden="1">
      <c r="A141" s="964">
        <v>1173100</v>
      </c>
      <c r="B141" s="798" t="s">
        <v>127</v>
      </c>
      <c r="C141" s="742" t="s">
        <v>1088</v>
      </c>
      <c r="D141" s="863"/>
      <c r="E141" s="860"/>
      <c r="F141" s="863"/>
      <c r="G141" s="863"/>
      <c r="H141" s="864"/>
      <c r="I141" s="864"/>
      <c r="J141" s="970">
        <v>0</v>
      </c>
    </row>
    <row r="142" spans="1:10" s="688" customFormat="1" ht="38.25" hidden="1">
      <c r="A142" s="964">
        <v>1174000</v>
      </c>
      <c r="B142" s="795" t="s">
        <v>1089</v>
      </c>
      <c r="C142" s="771" t="s">
        <v>358</v>
      </c>
      <c r="D142" s="863">
        <v>0</v>
      </c>
      <c r="E142" s="863"/>
      <c r="F142" s="863">
        <v>0</v>
      </c>
      <c r="G142" s="863">
        <v>0</v>
      </c>
      <c r="H142" s="864">
        <v>0</v>
      </c>
      <c r="I142" s="864">
        <v>0</v>
      </c>
      <c r="J142" s="970">
        <v>0</v>
      </c>
    </row>
    <row r="143" spans="1:10" s="688" customFormat="1" ht="25.5" hidden="1">
      <c r="A143" s="964">
        <v>1174100</v>
      </c>
      <c r="B143" s="798" t="s">
        <v>1104</v>
      </c>
      <c r="C143" s="742" t="s">
        <v>1090</v>
      </c>
      <c r="D143" s="863"/>
      <c r="E143" s="863"/>
      <c r="F143" s="863"/>
      <c r="G143" s="863"/>
      <c r="H143" s="864"/>
      <c r="I143" s="864"/>
      <c r="J143" s="970">
        <v>0</v>
      </c>
    </row>
    <row r="144" spans="1:10" s="688" customFormat="1" ht="25.5" hidden="1">
      <c r="A144" s="964">
        <v>1174200</v>
      </c>
      <c r="B144" s="797" t="s">
        <v>1681</v>
      </c>
      <c r="C144" s="742" t="s">
        <v>447</v>
      </c>
      <c r="D144" s="863"/>
      <c r="E144" s="863"/>
      <c r="F144" s="863"/>
      <c r="G144" s="863"/>
      <c r="H144" s="864"/>
      <c r="I144" s="864"/>
      <c r="J144" s="970">
        <v>0</v>
      </c>
    </row>
    <row r="145" spans="1:10" s="688" customFormat="1" ht="51" hidden="1">
      <c r="A145" s="964">
        <v>1175000</v>
      </c>
      <c r="B145" s="795" t="s">
        <v>558</v>
      </c>
      <c r="C145" s="771" t="s">
        <v>358</v>
      </c>
      <c r="D145" s="863">
        <v>0</v>
      </c>
      <c r="E145" s="863"/>
      <c r="F145" s="863">
        <v>0</v>
      </c>
      <c r="G145" s="863">
        <v>0</v>
      </c>
      <c r="H145" s="864">
        <v>0</v>
      </c>
      <c r="I145" s="864">
        <v>0</v>
      </c>
      <c r="J145" s="970">
        <v>0</v>
      </c>
    </row>
    <row r="146" spans="1:10" s="688" customFormat="1" ht="38.25" hidden="1">
      <c r="A146" s="964">
        <v>1175100</v>
      </c>
      <c r="B146" s="797" t="s">
        <v>1682</v>
      </c>
      <c r="C146" s="742" t="s">
        <v>227</v>
      </c>
      <c r="D146" s="863"/>
      <c r="E146" s="863"/>
      <c r="F146" s="863"/>
      <c r="G146" s="863"/>
      <c r="H146" s="864"/>
      <c r="I146" s="864"/>
      <c r="J146" s="970">
        <v>0</v>
      </c>
    </row>
    <row r="147" spans="1:10" s="688" customFormat="1" ht="12.75" hidden="1">
      <c r="A147" s="964">
        <v>1176000</v>
      </c>
      <c r="B147" s="795" t="s">
        <v>228</v>
      </c>
      <c r="C147" s="771" t="s">
        <v>358</v>
      </c>
      <c r="D147" s="863">
        <v>0</v>
      </c>
      <c r="E147" s="863"/>
      <c r="F147" s="863">
        <v>0</v>
      </c>
      <c r="G147" s="863">
        <v>0</v>
      </c>
      <c r="H147" s="864">
        <v>0</v>
      </c>
      <c r="I147" s="864">
        <v>0</v>
      </c>
      <c r="J147" s="970">
        <v>0</v>
      </c>
    </row>
    <row r="148" spans="1:10" s="688" customFormat="1" ht="12.75" hidden="1">
      <c r="A148" s="964">
        <v>1176100</v>
      </c>
      <c r="B148" s="797" t="s">
        <v>1683</v>
      </c>
      <c r="C148" s="742" t="s">
        <v>8</v>
      </c>
      <c r="D148" s="863"/>
      <c r="E148" s="860"/>
      <c r="F148" s="863"/>
      <c r="G148" s="863"/>
      <c r="H148" s="864"/>
      <c r="I148" s="864"/>
      <c r="J148" s="970">
        <v>0</v>
      </c>
    </row>
    <row r="149" spans="1:10" s="688" customFormat="1" ht="12.75" hidden="1">
      <c r="A149" s="964">
        <v>1177000</v>
      </c>
      <c r="B149" s="795" t="s">
        <v>587</v>
      </c>
      <c r="C149" s="771" t="s">
        <v>358</v>
      </c>
      <c r="D149" s="863">
        <v>0</v>
      </c>
      <c r="E149" s="863"/>
      <c r="F149" s="863">
        <v>0</v>
      </c>
      <c r="G149" s="863">
        <v>0</v>
      </c>
      <c r="H149" s="864">
        <v>0</v>
      </c>
      <c r="I149" s="864">
        <v>0</v>
      </c>
      <c r="J149" s="970">
        <v>0</v>
      </c>
    </row>
    <row r="150" spans="1:10" s="688" customFormat="1" ht="13.5" hidden="1" thickBot="1">
      <c r="A150" s="965">
        <v>1177100</v>
      </c>
      <c r="B150" s="799" t="s">
        <v>1684</v>
      </c>
      <c r="C150" s="746" t="s">
        <v>259</v>
      </c>
      <c r="D150" s="855"/>
      <c r="E150" s="855"/>
      <c r="F150" s="855"/>
      <c r="G150" s="855"/>
      <c r="H150" s="856"/>
      <c r="I150" s="856"/>
      <c r="J150" s="970">
        <v>0</v>
      </c>
    </row>
    <row r="151" spans="1:10" s="688" customFormat="1" ht="26.25" hidden="1" thickBot="1">
      <c r="A151" s="968" t="s">
        <v>262</v>
      </c>
      <c r="B151" s="806" t="s">
        <v>648</v>
      </c>
      <c r="C151" s="807" t="s">
        <v>358</v>
      </c>
      <c r="D151" s="969">
        <f>D152</f>
        <v>0</v>
      </c>
      <c r="E151" s="969"/>
      <c r="F151" s="969">
        <f>F152</f>
        <v>0</v>
      </c>
      <c r="G151" s="969">
        <f>G152</f>
        <v>0</v>
      </c>
      <c r="H151" s="1127">
        <f>H152</f>
        <v>0</v>
      </c>
      <c r="I151" s="1127">
        <f>I152</f>
        <v>0</v>
      </c>
      <c r="J151" s="970">
        <f>F152</f>
        <v>0</v>
      </c>
    </row>
    <row r="152" spans="1:10" s="688" customFormat="1" ht="12.75" hidden="1">
      <c r="A152" s="966" t="s">
        <v>650</v>
      </c>
      <c r="B152" s="815" t="s">
        <v>651</v>
      </c>
      <c r="C152" s="734" t="s">
        <v>358</v>
      </c>
      <c r="D152" s="858">
        <f>SUM(D153:D158)</f>
        <v>0</v>
      </c>
      <c r="E152" s="858">
        <f>E157</f>
        <v>0</v>
      </c>
      <c r="F152" s="858">
        <f>F157</f>
        <v>0</v>
      </c>
      <c r="G152" s="858">
        <f>SUM(G153:G155)</f>
        <v>0</v>
      </c>
      <c r="H152" s="859">
        <f>+SUM(H153:H155)</f>
        <v>0</v>
      </c>
      <c r="I152" s="859">
        <f>SUM(I153:I157)</f>
        <v>0</v>
      </c>
      <c r="J152" s="970">
        <f>F152</f>
        <v>0</v>
      </c>
    </row>
    <row r="153" spans="1:10" s="688" customFormat="1" ht="12.75" hidden="1">
      <c r="A153" s="964" t="s">
        <v>652</v>
      </c>
      <c r="B153" s="797" t="s">
        <v>1685</v>
      </c>
      <c r="C153" s="971" t="s">
        <v>987</v>
      </c>
      <c r="D153" s="863"/>
      <c r="E153" s="860"/>
      <c r="F153" s="863"/>
      <c r="G153" s="863"/>
      <c r="H153" s="864"/>
      <c r="I153" s="864"/>
      <c r="J153" s="970">
        <f>F153</f>
        <v>0</v>
      </c>
    </row>
    <row r="154" spans="1:10" s="688" customFormat="1" ht="12.75" hidden="1">
      <c r="A154" s="964" t="s">
        <v>988</v>
      </c>
      <c r="B154" s="797" t="s">
        <v>1686</v>
      </c>
      <c r="C154" s="971" t="s">
        <v>965</v>
      </c>
      <c r="D154" s="863"/>
      <c r="E154" s="860"/>
      <c r="F154" s="863"/>
      <c r="G154" s="863"/>
      <c r="H154" s="864"/>
      <c r="I154" s="864"/>
      <c r="J154" s="970">
        <f>F154</f>
        <v>0</v>
      </c>
    </row>
    <row r="155" spans="1:10" s="688" customFormat="1" ht="25.5" hidden="1">
      <c r="A155" s="964" t="s">
        <v>966</v>
      </c>
      <c r="B155" s="797" t="s">
        <v>1687</v>
      </c>
      <c r="C155" s="971" t="s">
        <v>968</v>
      </c>
      <c r="D155" s="1372">
        <v>0</v>
      </c>
      <c r="E155" s="1212"/>
      <c r="F155" s="1372">
        <v>0</v>
      </c>
      <c r="G155" s="1213">
        <v>0</v>
      </c>
      <c r="H155" s="1389">
        <v>0</v>
      </c>
      <c r="I155" s="1389">
        <v>0</v>
      </c>
      <c r="J155" s="1215">
        <f>F155</f>
        <v>0</v>
      </c>
    </row>
    <row r="156" spans="1:10" s="688" customFormat="1" ht="12.75" hidden="1">
      <c r="A156" s="973" t="s">
        <v>969</v>
      </c>
      <c r="B156" s="797" t="s">
        <v>1688</v>
      </c>
      <c r="C156" s="971" t="s">
        <v>1099</v>
      </c>
      <c r="D156" s="863"/>
      <c r="E156" s="860"/>
      <c r="F156" s="863"/>
      <c r="G156" s="863"/>
      <c r="H156" s="864"/>
      <c r="I156" s="864"/>
      <c r="J156" s="970">
        <v>0</v>
      </c>
    </row>
    <row r="157" spans="1:10" s="688" customFormat="1" ht="12.75" hidden="1">
      <c r="A157" s="973" t="s">
        <v>138</v>
      </c>
      <c r="B157" s="798" t="s">
        <v>139</v>
      </c>
      <c r="C157" s="971" t="s">
        <v>140</v>
      </c>
      <c r="D157" s="863">
        <v>0</v>
      </c>
      <c r="E157" s="860">
        <v>0</v>
      </c>
      <c r="F157" s="863">
        <f>D157+E157</f>
        <v>0</v>
      </c>
      <c r="G157" s="863">
        <v>0</v>
      </c>
      <c r="H157" s="864">
        <v>0</v>
      </c>
      <c r="I157" s="864">
        <v>0</v>
      </c>
      <c r="J157" s="970">
        <f>F157</f>
        <v>0</v>
      </c>
    </row>
    <row r="158" spans="1:10" s="688" customFormat="1" ht="12.75" hidden="1">
      <c r="A158" s="973" t="s">
        <v>141</v>
      </c>
      <c r="B158" s="797" t="s">
        <v>1689</v>
      </c>
      <c r="C158" s="971" t="s">
        <v>897</v>
      </c>
      <c r="D158" s="865"/>
      <c r="E158" s="846"/>
      <c r="F158" s="865"/>
      <c r="G158" s="865"/>
      <c r="H158" s="866"/>
      <c r="I158" s="866"/>
      <c r="J158" s="931">
        <v>0</v>
      </c>
    </row>
    <row r="159" spans="1:10" s="688" customFormat="1" ht="12.75" hidden="1">
      <c r="A159" s="973" t="s">
        <v>898</v>
      </c>
      <c r="B159" s="797" t="s">
        <v>1690</v>
      </c>
      <c r="C159" s="971" t="s">
        <v>900</v>
      </c>
      <c r="D159" s="865"/>
      <c r="E159" s="846"/>
      <c r="F159" s="865"/>
      <c r="G159" s="865"/>
      <c r="H159" s="866"/>
      <c r="I159" s="866"/>
      <c r="J159" s="931">
        <v>0</v>
      </c>
    </row>
    <row r="160" spans="1:10" s="688" customFormat="1" ht="12.75" hidden="1">
      <c r="A160" s="974" t="s">
        <v>800</v>
      </c>
      <c r="B160" s="975" t="s">
        <v>1691</v>
      </c>
      <c r="C160" s="976" t="s">
        <v>657</v>
      </c>
      <c r="D160" s="865"/>
      <c r="E160" s="846"/>
      <c r="F160" s="865"/>
      <c r="G160" s="865"/>
      <c r="H160" s="866"/>
      <c r="I160" s="866"/>
      <c r="J160" s="931">
        <v>0</v>
      </c>
    </row>
    <row r="161" spans="1:10" s="688" customFormat="1" ht="12.75" hidden="1">
      <c r="A161" s="940" t="s">
        <v>801</v>
      </c>
      <c r="B161" s="977" t="s">
        <v>1063</v>
      </c>
      <c r="C161" s="944" t="s">
        <v>1064</v>
      </c>
      <c r="D161" s="865"/>
      <c r="E161" s="846"/>
      <c r="F161" s="865"/>
      <c r="G161" s="865"/>
      <c r="H161" s="866"/>
      <c r="I161" s="866"/>
      <c r="J161" s="931">
        <v>0</v>
      </c>
    </row>
    <row r="162" spans="1:10" s="688" customFormat="1" ht="12.75" hidden="1">
      <c r="A162" s="940" t="s">
        <v>1065</v>
      </c>
      <c r="B162" s="977" t="s">
        <v>1066</v>
      </c>
      <c r="C162" s="944" t="s">
        <v>1067</v>
      </c>
      <c r="D162" s="865"/>
      <c r="E162" s="846"/>
      <c r="F162" s="865"/>
      <c r="G162" s="865"/>
      <c r="H162" s="866"/>
      <c r="I162" s="866"/>
      <c r="J162" s="931">
        <v>0</v>
      </c>
    </row>
    <row r="163" spans="1:10" s="688" customFormat="1" ht="12.75" hidden="1">
      <c r="A163" s="978" t="s">
        <v>658</v>
      </c>
      <c r="B163" s="979" t="s">
        <v>659</v>
      </c>
      <c r="C163" s="980" t="s">
        <v>358</v>
      </c>
      <c r="D163" s="865">
        <v>0</v>
      </c>
      <c r="E163" s="865"/>
      <c r="F163" s="865">
        <v>0</v>
      </c>
      <c r="G163" s="865">
        <v>0</v>
      </c>
      <c r="H163" s="866">
        <v>0</v>
      </c>
      <c r="I163" s="866">
        <v>0</v>
      </c>
      <c r="J163" s="931">
        <v>0</v>
      </c>
    </row>
    <row r="164" spans="1:10" ht="12.75" hidden="1">
      <c r="A164" s="973" t="s">
        <v>660</v>
      </c>
      <c r="B164" s="798" t="s">
        <v>661</v>
      </c>
      <c r="C164" s="971" t="s">
        <v>662</v>
      </c>
      <c r="D164" s="865"/>
      <c r="E164" s="846"/>
      <c r="F164" s="865"/>
      <c r="G164" s="865"/>
      <c r="H164" s="866"/>
      <c r="I164" s="866"/>
      <c r="J164" s="931">
        <v>0</v>
      </c>
    </row>
    <row r="165" spans="1:10" ht="12.75" hidden="1">
      <c r="A165" s="973" t="s">
        <v>663</v>
      </c>
      <c r="B165" s="798" t="s">
        <v>664</v>
      </c>
      <c r="C165" s="971" t="s">
        <v>665</v>
      </c>
      <c r="D165" s="865"/>
      <c r="E165" s="846"/>
      <c r="F165" s="865"/>
      <c r="G165" s="865"/>
      <c r="H165" s="866"/>
      <c r="I165" s="866"/>
      <c r="J165" s="931">
        <v>0</v>
      </c>
    </row>
    <row r="166" spans="1:10" ht="9" customHeight="1">
      <c r="A166" s="973" t="s">
        <v>666</v>
      </c>
      <c r="B166" s="797" t="s">
        <v>1692</v>
      </c>
      <c r="C166" s="971" t="s">
        <v>314</v>
      </c>
      <c r="D166" s="865"/>
      <c r="E166" s="846"/>
      <c r="F166" s="865"/>
      <c r="G166" s="865"/>
      <c r="H166" s="866"/>
      <c r="I166" s="866"/>
      <c r="J166" s="931">
        <v>0</v>
      </c>
    </row>
    <row r="167" spans="1:10" ht="12.75" hidden="1">
      <c r="A167" s="973" t="s">
        <v>315</v>
      </c>
      <c r="B167" s="797" t="s">
        <v>1693</v>
      </c>
      <c r="C167" s="971" t="s">
        <v>317</v>
      </c>
      <c r="D167" s="865"/>
      <c r="E167" s="846"/>
      <c r="F167" s="865"/>
      <c r="G167" s="865"/>
      <c r="H167" s="866"/>
      <c r="I167" s="866"/>
      <c r="J167" s="931">
        <v>0</v>
      </c>
    </row>
    <row r="168" spans="1:10" ht="12.75" hidden="1">
      <c r="A168" s="973" t="s">
        <v>318</v>
      </c>
      <c r="B168" s="795" t="s">
        <v>319</v>
      </c>
      <c r="C168" s="783" t="s">
        <v>358</v>
      </c>
      <c r="D168" s="865">
        <v>0</v>
      </c>
      <c r="E168" s="865"/>
      <c r="F168" s="865">
        <v>0</v>
      </c>
      <c r="G168" s="865">
        <v>0</v>
      </c>
      <c r="H168" s="866">
        <v>0</v>
      </c>
      <c r="I168" s="866">
        <v>0</v>
      </c>
      <c r="J168" s="931">
        <v>0</v>
      </c>
    </row>
    <row r="169" spans="1:10" ht="12.75" hidden="1">
      <c r="A169" s="973" t="s">
        <v>320</v>
      </c>
      <c r="B169" s="798" t="s">
        <v>1105</v>
      </c>
      <c r="C169" s="971" t="s">
        <v>321</v>
      </c>
      <c r="D169" s="865"/>
      <c r="E169" s="846"/>
      <c r="F169" s="865"/>
      <c r="G169" s="865"/>
      <c r="H169" s="866"/>
      <c r="I169" s="866"/>
      <c r="J169" s="931">
        <v>0</v>
      </c>
    </row>
    <row r="170" spans="1:10" ht="12.75" hidden="1">
      <c r="A170" s="981" t="s">
        <v>322</v>
      </c>
      <c r="B170" s="822" t="s">
        <v>1068</v>
      </c>
      <c r="C170" s="783" t="s">
        <v>358</v>
      </c>
      <c r="D170" s="865">
        <v>0</v>
      </c>
      <c r="E170" s="865"/>
      <c r="F170" s="865">
        <v>0</v>
      </c>
      <c r="G170" s="865">
        <v>0</v>
      </c>
      <c r="H170" s="866">
        <v>0</v>
      </c>
      <c r="I170" s="866">
        <v>0</v>
      </c>
      <c r="J170" s="931">
        <v>0</v>
      </c>
    </row>
    <row r="171" spans="1:10" ht="12.75" hidden="1">
      <c r="A171" s="973" t="s">
        <v>324</v>
      </c>
      <c r="B171" s="798" t="s">
        <v>1106</v>
      </c>
      <c r="C171" s="971" t="s">
        <v>325</v>
      </c>
      <c r="D171" s="865"/>
      <c r="E171" s="865"/>
      <c r="F171" s="865"/>
      <c r="G171" s="865"/>
      <c r="H171" s="866"/>
      <c r="I171" s="866"/>
      <c r="J171" s="931">
        <v>0</v>
      </c>
    </row>
    <row r="172" spans="1:10" ht="12.75">
      <c r="A172" s="973" t="s">
        <v>326</v>
      </c>
      <c r="B172" s="798" t="s">
        <v>1107</v>
      </c>
      <c r="C172" s="971" t="s">
        <v>327</v>
      </c>
      <c r="D172" s="865"/>
      <c r="E172" s="865"/>
      <c r="F172" s="865"/>
      <c r="G172" s="865"/>
      <c r="H172" s="866"/>
      <c r="I172" s="866"/>
      <c r="J172" s="865"/>
    </row>
    <row r="173" spans="1:10" ht="12.75">
      <c r="A173" s="973" t="s">
        <v>328</v>
      </c>
      <c r="B173" s="797" t="s">
        <v>1694</v>
      </c>
      <c r="C173" s="971" t="s">
        <v>330</v>
      </c>
      <c r="D173" s="865"/>
      <c r="E173" s="865"/>
      <c r="F173" s="865"/>
      <c r="G173" s="865"/>
      <c r="H173" s="866"/>
      <c r="I173" s="866"/>
      <c r="J173" s="865"/>
    </row>
    <row r="174" spans="1:10" ht="13.5" thickBot="1">
      <c r="A174" s="982">
        <v>1244000</v>
      </c>
      <c r="B174" s="983" t="s">
        <v>1706</v>
      </c>
      <c r="C174" s="976" t="s">
        <v>1134</v>
      </c>
      <c r="D174" s="883"/>
      <c r="E174" s="883"/>
      <c r="F174" s="883"/>
      <c r="G174" s="883"/>
      <c r="H174" s="1382"/>
      <c r="I174" s="1382"/>
      <c r="J174" s="883"/>
    </row>
    <row r="175" spans="1:10" ht="13.5" thickBot="1">
      <c r="A175" s="984">
        <v>1000000</v>
      </c>
      <c r="B175" s="985" t="s">
        <v>1070</v>
      </c>
      <c r="C175" s="986" t="s">
        <v>358</v>
      </c>
      <c r="D175" s="969">
        <f>D32+D151</f>
        <v>1999</v>
      </c>
      <c r="E175" s="969">
        <f>E32</f>
        <v>0</v>
      </c>
      <c r="F175" s="1523">
        <f>F32+F151</f>
        <v>1999</v>
      </c>
      <c r="G175" s="1524">
        <f>G32+G151</f>
        <v>550</v>
      </c>
      <c r="H175" s="1525">
        <f>H32+H151+H157</f>
        <v>1100</v>
      </c>
      <c r="I175" s="1525">
        <f>I32+I151</f>
        <v>1700</v>
      </c>
      <c r="J175" s="1525">
        <f>J32+J151</f>
        <v>1999</v>
      </c>
    </row>
    <row r="176" spans="1:10" ht="15.75" customHeight="1">
      <c r="A176" s="1392"/>
      <c r="B176" s="830"/>
      <c r="C176" s="831"/>
      <c r="D176" s="1393"/>
      <c r="E176" s="1393"/>
      <c r="F176" s="1393"/>
      <c r="G176" s="1522"/>
      <c r="H176" s="1522"/>
      <c r="I176" s="1522"/>
      <c r="J176" s="1522"/>
    </row>
    <row r="177" spans="1:10" ht="26.25" customHeight="1">
      <c r="A177" s="2594" t="s">
        <v>2263</v>
      </c>
      <c r="B177" s="2594"/>
      <c r="C177" s="2594"/>
      <c r="D177" s="2594"/>
      <c r="E177" s="2594"/>
      <c r="F177" s="2594"/>
      <c r="G177" s="2594"/>
      <c r="H177" s="2594"/>
      <c r="I177" s="2594"/>
      <c r="J177" s="2594"/>
    </row>
    <row r="178" spans="1:10" ht="15.75" customHeight="1">
      <c r="A178" s="2625" t="s">
        <v>1114</v>
      </c>
      <c r="B178" s="2625"/>
      <c r="C178" s="2625"/>
      <c r="D178" s="2625"/>
      <c r="E178" s="2625"/>
      <c r="F178" s="2625"/>
      <c r="G178" s="2625"/>
      <c r="H178" s="2625"/>
      <c r="I178" s="2625"/>
      <c r="J178" s="2625"/>
    </row>
    <row r="179" spans="1:10" ht="15.75" customHeight="1">
      <c r="A179" s="2594" t="s">
        <v>1780</v>
      </c>
      <c r="B179" s="2594"/>
      <c r="C179" s="2594"/>
      <c r="D179" s="2594"/>
      <c r="E179" s="2594"/>
      <c r="F179" s="2594"/>
      <c r="G179" s="2594"/>
      <c r="H179" s="2594"/>
      <c r="I179" s="2594"/>
      <c r="J179" s="2594"/>
    </row>
    <row r="180" spans="1:10" ht="15.75" customHeight="1">
      <c r="A180" s="2623" t="s">
        <v>992</v>
      </c>
      <c r="B180" s="2623"/>
      <c r="C180" s="2623"/>
      <c r="D180" s="2623"/>
      <c r="E180" s="2623"/>
      <c r="F180" s="2623"/>
      <c r="G180" s="2623"/>
      <c r="H180" s="2623"/>
      <c r="I180" s="2623"/>
      <c r="J180" s="2623"/>
    </row>
    <row r="181" spans="1:10" ht="15.75" customHeight="1">
      <c r="A181" s="2624" t="s">
        <v>1698</v>
      </c>
      <c r="B181" s="2624"/>
      <c r="C181" s="2624"/>
      <c r="D181" s="2624"/>
      <c r="E181" s="2624"/>
      <c r="F181" s="2624"/>
      <c r="G181" s="2624"/>
      <c r="H181" s="2624"/>
      <c r="I181" s="2624"/>
      <c r="J181" s="2624"/>
    </row>
    <row r="182" spans="1:10" ht="15.75" customHeight="1">
      <c r="A182" s="2594" t="s">
        <v>993</v>
      </c>
      <c r="B182" s="2594"/>
      <c r="C182" s="2594"/>
      <c r="D182" s="2594"/>
      <c r="E182" s="2594"/>
      <c r="F182" s="2594"/>
      <c r="G182" s="2594"/>
      <c r="H182" s="2594"/>
      <c r="I182" s="2594"/>
      <c r="J182" s="2594"/>
    </row>
    <row r="183" spans="1:10" s="626" customFormat="1" ht="14.25">
      <c r="A183" s="832" t="s">
        <v>1699</v>
      </c>
      <c r="B183" s="832"/>
      <c r="C183" s="833"/>
      <c r="D183" s="832"/>
      <c r="E183" s="832"/>
      <c r="F183" s="832"/>
      <c r="G183" s="832" t="s">
        <v>1147</v>
      </c>
      <c r="H183" s="832"/>
      <c r="I183" s="832"/>
      <c r="J183" s="832"/>
    </row>
    <row r="184" spans="1:10" s="626" customFormat="1" ht="14.25">
      <c r="A184" s="834" t="s">
        <v>1700</v>
      </c>
      <c r="B184" s="833" t="s">
        <v>642</v>
      </c>
      <c r="C184" s="836"/>
      <c r="D184" s="678"/>
      <c r="E184" s="675" t="s">
        <v>309</v>
      </c>
      <c r="F184" s="678"/>
      <c r="G184" s="675" t="s">
        <v>310</v>
      </c>
      <c r="H184" s="678"/>
      <c r="I184" s="678"/>
      <c r="J184" s="834"/>
    </row>
    <row r="185" spans="1:10" ht="15.75" customHeight="1">
      <c r="A185" s="2600"/>
      <c r="B185" s="2600"/>
      <c r="C185" s="2600"/>
      <c r="D185" s="2600"/>
      <c r="E185" s="2600"/>
      <c r="F185" s="2600"/>
      <c r="G185" s="2600"/>
      <c r="H185" s="2600"/>
      <c r="I185" s="2600"/>
      <c r="J185" s="2600"/>
    </row>
    <row r="186" spans="1:10" ht="15.75" customHeight="1">
      <c r="A186" s="2626"/>
      <c r="B186" s="2626"/>
      <c r="C186" s="2626"/>
      <c r="D186" s="2626"/>
      <c r="E186" s="2626"/>
      <c r="F186" s="2626"/>
      <c r="G186" s="2626"/>
      <c r="H186" s="2626"/>
      <c r="I186" s="2626"/>
      <c r="J186" s="2626"/>
    </row>
    <row r="187" spans="1:10" ht="15.75" customHeight="1">
      <c r="A187" s="2626"/>
      <c r="B187" s="2626"/>
      <c r="C187" s="2626"/>
      <c r="D187" s="2626"/>
      <c r="E187" s="2626"/>
      <c r="F187" s="2626"/>
      <c r="G187" s="2626"/>
      <c r="H187" s="2626"/>
      <c r="I187" s="2626"/>
      <c r="J187" s="2626"/>
    </row>
    <row r="188" spans="1:10" ht="15.75" customHeight="1">
      <c r="A188" s="2626"/>
      <c r="B188" s="2626"/>
      <c r="C188" s="2626"/>
      <c r="D188" s="2626"/>
      <c r="E188" s="2626"/>
      <c r="F188" s="2626"/>
      <c r="G188" s="2626"/>
      <c r="H188" s="2626"/>
      <c r="I188" s="2626"/>
      <c r="J188" s="2626"/>
    </row>
    <row r="189" spans="1:10" ht="15.75" customHeight="1">
      <c r="A189" s="2626"/>
      <c r="B189" s="2626"/>
      <c r="C189" s="2626"/>
      <c r="D189" s="2626"/>
      <c r="E189" s="2626"/>
      <c r="F189" s="2626"/>
      <c r="G189" s="2626"/>
      <c r="H189" s="2626"/>
      <c r="I189" s="2626"/>
      <c r="J189" s="2626"/>
    </row>
    <row r="190" spans="1:10" ht="15.75" customHeight="1">
      <c r="A190" s="2626"/>
      <c r="B190" s="2626"/>
      <c r="C190" s="2626"/>
      <c r="D190" s="2626"/>
      <c r="E190" s="2626"/>
      <c r="F190" s="2626"/>
      <c r="G190" s="2626"/>
      <c r="H190" s="2626"/>
      <c r="I190" s="2626"/>
      <c r="J190" s="2626"/>
    </row>
    <row r="191" spans="1:10" ht="15.75" customHeight="1">
      <c r="A191" s="2626"/>
      <c r="B191" s="2626"/>
      <c r="C191" s="2626"/>
      <c r="D191" s="2626"/>
      <c r="E191" s="2626"/>
      <c r="F191" s="2626"/>
      <c r="G191" s="2626"/>
      <c r="H191" s="2626"/>
      <c r="I191" s="2626"/>
      <c r="J191" s="2626"/>
    </row>
    <row r="192" spans="1:10" ht="15.75" customHeight="1">
      <c r="A192" s="2626"/>
      <c r="B192" s="2626"/>
      <c r="C192" s="2626"/>
      <c r="D192" s="2626"/>
      <c r="E192" s="2626"/>
      <c r="F192" s="2626"/>
      <c r="G192" s="2626"/>
      <c r="H192" s="2626"/>
      <c r="I192" s="2626"/>
      <c r="J192" s="2626"/>
    </row>
    <row r="193" spans="1:10" ht="15.75" customHeight="1">
      <c r="A193" s="2626"/>
      <c r="B193" s="2626"/>
      <c r="C193" s="2626"/>
      <c r="D193" s="2626"/>
      <c r="E193" s="2626"/>
      <c r="F193" s="2626"/>
      <c r="G193" s="2626"/>
      <c r="H193" s="2626"/>
      <c r="I193" s="2626"/>
      <c r="J193" s="2626"/>
    </row>
    <row r="194" spans="1:10" ht="15.75" customHeight="1">
      <c r="A194" s="987"/>
      <c r="B194" s="987"/>
      <c r="C194" s="987"/>
      <c r="D194" s="987"/>
      <c r="E194" s="987"/>
      <c r="F194" s="987"/>
      <c r="G194" s="987"/>
      <c r="H194" s="987"/>
      <c r="I194" s="987"/>
      <c r="J194" s="987"/>
    </row>
    <row r="195" spans="1:10" ht="15.75" customHeight="1">
      <c r="A195" s="2626"/>
      <c r="B195" s="2626"/>
      <c r="C195" s="2626"/>
      <c r="D195" s="2626"/>
      <c r="E195" s="2626"/>
      <c r="F195" s="2626"/>
      <c r="G195" s="2626"/>
      <c r="H195" s="2626"/>
      <c r="I195" s="2626"/>
      <c r="J195" s="2626"/>
    </row>
    <row r="196" spans="1:10" ht="15.75" customHeight="1">
      <c r="A196" s="987"/>
      <c r="B196" s="987"/>
      <c r="C196" s="987"/>
      <c r="D196" s="987"/>
      <c r="E196" s="987"/>
      <c r="F196" s="989"/>
      <c r="G196" s="989"/>
      <c r="H196" s="989"/>
      <c r="I196" s="989"/>
      <c r="J196" s="989"/>
    </row>
    <row r="197" spans="1:10" ht="15.75" customHeight="1">
      <c r="A197" s="2626"/>
      <c r="B197" s="2626"/>
      <c r="C197" s="2626"/>
      <c r="D197" s="2626"/>
      <c r="E197" s="2626"/>
      <c r="F197" s="2626"/>
      <c r="G197" s="2626"/>
      <c r="H197" s="2626"/>
      <c r="I197" s="2626"/>
      <c r="J197" s="2626"/>
    </row>
    <row r="198" spans="1:10" ht="15.75" customHeight="1">
      <c r="A198" s="987"/>
      <c r="B198" s="987"/>
      <c r="C198" s="987"/>
      <c r="D198" s="987"/>
      <c r="E198" s="987"/>
      <c r="F198" s="987"/>
      <c r="G198" s="987"/>
      <c r="H198" s="987"/>
      <c r="I198" s="987"/>
      <c r="J198" s="987"/>
    </row>
    <row r="199" spans="1:10" ht="15.75" customHeight="1">
      <c r="A199" s="2626"/>
      <c r="B199" s="2626"/>
      <c r="C199" s="2626"/>
      <c r="D199" s="2626"/>
      <c r="E199" s="2626"/>
      <c r="F199" s="2626"/>
      <c r="G199" s="2626"/>
      <c r="H199" s="2626"/>
      <c r="I199" s="2626"/>
      <c r="J199" s="2626"/>
    </row>
    <row r="200" spans="1:10" ht="15.75" customHeight="1">
      <c r="A200" s="987"/>
      <c r="B200" s="987"/>
      <c r="C200" s="987"/>
      <c r="D200" s="987"/>
      <c r="E200" s="987"/>
      <c r="F200" s="987"/>
      <c r="G200" s="987"/>
      <c r="H200" s="987"/>
      <c r="I200" s="987"/>
      <c r="J200" s="987"/>
    </row>
    <row r="201" spans="1:10" ht="15.75" customHeight="1">
      <c r="A201" s="2626" t="s">
        <v>53</v>
      </c>
      <c r="B201" s="2626"/>
      <c r="C201" s="2626"/>
      <c r="D201" s="2626"/>
      <c r="E201" s="2626"/>
      <c r="F201" s="2626"/>
      <c r="G201" s="2626"/>
      <c r="H201" s="2626"/>
      <c r="I201" s="2626"/>
      <c r="J201" s="2626"/>
    </row>
    <row r="202" spans="1:10" ht="15.75" customHeight="1">
      <c r="A202" s="2628" t="s">
        <v>1709</v>
      </c>
      <c r="B202" s="2628"/>
      <c r="C202" s="2628"/>
      <c r="D202" s="2628"/>
      <c r="E202" s="2628"/>
      <c r="F202" s="2628"/>
      <c r="G202" s="2628"/>
      <c r="H202" s="2628"/>
      <c r="I202" s="2628"/>
      <c r="J202" s="2628"/>
    </row>
    <row r="203" spans="1:10" ht="15.75" customHeight="1">
      <c r="A203" s="2628" t="s">
        <v>1710</v>
      </c>
      <c r="B203" s="2628"/>
      <c r="C203" s="2628"/>
      <c r="D203" s="2628"/>
      <c r="E203" s="2628"/>
      <c r="F203" s="2628"/>
      <c r="G203" s="2628"/>
      <c r="H203" s="2628"/>
      <c r="I203" s="2628"/>
      <c r="J203" s="2628"/>
    </row>
    <row r="204" spans="1:10" ht="15.75" customHeight="1">
      <c r="A204" s="2628" t="s">
        <v>1711</v>
      </c>
      <c r="B204" s="2628"/>
      <c r="C204" s="2628"/>
      <c r="D204" s="2628"/>
      <c r="E204" s="2628"/>
      <c r="F204" s="2628"/>
      <c r="G204" s="2628"/>
      <c r="H204" s="2628"/>
      <c r="I204" s="2628"/>
      <c r="J204" s="2628"/>
    </row>
    <row r="205" spans="1:10" ht="15.75" customHeight="1">
      <c r="A205" s="987" t="s">
        <v>932</v>
      </c>
      <c r="B205" s="990"/>
      <c r="C205" s="990"/>
      <c r="D205" s="990"/>
      <c r="E205" s="990"/>
      <c r="F205" s="990"/>
      <c r="G205" s="990"/>
      <c r="H205" s="990"/>
      <c r="I205" s="990"/>
      <c r="J205" s="990"/>
    </row>
    <row r="206" spans="1:10" ht="15.75" customHeight="1">
      <c r="A206" s="2628" t="s">
        <v>1712</v>
      </c>
      <c r="B206" s="2628"/>
      <c r="C206" s="2628"/>
      <c r="D206" s="2628"/>
      <c r="E206" s="2628"/>
      <c r="F206" s="2628"/>
      <c r="G206" s="2628"/>
      <c r="H206" s="2628"/>
      <c r="I206" s="2628"/>
      <c r="J206" s="2628"/>
    </row>
    <row r="207" spans="1:10" ht="15.75" customHeight="1">
      <c r="A207" s="2594" t="s">
        <v>675</v>
      </c>
      <c r="B207" s="2594"/>
      <c r="C207" s="2594"/>
      <c r="D207" s="2594"/>
      <c r="E207" s="2594"/>
      <c r="F207" s="2594"/>
      <c r="G207" s="2594"/>
      <c r="H207" s="2594"/>
      <c r="I207" s="2594"/>
      <c r="J207" s="2594"/>
    </row>
    <row r="208" spans="1:10" ht="15.75" customHeight="1">
      <c r="A208" s="2625" t="s">
        <v>1114</v>
      </c>
      <c r="B208" s="2625"/>
      <c r="C208" s="2625"/>
      <c r="D208" s="2625"/>
      <c r="E208" s="2625"/>
      <c r="F208" s="2625"/>
      <c r="G208" s="2625"/>
      <c r="H208" s="2625"/>
      <c r="I208" s="2625"/>
      <c r="J208" s="2625"/>
    </row>
    <row r="209" spans="1:10" ht="15.75" customHeight="1">
      <c r="A209" s="2625" t="s">
        <v>1713</v>
      </c>
      <c r="B209" s="2625"/>
      <c r="C209" s="2625"/>
      <c r="D209" s="2625"/>
      <c r="E209" s="2625"/>
      <c r="F209" s="2625"/>
      <c r="G209" s="2625"/>
      <c r="H209" s="2625"/>
      <c r="I209" s="2625"/>
      <c r="J209" s="2625"/>
    </row>
    <row r="210" spans="1:10" ht="15.75" customHeight="1">
      <c r="A210" s="2623" t="s">
        <v>992</v>
      </c>
      <c r="B210" s="2623"/>
      <c r="C210" s="2623"/>
      <c r="D210" s="2623"/>
      <c r="E210" s="2623"/>
      <c r="F210" s="2623"/>
      <c r="G210" s="2623"/>
      <c r="H210" s="2623"/>
      <c r="I210" s="2623"/>
      <c r="J210" s="2623"/>
    </row>
    <row r="211" spans="1:10" ht="15.75" customHeight="1">
      <c r="A211" s="2631" t="s">
        <v>1714</v>
      </c>
      <c r="B211" s="2631"/>
      <c r="C211" s="2631"/>
      <c r="D211" s="2631"/>
      <c r="E211" s="2631"/>
      <c r="F211" s="2631"/>
      <c r="G211" s="2631"/>
      <c r="H211" s="2631"/>
      <c r="I211" s="2631"/>
      <c r="J211" s="2631"/>
    </row>
    <row r="212" spans="1:10" ht="15.75" customHeight="1">
      <c r="A212" s="2625" t="s">
        <v>993</v>
      </c>
      <c r="B212" s="2625"/>
      <c r="C212" s="2625"/>
      <c r="D212" s="2625"/>
      <c r="E212" s="2625"/>
      <c r="F212" s="2625"/>
      <c r="G212" s="2625"/>
      <c r="H212" s="2625"/>
      <c r="I212" s="2625"/>
      <c r="J212" s="2625"/>
    </row>
    <row r="213" spans="1:10" ht="15.75" customHeight="1">
      <c r="A213" s="2625" t="s">
        <v>994</v>
      </c>
      <c r="B213" s="2625"/>
      <c r="C213" s="2625"/>
      <c r="D213" s="2625"/>
      <c r="E213" s="2625"/>
      <c r="F213" s="2625"/>
      <c r="G213" s="2625"/>
      <c r="H213" s="2625"/>
      <c r="I213" s="2625"/>
      <c r="J213" s="2625"/>
    </row>
    <row r="214" spans="1:10" ht="15.75" customHeight="1">
      <c r="A214" s="2630" t="s">
        <v>1708</v>
      </c>
      <c r="B214" s="2630"/>
      <c r="C214" s="2630"/>
      <c r="D214" s="2630"/>
      <c r="E214" s="2630"/>
      <c r="F214" s="2630"/>
      <c r="G214" s="2630"/>
      <c r="H214" s="2630"/>
      <c r="I214" s="2630"/>
      <c r="J214" s="2630"/>
    </row>
    <row r="215" spans="1:10" ht="15.75" customHeight="1">
      <c r="A215" s="2600"/>
      <c r="B215" s="2600"/>
      <c r="C215" s="2600"/>
      <c r="D215" s="2600"/>
      <c r="E215" s="2600"/>
      <c r="F215" s="2600"/>
      <c r="G215" s="2600"/>
      <c r="H215" s="2600"/>
      <c r="I215" s="2600"/>
      <c r="J215" s="2600"/>
    </row>
  </sheetData>
  <mergeCells count="40">
    <mergeCell ref="A182:J182"/>
    <mergeCell ref="A189:J189"/>
    <mergeCell ref="A9:E9"/>
    <mergeCell ref="B15:E15"/>
    <mergeCell ref="B16:F16"/>
    <mergeCell ref="F29:F30"/>
    <mergeCell ref="A177:J177"/>
    <mergeCell ref="H28:J28"/>
    <mergeCell ref="A180:J180"/>
    <mergeCell ref="A181:J181"/>
    <mergeCell ref="B17:F18"/>
    <mergeCell ref="A14:B14"/>
    <mergeCell ref="G29:J29"/>
    <mergeCell ref="A202:J202"/>
    <mergeCell ref="A206:J206"/>
    <mergeCell ref="A190:J190"/>
    <mergeCell ref="A191:J191"/>
    <mergeCell ref="A178:J178"/>
    <mergeCell ref="A192:J192"/>
    <mergeCell ref="A187:J187"/>
    <mergeCell ref="A188:J188"/>
    <mergeCell ref="A185:J185"/>
    <mergeCell ref="A186:J186"/>
    <mergeCell ref="A197:J197"/>
    <mergeCell ref="A199:J199"/>
    <mergeCell ref="A193:J193"/>
    <mergeCell ref="A195:J195"/>
    <mergeCell ref="A201:J201"/>
    <mergeCell ref="A179:J179"/>
    <mergeCell ref="A213:J213"/>
    <mergeCell ref="A203:J203"/>
    <mergeCell ref="A204:J204"/>
    <mergeCell ref="A214:J214"/>
    <mergeCell ref="A215:J215"/>
    <mergeCell ref="A207:J207"/>
    <mergeCell ref="A208:J208"/>
    <mergeCell ref="A209:J209"/>
    <mergeCell ref="A210:J210"/>
    <mergeCell ref="A211:J211"/>
    <mergeCell ref="A212:J212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215"/>
  <sheetViews>
    <sheetView topLeftCell="A42" workbookViewId="0">
      <selection activeCell="A177" sqref="A177:J177"/>
    </sheetView>
  </sheetViews>
  <sheetFormatPr defaultRowHeight="12.75"/>
  <cols>
    <col min="1" max="1" width="7.140625" style="688" customWidth="1"/>
    <col min="2" max="2" width="45" style="679" customWidth="1"/>
    <col min="3" max="3" width="8.7109375" style="689" customWidth="1"/>
    <col min="4" max="4" width="11.42578125" style="678" customWidth="1"/>
    <col min="5" max="5" width="8.5703125" style="857" customWidth="1"/>
    <col min="6" max="6" width="10" style="678" customWidth="1"/>
    <col min="7" max="7" width="8.5703125" style="678" customWidth="1"/>
    <col min="8" max="8" width="10.140625" style="678" customWidth="1"/>
    <col min="9" max="9" width="9.5703125" style="678" customWidth="1"/>
    <col min="10" max="10" width="11.28515625" style="678" customWidth="1"/>
    <col min="11" max="16384" width="9.140625" style="678"/>
  </cols>
  <sheetData>
    <row r="1" spans="1:10">
      <c r="I1" s="884" t="s">
        <v>931</v>
      </c>
    </row>
    <row r="2" spans="1:10" ht="10.5" customHeight="1">
      <c r="F2" s="885"/>
      <c r="G2" s="885"/>
      <c r="H2" s="885"/>
      <c r="I2" s="885"/>
    </row>
    <row r="3" spans="1:10" ht="9.75" customHeight="1">
      <c r="H3" s="886" t="s">
        <v>888</v>
      </c>
    </row>
    <row r="4" spans="1:10">
      <c r="G4" s="885" t="s">
        <v>1025</v>
      </c>
    </row>
    <row r="5" spans="1:10">
      <c r="H5" s="685" t="s">
        <v>174</v>
      </c>
    </row>
    <row r="6" spans="1:10" ht="14.25" customHeight="1">
      <c r="B6" s="2060" t="s">
        <v>35</v>
      </c>
      <c r="C6" s="888"/>
      <c r="D6" s="887"/>
      <c r="E6" s="1451"/>
      <c r="G6" s="889" t="s">
        <v>1014</v>
      </c>
      <c r="H6" s="836"/>
    </row>
    <row r="7" spans="1:10" ht="10.5" customHeight="1">
      <c r="B7" s="678"/>
      <c r="C7" s="890"/>
    </row>
    <row r="8" spans="1:10" ht="20.25" customHeight="1">
      <c r="A8" s="688" t="s">
        <v>2264</v>
      </c>
      <c r="F8" s="681"/>
      <c r="G8" s="681"/>
    </row>
    <row r="9" spans="1:10" s="688" customFormat="1" ht="8.25" customHeight="1">
      <c r="A9" s="2600" t="s">
        <v>1118</v>
      </c>
      <c r="B9" s="2600"/>
      <c r="C9" s="2600"/>
      <c r="D9" s="2600"/>
      <c r="E9" s="2600"/>
    </row>
    <row r="10" spans="1:10" ht="11.25" customHeight="1">
      <c r="A10" s="688" t="s">
        <v>473</v>
      </c>
      <c r="B10" s="891"/>
      <c r="C10" s="892"/>
      <c r="D10" s="840"/>
      <c r="E10" s="1452"/>
    </row>
    <row r="11" spans="1:10" ht="14.25" hidden="1" customHeight="1">
      <c r="C11" s="894"/>
      <c r="D11" s="893"/>
      <c r="E11" s="1453"/>
      <c r="F11" s="893"/>
      <c r="G11" s="893"/>
      <c r="H11" s="895"/>
    </row>
    <row r="12" spans="1:10" ht="12" customHeight="1">
      <c r="A12" s="896"/>
      <c r="B12" s="893" t="s">
        <v>1145</v>
      </c>
      <c r="C12" s="890"/>
      <c r="D12" s="889"/>
      <c r="E12" s="1454"/>
      <c r="F12" s="889"/>
      <c r="G12" s="836"/>
      <c r="H12" s="897" t="s">
        <v>208</v>
      </c>
    </row>
    <row r="13" spans="1:10" ht="30" customHeight="1">
      <c r="A13" s="898" t="s">
        <v>611</v>
      </c>
      <c r="B13" s="898"/>
      <c r="C13" s="894"/>
      <c r="D13" s="898"/>
      <c r="E13" s="1455"/>
      <c r="F13" s="898"/>
      <c r="G13" s="899"/>
    </row>
    <row r="14" spans="1:10" s="857" customFormat="1" ht="18" customHeight="1">
      <c r="A14" s="2603" t="s">
        <v>2297</v>
      </c>
      <c r="B14" s="2604"/>
      <c r="C14" s="1530"/>
      <c r="F14" s="1531"/>
      <c r="G14" s="1531"/>
    </row>
    <row r="15" spans="1:10" ht="21.75" customHeight="1">
      <c r="A15" s="900"/>
      <c r="B15" s="2632" t="s">
        <v>612</v>
      </c>
      <c r="C15" s="2632"/>
      <c r="D15" s="2632"/>
      <c r="E15" s="2632"/>
      <c r="F15" s="900"/>
      <c r="G15" s="900"/>
      <c r="H15" s="901"/>
      <c r="I15" s="901"/>
      <c r="J15" s="901"/>
    </row>
    <row r="16" spans="1:10" ht="21.75" customHeight="1">
      <c r="A16" s="678"/>
      <c r="B16" s="2622" t="s">
        <v>258</v>
      </c>
      <c r="C16" s="2622"/>
      <c r="D16" s="2622"/>
      <c r="E16" s="2622"/>
      <c r="F16" s="2622"/>
      <c r="G16" s="2622"/>
      <c r="H16" s="691"/>
      <c r="I16" s="902"/>
      <c r="J16" s="902"/>
    </row>
    <row r="17" spans="1:10" ht="0.75" hidden="1" customHeight="1">
      <c r="A17" s="2619" t="s">
        <v>2250</v>
      </c>
      <c r="B17" s="2619"/>
      <c r="C17" s="2619"/>
      <c r="D17" s="2619"/>
      <c r="E17" s="2619"/>
      <c r="F17" s="681"/>
      <c r="G17" s="681"/>
    </row>
    <row r="18" spans="1:10" s="688" customFormat="1" ht="21" customHeight="1">
      <c r="A18" s="2619"/>
      <c r="B18" s="2619"/>
      <c r="C18" s="2619"/>
      <c r="D18" s="2619"/>
      <c r="E18" s="2619"/>
      <c r="F18" s="2064"/>
      <c r="G18" s="1351"/>
      <c r="H18" s="1351"/>
      <c r="I18" s="1352"/>
      <c r="J18" s="1352"/>
    </row>
    <row r="19" spans="1:10" s="683" customFormat="1" ht="18" customHeight="1" thickBot="1">
      <c r="A19" s="693" t="s">
        <v>542</v>
      </c>
      <c r="B19" s="1350"/>
      <c r="C19" s="1350"/>
      <c r="D19" s="1350"/>
      <c r="E19" s="1467"/>
      <c r="F19" s="1350"/>
      <c r="G19" s="906" t="s">
        <v>1188</v>
      </c>
      <c r="H19" s="907"/>
      <c r="I19" s="907"/>
      <c r="J19" s="907"/>
    </row>
    <row r="20" spans="1:10" s="885" customFormat="1" ht="15.75" customHeight="1" thickBot="1">
      <c r="A20" s="693" t="s">
        <v>89</v>
      </c>
      <c r="B20" s="908"/>
      <c r="C20" s="905"/>
      <c r="E20" s="1457"/>
      <c r="G20" s="908" t="s">
        <v>333</v>
      </c>
      <c r="H20" s="909">
        <v>1</v>
      </c>
      <c r="I20" s="910">
        <v>5</v>
      </c>
      <c r="J20" s="911">
        <v>1</v>
      </c>
    </row>
    <row r="21" spans="1:10" s="908" customFormat="1" ht="15" customHeight="1" thickBot="1">
      <c r="A21" s="693" t="s">
        <v>630</v>
      </c>
      <c r="C21" s="905"/>
      <c r="E21" s="1458"/>
      <c r="G21" s="908" t="s">
        <v>1189</v>
      </c>
    </row>
    <row r="22" spans="1:10" s="908" customFormat="1" ht="9.75" customHeight="1" thickBot="1">
      <c r="A22" s="693" t="s">
        <v>554</v>
      </c>
      <c r="C22" s="912"/>
      <c r="D22" s="913"/>
      <c r="E22" s="1458"/>
      <c r="G22" s="908" t="s">
        <v>555</v>
      </c>
    </row>
    <row r="23" spans="1:10" s="885" customFormat="1" ht="15.75" customHeight="1" thickBot="1">
      <c r="A23" s="693" t="s">
        <v>729</v>
      </c>
      <c r="B23" s="908"/>
      <c r="C23" s="905"/>
      <c r="E23" s="1457"/>
      <c r="G23" s="908" t="s">
        <v>944</v>
      </c>
      <c r="I23" s="914"/>
    </row>
    <row r="24" spans="1:10" s="885" customFormat="1" ht="12.75" customHeight="1">
      <c r="A24" s="693" t="s">
        <v>307</v>
      </c>
      <c r="B24" s="915"/>
      <c r="C24" s="916"/>
      <c r="E24" s="1457"/>
      <c r="F24" s="917"/>
      <c r="G24" s="908" t="s">
        <v>946</v>
      </c>
    </row>
    <row r="25" spans="1:10" s="885" customFormat="1" ht="15.75" customHeight="1" thickBot="1">
      <c r="A25" s="695" t="s">
        <v>306</v>
      </c>
      <c r="B25" s="906"/>
      <c r="C25" s="916"/>
      <c r="D25" s="918"/>
      <c r="E25" s="1459"/>
      <c r="G25" s="908" t="s">
        <v>233</v>
      </c>
      <c r="I25" s="917"/>
    </row>
    <row r="26" spans="1:10" s="917" customFormat="1" ht="15.75" customHeight="1" thickBot="1">
      <c r="A26" s="693" t="s">
        <v>116</v>
      </c>
      <c r="B26" s="908"/>
      <c r="C26" s="916"/>
      <c r="D26" s="919"/>
      <c r="E26" s="1457"/>
      <c r="G26" s="917" t="s">
        <v>1703</v>
      </c>
      <c r="H26" s="920"/>
      <c r="I26" s="921"/>
      <c r="J26" s="922"/>
    </row>
    <row r="27" spans="1:10" s="917" customFormat="1" ht="16.5" customHeight="1" thickBot="1">
      <c r="A27" s="693" t="s">
        <v>638</v>
      </c>
      <c r="B27" s="908"/>
      <c r="C27" s="916"/>
      <c r="E27" s="1460" t="s">
        <v>740</v>
      </c>
      <c r="G27" s="908" t="s">
        <v>419</v>
      </c>
      <c r="I27" s="885"/>
      <c r="J27" s="885"/>
    </row>
    <row r="28" spans="1:10" s="917" customFormat="1" ht="16.5" customHeight="1" thickBot="1">
      <c r="A28" s="696"/>
      <c r="B28" s="885"/>
      <c r="C28" s="924"/>
      <c r="E28" s="1461"/>
      <c r="F28" s="885"/>
      <c r="G28" s="885"/>
      <c r="H28" s="2621">
        <v>900272423014</v>
      </c>
      <c r="I28" s="2621"/>
      <c r="J28" s="2621"/>
    </row>
    <row r="29" spans="1:10" s="688" customFormat="1" ht="35.25" customHeight="1" thickBot="1">
      <c r="A29" s="711" t="s">
        <v>406</v>
      </c>
      <c r="B29" s="712" t="s">
        <v>639</v>
      </c>
      <c r="C29" s="713"/>
      <c r="D29" s="712" t="s">
        <v>422</v>
      </c>
      <c r="E29" s="1462"/>
      <c r="F29" s="2612" t="s">
        <v>362</v>
      </c>
      <c r="G29" s="2614" t="s">
        <v>363</v>
      </c>
      <c r="H29" s="2615"/>
      <c r="I29" s="2615"/>
      <c r="J29" s="2616"/>
    </row>
    <row r="30" spans="1:10" s="688" customFormat="1" ht="96.75" customHeight="1" thickBot="1">
      <c r="A30" s="715"/>
      <c r="B30" s="716" t="s">
        <v>349</v>
      </c>
      <c r="C30" s="717" t="s">
        <v>671</v>
      </c>
      <c r="D30" s="718" t="s">
        <v>796</v>
      </c>
      <c r="E30" s="1463" t="s">
        <v>971</v>
      </c>
      <c r="F30" s="2613"/>
      <c r="G30" s="718" t="s">
        <v>972</v>
      </c>
      <c r="H30" s="718" t="s">
        <v>973</v>
      </c>
      <c r="I30" s="718" t="s">
        <v>974</v>
      </c>
      <c r="J30" s="718" t="s">
        <v>975</v>
      </c>
    </row>
    <row r="31" spans="1:10" s="926" customFormat="1" ht="21" customHeight="1" thickBot="1">
      <c r="A31" s="720" t="s">
        <v>976</v>
      </c>
      <c r="B31" s="721" t="s">
        <v>977</v>
      </c>
      <c r="C31" s="722" t="s">
        <v>978</v>
      </c>
      <c r="D31" s="723" t="s">
        <v>739</v>
      </c>
      <c r="E31" s="1464" t="s">
        <v>740</v>
      </c>
      <c r="F31" s="723" t="s">
        <v>672</v>
      </c>
      <c r="G31" s="724">
        <v>4</v>
      </c>
      <c r="H31" s="725">
        <v>5</v>
      </c>
      <c r="I31" s="726">
        <v>6</v>
      </c>
      <c r="J31" s="725">
        <v>7</v>
      </c>
    </row>
    <row r="32" spans="1:10" s="829" customFormat="1" ht="24.75" customHeight="1" thickBot="1">
      <c r="A32" s="927">
        <v>1100000</v>
      </c>
      <c r="B32" s="727" t="s">
        <v>1704</v>
      </c>
      <c r="C32" s="728" t="s">
        <v>358</v>
      </c>
      <c r="D32" s="842">
        <f>D42+D135</f>
        <v>44450</v>
      </c>
      <c r="E32" s="1120">
        <f>E65+E131</f>
        <v>0</v>
      </c>
      <c r="F32" s="842">
        <f>D32+E32</f>
        <v>44450</v>
      </c>
      <c r="G32" s="842">
        <f>G33+G42+G131</f>
        <v>7450</v>
      </c>
      <c r="H32" s="842">
        <f>H33+H42+H131</f>
        <v>13450</v>
      </c>
      <c r="I32" s="842">
        <f>I42+I135</f>
        <v>24950</v>
      </c>
      <c r="J32" s="842">
        <f>F32</f>
        <v>44450</v>
      </c>
    </row>
    <row r="33" spans="1:10" s="688" customFormat="1" ht="42" hidden="1" customHeight="1" thickBot="1">
      <c r="A33" s="927">
        <v>1110000</v>
      </c>
      <c r="B33" s="730" t="s">
        <v>1662</v>
      </c>
      <c r="C33" s="728" t="s">
        <v>358</v>
      </c>
      <c r="D33" s="843">
        <f>D34</f>
        <v>0</v>
      </c>
      <c r="E33" s="1138"/>
      <c r="F33" s="843">
        <f>F34</f>
        <v>0</v>
      </c>
      <c r="G33" s="843">
        <f>G34</f>
        <v>0</v>
      </c>
      <c r="H33" s="843">
        <f>H34</f>
        <v>0</v>
      </c>
      <c r="I33" s="843">
        <f>I34</f>
        <v>0</v>
      </c>
      <c r="J33" s="843">
        <f>J34</f>
        <v>0</v>
      </c>
    </row>
    <row r="34" spans="1:10" s="688" customFormat="1" ht="0.75" hidden="1" customHeight="1" thickBot="1">
      <c r="A34" s="928">
        <v>1110000</v>
      </c>
      <c r="B34" s="733" t="s">
        <v>803</v>
      </c>
      <c r="C34" s="734" t="s">
        <v>358</v>
      </c>
      <c r="D34" s="844">
        <f>SUM(D35:D41)</f>
        <v>0</v>
      </c>
      <c r="E34" s="1465"/>
      <c r="F34" s="844">
        <f>SUM(F35:F41)</f>
        <v>0</v>
      </c>
      <c r="G34" s="844">
        <f>SUM(G35:G41)</f>
        <v>0</v>
      </c>
      <c r="H34" s="844">
        <f>SUM(H35:H41)</f>
        <v>0</v>
      </c>
      <c r="I34" s="844">
        <f>SUM(I35:I41)</f>
        <v>0</v>
      </c>
      <c r="J34" s="844">
        <f>SUM(J35:J41)</f>
        <v>0</v>
      </c>
    </row>
    <row r="35" spans="1:10" s="688" customFormat="1" ht="26.25" hidden="1" thickBot="1">
      <c r="A35" s="929">
        <v>1111000</v>
      </c>
      <c r="B35" s="737" t="s">
        <v>673</v>
      </c>
      <c r="C35" s="738" t="s">
        <v>804</v>
      </c>
      <c r="D35" s="1394">
        <v>0</v>
      </c>
      <c r="E35" s="859"/>
      <c r="F35" s="1394">
        <v>0</v>
      </c>
      <c r="G35" s="850">
        <v>0</v>
      </c>
      <c r="H35" s="850">
        <v>0</v>
      </c>
      <c r="I35" s="850">
        <v>0</v>
      </c>
      <c r="J35" s="850">
        <f>F35</f>
        <v>0</v>
      </c>
    </row>
    <row r="36" spans="1:10" s="688" customFormat="1" ht="24.75" hidden="1" customHeight="1">
      <c r="A36" s="930">
        <v>1112000</v>
      </c>
      <c r="B36" s="741" t="s">
        <v>271</v>
      </c>
      <c r="C36" s="742" t="s">
        <v>805</v>
      </c>
      <c r="D36" s="860">
        <v>0</v>
      </c>
      <c r="E36" s="861"/>
      <c r="F36" s="860">
        <v>0</v>
      </c>
      <c r="G36" s="860">
        <v>0</v>
      </c>
      <c r="H36" s="860">
        <v>0</v>
      </c>
      <c r="I36" s="860">
        <v>0</v>
      </c>
      <c r="J36" s="860">
        <f>F36</f>
        <v>0</v>
      </c>
    </row>
    <row r="37" spans="1:10" s="688" customFormat="1" ht="0.75" hidden="1" customHeight="1">
      <c r="A37" s="930">
        <v>1113000</v>
      </c>
      <c r="B37" s="741" t="s">
        <v>806</v>
      </c>
      <c r="C37" s="742" t="s">
        <v>807</v>
      </c>
      <c r="D37" s="860"/>
      <c r="E37" s="861"/>
      <c r="F37" s="860"/>
      <c r="G37" s="860"/>
      <c r="H37" s="860"/>
      <c r="I37" s="860"/>
      <c r="J37" s="970">
        <v>0</v>
      </c>
    </row>
    <row r="38" spans="1:10" s="688" customFormat="1" ht="40.5" hidden="1" customHeight="1">
      <c r="A38" s="930">
        <v>1114000</v>
      </c>
      <c r="B38" s="741" t="s">
        <v>398</v>
      </c>
      <c r="C38" s="742" t="s">
        <v>399</v>
      </c>
      <c r="D38" s="860"/>
      <c r="E38" s="861"/>
      <c r="F38" s="860"/>
      <c r="G38" s="860"/>
      <c r="H38" s="860"/>
      <c r="I38" s="860"/>
      <c r="J38" s="970">
        <v>0</v>
      </c>
    </row>
    <row r="39" spans="1:10" s="688" customFormat="1" ht="12.75" hidden="1" customHeight="1">
      <c r="A39" s="930">
        <v>1115000</v>
      </c>
      <c r="B39" s="741" t="s">
        <v>615</v>
      </c>
      <c r="C39" s="742" t="s">
        <v>388</v>
      </c>
      <c r="D39" s="860"/>
      <c r="E39" s="861"/>
      <c r="F39" s="860"/>
      <c r="G39" s="860"/>
      <c r="H39" s="860"/>
      <c r="I39" s="860"/>
      <c r="J39" s="970">
        <v>0</v>
      </c>
    </row>
    <row r="40" spans="1:10" s="688" customFormat="1" ht="17.25" hidden="1" customHeight="1">
      <c r="A40" s="930">
        <v>1116000</v>
      </c>
      <c r="B40" s="741" t="s">
        <v>1024</v>
      </c>
      <c r="C40" s="742" t="s">
        <v>389</v>
      </c>
      <c r="D40" s="860"/>
      <c r="E40" s="861"/>
      <c r="F40" s="860"/>
      <c r="G40" s="860"/>
      <c r="H40" s="860"/>
      <c r="I40" s="860"/>
      <c r="J40" s="970">
        <v>0</v>
      </c>
    </row>
    <row r="41" spans="1:10" s="688" customFormat="1" ht="17.25" hidden="1" customHeight="1">
      <c r="A41" s="932">
        <v>1117000</v>
      </c>
      <c r="B41" s="745" t="s">
        <v>640</v>
      </c>
      <c r="C41" s="746" t="s">
        <v>20</v>
      </c>
      <c r="D41" s="855">
        <v>0</v>
      </c>
      <c r="E41" s="856"/>
      <c r="F41" s="855">
        <v>0</v>
      </c>
      <c r="G41" s="855">
        <v>0</v>
      </c>
      <c r="H41" s="855">
        <v>0</v>
      </c>
      <c r="I41" s="855">
        <v>0</v>
      </c>
      <c r="J41" s="970">
        <f>F41</f>
        <v>0</v>
      </c>
    </row>
    <row r="42" spans="1:10" s="688" customFormat="1" ht="30.75" customHeight="1" thickBot="1">
      <c r="A42" s="933">
        <v>1120000</v>
      </c>
      <c r="B42" s="749" t="s">
        <v>21</v>
      </c>
      <c r="C42" s="728" t="s">
        <v>358</v>
      </c>
      <c r="D42" s="849">
        <f>D43+D55+D66+D69+D51+D64</f>
        <v>37000</v>
      </c>
      <c r="E42" s="1123"/>
      <c r="F42" s="849">
        <f>F43+F55+F66+F69+F51+F64</f>
        <v>37000</v>
      </c>
      <c r="G42" s="849">
        <f>G43+G51+G55+G64+G66+G69</f>
        <v>5000</v>
      </c>
      <c r="H42" s="849">
        <f>H43+H51+H55+H64+H66+H69</f>
        <v>10000</v>
      </c>
      <c r="I42" s="1123">
        <f>I43+I51+I55+I64+I66+I69</f>
        <v>20000</v>
      </c>
      <c r="J42" s="970">
        <f>F42</f>
        <v>37000</v>
      </c>
    </row>
    <row r="43" spans="1:10" s="688" customFormat="1" ht="21.75" customHeight="1">
      <c r="A43" s="928">
        <v>1121000</v>
      </c>
      <c r="B43" s="751" t="s">
        <v>22</v>
      </c>
      <c r="C43" s="752"/>
      <c r="D43" s="850">
        <f>SUM(D44:D49)</f>
        <v>0</v>
      </c>
      <c r="E43" s="862"/>
      <c r="F43" s="850">
        <f>SUM(F44:F49)</f>
        <v>0</v>
      </c>
      <c r="G43" s="850">
        <f>SUM(G44:G49)</f>
        <v>0</v>
      </c>
      <c r="H43" s="850">
        <f>SUM(H44:H49)</f>
        <v>0</v>
      </c>
      <c r="I43" s="850">
        <f>SUM(I44:I49)</f>
        <v>0</v>
      </c>
      <c r="J43" s="970">
        <f>SUM(J44:J49)</f>
        <v>0</v>
      </c>
    </row>
    <row r="44" spans="1:10" s="688" customFormat="1" ht="15" hidden="1" customHeight="1">
      <c r="A44" s="930">
        <v>1121100</v>
      </c>
      <c r="B44" s="753" t="s">
        <v>380</v>
      </c>
      <c r="C44" s="742" t="s">
        <v>381</v>
      </c>
      <c r="D44" s="860"/>
      <c r="E44" s="861"/>
      <c r="F44" s="860"/>
      <c r="G44" s="860"/>
      <c r="H44" s="860"/>
      <c r="I44" s="860"/>
      <c r="J44" s="970">
        <v>0</v>
      </c>
    </row>
    <row r="45" spans="1:10" s="688" customFormat="1" hidden="1">
      <c r="A45" s="930">
        <v>1121200</v>
      </c>
      <c r="B45" s="754" t="s">
        <v>1663</v>
      </c>
      <c r="C45" s="742" t="s">
        <v>383</v>
      </c>
      <c r="D45" s="860">
        <v>0</v>
      </c>
      <c r="E45" s="861"/>
      <c r="F45" s="860">
        <v>0</v>
      </c>
      <c r="G45" s="860">
        <v>0</v>
      </c>
      <c r="H45" s="860">
        <v>0</v>
      </c>
      <c r="I45" s="860">
        <v>0</v>
      </c>
      <c r="J45" s="970">
        <f>F45</f>
        <v>0</v>
      </c>
    </row>
    <row r="46" spans="1:10" s="688" customFormat="1" hidden="1">
      <c r="A46" s="930">
        <v>1121300</v>
      </c>
      <c r="B46" s="753" t="s">
        <v>769</v>
      </c>
      <c r="C46" s="742" t="s">
        <v>384</v>
      </c>
      <c r="D46" s="860">
        <v>0</v>
      </c>
      <c r="E46" s="861"/>
      <c r="F46" s="860">
        <v>0</v>
      </c>
      <c r="G46" s="860">
        <v>0</v>
      </c>
      <c r="H46" s="860">
        <v>0</v>
      </c>
      <c r="I46" s="860">
        <v>0</v>
      </c>
      <c r="J46" s="970">
        <f>F46</f>
        <v>0</v>
      </c>
    </row>
    <row r="47" spans="1:10" s="688" customFormat="1" hidden="1">
      <c r="A47" s="930">
        <v>1121400</v>
      </c>
      <c r="B47" s="753" t="s">
        <v>770</v>
      </c>
      <c r="C47" s="742" t="s">
        <v>385</v>
      </c>
      <c r="D47" s="860">
        <v>0</v>
      </c>
      <c r="E47" s="861"/>
      <c r="F47" s="860">
        <v>0</v>
      </c>
      <c r="G47" s="860">
        <v>0</v>
      </c>
      <c r="H47" s="860">
        <v>0</v>
      </c>
      <c r="I47" s="860">
        <v>0</v>
      </c>
      <c r="J47" s="970">
        <f>F47</f>
        <v>0</v>
      </c>
    </row>
    <row r="48" spans="1:10" s="688" customFormat="1" hidden="1">
      <c r="A48" s="930">
        <v>1121500</v>
      </c>
      <c r="B48" s="753" t="s">
        <v>69</v>
      </c>
      <c r="C48" s="742" t="s">
        <v>386</v>
      </c>
      <c r="D48" s="850"/>
      <c r="E48" s="861"/>
      <c r="F48" s="850"/>
      <c r="G48" s="850"/>
      <c r="H48" s="850"/>
      <c r="I48" s="850"/>
      <c r="J48" s="970">
        <v>0</v>
      </c>
    </row>
    <row r="49" spans="1:10" s="688" customFormat="1" ht="12.75" hidden="1" customHeight="1">
      <c r="A49" s="930">
        <v>1121600</v>
      </c>
      <c r="B49" s="753" t="s">
        <v>70</v>
      </c>
      <c r="C49" s="742" t="s">
        <v>387</v>
      </c>
      <c r="D49" s="860"/>
      <c r="E49" s="861"/>
      <c r="F49" s="860"/>
      <c r="G49" s="860"/>
      <c r="H49" s="860"/>
      <c r="I49" s="860"/>
      <c r="J49" s="970">
        <v>0</v>
      </c>
    </row>
    <row r="50" spans="1:10" s="688" customFormat="1" ht="13.5" hidden="1" thickBot="1">
      <c r="A50" s="934">
        <v>1121700</v>
      </c>
      <c r="B50" s="757" t="s">
        <v>71</v>
      </c>
      <c r="C50" s="746" t="s">
        <v>766</v>
      </c>
      <c r="D50" s="855"/>
      <c r="E50" s="856"/>
      <c r="F50" s="855"/>
      <c r="G50" s="855"/>
      <c r="H50" s="855"/>
      <c r="I50" s="855"/>
      <c r="J50" s="970">
        <v>0</v>
      </c>
    </row>
    <row r="51" spans="1:10" s="688" customFormat="1" ht="29.25" hidden="1" customHeight="1">
      <c r="A51" s="928">
        <v>1122000</v>
      </c>
      <c r="B51" s="758" t="s">
        <v>767</v>
      </c>
      <c r="C51" s="734" t="s">
        <v>358</v>
      </c>
      <c r="D51" s="858">
        <f>D52</f>
        <v>0</v>
      </c>
      <c r="E51" s="859"/>
      <c r="F51" s="858">
        <f>F52</f>
        <v>0</v>
      </c>
      <c r="G51" s="858">
        <f>G52</f>
        <v>0</v>
      </c>
      <c r="H51" s="858">
        <f>H52</f>
        <v>0</v>
      </c>
      <c r="I51" s="858">
        <f>I52</f>
        <v>0</v>
      </c>
      <c r="J51" s="970">
        <f>J52</f>
        <v>0</v>
      </c>
    </row>
    <row r="52" spans="1:10" s="688" customFormat="1" hidden="1">
      <c r="A52" s="935">
        <v>1122100</v>
      </c>
      <c r="B52" s="753" t="s">
        <v>72</v>
      </c>
      <c r="C52" s="738" t="s">
        <v>768</v>
      </c>
      <c r="D52" s="860">
        <v>0</v>
      </c>
      <c r="E52" s="861"/>
      <c r="F52" s="860">
        <v>0</v>
      </c>
      <c r="G52" s="860">
        <v>0</v>
      </c>
      <c r="H52" s="860">
        <v>0</v>
      </c>
      <c r="I52" s="860">
        <v>0</v>
      </c>
      <c r="J52" s="970">
        <f>F52</f>
        <v>0</v>
      </c>
    </row>
    <row r="53" spans="1:10" s="688" customFormat="1" ht="25.5" hidden="1">
      <c r="A53" s="935">
        <v>1122200</v>
      </c>
      <c r="B53" s="753" t="s">
        <v>487</v>
      </c>
      <c r="C53" s="742" t="s">
        <v>1021</v>
      </c>
      <c r="D53" s="860"/>
      <c r="E53" s="861"/>
      <c r="F53" s="860"/>
      <c r="G53" s="860"/>
      <c r="H53" s="860"/>
      <c r="I53" s="860"/>
      <c r="J53" s="970">
        <v>0</v>
      </c>
    </row>
    <row r="54" spans="1:10" s="688" customFormat="1" ht="13.5" hidden="1" thickBot="1">
      <c r="A54" s="933">
        <v>1122300</v>
      </c>
      <c r="B54" s="757" t="s">
        <v>148</v>
      </c>
      <c r="C54" s="746" t="s">
        <v>1022</v>
      </c>
      <c r="D54" s="855"/>
      <c r="E54" s="856"/>
      <c r="F54" s="855"/>
      <c r="G54" s="855"/>
      <c r="H54" s="855"/>
      <c r="I54" s="855"/>
      <c r="J54" s="970">
        <v>0</v>
      </c>
    </row>
    <row r="55" spans="1:10" s="688" customFormat="1" ht="28.5" hidden="1">
      <c r="A55" s="928">
        <v>1123000</v>
      </c>
      <c r="B55" s="758" t="s">
        <v>56</v>
      </c>
      <c r="C55" s="734" t="s">
        <v>358</v>
      </c>
      <c r="D55" s="858">
        <f>SUM(D56:D63)</f>
        <v>0</v>
      </c>
      <c r="E55" s="859"/>
      <c r="F55" s="858">
        <f>SUM(F56:F63)</f>
        <v>0</v>
      </c>
      <c r="G55" s="858">
        <f>SUM(G56:G63)</f>
        <v>0</v>
      </c>
      <c r="H55" s="858">
        <f>SUM(H56:H63)</f>
        <v>0</v>
      </c>
      <c r="I55" s="858">
        <f>SUM(I56:I63)</f>
        <v>0</v>
      </c>
      <c r="J55" s="970">
        <f>F55</f>
        <v>0</v>
      </c>
    </row>
    <row r="56" spans="1:10" s="688" customFormat="1" hidden="1">
      <c r="A56" s="935">
        <v>1123100</v>
      </c>
      <c r="B56" s="753" t="s">
        <v>149</v>
      </c>
      <c r="C56" s="738" t="s">
        <v>365</v>
      </c>
      <c r="D56" s="860"/>
      <c r="E56" s="861"/>
      <c r="F56" s="860"/>
      <c r="G56" s="860"/>
      <c r="H56" s="860"/>
      <c r="I56" s="860"/>
      <c r="J56" s="970">
        <f>F56</f>
        <v>0</v>
      </c>
    </row>
    <row r="57" spans="1:10" s="688" customFormat="1" hidden="1">
      <c r="A57" s="935">
        <v>1123200</v>
      </c>
      <c r="B57" s="753" t="s">
        <v>150</v>
      </c>
      <c r="C57" s="742" t="s">
        <v>366</v>
      </c>
      <c r="D57" s="860">
        <v>0</v>
      </c>
      <c r="E57" s="861"/>
      <c r="F57" s="860">
        <v>0</v>
      </c>
      <c r="G57" s="860">
        <v>0</v>
      </c>
      <c r="H57" s="860">
        <v>0</v>
      </c>
      <c r="I57" s="860">
        <v>0</v>
      </c>
      <c r="J57" s="970">
        <f>F57</f>
        <v>0</v>
      </c>
    </row>
    <row r="58" spans="1:10" s="688" customFormat="1" ht="25.5" hidden="1">
      <c r="A58" s="935">
        <v>1123300</v>
      </c>
      <c r="B58" s="753" t="s">
        <v>151</v>
      </c>
      <c r="C58" s="742" t="s">
        <v>367</v>
      </c>
      <c r="D58" s="860"/>
      <c r="E58" s="861"/>
      <c r="F58" s="860"/>
      <c r="G58" s="860"/>
      <c r="H58" s="860"/>
      <c r="I58" s="860"/>
      <c r="J58" s="970"/>
    </row>
    <row r="59" spans="1:10" s="688" customFormat="1" ht="14.25" hidden="1" customHeight="1">
      <c r="A59" s="935">
        <v>1123400</v>
      </c>
      <c r="B59" s="753" t="s">
        <v>556</v>
      </c>
      <c r="C59" s="742" t="s">
        <v>368</v>
      </c>
      <c r="D59" s="860">
        <v>0</v>
      </c>
      <c r="E59" s="861"/>
      <c r="F59" s="860">
        <v>0</v>
      </c>
      <c r="G59" s="860">
        <v>0</v>
      </c>
      <c r="H59" s="860">
        <v>0</v>
      </c>
      <c r="I59" s="860">
        <v>0</v>
      </c>
      <c r="J59" s="970">
        <f t="shared" ref="J59:J65" si="0">F59</f>
        <v>0</v>
      </c>
    </row>
    <row r="60" spans="1:10" s="688" customFormat="1" hidden="1">
      <c r="A60" s="935">
        <v>1123500</v>
      </c>
      <c r="B60" s="761" t="s">
        <v>557</v>
      </c>
      <c r="C60" s="762">
        <v>423500</v>
      </c>
      <c r="D60" s="860"/>
      <c r="E60" s="861"/>
      <c r="F60" s="860"/>
      <c r="G60" s="860"/>
      <c r="H60" s="860"/>
      <c r="I60" s="860"/>
      <c r="J60" s="970">
        <f t="shared" si="0"/>
        <v>0</v>
      </c>
    </row>
    <row r="61" spans="1:10" s="688" customFormat="1" ht="16.5" hidden="1" customHeight="1">
      <c r="A61" s="935">
        <v>1123600</v>
      </c>
      <c r="B61" s="753" t="s">
        <v>186</v>
      </c>
      <c r="C61" s="742" t="s">
        <v>369</v>
      </c>
      <c r="D61" s="860"/>
      <c r="E61" s="861"/>
      <c r="F61" s="860"/>
      <c r="G61" s="860"/>
      <c r="H61" s="860"/>
      <c r="I61" s="860"/>
      <c r="J61" s="970">
        <f t="shared" si="0"/>
        <v>0</v>
      </c>
    </row>
    <row r="62" spans="1:10" s="688" customFormat="1" hidden="1">
      <c r="A62" s="935">
        <v>1123700</v>
      </c>
      <c r="B62" s="753" t="s">
        <v>187</v>
      </c>
      <c r="C62" s="742" t="s">
        <v>370</v>
      </c>
      <c r="D62" s="860">
        <v>0</v>
      </c>
      <c r="E62" s="861"/>
      <c r="F62" s="860">
        <v>0</v>
      </c>
      <c r="G62" s="860">
        <v>0</v>
      </c>
      <c r="H62" s="860">
        <v>0</v>
      </c>
      <c r="I62" s="860">
        <v>0</v>
      </c>
      <c r="J62" s="970">
        <f t="shared" si="0"/>
        <v>0</v>
      </c>
    </row>
    <row r="63" spans="1:10" s="688" customFormat="1" ht="13.5" hidden="1" thickBot="1">
      <c r="A63" s="933">
        <v>1123800</v>
      </c>
      <c r="B63" s="757" t="s">
        <v>188</v>
      </c>
      <c r="C63" s="746" t="s">
        <v>371</v>
      </c>
      <c r="D63" s="855">
        <v>0</v>
      </c>
      <c r="E63" s="856"/>
      <c r="F63" s="855">
        <v>0</v>
      </c>
      <c r="G63" s="855">
        <v>0</v>
      </c>
      <c r="H63" s="855">
        <v>0</v>
      </c>
      <c r="I63" s="855">
        <v>0</v>
      </c>
      <c r="J63" s="970">
        <f t="shared" si="0"/>
        <v>0</v>
      </c>
    </row>
    <row r="64" spans="1:10" s="688" customFormat="1" ht="28.5">
      <c r="A64" s="928">
        <v>1124000</v>
      </c>
      <c r="B64" s="758" t="s">
        <v>213</v>
      </c>
      <c r="C64" s="734" t="s">
        <v>358</v>
      </c>
      <c r="D64" s="858">
        <f>D65</f>
        <v>37000</v>
      </c>
      <c r="E64" s="859"/>
      <c r="F64" s="858">
        <f>F65</f>
        <v>37000</v>
      </c>
      <c r="G64" s="858">
        <f>G65</f>
        <v>5000</v>
      </c>
      <c r="H64" s="858">
        <f>H65</f>
        <v>10000</v>
      </c>
      <c r="I64" s="858">
        <f>I65</f>
        <v>20000</v>
      </c>
      <c r="J64" s="970">
        <f t="shared" si="0"/>
        <v>37000</v>
      </c>
    </row>
    <row r="65" spans="1:13" s="688" customFormat="1" ht="21.75" customHeight="1" thickBot="1">
      <c r="A65" s="933">
        <v>1124100</v>
      </c>
      <c r="B65" s="1543" t="s">
        <v>189</v>
      </c>
      <c r="C65" s="746" t="s">
        <v>214</v>
      </c>
      <c r="D65" s="855">
        <v>37000</v>
      </c>
      <c r="E65" s="856">
        <v>0</v>
      </c>
      <c r="F65" s="855">
        <f>D65+E65</f>
        <v>37000</v>
      </c>
      <c r="G65" s="855">
        <v>5000</v>
      </c>
      <c r="H65" s="856">
        <v>10000</v>
      </c>
      <c r="I65" s="856">
        <v>20000</v>
      </c>
      <c r="J65" s="970">
        <f t="shared" si="0"/>
        <v>37000</v>
      </c>
      <c r="K65" s="2633"/>
      <c r="L65" s="2629"/>
      <c r="M65" s="2629"/>
    </row>
    <row r="66" spans="1:13" s="688" customFormat="1" ht="27.75" hidden="1" customHeight="1">
      <c r="A66" s="928">
        <v>1125000</v>
      </c>
      <c r="B66" s="758" t="s">
        <v>918</v>
      </c>
      <c r="C66" s="734" t="s">
        <v>358</v>
      </c>
      <c r="D66" s="858">
        <f>D67+D68</f>
        <v>0</v>
      </c>
      <c r="E66" s="859">
        <f t="shared" ref="E66:J66" si="1">E114</f>
        <v>0</v>
      </c>
      <c r="F66" s="858">
        <f t="shared" si="1"/>
        <v>0</v>
      </c>
      <c r="G66" s="858">
        <f t="shared" si="1"/>
        <v>0</v>
      </c>
      <c r="H66" s="859">
        <f t="shared" si="1"/>
        <v>0</v>
      </c>
      <c r="I66" s="859">
        <f t="shared" si="1"/>
        <v>0</v>
      </c>
      <c r="J66" s="970">
        <f t="shared" si="1"/>
        <v>0</v>
      </c>
    </row>
    <row r="67" spans="1:13" s="688" customFormat="1" ht="25.5" hidden="1">
      <c r="A67" s="935">
        <v>1125100</v>
      </c>
      <c r="B67" s="753" t="s">
        <v>190</v>
      </c>
      <c r="C67" s="738" t="s">
        <v>919</v>
      </c>
      <c r="D67" s="860"/>
      <c r="E67" s="861"/>
      <c r="F67" s="860"/>
      <c r="G67" s="860"/>
      <c r="H67" s="861"/>
      <c r="I67" s="861"/>
      <c r="J67" s="970">
        <f t="shared" ref="J67:J73" si="2">F67</f>
        <v>0</v>
      </c>
    </row>
    <row r="68" spans="1:13" s="688" customFormat="1" ht="26.25" hidden="1" thickBot="1">
      <c r="A68" s="933">
        <v>1125200</v>
      </c>
      <c r="B68" s="757" t="s">
        <v>703</v>
      </c>
      <c r="C68" s="746" t="s">
        <v>1031</v>
      </c>
      <c r="D68" s="855">
        <v>0</v>
      </c>
      <c r="E68" s="856"/>
      <c r="F68" s="855">
        <v>0</v>
      </c>
      <c r="G68" s="855">
        <v>0</v>
      </c>
      <c r="H68" s="856">
        <v>0</v>
      </c>
      <c r="I68" s="856">
        <v>0</v>
      </c>
      <c r="J68" s="970">
        <f t="shared" si="2"/>
        <v>0</v>
      </c>
    </row>
    <row r="69" spans="1:13" s="688" customFormat="1" ht="14.25" hidden="1">
      <c r="A69" s="928">
        <v>1126000</v>
      </c>
      <c r="B69" s="758" t="s">
        <v>1032</v>
      </c>
      <c r="C69" s="734" t="s">
        <v>358</v>
      </c>
      <c r="D69" s="858">
        <f>SUM(D70:D77)</f>
        <v>0</v>
      </c>
      <c r="E69" s="859"/>
      <c r="F69" s="858">
        <f>SUM(F70:F77)</f>
        <v>0</v>
      </c>
      <c r="G69" s="858">
        <f>SUM(G70:G77)</f>
        <v>0</v>
      </c>
      <c r="H69" s="859">
        <f>SUM(H70:H77)</f>
        <v>0</v>
      </c>
      <c r="I69" s="859">
        <f>SUM(I70:I77)</f>
        <v>0</v>
      </c>
      <c r="J69" s="970">
        <f t="shared" si="2"/>
        <v>0</v>
      </c>
    </row>
    <row r="70" spans="1:13" s="688" customFormat="1" hidden="1">
      <c r="A70" s="928">
        <v>1126100</v>
      </c>
      <c r="B70" s="753" t="s">
        <v>983</v>
      </c>
      <c r="C70" s="738" t="s">
        <v>1033</v>
      </c>
      <c r="D70" s="860">
        <v>0</v>
      </c>
      <c r="E70" s="861"/>
      <c r="F70" s="860">
        <v>0</v>
      </c>
      <c r="G70" s="860">
        <v>0</v>
      </c>
      <c r="H70" s="861">
        <v>0</v>
      </c>
      <c r="I70" s="861">
        <v>0</v>
      </c>
      <c r="J70" s="970">
        <f t="shared" si="2"/>
        <v>0</v>
      </c>
    </row>
    <row r="71" spans="1:13" s="688" customFormat="1" hidden="1">
      <c r="A71" s="928">
        <v>1126200</v>
      </c>
      <c r="B71" s="753" t="s">
        <v>984</v>
      </c>
      <c r="C71" s="742" t="s">
        <v>1034</v>
      </c>
      <c r="D71" s="860"/>
      <c r="E71" s="861"/>
      <c r="F71" s="860"/>
      <c r="G71" s="860"/>
      <c r="H71" s="861"/>
      <c r="I71" s="861"/>
      <c r="J71" s="970">
        <f t="shared" si="2"/>
        <v>0</v>
      </c>
    </row>
    <row r="72" spans="1:13" s="688" customFormat="1" hidden="1">
      <c r="A72" s="928">
        <v>1126300</v>
      </c>
      <c r="B72" s="753" t="s">
        <v>390</v>
      </c>
      <c r="C72" s="742" t="s">
        <v>391</v>
      </c>
      <c r="D72" s="860"/>
      <c r="E72" s="861"/>
      <c r="F72" s="860"/>
      <c r="G72" s="860"/>
      <c r="H72" s="861"/>
      <c r="I72" s="861"/>
      <c r="J72" s="970">
        <f t="shared" si="2"/>
        <v>0</v>
      </c>
    </row>
    <row r="73" spans="1:13" s="688" customFormat="1" hidden="1">
      <c r="A73" s="930">
        <v>1126400</v>
      </c>
      <c r="B73" s="763" t="s">
        <v>985</v>
      </c>
      <c r="C73" s="742" t="s">
        <v>392</v>
      </c>
      <c r="D73" s="860">
        <v>0</v>
      </c>
      <c r="E73" s="861"/>
      <c r="F73" s="860">
        <v>0</v>
      </c>
      <c r="G73" s="860">
        <v>0</v>
      </c>
      <c r="H73" s="861">
        <v>0</v>
      </c>
      <c r="I73" s="861">
        <v>0</v>
      </c>
      <c r="J73" s="970">
        <f t="shared" si="2"/>
        <v>0</v>
      </c>
    </row>
    <row r="74" spans="1:13" s="688" customFormat="1" ht="25.5" hidden="1">
      <c r="A74" s="932">
        <v>1126500</v>
      </c>
      <c r="B74" s="764" t="s">
        <v>943</v>
      </c>
      <c r="C74" s="742" t="s">
        <v>393</v>
      </c>
      <c r="D74" s="860"/>
      <c r="E74" s="861"/>
      <c r="F74" s="860"/>
      <c r="G74" s="860"/>
      <c r="H74" s="861"/>
      <c r="I74" s="861"/>
      <c r="J74" s="970">
        <v>0</v>
      </c>
    </row>
    <row r="75" spans="1:13" s="688" customFormat="1" hidden="1">
      <c r="A75" s="930">
        <v>1126600</v>
      </c>
      <c r="B75" s="763" t="s">
        <v>229</v>
      </c>
      <c r="C75" s="742" t="s">
        <v>394</v>
      </c>
      <c r="D75" s="860"/>
      <c r="E75" s="861"/>
      <c r="F75" s="860"/>
      <c r="G75" s="860"/>
      <c r="H75" s="861"/>
      <c r="I75" s="861"/>
      <c r="J75" s="970">
        <f>F75</f>
        <v>0</v>
      </c>
    </row>
    <row r="76" spans="1:13" s="688" customFormat="1" hidden="1">
      <c r="A76" s="930">
        <v>1126700</v>
      </c>
      <c r="B76" s="763" t="s">
        <v>230</v>
      </c>
      <c r="C76" s="742" t="s">
        <v>395</v>
      </c>
      <c r="D76" s="860">
        <v>0</v>
      </c>
      <c r="E76" s="861"/>
      <c r="F76" s="860">
        <v>0</v>
      </c>
      <c r="G76" s="860">
        <v>0</v>
      </c>
      <c r="H76" s="861">
        <v>0</v>
      </c>
      <c r="I76" s="861">
        <v>0</v>
      </c>
      <c r="J76" s="970">
        <f>F76</f>
        <v>0</v>
      </c>
    </row>
    <row r="77" spans="1:13" s="688" customFormat="1" ht="13.5" hidden="1" thickBot="1">
      <c r="A77" s="934">
        <v>1126800</v>
      </c>
      <c r="B77" s="765" t="s">
        <v>480</v>
      </c>
      <c r="C77" s="746" t="s">
        <v>396</v>
      </c>
      <c r="D77" s="855">
        <v>0</v>
      </c>
      <c r="E77" s="856"/>
      <c r="F77" s="855">
        <v>0</v>
      </c>
      <c r="G77" s="855">
        <v>0</v>
      </c>
      <c r="H77" s="856">
        <v>0</v>
      </c>
      <c r="I77" s="856">
        <v>0</v>
      </c>
      <c r="J77" s="970">
        <f>F77</f>
        <v>0</v>
      </c>
    </row>
    <row r="78" spans="1:13" s="688" customFormat="1" ht="14.25" hidden="1">
      <c r="A78" s="936">
        <v>1130000</v>
      </c>
      <c r="B78" s="767" t="s">
        <v>294</v>
      </c>
      <c r="C78" s="734" t="s">
        <v>358</v>
      </c>
      <c r="D78" s="858">
        <v>0</v>
      </c>
      <c r="E78" s="859"/>
      <c r="F78" s="858">
        <v>0</v>
      </c>
      <c r="G78" s="858">
        <v>0</v>
      </c>
      <c r="H78" s="859">
        <v>0</v>
      </c>
      <c r="I78" s="859">
        <v>0</v>
      </c>
      <c r="J78" s="970">
        <v>0</v>
      </c>
    </row>
    <row r="79" spans="1:13" s="688" customFormat="1" hidden="1">
      <c r="A79" s="936">
        <v>1130100</v>
      </c>
      <c r="B79" s="763" t="s">
        <v>481</v>
      </c>
      <c r="C79" s="738" t="s">
        <v>295</v>
      </c>
      <c r="D79" s="860"/>
      <c r="E79" s="861"/>
      <c r="F79" s="860"/>
      <c r="G79" s="860"/>
      <c r="H79" s="861"/>
      <c r="I79" s="861"/>
      <c r="J79" s="970">
        <v>0</v>
      </c>
    </row>
    <row r="80" spans="1:13" s="688" customFormat="1" hidden="1">
      <c r="A80" s="936">
        <v>1130200</v>
      </c>
      <c r="B80" s="763" t="s">
        <v>482</v>
      </c>
      <c r="C80" s="742" t="s">
        <v>296</v>
      </c>
      <c r="D80" s="860"/>
      <c r="E80" s="861"/>
      <c r="F80" s="860"/>
      <c r="G80" s="860"/>
      <c r="H80" s="861"/>
      <c r="I80" s="861"/>
      <c r="J80" s="970">
        <v>0</v>
      </c>
    </row>
    <row r="81" spans="1:10" s="688" customFormat="1" hidden="1">
      <c r="A81" s="936">
        <v>1130300</v>
      </c>
      <c r="B81" s="763" t="s">
        <v>483</v>
      </c>
      <c r="C81" s="742" t="s">
        <v>297</v>
      </c>
      <c r="D81" s="860"/>
      <c r="E81" s="861"/>
      <c r="F81" s="860"/>
      <c r="G81" s="860"/>
      <c r="H81" s="861"/>
      <c r="I81" s="861"/>
      <c r="J81" s="970">
        <v>0</v>
      </c>
    </row>
    <row r="82" spans="1:10" s="688" customFormat="1" hidden="1">
      <c r="A82" s="936">
        <v>1130400</v>
      </c>
      <c r="B82" s="768" t="s">
        <v>484</v>
      </c>
      <c r="C82" s="769" t="s">
        <v>298</v>
      </c>
      <c r="D82" s="850"/>
      <c r="E82" s="862"/>
      <c r="F82" s="850"/>
      <c r="G82" s="850"/>
      <c r="H82" s="862"/>
      <c r="I82" s="862"/>
      <c r="J82" s="970">
        <v>0</v>
      </c>
    </row>
    <row r="83" spans="1:10" s="688" customFormat="1" ht="14.25" hidden="1">
      <c r="A83" s="930">
        <v>1131000</v>
      </c>
      <c r="B83" s="770" t="s">
        <v>299</v>
      </c>
      <c r="C83" s="771" t="s">
        <v>358</v>
      </c>
      <c r="D83" s="860"/>
      <c r="E83" s="861"/>
      <c r="F83" s="860"/>
      <c r="G83" s="860"/>
      <c r="H83" s="861"/>
      <c r="I83" s="861"/>
      <c r="J83" s="970">
        <v>0</v>
      </c>
    </row>
    <row r="84" spans="1:10" s="688" customFormat="1" ht="25.5" hidden="1">
      <c r="A84" s="930">
        <v>1131100</v>
      </c>
      <c r="B84" s="763" t="s">
        <v>588</v>
      </c>
      <c r="C84" s="738" t="s">
        <v>300</v>
      </c>
      <c r="D84" s="860"/>
      <c r="E84" s="861"/>
      <c r="F84" s="860"/>
      <c r="G84" s="860"/>
      <c r="H84" s="861"/>
      <c r="I84" s="861"/>
      <c r="J84" s="970">
        <v>0</v>
      </c>
    </row>
    <row r="85" spans="1:10" s="688" customFormat="1" hidden="1">
      <c r="A85" s="930">
        <v>1131200</v>
      </c>
      <c r="B85" s="763" t="s">
        <v>589</v>
      </c>
      <c r="C85" s="742" t="s">
        <v>301</v>
      </c>
      <c r="D85" s="860"/>
      <c r="E85" s="861"/>
      <c r="F85" s="860"/>
      <c r="G85" s="860"/>
      <c r="H85" s="861"/>
      <c r="I85" s="861"/>
      <c r="J85" s="970">
        <v>0</v>
      </c>
    </row>
    <row r="86" spans="1:10" s="688" customFormat="1" ht="13.5" hidden="1" thickBot="1">
      <c r="A86" s="930">
        <v>1131300</v>
      </c>
      <c r="B86" s="765" t="s">
        <v>590</v>
      </c>
      <c r="C86" s="746" t="s">
        <v>302</v>
      </c>
      <c r="D86" s="855"/>
      <c r="E86" s="856"/>
      <c r="F86" s="855"/>
      <c r="G86" s="855"/>
      <c r="H86" s="856"/>
      <c r="I86" s="856"/>
      <c r="J86" s="970">
        <v>0</v>
      </c>
    </row>
    <row r="87" spans="1:10" s="688" customFormat="1" ht="14.25" hidden="1">
      <c r="A87" s="937">
        <v>1140000</v>
      </c>
      <c r="B87" s="767" t="s">
        <v>303</v>
      </c>
      <c r="C87" s="734" t="s">
        <v>358</v>
      </c>
      <c r="D87" s="858">
        <v>0</v>
      </c>
      <c r="E87" s="859"/>
      <c r="F87" s="858">
        <v>0</v>
      </c>
      <c r="G87" s="858">
        <v>0</v>
      </c>
      <c r="H87" s="859">
        <v>0</v>
      </c>
      <c r="I87" s="859">
        <v>0</v>
      </c>
      <c r="J87" s="970">
        <v>0</v>
      </c>
    </row>
    <row r="88" spans="1:10" s="688" customFormat="1" ht="25.5" hidden="1">
      <c r="A88" s="937">
        <v>1141000</v>
      </c>
      <c r="B88" s="763" t="s">
        <v>304</v>
      </c>
      <c r="C88" s="738" t="s">
        <v>1003</v>
      </c>
      <c r="D88" s="860"/>
      <c r="E88" s="861"/>
      <c r="F88" s="860"/>
      <c r="G88" s="860"/>
      <c r="H88" s="861"/>
      <c r="I88" s="861"/>
      <c r="J88" s="970">
        <v>0</v>
      </c>
    </row>
    <row r="89" spans="1:10" s="688" customFormat="1" ht="25.5" hidden="1">
      <c r="A89" s="937">
        <v>1142000</v>
      </c>
      <c r="B89" s="763" t="s">
        <v>42</v>
      </c>
      <c r="C89" s="742" t="s">
        <v>43</v>
      </c>
      <c r="D89" s="860"/>
      <c r="E89" s="861"/>
      <c r="F89" s="860"/>
      <c r="G89" s="860"/>
      <c r="H89" s="861"/>
      <c r="I89" s="861"/>
      <c r="J89" s="970">
        <v>0</v>
      </c>
    </row>
    <row r="90" spans="1:10" s="688" customFormat="1" ht="25.5" hidden="1">
      <c r="A90" s="937">
        <v>1143000</v>
      </c>
      <c r="B90" s="763" t="s">
        <v>44</v>
      </c>
      <c r="C90" s="742" t="s">
        <v>45</v>
      </c>
      <c r="D90" s="860"/>
      <c r="E90" s="861"/>
      <c r="F90" s="860"/>
      <c r="G90" s="860"/>
      <c r="H90" s="861"/>
      <c r="I90" s="861"/>
      <c r="J90" s="970">
        <v>0</v>
      </c>
    </row>
    <row r="91" spans="1:10" s="688" customFormat="1" ht="26.25" hidden="1" thickBot="1">
      <c r="A91" s="933">
        <v>1144000</v>
      </c>
      <c r="B91" s="765" t="s">
        <v>46</v>
      </c>
      <c r="C91" s="746" t="s">
        <v>439</v>
      </c>
      <c r="D91" s="855"/>
      <c r="E91" s="856"/>
      <c r="F91" s="855"/>
      <c r="G91" s="855"/>
      <c r="H91" s="856"/>
      <c r="I91" s="856"/>
      <c r="J91" s="970">
        <v>0</v>
      </c>
    </row>
    <row r="92" spans="1:10" s="688" customFormat="1" ht="14.25" hidden="1">
      <c r="A92" s="938">
        <v>1150000</v>
      </c>
      <c r="B92" s="939" t="s">
        <v>730</v>
      </c>
      <c r="C92" s="734" t="s">
        <v>358</v>
      </c>
      <c r="D92" s="858">
        <v>0</v>
      </c>
      <c r="E92" s="859"/>
      <c r="F92" s="858">
        <v>0</v>
      </c>
      <c r="G92" s="858">
        <v>0</v>
      </c>
      <c r="H92" s="859">
        <v>0</v>
      </c>
      <c r="I92" s="859">
        <v>0</v>
      </c>
      <c r="J92" s="970">
        <v>0</v>
      </c>
    </row>
    <row r="93" spans="1:10" s="688" customFormat="1" ht="25.5" hidden="1">
      <c r="A93" s="940">
        <v>1151000</v>
      </c>
      <c r="B93" s="941" t="s">
        <v>681</v>
      </c>
      <c r="C93" s="734" t="s">
        <v>358</v>
      </c>
      <c r="D93" s="863">
        <v>0</v>
      </c>
      <c r="E93" s="864"/>
      <c r="F93" s="863">
        <v>0</v>
      </c>
      <c r="G93" s="863">
        <v>0</v>
      </c>
      <c r="H93" s="864">
        <v>0</v>
      </c>
      <c r="I93" s="864">
        <v>0</v>
      </c>
      <c r="J93" s="970">
        <v>0</v>
      </c>
    </row>
    <row r="94" spans="1:10" s="688" customFormat="1" ht="25.5" hidden="1">
      <c r="A94" s="940">
        <v>1151100</v>
      </c>
      <c r="B94" s="943" t="s">
        <v>265</v>
      </c>
      <c r="C94" s="944">
        <v>461100</v>
      </c>
      <c r="D94" s="863"/>
      <c r="E94" s="864"/>
      <c r="F94" s="863"/>
      <c r="G94" s="863"/>
      <c r="H94" s="864"/>
      <c r="I94" s="864"/>
      <c r="J94" s="970">
        <v>0</v>
      </c>
    </row>
    <row r="95" spans="1:10" s="688" customFormat="1" ht="25.5" hidden="1">
      <c r="A95" s="940">
        <v>1151200</v>
      </c>
      <c r="B95" s="943" t="s">
        <v>637</v>
      </c>
      <c r="C95" s="944">
        <v>461200</v>
      </c>
      <c r="D95" s="863"/>
      <c r="E95" s="864"/>
      <c r="F95" s="863"/>
      <c r="G95" s="863"/>
      <c r="H95" s="864"/>
      <c r="I95" s="864"/>
      <c r="J95" s="970">
        <v>0</v>
      </c>
    </row>
    <row r="96" spans="1:10" s="688" customFormat="1" ht="25.5" hidden="1">
      <c r="A96" s="940">
        <v>1152000</v>
      </c>
      <c r="B96" s="945" t="s">
        <v>518</v>
      </c>
      <c r="C96" s="946" t="s">
        <v>358</v>
      </c>
      <c r="D96" s="947">
        <v>0</v>
      </c>
      <c r="E96" s="1124"/>
      <c r="F96" s="947">
        <v>0</v>
      </c>
      <c r="G96" s="947">
        <v>0</v>
      </c>
      <c r="H96" s="1124">
        <v>0</v>
      </c>
      <c r="I96" s="1124">
        <v>0</v>
      </c>
      <c r="J96" s="970">
        <v>0</v>
      </c>
    </row>
    <row r="97" spans="1:10" s="688" customFormat="1" ht="25.5" hidden="1">
      <c r="A97" s="940">
        <v>1152100</v>
      </c>
      <c r="B97" s="948" t="s">
        <v>541</v>
      </c>
      <c r="C97" s="944">
        <v>462100</v>
      </c>
      <c r="D97" s="860"/>
      <c r="E97" s="861"/>
      <c r="F97" s="860"/>
      <c r="G97" s="860"/>
      <c r="H97" s="861"/>
      <c r="I97" s="861"/>
      <c r="J97" s="970">
        <v>0</v>
      </c>
    </row>
    <row r="98" spans="1:10" s="688" customFormat="1" ht="26.25" hidden="1" thickBot="1">
      <c r="A98" s="950">
        <v>1152200</v>
      </c>
      <c r="B98" s="951" t="s">
        <v>759</v>
      </c>
      <c r="C98" s="952">
        <v>462200</v>
      </c>
      <c r="D98" s="855"/>
      <c r="E98" s="856"/>
      <c r="F98" s="855"/>
      <c r="G98" s="855"/>
      <c r="H98" s="856"/>
      <c r="I98" s="856"/>
      <c r="J98" s="970">
        <v>0</v>
      </c>
    </row>
    <row r="99" spans="1:10" s="688" customFormat="1" ht="25.5" hidden="1">
      <c r="A99" s="938">
        <v>1153000</v>
      </c>
      <c r="B99" s="954" t="s">
        <v>760</v>
      </c>
      <c r="C99" s="955" t="s">
        <v>358</v>
      </c>
      <c r="D99" s="956">
        <v>0</v>
      </c>
      <c r="E99" s="1125"/>
      <c r="F99" s="956">
        <v>0</v>
      </c>
      <c r="G99" s="956">
        <v>0</v>
      </c>
      <c r="H99" s="1125">
        <v>0</v>
      </c>
      <c r="I99" s="1125">
        <v>0</v>
      </c>
      <c r="J99" s="1395">
        <v>0</v>
      </c>
    </row>
    <row r="100" spans="1:10" s="688" customFormat="1" ht="25.5" hidden="1">
      <c r="A100" s="940">
        <v>1153100</v>
      </c>
      <c r="B100" s="948" t="s">
        <v>761</v>
      </c>
      <c r="C100" s="944">
        <v>463100</v>
      </c>
      <c r="D100" s="863"/>
      <c r="E100" s="864"/>
      <c r="F100" s="863"/>
      <c r="G100" s="863"/>
      <c r="H100" s="864"/>
      <c r="I100" s="1396"/>
      <c r="J100" s="860">
        <v>0</v>
      </c>
    </row>
    <row r="101" spans="1:10" s="688" customFormat="1" hidden="1">
      <c r="A101" s="940">
        <v>1153200</v>
      </c>
      <c r="B101" s="948" t="s">
        <v>101</v>
      </c>
      <c r="C101" s="944">
        <v>463200</v>
      </c>
      <c r="D101" s="947"/>
      <c r="E101" s="1124"/>
      <c r="F101" s="947"/>
      <c r="G101" s="947"/>
      <c r="H101" s="1124"/>
      <c r="I101" s="1124"/>
      <c r="J101" s="970">
        <v>0</v>
      </c>
    </row>
    <row r="102" spans="1:10" s="688" customFormat="1" ht="38.25" hidden="1">
      <c r="A102" s="940">
        <v>1153300</v>
      </c>
      <c r="B102" s="948" t="s">
        <v>501</v>
      </c>
      <c r="C102" s="944">
        <v>463300</v>
      </c>
      <c r="D102" s="947"/>
      <c r="E102" s="1124"/>
      <c r="F102" s="947"/>
      <c r="G102" s="947"/>
      <c r="H102" s="1124"/>
      <c r="I102" s="1124"/>
      <c r="J102" s="970">
        <v>0</v>
      </c>
    </row>
    <row r="103" spans="1:10" s="688" customFormat="1" ht="38.25" hidden="1">
      <c r="A103" s="940">
        <v>1153400</v>
      </c>
      <c r="B103" s="948" t="s">
        <v>502</v>
      </c>
      <c r="C103" s="944">
        <v>463400</v>
      </c>
      <c r="D103" s="947"/>
      <c r="E103" s="1124"/>
      <c r="F103" s="947"/>
      <c r="G103" s="947"/>
      <c r="H103" s="1124"/>
      <c r="I103" s="1124"/>
      <c r="J103" s="970">
        <v>0</v>
      </c>
    </row>
    <row r="104" spans="1:10" s="688" customFormat="1" hidden="1">
      <c r="A104" s="940">
        <v>1153500</v>
      </c>
      <c r="B104" s="957" t="s">
        <v>503</v>
      </c>
      <c r="C104" s="944">
        <v>463500</v>
      </c>
      <c r="D104" s="947"/>
      <c r="E104" s="1124"/>
      <c r="F104" s="947"/>
      <c r="G104" s="947"/>
      <c r="H104" s="1124"/>
      <c r="I104" s="1124"/>
      <c r="J104" s="970">
        <v>0</v>
      </c>
    </row>
    <row r="105" spans="1:10" s="688" customFormat="1" ht="38.25" hidden="1">
      <c r="A105" s="940">
        <v>1153700</v>
      </c>
      <c r="B105" s="957" t="s">
        <v>504</v>
      </c>
      <c r="C105" s="944">
        <v>463700</v>
      </c>
      <c r="D105" s="947"/>
      <c r="E105" s="1124"/>
      <c r="F105" s="947"/>
      <c r="G105" s="947"/>
      <c r="H105" s="1124"/>
      <c r="I105" s="1124"/>
      <c r="J105" s="970">
        <v>0</v>
      </c>
    </row>
    <row r="106" spans="1:10" s="688" customFormat="1" ht="38.25" hidden="1">
      <c r="A106" s="940">
        <v>1153800</v>
      </c>
      <c r="B106" s="957" t="s">
        <v>995</v>
      </c>
      <c r="C106" s="944">
        <v>463800</v>
      </c>
      <c r="D106" s="947"/>
      <c r="E106" s="1124"/>
      <c r="F106" s="947"/>
      <c r="G106" s="947"/>
      <c r="H106" s="1124"/>
      <c r="I106" s="1124"/>
      <c r="J106" s="970">
        <v>0</v>
      </c>
    </row>
    <row r="107" spans="1:10" s="688" customFormat="1" hidden="1">
      <c r="A107" s="940">
        <v>1153900</v>
      </c>
      <c r="B107" s="957" t="s">
        <v>996</v>
      </c>
      <c r="C107" s="944">
        <v>463900</v>
      </c>
      <c r="D107" s="947">
        <v>0</v>
      </c>
      <c r="E107" s="1124"/>
      <c r="F107" s="947">
        <v>0</v>
      </c>
      <c r="G107" s="947"/>
      <c r="H107" s="1124"/>
      <c r="I107" s="1124">
        <v>0</v>
      </c>
      <c r="J107" s="970">
        <f>F107</f>
        <v>0</v>
      </c>
    </row>
    <row r="108" spans="1:10" s="688" customFormat="1" ht="25.5" hidden="1">
      <c r="A108" s="940">
        <v>1154000</v>
      </c>
      <c r="B108" s="958" t="s">
        <v>997</v>
      </c>
      <c r="C108" s="946" t="s">
        <v>358</v>
      </c>
      <c r="D108" s="947">
        <v>0</v>
      </c>
      <c r="E108" s="1124"/>
      <c r="F108" s="947">
        <v>0</v>
      </c>
      <c r="G108" s="947">
        <v>0</v>
      </c>
      <c r="H108" s="1124">
        <v>0</v>
      </c>
      <c r="I108" s="1124">
        <v>0</v>
      </c>
      <c r="J108" s="970">
        <v>0</v>
      </c>
    </row>
    <row r="109" spans="1:10" s="688" customFormat="1" ht="25.5" hidden="1">
      <c r="A109" s="940">
        <v>1154100</v>
      </c>
      <c r="B109" s="957" t="s">
        <v>210</v>
      </c>
      <c r="C109" s="944">
        <v>465100</v>
      </c>
      <c r="D109" s="959"/>
      <c r="E109" s="1126"/>
      <c r="F109" s="959"/>
      <c r="G109" s="959"/>
      <c r="H109" s="1126"/>
      <c r="I109" s="1126"/>
      <c r="J109" s="970">
        <v>0</v>
      </c>
    </row>
    <row r="110" spans="1:10" s="688" customFormat="1" hidden="1">
      <c r="A110" s="940">
        <v>1154200</v>
      </c>
      <c r="B110" s="957" t="s">
        <v>211</v>
      </c>
      <c r="C110" s="944">
        <v>465200</v>
      </c>
      <c r="D110" s="959"/>
      <c r="E110" s="1126"/>
      <c r="F110" s="959"/>
      <c r="G110" s="959"/>
      <c r="H110" s="1126"/>
      <c r="I110" s="1126"/>
      <c r="J110" s="970">
        <v>0</v>
      </c>
    </row>
    <row r="111" spans="1:10" s="688" customFormat="1" hidden="1">
      <c r="A111" s="940">
        <v>1154300</v>
      </c>
      <c r="B111" s="957" t="s">
        <v>212</v>
      </c>
      <c r="C111" s="944">
        <v>465300</v>
      </c>
      <c r="D111" s="959"/>
      <c r="E111" s="1126"/>
      <c r="F111" s="959"/>
      <c r="G111" s="959"/>
      <c r="H111" s="1126"/>
      <c r="I111" s="1126"/>
      <c r="J111" s="970">
        <v>0</v>
      </c>
    </row>
    <row r="112" spans="1:10" s="688" customFormat="1" ht="38.25" hidden="1">
      <c r="A112" s="940">
        <v>1154500</v>
      </c>
      <c r="B112" s="957" t="s">
        <v>67</v>
      </c>
      <c r="C112" s="944">
        <v>465500</v>
      </c>
      <c r="D112" s="959"/>
      <c r="E112" s="1126"/>
      <c r="F112" s="959"/>
      <c r="G112" s="959"/>
      <c r="H112" s="1126"/>
      <c r="I112" s="1126"/>
      <c r="J112" s="970">
        <v>0</v>
      </c>
    </row>
    <row r="113" spans="1:10" s="688" customFormat="1" ht="28.5" hidden="1" customHeight="1">
      <c r="A113" s="940">
        <v>1154600</v>
      </c>
      <c r="B113" s="957" t="s">
        <v>68</v>
      </c>
      <c r="C113" s="944">
        <v>465600</v>
      </c>
      <c r="D113" s="860"/>
      <c r="E113" s="861"/>
      <c r="F113" s="860"/>
      <c r="G113" s="860"/>
      <c r="H113" s="861"/>
      <c r="I113" s="861"/>
      <c r="J113" s="970">
        <v>0</v>
      </c>
    </row>
    <row r="114" spans="1:10" s="1001" customFormat="1" ht="26.25" hidden="1" customHeight="1" thickBot="1">
      <c r="A114" s="1397">
        <v>1154700</v>
      </c>
      <c r="B114" s="1398" t="s">
        <v>78</v>
      </c>
      <c r="C114" s="1399" t="s">
        <v>79</v>
      </c>
      <c r="D114" s="856">
        <v>0</v>
      </c>
      <c r="E114" s="856">
        <v>0</v>
      </c>
      <c r="F114" s="856">
        <f>D114+E114</f>
        <v>0</v>
      </c>
      <c r="G114" s="856">
        <v>0</v>
      </c>
      <c r="H114" s="856">
        <v>0</v>
      </c>
      <c r="I114" s="856">
        <v>0</v>
      </c>
      <c r="J114" s="1209">
        <f>F114</f>
        <v>0</v>
      </c>
    </row>
    <row r="115" spans="1:10" s="688" customFormat="1" ht="25.5" hidden="1">
      <c r="A115" s="963">
        <v>1160000</v>
      </c>
      <c r="B115" s="780" t="s">
        <v>80</v>
      </c>
      <c r="C115" s="734" t="s">
        <v>358</v>
      </c>
      <c r="D115" s="858">
        <v>0</v>
      </c>
      <c r="E115" s="859"/>
      <c r="F115" s="858">
        <v>0</v>
      </c>
      <c r="G115" s="858">
        <v>0</v>
      </c>
      <c r="H115" s="859">
        <v>0</v>
      </c>
      <c r="I115" s="859">
        <v>0</v>
      </c>
      <c r="J115" s="970">
        <v>0</v>
      </c>
    </row>
    <row r="116" spans="1:10" s="688" customFormat="1" hidden="1">
      <c r="A116" s="935">
        <v>1161000</v>
      </c>
      <c r="B116" s="782" t="s">
        <v>81</v>
      </c>
      <c r="C116" s="783" t="s">
        <v>358</v>
      </c>
      <c r="D116" s="860">
        <v>0</v>
      </c>
      <c r="E116" s="861"/>
      <c r="F116" s="860">
        <v>0</v>
      </c>
      <c r="G116" s="860">
        <v>0</v>
      </c>
      <c r="H116" s="861">
        <v>0</v>
      </c>
      <c r="I116" s="861">
        <v>0</v>
      </c>
      <c r="J116" s="970">
        <v>0</v>
      </c>
    </row>
    <row r="117" spans="1:10" s="688" customFormat="1" ht="25.5" hidden="1">
      <c r="A117" s="935">
        <v>1161100</v>
      </c>
      <c r="B117" s="741" t="s">
        <v>1705</v>
      </c>
      <c r="C117" s="762">
        <v>471100</v>
      </c>
      <c r="D117" s="860"/>
      <c r="E117" s="861"/>
      <c r="F117" s="860"/>
      <c r="G117" s="860"/>
      <c r="H117" s="861"/>
      <c r="I117" s="861"/>
      <c r="J117" s="970">
        <v>0</v>
      </c>
    </row>
    <row r="118" spans="1:10" s="688" customFormat="1" ht="25.5" hidden="1">
      <c r="A118" s="935">
        <v>1161200</v>
      </c>
      <c r="B118" s="776" t="s">
        <v>1667</v>
      </c>
      <c r="C118" s="762">
        <v>471200</v>
      </c>
      <c r="D118" s="860"/>
      <c r="E118" s="861"/>
      <c r="F118" s="860"/>
      <c r="G118" s="860"/>
      <c r="H118" s="861"/>
      <c r="I118" s="861"/>
      <c r="J118" s="970">
        <v>0</v>
      </c>
    </row>
    <row r="119" spans="1:10" s="688" customFormat="1" ht="25.5" hidden="1">
      <c r="A119" s="935">
        <v>1162000</v>
      </c>
      <c r="B119" s="782" t="s">
        <v>1125</v>
      </c>
      <c r="C119" s="783" t="s">
        <v>358</v>
      </c>
      <c r="D119" s="860">
        <v>0</v>
      </c>
      <c r="E119" s="861"/>
      <c r="F119" s="860">
        <v>0</v>
      </c>
      <c r="G119" s="860">
        <v>0</v>
      </c>
      <c r="H119" s="861">
        <v>0</v>
      </c>
      <c r="I119" s="861">
        <v>0</v>
      </c>
      <c r="J119" s="970">
        <v>0</v>
      </c>
    </row>
    <row r="120" spans="1:10" s="688" customFormat="1" ht="25.5" hidden="1">
      <c r="A120" s="935">
        <v>1162100</v>
      </c>
      <c r="B120" s="776" t="s">
        <v>1668</v>
      </c>
      <c r="C120" s="742" t="s">
        <v>130</v>
      </c>
      <c r="D120" s="860"/>
      <c r="E120" s="861"/>
      <c r="F120" s="860"/>
      <c r="G120" s="860"/>
      <c r="H120" s="861"/>
      <c r="I120" s="861"/>
      <c r="J120" s="970">
        <v>0</v>
      </c>
    </row>
    <row r="121" spans="1:10" s="688" customFormat="1" hidden="1">
      <c r="A121" s="935">
        <v>1162200</v>
      </c>
      <c r="B121" s="776" t="s">
        <v>1669</v>
      </c>
      <c r="C121" s="742" t="s">
        <v>24</v>
      </c>
      <c r="D121" s="860"/>
      <c r="E121" s="861"/>
      <c r="F121" s="860"/>
      <c r="G121" s="860"/>
      <c r="H121" s="861"/>
      <c r="I121" s="861"/>
      <c r="J121" s="970">
        <v>0</v>
      </c>
    </row>
    <row r="122" spans="1:10" s="688" customFormat="1" ht="25.5" hidden="1">
      <c r="A122" s="935">
        <v>1162300</v>
      </c>
      <c r="B122" s="776" t="s">
        <v>1670</v>
      </c>
      <c r="C122" s="742" t="s">
        <v>26</v>
      </c>
      <c r="D122" s="860"/>
      <c r="E122" s="861"/>
      <c r="F122" s="860"/>
      <c r="G122" s="860"/>
      <c r="H122" s="861"/>
      <c r="I122" s="861"/>
      <c r="J122" s="970">
        <v>0</v>
      </c>
    </row>
    <row r="123" spans="1:10" s="688" customFormat="1" hidden="1">
      <c r="A123" s="935">
        <v>1162400</v>
      </c>
      <c r="B123" s="776" t="s">
        <v>1671</v>
      </c>
      <c r="C123" s="742" t="s">
        <v>832</v>
      </c>
      <c r="D123" s="860"/>
      <c r="E123" s="861"/>
      <c r="F123" s="860"/>
      <c r="G123" s="860"/>
      <c r="H123" s="861"/>
      <c r="I123" s="861"/>
      <c r="J123" s="970">
        <v>0</v>
      </c>
    </row>
    <row r="124" spans="1:10" s="688" customFormat="1" ht="25.5" hidden="1">
      <c r="A124" s="935">
        <v>1162500</v>
      </c>
      <c r="B124" s="776" t="s">
        <v>1672</v>
      </c>
      <c r="C124" s="742" t="s">
        <v>834</v>
      </c>
      <c r="D124" s="860"/>
      <c r="E124" s="861"/>
      <c r="F124" s="860"/>
      <c r="G124" s="860"/>
      <c r="H124" s="861"/>
      <c r="I124" s="861"/>
      <c r="J124" s="970">
        <v>0</v>
      </c>
    </row>
    <row r="125" spans="1:10" s="688" customFormat="1" hidden="1">
      <c r="A125" s="935">
        <v>1162600</v>
      </c>
      <c r="B125" s="776" t="s">
        <v>1673</v>
      </c>
      <c r="C125" s="742" t="s">
        <v>511</v>
      </c>
      <c r="D125" s="860"/>
      <c r="E125" s="861"/>
      <c r="F125" s="860"/>
      <c r="G125" s="860"/>
      <c r="H125" s="861"/>
      <c r="I125" s="861"/>
      <c r="J125" s="970">
        <v>0</v>
      </c>
    </row>
    <row r="126" spans="1:10" s="688" customFormat="1" ht="25.5" hidden="1">
      <c r="A126" s="935">
        <v>1162700</v>
      </c>
      <c r="B126" s="741" t="s">
        <v>1674</v>
      </c>
      <c r="C126" s="742" t="s">
        <v>513</v>
      </c>
      <c r="D126" s="860"/>
      <c r="E126" s="861"/>
      <c r="F126" s="860"/>
      <c r="G126" s="860"/>
      <c r="H126" s="861"/>
      <c r="I126" s="861"/>
      <c r="J126" s="970">
        <v>0</v>
      </c>
    </row>
    <row r="127" spans="1:10" s="688" customFormat="1" hidden="1">
      <c r="A127" s="935">
        <v>1162800</v>
      </c>
      <c r="B127" s="776" t="s">
        <v>1675</v>
      </c>
      <c r="C127" s="742" t="s">
        <v>872</v>
      </c>
      <c r="D127" s="860"/>
      <c r="E127" s="861"/>
      <c r="F127" s="860"/>
      <c r="G127" s="860"/>
      <c r="H127" s="861"/>
      <c r="I127" s="861"/>
      <c r="J127" s="970">
        <v>0</v>
      </c>
    </row>
    <row r="128" spans="1:10" s="688" customFormat="1" hidden="1">
      <c r="A128" s="964">
        <v>1162900</v>
      </c>
      <c r="B128" s="776" t="s">
        <v>1676</v>
      </c>
      <c r="C128" s="742" t="s">
        <v>874</v>
      </c>
      <c r="D128" s="860"/>
      <c r="E128" s="861"/>
      <c r="F128" s="860"/>
      <c r="G128" s="860"/>
      <c r="H128" s="861"/>
      <c r="I128" s="861"/>
      <c r="J128" s="970">
        <v>0</v>
      </c>
    </row>
    <row r="129" spans="1:11" s="688" customFormat="1" hidden="1">
      <c r="A129" s="964">
        <v>1163000</v>
      </c>
      <c r="B129" s="782" t="s">
        <v>58</v>
      </c>
      <c r="C129" s="771" t="s">
        <v>358</v>
      </c>
      <c r="D129" s="860">
        <v>0</v>
      </c>
      <c r="E129" s="861"/>
      <c r="F129" s="860">
        <v>0</v>
      </c>
      <c r="G129" s="860">
        <v>0</v>
      </c>
      <c r="H129" s="861">
        <v>0</v>
      </c>
      <c r="I129" s="861">
        <v>0</v>
      </c>
      <c r="J129" s="970">
        <v>0</v>
      </c>
    </row>
    <row r="130" spans="1:11" s="688" customFormat="1" ht="21" hidden="1" customHeight="1" thickBot="1">
      <c r="A130" s="965">
        <v>1163100</v>
      </c>
      <c r="B130" s="765" t="s">
        <v>798</v>
      </c>
      <c r="C130" s="746" t="s">
        <v>799</v>
      </c>
      <c r="D130" s="855"/>
      <c r="E130" s="856"/>
      <c r="F130" s="855"/>
      <c r="G130" s="855"/>
      <c r="H130" s="856"/>
      <c r="I130" s="856"/>
      <c r="J130" s="970">
        <v>0</v>
      </c>
    </row>
    <row r="131" spans="1:11" s="688" customFormat="1" ht="23.25" customHeight="1">
      <c r="A131" s="966">
        <v>1170000</v>
      </c>
      <c r="B131" s="788" t="s">
        <v>875</v>
      </c>
      <c r="C131" s="734" t="s">
        <v>358</v>
      </c>
      <c r="D131" s="858">
        <f>D135</f>
        <v>7450</v>
      </c>
      <c r="E131" s="859">
        <f>E138</f>
        <v>0</v>
      </c>
      <c r="F131" s="858">
        <f>F135</f>
        <v>7450</v>
      </c>
      <c r="G131" s="858">
        <f>G135</f>
        <v>2450</v>
      </c>
      <c r="H131" s="859">
        <f>H135</f>
        <v>3450</v>
      </c>
      <c r="I131" s="859">
        <f>I135</f>
        <v>4950</v>
      </c>
      <c r="J131" s="970">
        <f>J135</f>
        <v>7450</v>
      </c>
    </row>
    <row r="132" spans="1:11" s="688" customFormat="1" ht="7.5" hidden="1" customHeight="1">
      <c r="A132" s="964">
        <v>1171000</v>
      </c>
      <c r="B132" s="792" t="s">
        <v>215</v>
      </c>
      <c r="C132" s="734" t="s">
        <v>358</v>
      </c>
      <c r="D132" s="865">
        <v>0</v>
      </c>
      <c r="E132" s="866"/>
      <c r="F132" s="865">
        <v>0</v>
      </c>
      <c r="G132" s="865">
        <v>0</v>
      </c>
      <c r="H132" s="866">
        <v>0</v>
      </c>
      <c r="I132" s="866">
        <v>0</v>
      </c>
      <c r="J132" s="931">
        <v>0</v>
      </c>
    </row>
    <row r="133" spans="1:11" s="688" customFormat="1" ht="38.25" hidden="1">
      <c r="A133" s="964">
        <v>1171100</v>
      </c>
      <c r="B133" s="741" t="s">
        <v>1677</v>
      </c>
      <c r="C133" s="738" t="s">
        <v>479</v>
      </c>
      <c r="D133" s="949"/>
      <c r="E133" s="992"/>
      <c r="F133" s="949"/>
      <c r="G133" s="949"/>
      <c r="H133" s="992"/>
      <c r="I133" s="992"/>
      <c r="J133" s="931">
        <v>0</v>
      </c>
    </row>
    <row r="134" spans="1:11" s="688" customFormat="1" ht="25.5" hidden="1">
      <c r="A134" s="964">
        <v>1171200</v>
      </c>
      <c r="B134" s="776" t="s">
        <v>1678</v>
      </c>
      <c r="C134" s="794" t="s">
        <v>352</v>
      </c>
      <c r="D134" s="949"/>
      <c r="E134" s="992"/>
      <c r="F134" s="949"/>
      <c r="G134" s="949"/>
      <c r="H134" s="992"/>
      <c r="I134" s="992"/>
      <c r="J134" s="931">
        <v>0</v>
      </c>
    </row>
    <row r="135" spans="1:11" s="688" customFormat="1" ht="49.5" customHeight="1">
      <c r="A135" s="935">
        <v>1172000</v>
      </c>
      <c r="B135" s="795" t="s">
        <v>1017</v>
      </c>
      <c r="C135" s="771" t="s">
        <v>358</v>
      </c>
      <c r="D135" s="858">
        <f>D137+D138</f>
        <v>7450</v>
      </c>
      <c r="E135" s="859"/>
      <c r="F135" s="858">
        <f>F137+F138</f>
        <v>7450</v>
      </c>
      <c r="G135" s="858">
        <f>G137+G138</f>
        <v>2450</v>
      </c>
      <c r="H135" s="859">
        <f>H137+H138</f>
        <v>3450</v>
      </c>
      <c r="I135" s="859">
        <f>I137+I138</f>
        <v>4950</v>
      </c>
      <c r="J135" s="970">
        <f>F135</f>
        <v>7450</v>
      </c>
    </row>
    <row r="136" spans="1:11" s="688" customFormat="1" hidden="1">
      <c r="A136" s="935">
        <v>1172100</v>
      </c>
      <c r="B136" s="763" t="s">
        <v>1102</v>
      </c>
      <c r="C136" s="738" t="s">
        <v>1018</v>
      </c>
      <c r="D136" s="949"/>
      <c r="E136" s="853"/>
      <c r="F136" s="949"/>
      <c r="G136" s="949"/>
      <c r="H136" s="992"/>
      <c r="I136" s="992"/>
      <c r="J136" s="931">
        <v>0</v>
      </c>
    </row>
    <row r="137" spans="1:11" s="688" customFormat="1" ht="37.5" customHeight="1">
      <c r="A137" s="935">
        <v>1172200</v>
      </c>
      <c r="B137" s="763" t="s">
        <v>1103</v>
      </c>
      <c r="C137" s="796">
        <v>482200</v>
      </c>
      <c r="D137" s="860">
        <v>0</v>
      </c>
      <c r="E137" s="861">
        <v>0</v>
      </c>
      <c r="F137" s="860">
        <v>0</v>
      </c>
      <c r="G137" s="860">
        <v>0</v>
      </c>
      <c r="H137" s="861">
        <v>0</v>
      </c>
      <c r="I137" s="861">
        <v>0</v>
      </c>
      <c r="J137" s="970">
        <f>F137</f>
        <v>0</v>
      </c>
    </row>
    <row r="138" spans="1:11" s="688" customFormat="1" ht="27.75" customHeight="1">
      <c r="A138" s="935">
        <v>1172300</v>
      </c>
      <c r="B138" s="776" t="s">
        <v>1679</v>
      </c>
      <c r="C138" s="742" t="s">
        <v>1020</v>
      </c>
      <c r="D138" s="861">
        <v>7450</v>
      </c>
      <c r="E138" s="861">
        <v>0</v>
      </c>
      <c r="F138" s="861">
        <f>D138+E138</f>
        <v>7450</v>
      </c>
      <c r="G138" s="861">
        <v>2450</v>
      </c>
      <c r="H138" s="861">
        <v>3450</v>
      </c>
      <c r="I138" s="861">
        <v>4950</v>
      </c>
      <c r="J138" s="1209">
        <f>F138</f>
        <v>7450</v>
      </c>
      <c r="K138" s="1001"/>
    </row>
    <row r="139" spans="1:11" s="688" customFormat="1" ht="24.75" customHeight="1">
      <c r="A139" s="935">
        <v>1172400</v>
      </c>
      <c r="B139" s="797" t="s">
        <v>1680</v>
      </c>
      <c r="C139" s="742" t="s">
        <v>125</v>
      </c>
      <c r="D139" s="865"/>
      <c r="E139" s="853"/>
      <c r="F139" s="866"/>
      <c r="G139" s="866"/>
      <c r="H139" s="866"/>
      <c r="I139" s="866"/>
      <c r="J139" s="1400">
        <v>0</v>
      </c>
      <c r="K139" s="1001"/>
    </row>
    <row r="140" spans="1:11" s="688" customFormat="1" ht="25.5" hidden="1">
      <c r="A140" s="935">
        <v>1173000</v>
      </c>
      <c r="B140" s="795" t="s">
        <v>126</v>
      </c>
      <c r="C140" s="771" t="s">
        <v>358</v>
      </c>
      <c r="D140" s="865">
        <v>0</v>
      </c>
      <c r="E140" s="866"/>
      <c r="F140" s="866">
        <v>0</v>
      </c>
      <c r="G140" s="866">
        <v>0</v>
      </c>
      <c r="H140" s="866">
        <v>0</v>
      </c>
      <c r="I140" s="866">
        <v>0</v>
      </c>
      <c r="J140" s="1400">
        <v>0</v>
      </c>
      <c r="K140" s="1001"/>
    </row>
    <row r="141" spans="1:11" s="688" customFormat="1" ht="32.25" hidden="1" customHeight="1">
      <c r="A141" s="964">
        <v>1173100</v>
      </c>
      <c r="B141" s="798" t="s">
        <v>127</v>
      </c>
      <c r="C141" s="742" t="s">
        <v>1088</v>
      </c>
      <c r="D141" s="865"/>
      <c r="E141" s="853"/>
      <c r="F141" s="866"/>
      <c r="G141" s="866"/>
      <c r="H141" s="866"/>
      <c r="I141" s="866"/>
      <c r="J141" s="1400">
        <v>0</v>
      </c>
      <c r="K141" s="1001"/>
    </row>
    <row r="142" spans="1:11" s="688" customFormat="1" ht="38.25" hidden="1">
      <c r="A142" s="964">
        <v>1174000</v>
      </c>
      <c r="B142" s="795" t="s">
        <v>1089</v>
      </c>
      <c r="C142" s="771" t="s">
        <v>358</v>
      </c>
      <c r="D142" s="865">
        <v>0</v>
      </c>
      <c r="E142" s="866"/>
      <c r="F142" s="866">
        <v>0</v>
      </c>
      <c r="G142" s="866">
        <v>0</v>
      </c>
      <c r="H142" s="866">
        <v>0</v>
      </c>
      <c r="I142" s="866">
        <v>0</v>
      </c>
      <c r="J142" s="1400">
        <v>0</v>
      </c>
      <c r="K142" s="1001"/>
    </row>
    <row r="143" spans="1:11" s="688" customFormat="1" ht="25.5" hidden="1">
      <c r="A143" s="964">
        <v>1174100</v>
      </c>
      <c r="B143" s="798" t="s">
        <v>1104</v>
      </c>
      <c r="C143" s="742" t="s">
        <v>1090</v>
      </c>
      <c r="D143" s="865"/>
      <c r="E143" s="866"/>
      <c r="F143" s="866"/>
      <c r="G143" s="866"/>
      <c r="H143" s="866"/>
      <c r="I143" s="866"/>
      <c r="J143" s="1400">
        <v>0</v>
      </c>
      <c r="K143" s="1001"/>
    </row>
    <row r="144" spans="1:11" s="688" customFormat="1" ht="25.5" hidden="1">
      <c r="A144" s="964">
        <v>1174200</v>
      </c>
      <c r="B144" s="797" t="s">
        <v>1681</v>
      </c>
      <c r="C144" s="742" t="s">
        <v>447</v>
      </c>
      <c r="D144" s="865"/>
      <c r="E144" s="866"/>
      <c r="F144" s="866"/>
      <c r="G144" s="866"/>
      <c r="H144" s="866"/>
      <c r="I144" s="866"/>
      <c r="J144" s="1400">
        <v>0</v>
      </c>
      <c r="K144" s="1001"/>
    </row>
    <row r="145" spans="1:11" s="688" customFormat="1" ht="51" hidden="1">
      <c r="A145" s="964">
        <v>1175000</v>
      </c>
      <c r="B145" s="795" t="s">
        <v>558</v>
      </c>
      <c r="C145" s="771" t="s">
        <v>358</v>
      </c>
      <c r="D145" s="865">
        <v>0</v>
      </c>
      <c r="E145" s="866"/>
      <c r="F145" s="866">
        <v>0</v>
      </c>
      <c r="G145" s="866">
        <v>0</v>
      </c>
      <c r="H145" s="866">
        <v>0</v>
      </c>
      <c r="I145" s="866">
        <v>0</v>
      </c>
      <c r="J145" s="1400">
        <v>0</v>
      </c>
      <c r="K145" s="1001"/>
    </row>
    <row r="146" spans="1:11" s="688" customFormat="1" ht="38.25" hidden="1">
      <c r="A146" s="964">
        <v>1175100</v>
      </c>
      <c r="B146" s="797" t="s">
        <v>1682</v>
      </c>
      <c r="C146" s="742" t="s">
        <v>227</v>
      </c>
      <c r="D146" s="865"/>
      <c r="E146" s="866"/>
      <c r="F146" s="866"/>
      <c r="G146" s="866"/>
      <c r="H146" s="866"/>
      <c r="I146" s="866"/>
      <c r="J146" s="1400">
        <v>0</v>
      </c>
      <c r="K146" s="1001"/>
    </row>
    <row r="147" spans="1:11" s="688" customFormat="1" hidden="1">
      <c r="A147" s="964">
        <v>1176000</v>
      </c>
      <c r="B147" s="795" t="s">
        <v>228</v>
      </c>
      <c r="C147" s="771" t="s">
        <v>358</v>
      </c>
      <c r="D147" s="865">
        <v>0</v>
      </c>
      <c r="E147" s="866"/>
      <c r="F147" s="866">
        <v>0</v>
      </c>
      <c r="G147" s="866">
        <v>0</v>
      </c>
      <c r="H147" s="866">
        <v>0</v>
      </c>
      <c r="I147" s="866">
        <v>0</v>
      </c>
      <c r="J147" s="1400">
        <v>0</v>
      </c>
      <c r="K147" s="1001"/>
    </row>
    <row r="148" spans="1:11" s="688" customFormat="1" hidden="1">
      <c r="A148" s="964">
        <v>1176100</v>
      </c>
      <c r="B148" s="797" t="s">
        <v>1683</v>
      </c>
      <c r="C148" s="742" t="s">
        <v>8</v>
      </c>
      <c r="D148" s="865"/>
      <c r="E148" s="853"/>
      <c r="F148" s="866"/>
      <c r="G148" s="866"/>
      <c r="H148" s="866"/>
      <c r="I148" s="866"/>
      <c r="J148" s="1400">
        <v>0</v>
      </c>
      <c r="K148" s="1001"/>
    </row>
    <row r="149" spans="1:11" s="688" customFormat="1" hidden="1">
      <c r="A149" s="964">
        <v>1177000</v>
      </c>
      <c r="B149" s="795" t="s">
        <v>587</v>
      </c>
      <c r="C149" s="771" t="s">
        <v>358</v>
      </c>
      <c r="D149" s="865">
        <v>0</v>
      </c>
      <c r="E149" s="866"/>
      <c r="F149" s="866">
        <v>0</v>
      </c>
      <c r="G149" s="866">
        <v>0</v>
      </c>
      <c r="H149" s="866">
        <v>0</v>
      </c>
      <c r="I149" s="866">
        <v>0</v>
      </c>
      <c r="J149" s="1400">
        <v>0</v>
      </c>
      <c r="K149" s="1001"/>
    </row>
    <row r="150" spans="1:11" s="688" customFormat="1" ht="13.5" thickBot="1">
      <c r="A150" s="965">
        <v>1177100</v>
      </c>
      <c r="B150" s="799" t="s">
        <v>1684</v>
      </c>
      <c r="C150" s="746" t="s">
        <v>259</v>
      </c>
      <c r="D150" s="953"/>
      <c r="E150" s="993"/>
      <c r="F150" s="993"/>
      <c r="G150" s="993"/>
      <c r="H150" s="993"/>
      <c r="I150" s="993"/>
      <c r="J150" s="1400">
        <v>0</v>
      </c>
      <c r="K150" s="1001"/>
    </row>
    <row r="151" spans="1:11" s="688" customFormat="1" ht="26.25" thickBot="1">
      <c r="A151" s="968" t="s">
        <v>262</v>
      </c>
      <c r="B151" s="806" t="s">
        <v>648</v>
      </c>
      <c r="C151" s="807" t="s">
        <v>358</v>
      </c>
      <c r="D151" s="969">
        <f>D152</f>
        <v>27000</v>
      </c>
      <c r="E151" s="1127">
        <f>E162</f>
        <v>0</v>
      </c>
      <c r="F151" s="1127">
        <f>D151+E151</f>
        <v>27000</v>
      </c>
      <c r="G151" s="1127">
        <f>G152</f>
        <v>8000</v>
      </c>
      <c r="H151" s="1127">
        <f>H152</f>
        <v>12000</v>
      </c>
      <c r="I151" s="1127">
        <f>I152</f>
        <v>22000</v>
      </c>
      <c r="J151" s="1209">
        <f>F152</f>
        <v>27000</v>
      </c>
      <c r="K151" s="1001"/>
    </row>
    <row r="152" spans="1:11" s="688" customFormat="1" ht="20.25" customHeight="1">
      <c r="A152" s="966" t="s">
        <v>650</v>
      </c>
      <c r="B152" s="815" t="s">
        <v>651</v>
      </c>
      <c r="C152" s="734" t="s">
        <v>358</v>
      </c>
      <c r="D152" s="858">
        <f>SUM(D153:D162)</f>
        <v>27000</v>
      </c>
      <c r="E152" s="859">
        <f>E162</f>
        <v>0</v>
      </c>
      <c r="F152" s="859">
        <f>D152+E152</f>
        <v>27000</v>
      </c>
      <c r="G152" s="859">
        <f>SUM(G153:G162)</f>
        <v>8000</v>
      </c>
      <c r="H152" s="859">
        <f>SUM(H153:H162)</f>
        <v>12000</v>
      </c>
      <c r="I152" s="859">
        <f>SUM(I153:I162)</f>
        <v>22000</v>
      </c>
      <c r="J152" s="1209">
        <f>F152</f>
        <v>27000</v>
      </c>
      <c r="K152" s="1001"/>
    </row>
    <row r="153" spans="1:11" s="688" customFormat="1">
      <c r="A153" s="964" t="s">
        <v>652</v>
      </c>
      <c r="B153" s="797" t="s">
        <v>1685</v>
      </c>
      <c r="C153" s="971" t="s">
        <v>987</v>
      </c>
      <c r="D153" s="865"/>
      <c r="E153" s="853"/>
      <c r="F153" s="994">
        <f t="shared" ref="F153:F174" si="3">D153+E153</f>
        <v>0</v>
      </c>
      <c r="G153" s="866"/>
      <c r="H153" s="866"/>
      <c r="I153" s="866"/>
      <c r="J153" s="1400">
        <f>F153</f>
        <v>0</v>
      </c>
      <c r="K153" s="1001"/>
    </row>
    <row r="154" spans="1:11" s="688" customFormat="1" hidden="1">
      <c r="A154" s="964" t="s">
        <v>988</v>
      </c>
      <c r="B154" s="797" t="s">
        <v>1686</v>
      </c>
      <c r="C154" s="971" t="s">
        <v>965</v>
      </c>
      <c r="D154" s="865"/>
      <c r="E154" s="853"/>
      <c r="F154" s="994">
        <f t="shared" si="3"/>
        <v>0</v>
      </c>
      <c r="G154" s="866"/>
      <c r="H154" s="866"/>
      <c r="I154" s="866"/>
      <c r="J154" s="1400">
        <f>F154</f>
        <v>0</v>
      </c>
      <c r="K154" s="1001"/>
    </row>
    <row r="155" spans="1:11" s="688" customFormat="1" ht="25.5" hidden="1">
      <c r="A155" s="964" t="s">
        <v>966</v>
      </c>
      <c r="B155" s="797" t="s">
        <v>1687</v>
      </c>
      <c r="C155" s="971" t="s">
        <v>968</v>
      </c>
      <c r="D155" s="1128">
        <v>0</v>
      </c>
      <c r="E155" s="1401"/>
      <c r="F155" s="994">
        <f t="shared" si="3"/>
        <v>0</v>
      </c>
      <c r="G155" s="1402">
        <v>0</v>
      </c>
      <c r="H155" s="1403">
        <v>0</v>
      </c>
      <c r="I155" s="1403">
        <v>0</v>
      </c>
      <c r="J155" s="1404">
        <f>F155</f>
        <v>0</v>
      </c>
      <c r="K155" s="1001"/>
    </row>
    <row r="156" spans="1:11" s="688" customFormat="1" hidden="1">
      <c r="A156" s="973" t="s">
        <v>969</v>
      </c>
      <c r="B156" s="797" t="s">
        <v>1688</v>
      </c>
      <c r="C156" s="971" t="s">
        <v>1099</v>
      </c>
      <c r="D156" s="865"/>
      <c r="E156" s="853"/>
      <c r="F156" s="994">
        <f t="shared" si="3"/>
        <v>0</v>
      </c>
      <c r="G156" s="866"/>
      <c r="H156" s="866"/>
      <c r="I156" s="866"/>
      <c r="J156" s="1400">
        <v>0</v>
      </c>
      <c r="K156" s="1001"/>
    </row>
    <row r="157" spans="1:11" s="688" customFormat="1" hidden="1">
      <c r="A157" s="973" t="s">
        <v>138</v>
      </c>
      <c r="B157" s="798" t="s">
        <v>139</v>
      </c>
      <c r="C157" s="971" t="s">
        <v>140</v>
      </c>
      <c r="D157" s="865">
        <v>0</v>
      </c>
      <c r="E157" s="853"/>
      <c r="F157" s="994">
        <f t="shared" si="3"/>
        <v>0</v>
      </c>
      <c r="G157" s="866"/>
      <c r="H157" s="866"/>
      <c r="I157" s="866">
        <v>0</v>
      </c>
      <c r="J157" s="1400">
        <f>F157</f>
        <v>0</v>
      </c>
      <c r="K157" s="1001"/>
    </row>
    <row r="158" spans="1:11" s="688" customFormat="1" hidden="1">
      <c r="A158" s="973" t="s">
        <v>141</v>
      </c>
      <c r="B158" s="797" t="s">
        <v>1689</v>
      </c>
      <c r="C158" s="971" t="s">
        <v>897</v>
      </c>
      <c r="D158" s="865"/>
      <c r="E158" s="853"/>
      <c r="F158" s="994">
        <f t="shared" si="3"/>
        <v>0</v>
      </c>
      <c r="G158" s="866"/>
      <c r="H158" s="866"/>
      <c r="I158" s="866"/>
      <c r="J158" s="1400">
        <v>0</v>
      </c>
      <c r="K158" s="1001"/>
    </row>
    <row r="159" spans="1:11" s="688" customFormat="1" hidden="1">
      <c r="A159" s="973" t="s">
        <v>898</v>
      </c>
      <c r="B159" s="797" t="s">
        <v>1690</v>
      </c>
      <c r="C159" s="971" t="s">
        <v>900</v>
      </c>
      <c r="D159" s="865"/>
      <c r="E159" s="853"/>
      <c r="F159" s="994">
        <f t="shared" si="3"/>
        <v>0</v>
      </c>
      <c r="G159" s="866"/>
      <c r="H159" s="866"/>
      <c r="I159" s="866"/>
      <c r="J159" s="1400">
        <v>0</v>
      </c>
      <c r="K159" s="1001"/>
    </row>
    <row r="160" spans="1:11" s="688" customFormat="1">
      <c r="A160" s="974" t="s">
        <v>800</v>
      </c>
      <c r="B160" s="975" t="s">
        <v>1691</v>
      </c>
      <c r="C160" s="976" t="s">
        <v>657</v>
      </c>
      <c r="D160" s="865"/>
      <c r="E160" s="853"/>
      <c r="F160" s="994">
        <f t="shared" si="3"/>
        <v>0</v>
      </c>
      <c r="G160" s="866"/>
      <c r="H160" s="866"/>
      <c r="I160" s="866"/>
      <c r="J160" s="1400">
        <v>0</v>
      </c>
      <c r="K160" s="1001"/>
    </row>
    <row r="161" spans="1:11" s="688" customFormat="1">
      <c r="A161" s="940" t="s">
        <v>801</v>
      </c>
      <c r="B161" s="977" t="s">
        <v>1063</v>
      </c>
      <c r="C161" s="944" t="s">
        <v>1064</v>
      </c>
      <c r="D161" s="865"/>
      <c r="E161" s="853"/>
      <c r="F161" s="994">
        <f t="shared" si="3"/>
        <v>0</v>
      </c>
      <c r="G161" s="866"/>
      <c r="H161" s="866"/>
      <c r="I161" s="866"/>
      <c r="J161" s="1400">
        <v>0</v>
      </c>
      <c r="K161" s="1001"/>
    </row>
    <row r="162" spans="1:11" s="688" customFormat="1" ht="18.75" customHeight="1">
      <c r="A162" s="940" t="s">
        <v>1065</v>
      </c>
      <c r="B162" s="977" t="s">
        <v>1066</v>
      </c>
      <c r="C162" s="944" t="s">
        <v>1067</v>
      </c>
      <c r="D162" s="864">
        <v>27000</v>
      </c>
      <c r="E162" s="2143">
        <v>0</v>
      </c>
      <c r="F162" s="859">
        <f t="shared" si="3"/>
        <v>27000</v>
      </c>
      <c r="G162" s="864">
        <v>8000</v>
      </c>
      <c r="H162" s="864">
        <v>12000</v>
      </c>
      <c r="I162" s="864">
        <v>22000</v>
      </c>
      <c r="J162" s="1209">
        <f>F162</f>
        <v>27000</v>
      </c>
      <c r="K162" s="1001"/>
    </row>
    <row r="163" spans="1:11" s="688" customFormat="1" ht="19.5" customHeight="1" thickBot="1">
      <c r="A163" s="978" t="s">
        <v>658</v>
      </c>
      <c r="B163" s="979" t="s">
        <v>659</v>
      </c>
      <c r="C163" s="980" t="s">
        <v>358</v>
      </c>
      <c r="D163" s="863">
        <v>0</v>
      </c>
      <c r="E163" s="864"/>
      <c r="F163" s="858">
        <f t="shared" si="3"/>
        <v>0</v>
      </c>
      <c r="G163" s="863">
        <v>0</v>
      </c>
      <c r="H163" s="863">
        <v>0</v>
      </c>
      <c r="I163" s="863">
        <v>0</v>
      </c>
      <c r="J163" s="970">
        <v>0</v>
      </c>
    </row>
    <row r="164" spans="1:11" ht="15" hidden="1" customHeight="1" thickBot="1">
      <c r="A164" s="973" t="s">
        <v>660</v>
      </c>
      <c r="B164" s="798" t="s">
        <v>661</v>
      </c>
      <c r="C164" s="971" t="s">
        <v>662</v>
      </c>
      <c r="D164" s="865"/>
      <c r="E164" s="853"/>
      <c r="F164" s="967">
        <f t="shared" si="3"/>
        <v>0</v>
      </c>
      <c r="G164" s="865"/>
      <c r="H164" s="865"/>
      <c r="I164" s="865"/>
      <c r="J164" s="931">
        <v>0</v>
      </c>
    </row>
    <row r="165" spans="1:11" hidden="1">
      <c r="A165" s="973" t="s">
        <v>663</v>
      </c>
      <c r="B165" s="798" t="s">
        <v>664</v>
      </c>
      <c r="C165" s="971" t="s">
        <v>665</v>
      </c>
      <c r="D165" s="865"/>
      <c r="E165" s="853"/>
      <c r="F165" s="967">
        <f t="shared" si="3"/>
        <v>0</v>
      </c>
      <c r="G165" s="865"/>
      <c r="H165" s="865"/>
      <c r="I165" s="865"/>
      <c r="J165" s="931">
        <v>0</v>
      </c>
    </row>
    <row r="166" spans="1:11" ht="25.5" hidden="1">
      <c r="A166" s="973" t="s">
        <v>666</v>
      </c>
      <c r="B166" s="797" t="s">
        <v>1692</v>
      </c>
      <c r="C166" s="971" t="s">
        <v>314</v>
      </c>
      <c r="D166" s="865"/>
      <c r="E166" s="853"/>
      <c r="F166" s="967">
        <f t="shared" si="3"/>
        <v>0</v>
      </c>
      <c r="G166" s="865"/>
      <c r="H166" s="865"/>
      <c r="I166" s="865"/>
      <c r="J166" s="931">
        <v>0</v>
      </c>
    </row>
    <row r="167" spans="1:11" hidden="1">
      <c r="A167" s="973" t="s">
        <v>315</v>
      </c>
      <c r="B167" s="797" t="s">
        <v>1693</v>
      </c>
      <c r="C167" s="971" t="s">
        <v>317</v>
      </c>
      <c r="D167" s="865"/>
      <c r="E167" s="853"/>
      <c r="F167" s="967">
        <f t="shared" si="3"/>
        <v>0</v>
      </c>
      <c r="G167" s="865"/>
      <c r="H167" s="865"/>
      <c r="I167" s="865"/>
      <c r="J167" s="931">
        <v>0</v>
      </c>
    </row>
    <row r="168" spans="1:11" hidden="1">
      <c r="A168" s="973" t="s">
        <v>318</v>
      </c>
      <c r="B168" s="795" t="s">
        <v>319</v>
      </c>
      <c r="C168" s="783" t="s">
        <v>358</v>
      </c>
      <c r="D168" s="865">
        <v>0</v>
      </c>
      <c r="E168" s="866"/>
      <c r="F168" s="967">
        <f t="shared" si="3"/>
        <v>0</v>
      </c>
      <c r="G168" s="865">
        <v>0</v>
      </c>
      <c r="H168" s="865">
        <v>0</v>
      </c>
      <c r="I168" s="865">
        <v>0</v>
      </c>
      <c r="J168" s="931">
        <v>0</v>
      </c>
    </row>
    <row r="169" spans="1:11" hidden="1">
      <c r="A169" s="973" t="s">
        <v>320</v>
      </c>
      <c r="B169" s="798" t="s">
        <v>1105</v>
      </c>
      <c r="C169" s="971" t="s">
        <v>321</v>
      </c>
      <c r="D169" s="865"/>
      <c r="E169" s="853"/>
      <c r="F169" s="967">
        <f t="shared" si="3"/>
        <v>0</v>
      </c>
      <c r="G169" s="865"/>
      <c r="H169" s="865"/>
      <c r="I169" s="865"/>
      <c r="J169" s="931">
        <v>0</v>
      </c>
    </row>
    <row r="170" spans="1:11" hidden="1">
      <c r="A170" s="981" t="s">
        <v>322</v>
      </c>
      <c r="B170" s="822" t="s">
        <v>1068</v>
      </c>
      <c r="C170" s="783" t="s">
        <v>358</v>
      </c>
      <c r="D170" s="865">
        <v>0</v>
      </c>
      <c r="E170" s="866"/>
      <c r="F170" s="967">
        <f t="shared" si="3"/>
        <v>0</v>
      </c>
      <c r="G170" s="865">
        <v>0</v>
      </c>
      <c r="H170" s="865">
        <v>0</v>
      </c>
      <c r="I170" s="865">
        <v>0</v>
      </c>
      <c r="J170" s="931">
        <v>0</v>
      </c>
    </row>
    <row r="171" spans="1:11" hidden="1">
      <c r="A171" s="973" t="s">
        <v>324</v>
      </c>
      <c r="B171" s="798" t="s">
        <v>1106</v>
      </c>
      <c r="C171" s="971" t="s">
        <v>325</v>
      </c>
      <c r="D171" s="865"/>
      <c r="E171" s="866"/>
      <c r="F171" s="967">
        <f t="shared" si="3"/>
        <v>0</v>
      </c>
      <c r="G171" s="865"/>
      <c r="H171" s="865"/>
      <c r="I171" s="865"/>
      <c r="J171" s="931">
        <v>0</v>
      </c>
    </row>
    <row r="172" spans="1:11" hidden="1">
      <c r="A172" s="973" t="s">
        <v>326</v>
      </c>
      <c r="B172" s="798" t="s">
        <v>1107</v>
      </c>
      <c r="C172" s="971" t="s">
        <v>327</v>
      </c>
      <c r="D172" s="865"/>
      <c r="E172" s="866"/>
      <c r="F172" s="967">
        <f t="shared" si="3"/>
        <v>0</v>
      </c>
      <c r="G172" s="865"/>
      <c r="H172" s="865"/>
      <c r="I172" s="865"/>
      <c r="J172" s="865"/>
    </row>
    <row r="173" spans="1:11" ht="16.5" hidden="1" customHeight="1" thickBot="1">
      <c r="A173" s="973" t="s">
        <v>328</v>
      </c>
      <c r="B173" s="797" t="s">
        <v>1694</v>
      </c>
      <c r="C173" s="971" t="s">
        <v>330</v>
      </c>
      <c r="D173" s="865"/>
      <c r="E173" s="866"/>
      <c r="F173" s="967">
        <f t="shared" si="3"/>
        <v>0</v>
      </c>
      <c r="G173" s="865"/>
      <c r="H173" s="865"/>
      <c r="I173" s="865"/>
      <c r="J173" s="865"/>
    </row>
    <row r="174" spans="1:11" ht="18" hidden="1" customHeight="1" thickBot="1">
      <c r="A174" s="982">
        <v>1244000</v>
      </c>
      <c r="B174" s="983" t="s">
        <v>1706</v>
      </c>
      <c r="C174" s="976" t="s">
        <v>1134</v>
      </c>
      <c r="D174" s="883"/>
      <c r="E174" s="1382"/>
      <c r="F174" s="967">
        <f t="shared" si="3"/>
        <v>0</v>
      </c>
      <c r="G174" s="883"/>
      <c r="H174" s="883"/>
      <c r="I174" s="883"/>
      <c r="J174" s="883"/>
    </row>
    <row r="175" spans="1:11" ht="27.75" customHeight="1" thickBot="1">
      <c r="A175" s="984">
        <v>1000000</v>
      </c>
      <c r="B175" s="985" t="s">
        <v>1070</v>
      </c>
      <c r="C175" s="986" t="s">
        <v>358</v>
      </c>
      <c r="D175" s="969">
        <f t="shared" ref="D175:J175" si="4">D32+D151</f>
        <v>71450</v>
      </c>
      <c r="E175" s="1127">
        <f t="shared" si="4"/>
        <v>0</v>
      </c>
      <c r="F175" s="969">
        <f t="shared" si="4"/>
        <v>71450</v>
      </c>
      <c r="G175" s="969">
        <f t="shared" si="4"/>
        <v>15450</v>
      </c>
      <c r="H175" s="969">
        <f t="shared" si="4"/>
        <v>25450</v>
      </c>
      <c r="I175" s="969">
        <f t="shared" si="4"/>
        <v>46950</v>
      </c>
      <c r="J175" s="1127">
        <f t="shared" si="4"/>
        <v>71450</v>
      </c>
    </row>
    <row r="176" spans="1:11" ht="18" customHeight="1">
      <c r="A176" s="2617"/>
      <c r="B176" s="2617"/>
      <c r="C176" s="2617"/>
      <c r="D176" s="2617"/>
      <c r="E176" s="2617"/>
      <c r="F176" s="2617"/>
      <c r="G176" s="2617"/>
      <c r="H176" s="2617"/>
      <c r="I176" s="2617"/>
      <c r="J176" s="2617"/>
    </row>
    <row r="177" spans="1:10" ht="26.25" customHeight="1">
      <c r="A177" s="2594" t="s">
        <v>2270</v>
      </c>
      <c r="B177" s="2594"/>
      <c r="C177" s="2594"/>
      <c r="D177" s="2594"/>
      <c r="E177" s="2594"/>
      <c r="F177" s="2594"/>
      <c r="G177" s="2594"/>
      <c r="H177" s="2594"/>
      <c r="I177" s="2594"/>
      <c r="J177" s="2594"/>
    </row>
    <row r="178" spans="1:10">
      <c r="A178" s="2594" t="s">
        <v>1114</v>
      </c>
      <c r="B178" s="2594"/>
      <c r="C178" s="2594"/>
      <c r="D178" s="2594"/>
      <c r="E178" s="2594"/>
      <c r="F178" s="2594"/>
      <c r="G178" s="2594"/>
      <c r="H178" s="2594"/>
      <c r="I178" s="2594"/>
      <c r="J178" s="2594"/>
    </row>
    <row r="179" spans="1:10" ht="14.25">
      <c r="A179" s="2594" t="s">
        <v>1717</v>
      </c>
      <c r="B179" s="2594"/>
      <c r="C179" s="2594"/>
      <c r="D179" s="2594"/>
      <c r="E179" s="2594"/>
      <c r="F179" s="2594"/>
      <c r="G179" s="2594"/>
      <c r="H179" s="2594"/>
      <c r="I179" s="2594"/>
      <c r="J179" s="2594"/>
    </row>
    <row r="180" spans="1:10">
      <c r="A180" s="2623" t="s">
        <v>992</v>
      </c>
      <c r="B180" s="2623"/>
      <c r="C180" s="2623"/>
      <c r="D180" s="2623"/>
      <c r="E180" s="2623"/>
      <c r="F180" s="2623"/>
      <c r="G180" s="2623"/>
      <c r="H180" s="2623"/>
      <c r="I180" s="2623"/>
      <c r="J180" s="2623"/>
    </row>
    <row r="181" spans="1:10" ht="14.25">
      <c r="A181" s="2624" t="s">
        <v>1698</v>
      </c>
      <c r="B181" s="2624"/>
      <c r="C181" s="2624"/>
      <c r="D181" s="2624"/>
      <c r="E181" s="2624"/>
      <c r="F181" s="2624"/>
      <c r="G181" s="2624"/>
      <c r="H181" s="2624"/>
      <c r="I181" s="2624"/>
      <c r="J181" s="2624"/>
    </row>
    <row r="182" spans="1:10" s="626" customFormat="1" ht="14.25">
      <c r="A182" s="832" t="s">
        <v>1699</v>
      </c>
      <c r="B182" s="832"/>
      <c r="C182" s="833"/>
      <c r="D182" s="832"/>
      <c r="E182" s="1679"/>
      <c r="F182" s="832"/>
      <c r="G182" s="832" t="s">
        <v>1147</v>
      </c>
      <c r="H182" s="832"/>
      <c r="I182" s="832"/>
      <c r="J182" s="832"/>
    </row>
    <row r="183" spans="1:10" s="626" customFormat="1" ht="14.25">
      <c r="A183" s="834" t="s">
        <v>1700</v>
      </c>
      <c r="B183" s="833" t="s">
        <v>642</v>
      </c>
      <c r="C183" s="836"/>
      <c r="D183" s="678"/>
      <c r="E183" s="1680" t="s">
        <v>309</v>
      </c>
      <c r="F183" s="678"/>
      <c r="G183" s="675" t="s">
        <v>310</v>
      </c>
      <c r="H183" s="678"/>
      <c r="I183" s="678"/>
      <c r="J183" s="834"/>
    </row>
    <row r="184" spans="1:10">
      <c r="A184" s="2600"/>
      <c r="B184" s="2600"/>
      <c r="C184" s="2600"/>
      <c r="D184" s="2600"/>
      <c r="E184" s="2600"/>
      <c r="F184" s="2600"/>
      <c r="G184" s="2600"/>
      <c r="H184" s="2600"/>
      <c r="I184" s="2600"/>
      <c r="J184" s="2600"/>
    </row>
    <row r="185" spans="1:10">
      <c r="A185" s="2626"/>
      <c r="B185" s="2626"/>
      <c r="C185" s="2626"/>
      <c r="D185" s="2626"/>
      <c r="E185" s="2626"/>
      <c r="F185" s="2626"/>
      <c r="G185" s="2626"/>
      <c r="H185" s="2626"/>
      <c r="I185" s="2626"/>
      <c r="J185" s="2626"/>
    </row>
    <row r="186" spans="1:10">
      <c r="A186" s="2626"/>
      <c r="B186" s="2626"/>
      <c r="C186" s="2626"/>
      <c r="D186" s="2626"/>
      <c r="E186" s="2626"/>
      <c r="F186" s="2626"/>
      <c r="G186" s="2626"/>
      <c r="H186" s="2626"/>
      <c r="I186" s="2626"/>
      <c r="J186" s="2626"/>
    </row>
    <row r="187" spans="1:10">
      <c r="A187" s="2626"/>
      <c r="B187" s="2626"/>
      <c r="C187" s="2626"/>
      <c r="D187" s="2626"/>
      <c r="E187" s="2626"/>
      <c r="F187" s="2626"/>
      <c r="G187" s="2626"/>
      <c r="H187" s="2626"/>
      <c r="I187" s="2626"/>
      <c r="J187" s="2626"/>
    </row>
    <row r="188" spans="1:10">
      <c r="A188" s="2626"/>
      <c r="B188" s="2626"/>
      <c r="C188" s="2626"/>
      <c r="D188" s="2626"/>
      <c r="E188" s="2626"/>
      <c r="F188" s="2626"/>
      <c r="G188" s="2626"/>
      <c r="H188" s="2626"/>
      <c r="I188" s="2626"/>
      <c r="J188" s="2626"/>
    </row>
    <row r="189" spans="1:10">
      <c r="A189" s="987"/>
      <c r="B189" s="987"/>
      <c r="C189" s="987"/>
      <c r="D189" s="987"/>
      <c r="E189" s="1528"/>
      <c r="F189" s="987"/>
      <c r="G189" s="987"/>
      <c r="H189" s="987"/>
      <c r="I189" s="987"/>
      <c r="J189" s="988"/>
    </row>
    <row r="190" spans="1:10">
      <c r="A190" s="2626"/>
      <c r="B190" s="2626"/>
      <c r="C190" s="2626"/>
      <c r="D190" s="2626"/>
      <c r="E190" s="2626"/>
      <c r="F190" s="2626"/>
      <c r="G190" s="2626"/>
      <c r="H190" s="2626"/>
      <c r="I190" s="2626"/>
      <c r="J190" s="2626"/>
    </row>
    <row r="191" spans="1:10">
      <c r="A191" s="2626"/>
      <c r="B191" s="2626"/>
      <c r="C191" s="2626"/>
      <c r="D191" s="2626"/>
      <c r="E191" s="2626"/>
      <c r="F191" s="2626"/>
      <c r="G191" s="2626"/>
      <c r="H191" s="2626"/>
      <c r="I191" s="2626"/>
      <c r="J191" s="2626"/>
    </row>
    <row r="192" spans="1:10">
      <c r="A192" s="2626"/>
      <c r="B192" s="2626"/>
      <c r="C192" s="2626"/>
      <c r="D192" s="2626"/>
      <c r="E192" s="2626"/>
      <c r="F192" s="2626"/>
      <c r="G192" s="2626"/>
      <c r="H192" s="2626"/>
      <c r="I192" s="2626"/>
      <c r="J192" s="2626"/>
    </row>
    <row r="193" spans="1:10">
      <c r="A193" s="2626"/>
      <c r="B193" s="2626"/>
      <c r="C193" s="2626"/>
      <c r="D193" s="2626"/>
      <c r="E193" s="2626"/>
      <c r="F193" s="2626"/>
      <c r="G193" s="2626"/>
      <c r="H193" s="2626"/>
      <c r="I193" s="2626"/>
      <c r="J193" s="2626"/>
    </row>
    <row r="194" spans="1:10">
      <c r="A194" s="987"/>
      <c r="B194" s="987"/>
      <c r="C194" s="987"/>
      <c r="D194" s="987"/>
      <c r="E194" s="1528"/>
      <c r="F194" s="987"/>
      <c r="G194" s="987"/>
      <c r="H194" s="987"/>
      <c r="I194" s="987"/>
      <c r="J194" s="987"/>
    </row>
    <row r="195" spans="1:10">
      <c r="A195" s="2626"/>
      <c r="B195" s="2626"/>
      <c r="C195" s="2626"/>
      <c r="D195" s="2626"/>
      <c r="E195" s="2626"/>
      <c r="F195" s="2626"/>
      <c r="G195" s="2626"/>
      <c r="H195" s="2626"/>
      <c r="I195" s="2626"/>
      <c r="J195" s="2626"/>
    </row>
    <row r="196" spans="1:10">
      <c r="A196" s="987"/>
      <c r="B196" s="987"/>
      <c r="C196" s="987"/>
      <c r="D196" s="987"/>
      <c r="E196" s="1528"/>
      <c r="F196" s="989"/>
      <c r="G196" s="989"/>
      <c r="H196" s="989"/>
      <c r="I196" s="989"/>
      <c r="J196" s="989"/>
    </row>
    <row r="197" spans="1:10">
      <c r="A197" s="2626"/>
      <c r="B197" s="2626"/>
      <c r="C197" s="2626"/>
      <c r="D197" s="2626"/>
      <c r="E197" s="2626"/>
      <c r="F197" s="2626"/>
      <c r="G197" s="2626"/>
      <c r="H197" s="2626"/>
      <c r="I197" s="2626"/>
      <c r="J197" s="2626"/>
    </row>
    <row r="198" spans="1:10">
      <c r="A198" s="987"/>
      <c r="B198" s="987"/>
      <c r="C198" s="987"/>
      <c r="D198" s="987"/>
      <c r="E198" s="1528"/>
      <c r="F198" s="987"/>
      <c r="G198" s="987"/>
      <c r="H198" s="987"/>
      <c r="I198" s="987"/>
      <c r="J198" s="987"/>
    </row>
    <row r="199" spans="1:10" ht="177.75" customHeight="1">
      <c r="A199" s="2626"/>
      <c r="B199" s="2626"/>
      <c r="C199" s="2626"/>
      <c r="D199" s="2626"/>
      <c r="E199" s="2626"/>
      <c r="F199" s="2626"/>
      <c r="G199" s="2626"/>
      <c r="H199" s="2626"/>
      <c r="I199" s="2626"/>
      <c r="J199" s="2626"/>
    </row>
    <row r="200" spans="1:10">
      <c r="A200" s="987"/>
      <c r="B200" s="987"/>
      <c r="C200" s="987"/>
      <c r="D200" s="987"/>
      <c r="E200" s="1528"/>
      <c r="F200" s="987"/>
      <c r="G200" s="987"/>
      <c r="H200" s="987"/>
      <c r="I200" s="987"/>
      <c r="J200" s="987"/>
    </row>
    <row r="201" spans="1:10">
      <c r="A201" s="2626" t="s">
        <v>53</v>
      </c>
      <c r="B201" s="2626"/>
      <c r="C201" s="2626"/>
      <c r="D201" s="2626"/>
      <c r="E201" s="2626"/>
      <c r="F201" s="2626"/>
      <c r="G201" s="2626"/>
      <c r="H201" s="2626"/>
      <c r="I201" s="2626"/>
      <c r="J201" s="2626"/>
    </row>
    <row r="202" spans="1:10">
      <c r="A202" s="2628" t="s">
        <v>1709</v>
      </c>
      <c r="B202" s="2628"/>
      <c r="C202" s="2628"/>
      <c r="D202" s="2628"/>
      <c r="E202" s="2628"/>
      <c r="F202" s="2628"/>
      <c r="G202" s="2628"/>
      <c r="H202" s="2628"/>
      <c r="I202" s="2628"/>
      <c r="J202" s="2628"/>
    </row>
    <row r="203" spans="1:10">
      <c r="A203" s="2628" t="s">
        <v>1710</v>
      </c>
      <c r="B203" s="2628"/>
      <c r="C203" s="2628"/>
      <c r="D203" s="2628"/>
      <c r="E203" s="2628"/>
      <c r="F203" s="2628"/>
      <c r="G203" s="2628"/>
      <c r="H203" s="2628"/>
      <c r="I203" s="2628"/>
      <c r="J203" s="2628"/>
    </row>
    <row r="204" spans="1:10">
      <c r="A204" s="2628" t="s">
        <v>1711</v>
      </c>
      <c r="B204" s="2628"/>
      <c r="C204" s="2628"/>
      <c r="D204" s="2628"/>
      <c r="E204" s="2628"/>
      <c r="F204" s="2628"/>
      <c r="G204" s="2628"/>
      <c r="H204" s="2628"/>
      <c r="I204" s="2628"/>
      <c r="J204" s="2628"/>
    </row>
    <row r="205" spans="1:10">
      <c r="A205" s="987" t="s">
        <v>932</v>
      </c>
      <c r="B205" s="990"/>
      <c r="C205" s="990"/>
      <c r="D205" s="990"/>
      <c r="E205" s="1466"/>
      <c r="F205" s="990"/>
      <c r="G205" s="990"/>
      <c r="H205" s="990"/>
      <c r="I205" s="990"/>
      <c r="J205" s="990"/>
    </row>
    <row r="206" spans="1:10">
      <c r="A206" s="2628" t="s">
        <v>1712</v>
      </c>
      <c r="B206" s="2628"/>
      <c r="C206" s="2628"/>
      <c r="D206" s="2628"/>
      <c r="E206" s="2628"/>
      <c r="F206" s="2628"/>
      <c r="G206" s="2628"/>
      <c r="H206" s="2628"/>
      <c r="I206" s="2628"/>
      <c r="J206" s="2628"/>
    </row>
    <row r="207" spans="1:10">
      <c r="A207" s="2594" t="s">
        <v>675</v>
      </c>
      <c r="B207" s="2594"/>
      <c r="C207" s="2594"/>
      <c r="D207" s="2594"/>
      <c r="E207" s="2594"/>
      <c r="F207" s="2594"/>
      <c r="G207" s="2594"/>
      <c r="H207" s="2594"/>
      <c r="I207" s="2594"/>
      <c r="J207" s="2594"/>
    </row>
    <row r="208" spans="1:10">
      <c r="A208" s="2625" t="s">
        <v>1114</v>
      </c>
      <c r="B208" s="2625"/>
      <c r="C208" s="2625"/>
      <c r="D208" s="2625"/>
      <c r="E208" s="2625"/>
      <c r="F208" s="2625"/>
      <c r="G208" s="2625"/>
      <c r="H208" s="2625"/>
      <c r="I208" s="2625"/>
      <c r="J208" s="2625"/>
    </row>
    <row r="209" spans="1:10" ht="14.25">
      <c r="A209" s="2625" t="s">
        <v>1713</v>
      </c>
      <c r="B209" s="2625"/>
      <c r="C209" s="2625"/>
      <c r="D209" s="2625"/>
      <c r="E209" s="2625"/>
      <c r="F209" s="2625"/>
      <c r="G209" s="2625"/>
      <c r="H209" s="2625"/>
      <c r="I209" s="2625"/>
      <c r="J209" s="2625"/>
    </row>
    <row r="210" spans="1:10">
      <c r="A210" s="2623" t="s">
        <v>992</v>
      </c>
      <c r="B210" s="2623"/>
      <c r="C210" s="2623"/>
      <c r="D210" s="2623"/>
      <c r="E210" s="2623"/>
      <c r="F210" s="2623"/>
      <c r="G210" s="2623"/>
      <c r="H210" s="2623"/>
      <c r="I210" s="2623"/>
      <c r="J210" s="2623"/>
    </row>
    <row r="211" spans="1:10" ht="14.25">
      <c r="A211" s="2631" t="s">
        <v>1714</v>
      </c>
      <c r="B211" s="2631"/>
      <c r="C211" s="2631"/>
      <c r="D211" s="2631"/>
      <c r="E211" s="2631"/>
      <c r="F211" s="2631"/>
      <c r="G211" s="2631"/>
      <c r="H211" s="2631"/>
      <c r="I211" s="2631"/>
      <c r="J211" s="2631"/>
    </row>
    <row r="212" spans="1:10">
      <c r="A212" s="2625" t="s">
        <v>993</v>
      </c>
      <c r="B212" s="2625"/>
      <c r="C212" s="2625"/>
      <c r="D212" s="2625"/>
      <c r="E212" s="2625"/>
      <c r="F212" s="2625"/>
      <c r="G212" s="2625"/>
      <c r="H212" s="2625"/>
      <c r="I212" s="2625"/>
      <c r="J212" s="2625"/>
    </row>
    <row r="213" spans="1:10">
      <c r="A213" s="2625" t="s">
        <v>994</v>
      </c>
      <c r="B213" s="2625"/>
      <c r="C213" s="2625"/>
      <c r="D213" s="2625"/>
      <c r="E213" s="2625"/>
      <c r="F213" s="2625"/>
      <c r="G213" s="2625"/>
      <c r="H213" s="2625"/>
      <c r="I213" s="2625"/>
      <c r="J213" s="2625"/>
    </row>
    <row r="214" spans="1:10" ht="14.25">
      <c r="A214" s="2630" t="s">
        <v>1708</v>
      </c>
      <c r="B214" s="2630"/>
      <c r="C214" s="2630"/>
      <c r="D214" s="2630"/>
      <c r="E214" s="2630"/>
      <c r="F214" s="2630"/>
      <c r="G214" s="2630"/>
      <c r="H214" s="2630"/>
      <c r="I214" s="2630"/>
      <c r="J214" s="2630"/>
    </row>
    <row r="215" spans="1:10">
      <c r="A215" s="2600"/>
      <c r="B215" s="2600"/>
      <c r="C215" s="2600"/>
      <c r="D215" s="2600"/>
      <c r="E215" s="2600"/>
      <c r="F215" s="2600"/>
      <c r="G215" s="2600"/>
      <c r="H215" s="2600"/>
      <c r="I215" s="2600"/>
      <c r="J215" s="2600"/>
    </row>
  </sheetData>
  <mergeCells count="41">
    <mergeCell ref="A9:E9"/>
    <mergeCell ref="B15:E15"/>
    <mergeCell ref="F29:F30"/>
    <mergeCell ref="G29:J29"/>
    <mergeCell ref="A17:E18"/>
    <mergeCell ref="A14:B14"/>
    <mergeCell ref="B16:G16"/>
    <mergeCell ref="H28:J28"/>
    <mergeCell ref="A181:J181"/>
    <mergeCell ref="A184:J184"/>
    <mergeCell ref="A176:J176"/>
    <mergeCell ref="A177:J177"/>
    <mergeCell ref="A178:J178"/>
    <mergeCell ref="A179:J179"/>
    <mergeCell ref="A180:J180"/>
    <mergeCell ref="A185:J185"/>
    <mergeCell ref="A186:J186"/>
    <mergeCell ref="A187:J187"/>
    <mergeCell ref="A188:J188"/>
    <mergeCell ref="A190:J190"/>
    <mergeCell ref="A191:J191"/>
    <mergeCell ref="A192:J192"/>
    <mergeCell ref="A193:J193"/>
    <mergeCell ref="A195:J195"/>
    <mergeCell ref="A197:J197"/>
    <mergeCell ref="K65:M65"/>
    <mergeCell ref="A212:J212"/>
    <mergeCell ref="A213:J213"/>
    <mergeCell ref="A214:J214"/>
    <mergeCell ref="A215:J215"/>
    <mergeCell ref="A206:J206"/>
    <mergeCell ref="A207:J207"/>
    <mergeCell ref="A208:J208"/>
    <mergeCell ref="A209:J209"/>
    <mergeCell ref="A210:J210"/>
    <mergeCell ref="A211:J211"/>
    <mergeCell ref="A199:J199"/>
    <mergeCell ref="A201:J201"/>
    <mergeCell ref="A202:J202"/>
    <mergeCell ref="A203:J203"/>
    <mergeCell ref="A204:J204"/>
  </mergeCells>
  <phoneticPr fontId="5" type="noConversion"/>
  <pageMargins left="0.21" right="0.17" top="0.17" bottom="0.18" header="0.17" footer="0.17"/>
  <pageSetup orientation="landscape" horizontalDpi="4294967294" verticalDpi="4294967294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</sheetPr>
  <dimension ref="A1:N217"/>
  <sheetViews>
    <sheetView topLeftCell="A29" workbookViewId="0">
      <selection activeCell="N150" sqref="N150"/>
    </sheetView>
  </sheetViews>
  <sheetFormatPr defaultRowHeight="12.75"/>
  <cols>
    <col min="1" max="1" width="6.7109375" style="688" customWidth="1"/>
    <col min="2" max="2" width="46.28515625" style="679" customWidth="1"/>
    <col min="3" max="3" width="8.7109375" style="689" customWidth="1"/>
    <col min="4" max="4" width="10.140625" style="678" customWidth="1"/>
    <col min="5" max="5" width="7.85546875" style="678" customWidth="1"/>
    <col min="6" max="6" width="11.28515625" style="678" customWidth="1"/>
    <col min="7" max="7" width="10.42578125" style="678" customWidth="1"/>
    <col min="8" max="8" width="9.85546875" style="678" customWidth="1"/>
    <col min="9" max="9" width="11.85546875" style="678" customWidth="1"/>
    <col min="10" max="10" width="11.28515625" style="678" customWidth="1"/>
    <col min="11" max="16384" width="9.140625" style="678"/>
  </cols>
  <sheetData>
    <row r="1" spans="1:10">
      <c r="I1" s="884" t="s">
        <v>931</v>
      </c>
    </row>
    <row r="2" spans="1:10">
      <c r="F2" s="885"/>
      <c r="G2" s="885"/>
      <c r="H2" s="885"/>
      <c r="I2" s="885"/>
    </row>
    <row r="3" spans="1:10">
      <c r="H3" s="886" t="s">
        <v>888</v>
      </c>
    </row>
    <row r="4" spans="1:10">
      <c r="G4" s="885" t="s">
        <v>1025</v>
      </c>
    </row>
    <row r="5" spans="1:10">
      <c r="H5" s="685" t="s">
        <v>174</v>
      </c>
    </row>
    <row r="6" spans="1:10" ht="15.75">
      <c r="B6" s="2060" t="s">
        <v>35</v>
      </c>
      <c r="C6" s="888"/>
      <c r="D6" s="887"/>
      <c r="E6" s="887"/>
      <c r="G6" s="889" t="s">
        <v>1014</v>
      </c>
      <c r="H6" s="836"/>
    </row>
    <row r="7" spans="1:10">
      <c r="B7" s="678"/>
      <c r="C7" s="890"/>
    </row>
    <row r="8" spans="1:10">
      <c r="A8" s="688" t="s">
        <v>2265</v>
      </c>
      <c r="F8" s="681"/>
      <c r="G8" s="681"/>
    </row>
    <row r="9" spans="1:10" s="688" customFormat="1" ht="10.5">
      <c r="A9" s="2600" t="s">
        <v>1118</v>
      </c>
      <c r="B9" s="2600"/>
      <c r="C9" s="2600"/>
      <c r="D9" s="2600"/>
      <c r="E9" s="2600"/>
    </row>
    <row r="10" spans="1:10">
      <c r="A10" s="688" t="s">
        <v>473</v>
      </c>
      <c r="B10" s="891"/>
      <c r="C10" s="892"/>
      <c r="D10" s="840"/>
      <c r="E10" s="840"/>
    </row>
    <row r="11" spans="1:10">
      <c r="B11" s="893"/>
      <c r="C11" s="894"/>
      <c r="D11" s="893"/>
      <c r="E11" s="893"/>
      <c r="F11" s="893"/>
      <c r="G11" s="893"/>
      <c r="H11" s="895"/>
    </row>
    <row r="12" spans="1:10">
      <c r="A12" s="896" t="s">
        <v>474</v>
      </c>
      <c r="B12" s="889" t="s">
        <v>1145</v>
      </c>
      <c r="C12" s="890"/>
      <c r="D12" s="889"/>
      <c r="E12" s="889"/>
      <c r="F12" s="889"/>
      <c r="G12" s="836"/>
      <c r="H12" s="897" t="s">
        <v>208</v>
      </c>
    </row>
    <row r="13" spans="1:10" ht="21.75">
      <c r="A13" s="898" t="s">
        <v>611</v>
      </c>
      <c r="B13" s="898"/>
      <c r="C13" s="894"/>
      <c r="D13" s="898"/>
      <c r="E13" s="898"/>
      <c r="F13" s="898"/>
      <c r="G13" s="899"/>
    </row>
    <row r="14" spans="1:10" s="857" customFormat="1">
      <c r="A14" s="2603" t="s">
        <v>2266</v>
      </c>
      <c r="B14" s="2604"/>
      <c r="C14" s="1530"/>
      <c r="F14" s="1531"/>
      <c r="G14" s="1531"/>
    </row>
    <row r="15" spans="1:10" ht="18">
      <c r="A15" s="900"/>
      <c r="B15" s="2632" t="s">
        <v>612</v>
      </c>
      <c r="C15" s="2632"/>
      <c r="D15" s="2632"/>
      <c r="E15" s="2632"/>
      <c r="F15" s="900"/>
      <c r="G15" s="901"/>
      <c r="H15" s="901"/>
      <c r="I15" s="901"/>
      <c r="J15" s="901"/>
    </row>
    <row r="16" spans="1:10" ht="14.25">
      <c r="A16" s="678"/>
      <c r="B16" s="2622" t="s">
        <v>258</v>
      </c>
      <c r="C16" s="2622"/>
      <c r="D16" s="2622"/>
      <c r="E16" s="2622"/>
      <c r="F16" s="2622"/>
      <c r="G16" s="691"/>
      <c r="H16" s="902"/>
      <c r="I16" s="902"/>
      <c r="J16" s="902"/>
    </row>
    <row r="17" spans="1:10" s="688" customFormat="1" ht="12.75" customHeight="1">
      <c r="A17" s="898"/>
      <c r="B17" s="2619" t="s">
        <v>2250</v>
      </c>
      <c r="C17" s="2619"/>
      <c r="D17" s="2619"/>
      <c r="E17" s="2619"/>
      <c r="F17" s="2619"/>
      <c r="G17" s="903"/>
      <c r="H17" s="903"/>
      <c r="I17" s="903"/>
      <c r="J17" s="903"/>
    </row>
    <row r="18" spans="1:10" s="688" customFormat="1" ht="14.25">
      <c r="A18" s="899"/>
      <c r="B18" s="2619"/>
      <c r="C18" s="2619"/>
      <c r="D18" s="2619"/>
      <c r="E18" s="2619"/>
      <c r="F18" s="2619"/>
      <c r="G18" s="692"/>
      <c r="H18" s="692"/>
      <c r="I18" s="691"/>
      <c r="J18" s="691"/>
    </row>
    <row r="19" spans="1:10" s="683" customFormat="1" thickBot="1">
      <c r="A19" s="693" t="s">
        <v>543</v>
      </c>
      <c r="B19" s="904"/>
      <c r="C19" s="905"/>
      <c r="D19" s="685"/>
      <c r="E19" s="685"/>
      <c r="G19" s="906" t="s">
        <v>1188</v>
      </c>
      <c r="H19" s="907"/>
      <c r="I19" s="907"/>
      <c r="J19" s="907"/>
    </row>
    <row r="20" spans="1:10" s="885" customFormat="1" thickBot="1">
      <c r="A20" s="693" t="s">
        <v>89</v>
      </c>
      <c r="B20" s="908"/>
      <c r="C20" s="905"/>
      <c r="G20" s="908" t="s">
        <v>333</v>
      </c>
      <c r="H20" s="909">
        <v>1</v>
      </c>
      <c r="I20" s="910">
        <v>6</v>
      </c>
      <c r="J20" s="911">
        <v>1</v>
      </c>
    </row>
    <row r="21" spans="1:10" s="908" customFormat="1" thickBot="1">
      <c r="A21" s="693" t="s">
        <v>630</v>
      </c>
      <c r="C21" s="905"/>
      <c r="G21" s="908" t="s">
        <v>1187</v>
      </c>
    </row>
    <row r="22" spans="1:10" s="908" customFormat="1" thickBot="1">
      <c r="A22" s="693" t="s">
        <v>554</v>
      </c>
      <c r="C22" s="912"/>
      <c r="D22" s="913"/>
      <c r="G22" s="908" t="s">
        <v>555</v>
      </c>
    </row>
    <row r="23" spans="1:10" s="885" customFormat="1" thickBot="1">
      <c r="A23" s="693" t="s">
        <v>729</v>
      </c>
      <c r="B23" s="908"/>
      <c r="C23" s="905"/>
      <c r="G23" s="908" t="s">
        <v>944</v>
      </c>
      <c r="I23" s="914"/>
    </row>
    <row r="24" spans="1:10" s="885" customFormat="1" ht="12">
      <c r="A24" s="693" t="s">
        <v>307</v>
      </c>
      <c r="B24" s="915"/>
      <c r="C24" s="916"/>
      <c r="F24" s="917"/>
      <c r="G24" s="908" t="s">
        <v>946</v>
      </c>
    </row>
    <row r="25" spans="1:10" s="885" customFormat="1" thickBot="1">
      <c r="A25" s="695" t="s">
        <v>306</v>
      </c>
      <c r="B25" s="906"/>
      <c r="C25" s="916"/>
      <c r="D25" s="918"/>
      <c r="E25" s="918"/>
      <c r="G25" s="908" t="s">
        <v>233</v>
      </c>
      <c r="I25" s="917"/>
    </row>
    <row r="26" spans="1:10" s="917" customFormat="1" thickBot="1">
      <c r="A26" s="693" t="s">
        <v>116</v>
      </c>
      <c r="B26" s="908"/>
      <c r="C26" s="916"/>
      <c r="D26" s="919"/>
      <c r="E26" s="885"/>
      <c r="G26" s="917" t="s">
        <v>1703</v>
      </c>
      <c r="H26" s="920"/>
      <c r="I26" s="921"/>
      <c r="J26" s="922"/>
    </row>
    <row r="27" spans="1:10" s="917" customFormat="1" thickBot="1">
      <c r="A27" s="693" t="s">
        <v>638</v>
      </c>
      <c r="B27" s="908"/>
      <c r="C27" s="916"/>
      <c r="E27" s="923" t="s">
        <v>740</v>
      </c>
      <c r="G27" s="908" t="s">
        <v>419</v>
      </c>
      <c r="I27" s="885"/>
      <c r="J27" s="885"/>
    </row>
    <row r="28" spans="1:10" s="917" customFormat="1" ht="12">
      <c r="A28" s="696"/>
      <c r="B28" s="885"/>
      <c r="C28" s="924"/>
      <c r="E28" s="925"/>
      <c r="F28" s="885"/>
      <c r="G28" s="885"/>
    </row>
    <row r="29" spans="1:10" s="917" customFormat="1" thickBot="1">
      <c r="A29" s="696"/>
      <c r="B29" s="885"/>
      <c r="C29" s="924"/>
      <c r="E29" s="925"/>
      <c r="F29" s="885"/>
      <c r="G29" s="885"/>
      <c r="H29" s="2621">
        <v>900272000556</v>
      </c>
      <c r="I29" s="2621"/>
      <c r="J29" s="2621"/>
    </row>
    <row r="30" spans="1:10" s="688" customFormat="1" ht="63.75" thickBot="1">
      <c r="A30" s="711" t="s">
        <v>406</v>
      </c>
      <c r="B30" s="712" t="s">
        <v>639</v>
      </c>
      <c r="C30" s="713"/>
      <c r="D30" s="712" t="s">
        <v>422</v>
      </c>
      <c r="E30" s="714"/>
      <c r="F30" s="2612" t="s">
        <v>362</v>
      </c>
      <c r="G30" s="2614" t="s">
        <v>363</v>
      </c>
      <c r="H30" s="2615"/>
      <c r="I30" s="2615"/>
      <c r="J30" s="2616"/>
    </row>
    <row r="31" spans="1:10" s="688" customFormat="1" ht="53.25" customHeight="1" thickBot="1">
      <c r="A31" s="715"/>
      <c r="B31" s="716" t="s">
        <v>349</v>
      </c>
      <c r="C31" s="717" t="s">
        <v>671</v>
      </c>
      <c r="D31" s="718" t="s">
        <v>796</v>
      </c>
      <c r="E31" s="719" t="s">
        <v>971</v>
      </c>
      <c r="F31" s="2613"/>
      <c r="G31" s="718" t="s">
        <v>972</v>
      </c>
      <c r="H31" s="718" t="s">
        <v>973</v>
      </c>
      <c r="I31" s="718" t="s">
        <v>974</v>
      </c>
      <c r="J31" s="1829" t="s">
        <v>975</v>
      </c>
    </row>
    <row r="32" spans="1:10" s="926" customFormat="1" ht="11.25" thickBot="1">
      <c r="A32" s="720" t="s">
        <v>976</v>
      </c>
      <c r="B32" s="721" t="s">
        <v>977</v>
      </c>
      <c r="C32" s="722" t="s">
        <v>978</v>
      </c>
      <c r="D32" s="723" t="s">
        <v>739</v>
      </c>
      <c r="E32" s="723" t="s">
        <v>740</v>
      </c>
      <c r="F32" s="723" t="s">
        <v>672</v>
      </c>
      <c r="G32" s="724">
        <v>4</v>
      </c>
      <c r="H32" s="725">
        <v>5</v>
      </c>
      <c r="I32" s="726">
        <v>6</v>
      </c>
      <c r="J32" s="725">
        <v>7</v>
      </c>
    </row>
    <row r="33" spans="1:10" s="829" customFormat="1" ht="33.75" customHeight="1" thickBot="1">
      <c r="A33" s="927">
        <v>1100000</v>
      </c>
      <c r="B33" s="727" t="s">
        <v>1704</v>
      </c>
      <c r="C33" s="728" t="s">
        <v>358</v>
      </c>
      <c r="D33" s="842">
        <f>D108+D132+D99</f>
        <v>0</v>
      </c>
      <c r="E33" s="842">
        <f>E99</f>
        <v>0</v>
      </c>
      <c r="F33" s="842">
        <f>D33+E33</f>
        <v>0</v>
      </c>
      <c r="G33" s="842">
        <f>G100+G132</f>
        <v>0</v>
      </c>
      <c r="H33" s="842">
        <f>H100+H132+H43+H115</f>
        <v>0</v>
      </c>
      <c r="I33" s="842">
        <f>I100+I132+I43+I99+I115</f>
        <v>0</v>
      </c>
      <c r="J33" s="842">
        <f>F33</f>
        <v>0</v>
      </c>
    </row>
    <row r="34" spans="1:10" s="688" customFormat="1" ht="54" hidden="1" customHeight="1" thickBot="1">
      <c r="A34" s="927">
        <v>1110000</v>
      </c>
      <c r="B34" s="730" t="s">
        <v>1662</v>
      </c>
      <c r="C34" s="728" t="s">
        <v>358</v>
      </c>
      <c r="D34" s="843">
        <f>D35</f>
        <v>0</v>
      </c>
      <c r="E34" s="843"/>
      <c r="F34" s="843">
        <f>F35</f>
        <v>0</v>
      </c>
      <c r="G34" s="843">
        <f>G35</f>
        <v>0</v>
      </c>
      <c r="H34" s="843">
        <f>H35</f>
        <v>0</v>
      </c>
      <c r="I34" s="843">
        <f>I35</f>
        <v>0</v>
      </c>
      <c r="J34" s="843">
        <f>J35</f>
        <v>0</v>
      </c>
    </row>
    <row r="35" spans="1:10" s="688" customFormat="1" ht="1.5" customHeight="1">
      <c r="A35" s="928">
        <v>1110000</v>
      </c>
      <c r="B35" s="733" t="s">
        <v>803</v>
      </c>
      <c r="C35" s="734" t="s">
        <v>358</v>
      </c>
      <c r="D35" s="844">
        <f>SUM(D36:D42)</f>
        <v>0</v>
      </c>
      <c r="E35" s="844"/>
      <c r="F35" s="844">
        <f>SUM(F36:F42)</f>
        <v>0</v>
      </c>
      <c r="G35" s="844">
        <f>SUM(G36:G42)</f>
        <v>0</v>
      </c>
      <c r="H35" s="844">
        <f>SUM(H36:H42)</f>
        <v>0</v>
      </c>
      <c r="I35" s="844">
        <f>SUM(I36:I42)</f>
        <v>0</v>
      </c>
      <c r="J35" s="844">
        <f>SUM(J36:J42)</f>
        <v>0</v>
      </c>
    </row>
    <row r="36" spans="1:10" s="688" customFormat="1" ht="25.5" hidden="1">
      <c r="A36" s="929">
        <v>1111000</v>
      </c>
      <c r="B36" s="737" t="s">
        <v>673</v>
      </c>
      <c r="C36" s="738" t="s">
        <v>804</v>
      </c>
      <c r="D36" s="1132">
        <v>0</v>
      </c>
      <c r="E36" s="851"/>
      <c r="F36" s="1132">
        <v>0</v>
      </c>
      <c r="G36" s="845">
        <v>0</v>
      </c>
      <c r="H36" s="845">
        <v>0</v>
      </c>
      <c r="I36" s="845">
        <v>0</v>
      </c>
      <c r="J36" s="845">
        <f>F36</f>
        <v>0</v>
      </c>
    </row>
    <row r="37" spans="1:10" s="688" customFormat="1" ht="25.5" hidden="1">
      <c r="A37" s="930">
        <v>1112000</v>
      </c>
      <c r="B37" s="741" t="s">
        <v>271</v>
      </c>
      <c r="C37" s="742" t="s">
        <v>805</v>
      </c>
      <c r="D37" s="846">
        <v>0</v>
      </c>
      <c r="E37" s="846"/>
      <c r="F37" s="846">
        <v>0</v>
      </c>
      <c r="G37" s="846">
        <v>0</v>
      </c>
      <c r="H37" s="846">
        <v>0</v>
      </c>
      <c r="I37" s="846">
        <v>0</v>
      </c>
      <c r="J37" s="846">
        <f>F37</f>
        <v>0</v>
      </c>
    </row>
    <row r="38" spans="1:10" s="688" customFormat="1" ht="25.5" hidden="1">
      <c r="A38" s="930">
        <v>1113000</v>
      </c>
      <c r="B38" s="741" t="s">
        <v>806</v>
      </c>
      <c r="C38" s="742" t="s">
        <v>807</v>
      </c>
      <c r="D38" s="846"/>
      <c r="E38" s="846"/>
      <c r="F38" s="846"/>
      <c r="G38" s="846"/>
      <c r="H38" s="846"/>
      <c r="I38" s="846"/>
      <c r="J38" s="931">
        <v>0</v>
      </c>
    </row>
    <row r="39" spans="1:10" s="688" customFormat="1" ht="38.25" hidden="1">
      <c r="A39" s="930">
        <v>1114000</v>
      </c>
      <c r="B39" s="741" t="s">
        <v>398</v>
      </c>
      <c r="C39" s="742" t="s">
        <v>399</v>
      </c>
      <c r="D39" s="846"/>
      <c r="E39" s="846"/>
      <c r="F39" s="846"/>
      <c r="G39" s="846"/>
      <c r="H39" s="846"/>
      <c r="I39" s="846"/>
      <c r="J39" s="931">
        <v>0</v>
      </c>
    </row>
    <row r="40" spans="1:10" s="688" customFormat="1" hidden="1">
      <c r="A40" s="930">
        <v>1115000</v>
      </c>
      <c r="B40" s="741" t="s">
        <v>615</v>
      </c>
      <c r="C40" s="742" t="s">
        <v>388</v>
      </c>
      <c r="D40" s="846"/>
      <c r="E40" s="846"/>
      <c r="F40" s="846"/>
      <c r="G40" s="846"/>
      <c r="H40" s="846"/>
      <c r="I40" s="846"/>
      <c r="J40" s="931">
        <v>0</v>
      </c>
    </row>
    <row r="41" spans="1:10" s="688" customFormat="1" ht="25.5" hidden="1">
      <c r="A41" s="930">
        <v>1116000</v>
      </c>
      <c r="B41" s="741" t="s">
        <v>1024</v>
      </c>
      <c r="C41" s="742" t="s">
        <v>389</v>
      </c>
      <c r="D41" s="846"/>
      <c r="E41" s="846"/>
      <c r="F41" s="846"/>
      <c r="G41" s="846"/>
      <c r="H41" s="846"/>
      <c r="I41" s="846"/>
      <c r="J41" s="931">
        <v>0</v>
      </c>
    </row>
    <row r="42" spans="1:10" s="688" customFormat="1" ht="13.5" hidden="1" thickBot="1">
      <c r="A42" s="932">
        <v>1117000</v>
      </c>
      <c r="B42" s="745" t="s">
        <v>640</v>
      </c>
      <c r="C42" s="746" t="s">
        <v>20</v>
      </c>
      <c r="D42" s="847">
        <v>0</v>
      </c>
      <c r="E42" s="847"/>
      <c r="F42" s="847">
        <v>0</v>
      </c>
      <c r="G42" s="847">
        <v>0</v>
      </c>
      <c r="H42" s="847">
        <v>0</v>
      </c>
      <c r="I42" s="847">
        <v>0</v>
      </c>
      <c r="J42" s="931">
        <f>F42</f>
        <v>0</v>
      </c>
    </row>
    <row r="43" spans="1:10" s="688" customFormat="1" ht="29.25" hidden="1" thickBot="1">
      <c r="A43" s="933">
        <v>1120000</v>
      </c>
      <c r="B43" s="749" t="s">
        <v>21</v>
      </c>
      <c r="C43" s="728" t="s">
        <v>358</v>
      </c>
      <c r="D43" s="848">
        <f>D44+D56+D67+D70+D52+D65</f>
        <v>0</v>
      </c>
      <c r="E43" s="848"/>
      <c r="F43" s="848">
        <f>F44+F56+F67+F70+F52+F65</f>
        <v>0</v>
      </c>
      <c r="G43" s="848">
        <f>G44+G52+G56+G65+G67+G70</f>
        <v>0</v>
      </c>
      <c r="H43" s="848">
        <f>H44+H52+H56+H65+H67+H70</f>
        <v>0</v>
      </c>
      <c r="I43" s="848">
        <f>I44+I52+I56+I65+I67+I70</f>
        <v>0</v>
      </c>
      <c r="J43" s="931">
        <f>F43</f>
        <v>0</v>
      </c>
    </row>
    <row r="44" spans="1:10" s="688" customFormat="1" ht="14.25" hidden="1">
      <c r="A44" s="928">
        <v>1121000</v>
      </c>
      <c r="B44" s="751" t="s">
        <v>22</v>
      </c>
      <c r="C44" s="752"/>
      <c r="D44" s="845">
        <f>SUM(D45:D50)</f>
        <v>0</v>
      </c>
      <c r="E44" s="845"/>
      <c r="F44" s="845">
        <f>SUM(F45:F50)</f>
        <v>0</v>
      </c>
      <c r="G44" s="845">
        <f>SUM(G45:G50)</f>
        <v>0</v>
      </c>
      <c r="H44" s="845">
        <f>SUM(H45:H50)</f>
        <v>0</v>
      </c>
      <c r="I44" s="845">
        <f>SUM(I45:I50)</f>
        <v>0</v>
      </c>
      <c r="J44" s="931">
        <f>SUM(J45:J50)</f>
        <v>0</v>
      </c>
    </row>
    <row r="45" spans="1:10" s="688" customFormat="1" ht="25.5" hidden="1">
      <c r="A45" s="930">
        <v>1121100</v>
      </c>
      <c r="B45" s="753" t="s">
        <v>380</v>
      </c>
      <c r="C45" s="742" t="s">
        <v>381</v>
      </c>
      <c r="D45" s="846"/>
      <c r="E45" s="846"/>
      <c r="F45" s="846"/>
      <c r="G45" s="846"/>
      <c r="H45" s="846"/>
      <c r="I45" s="846"/>
      <c r="J45" s="931">
        <v>0</v>
      </c>
    </row>
    <row r="46" spans="1:10" s="688" customFormat="1" hidden="1">
      <c r="A46" s="930">
        <v>1121200</v>
      </c>
      <c r="B46" s="754" t="s">
        <v>1663</v>
      </c>
      <c r="C46" s="742" t="s">
        <v>383</v>
      </c>
      <c r="D46" s="846">
        <v>0</v>
      </c>
      <c r="E46" s="846"/>
      <c r="F46" s="846">
        <v>0</v>
      </c>
      <c r="G46" s="846">
        <v>0</v>
      </c>
      <c r="H46" s="846">
        <v>0</v>
      </c>
      <c r="I46" s="846">
        <v>0</v>
      </c>
      <c r="J46" s="931">
        <f>F46</f>
        <v>0</v>
      </c>
    </row>
    <row r="47" spans="1:10" s="688" customFormat="1" hidden="1">
      <c r="A47" s="930">
        <v>1121300</v>
      </c>
      <c r="B47" s="753" t="s">
        <v>769</v>
      </c>
      <c r="C47" s="742" t="s">
        <v>384</v>
      </c>
      <c r="D47" s="846">
        <v>0</v>
      </c>
      <c r="E47" s="846"/>
      <c r="F47" s="846">
        <v>0</v>
      </c>
      <c r="G47" s="846">
        <v>0</v>
      </c>
      <c r="H47" s="846">
        <v>0</v>
      </c>
      <c r="I47" s="846">
        <v>0</v>
      </c>
      <c r="J47" s="931">
        <f>F47</f>
        <v>0</v>
      </c>
    </row>
    <row r="48" spans="1:10" s="688" customFormat="1" hidden="1">
      <c r="A48" s="930">
        <v>1121400</v>
      </c>
      <c r="B48" s="753" t="s">
        <v>770</v>
      </c>
      <c r="C48" s="742" t="s">
        <v>385</v>
      </c>
      <c r="D48" s="846">
        <v>0</v>
      </c>
      <c r="E48" s="846"/>
      <c r="F48" s="846">
        <v>0</v>
      </c>
      <c r="G48" s="846">
        <v>0</v>
      </c>
      <c r="H48" s="846">
        <v>0</v>
      </c>
      <c r="I48" s="846">
        <v>0</v>
      </c>
      <c r="J48" s="931">
        <f>F48</f>
        <v>0</v>
      </c>
    </row>
    <row r="49" spans="1:10" s="688" customFormat="1" hidden="1">
      <c r="A49" s="930">
        <v>1121500</v>
      </c>
      <c r="B49" s="753" t="s">
        <v>69</v>
      </c>
      <c r="C49" s="742" t="s">
        <v>386</v>
      </c>
      <c r="D49" s="845"/>
      <c r="E49" s="846"/>
      <c r="F49" s="845"/>
      <c r="G49" s="845"/>
      <c r="H49" s="845"/>
      <c r="I49" s="845"/>
      <c r="J49" s="931">
        <v>0</v>
      </c>
    </row>
    <row r="50" spans="1:10" s="688" customFormat="1" hidden="1">
      <c r="A50" s="930">
        <v>1121600</v>
      </c>
      <c r="B50" s="753" t="s">
        <v>70</v>
      </c>
      <c r="C50" s="742" t="s">
        <v>387</v>
      </c>
      <c r="D50" s="846"/>
      <c r="E50" s="846"/>
      <c r="F50" s="846"/>
      <c r="G50" s="846"/>
      <c r="H50" s="846"/>
      <c r="I50" s="846"/>
      <c r="J50" s="931">
        <v>0</v>
      </c>
    </row>
    <row r="51" spans="1:10" s="688" customFormat="1" ht="13.5" hidden="1" thickBot="1">
      <c r="A51" s="934">
        <v>1121700</v>
      </c>
      <c r="B51" s="757" t="s">
        <v>71</v>
      </c>
      <c r="C51" s="746" t="s">
        <v>766</v>
      </c>
      <c r="D51" s="847"/>
      <c r="E51" s="847"/>
      <c r="F51" s="847"/>
      <c r="G51" s="847"/>
      <c r="H51" s="847"/>
      <c r="I51" s="847"/>
      <c r="J51" s="931">
        <v>0</v>
      </c>
    </row>
    <row r="52" spans="1:10" s="688" customFormat="1" ht="28.5" hidden="1">
      <c r="A52" s="928">
        <v>1122000</v>
      </c>
      <c r="B52" s="758" t="s">
        <v>767</v>
      </c>
      <c r="C52" s="734" t="s">
        <v>358</v>
      </c>
      <c r="D52" s="851">
        <f>D53</f>
        <v>0</v>
      </c>
      <c r="E52" s="851"/>
      <c r="F52" s="851">
        <f>F53</f>
        <v>0</v>
      </c>
      <c r="G52" s="851">
        <f>G53</f>
        <v>0</v>
      </c>
      <c r="H52" s="851">
        <f>H53</f>
        <v>0</v>
      </c>
      <c r="I52" s="851">
        <f>I53</f>
        <v>0</v>
      </c>
      <c r="J52" s="931">
        <f>J53</f>
        <v>0</v>
      </c>
    </row>
    <row r="53" spans="1:10" s="688" customFormat="1" hidden="1">
      <c r="A53" s="935">
        <v>1122100</v>
      </c>
      <c r="B53" s="753" t="s">
        <v>72</v>
      </c>
      <c r="C53" s="738" t="s">
        <v>768</v>
      </c>
      <c r="D53" s="846">
        <v>0</v>
      </c>
      <c r="E53" s="846"/>
      <c r="F53" s="846">
        <v>0</v>
      </c>
      <c r="G53" s="846">
        <v>0</v>
      </c>
      <c r="H53" s="846">
        <v>0</v>
      </c>
      <c r="I53" s="846">
        <v>0</v>
      </c>
      <c r="J53" s="931">
        <f>F53</f>
        <v>0</v>
      </c>
    </row>
    <row r="54" spans="1:10" s="688" customFormat="1" hidden="1">
      <c r="A54" s="935">
        <v>1122200</v>
      </c>
      <c r="B54" s="753" t="s">
        <v>487</v>
      </c>
      <c r="C54" s="742" t="s">
        <v>1021</v>
      </c>
      <c r="D54" s="846"/>
      <c r="E54" s="846"/>
      <c r="F54" s="846"/>
      <c r="G54" s="846"/>
      <c r="H54" s="846"/>
      <c r="I54" s="846"/>
      <c r="J54" s="931">
        <v>0</v>
      </c>
    </row>
    <row r="55" spans="1:10" s="688" customFormat="1" ht="13.5" hidden="1" thickBot="1">
      <c r="A55" s="933">
        <v>1122300</v>
      </c>
      <c r="B55" s="757" t="s">
        <v>148</v>
      </c>
      <c r="C55" s="746" t="s">
        <v>1022</v>
      </c>
      <c r="D55" s="847"/>
      <c r="E55" s="847"/>
      <c r="F55" s="847"/>
      <c r="G55" s="847"/>
      <c r="H55" s="847"/>
      <c r="I55" s="847"/>
      <c r="J55" s="931">
        <v>0</v>
      </c>
    </row>
    <row r="56" spans="1:10" s="688" customFormat="1" ht="28.5" hidden="1">
      <c r="A56" s="928">
        <v>1123000</v>
      </c>
      <c r="B56" s="758" t="s">
        <v>56</v>
      </c>
      <c r="C56" s="734" t="s">
        <v>358</v>
      </c>
      <c r="D56" s="851">
        <f>SUM(D57:D64)</f>
        <v>0</v>
      </c>
      <c r="E56" s="851"/>
      <c r="F56" s="851">
        <f>SUM(F57:F64)</f>
        <v>0</v>
      </c>
      <c r="G56" s="851">
        <f>SUM(G57:G64)</f>
        <v>0</v>
      </c>
      <c r="H56" s="851">
        <f>SUM(H57:H64)</f>
        <v>0</v>
      </c>
      <c r="I56" s="851">
        <f>SUM(I57:I64)</f>
        <v>0</v>
      </c>
      <c r="J56" s="931">
        <f>F56</f>
        <v>0</v>
      </c>
    </row>
    <row r="57" spans="1:10" s="688" customFormat="1" ht="0.75" hidden="1" customHeight="1">
      <c r="A57" s="935">
        <v>1123100</v>
      </c>
      <c r="B57" s="753" t="s">
        <v>149</v>
      </c>
      <c r="C57" s="738" t="s">
        <v>365</v>
      </c>
      <c r="D57" s="846"/>
      <c r="E57" s="846"/>
      <c r="F57" s="846"/>
      <c r="G57" s="846"/>
      <c r="H57" s="846"/>
      <c r="I57" s="846"/>
      <c r="J57" s="931">
        <f>F57</f>
        <v>0</v>
      </c>
    </row>
    <row r="58" spans="1:10" s="688" customFormat="1" hidden="1">
      <c r="A58" s="935">
        <v>1123200</v>
      </c>
      <c r="B58" s="753" t="s">
        <v>150</v>
      </c>
      <c r="C58" s="742" t="s">
        <v>366</v>
      </c>
      <c r="D58" s="846">
        <v>0</v>
      </c>
      <c r="E58" s="846"/>
      <c r="F58" s="846">
        <v>0</v>
      </c>
      <c r="G58" s="846">
        <v>0</v>
      </c>
      <c r="H58" s="846">
        <v>0</v>
      </c>
      <c r="I58" s="846">
        <v>0</v>
      </c>
      <c r="J58" s="931">
        <f>F58</f>
        <v>0</v>
      </c>
    </row>
    <row r="59" spans="1:10" s="688" customFormat="1" ht="25.5" hidden="1">
      <c r="A59" s="935">
        <v>1123300</v>
      </c>
      <c r="B59" s="753" t="s">
        <v>151</v>
      </c>
      <c r="C59" s="742" t="s">
        <v>367</v>
      </c>
      <c r="D59" s="846"/>
      <c r="E59" s="846"/>
      <c r="F59" s="846"/>
      <c r="G59" s="846"/>
      <c r="H59" s="846"/>
      <c r="I59" s="846"/>
      <c r="J59" s="931"/>
    </row>
    <row r="60" spans="1:10" s="688" customFormat="1" hidden="1">
      <c r="A60" s="935">
        <v>1123400</v>
      </c>
      <c r="B60" s="753" t="s">
        <v>556</v>
      </c>
      <c r="C60" s="742" t="s">
        <v>368</v>
      </c>
      <c r="D60" s="846">
        <v>0</v>
      </c>
      <c r="E60" s="846"/>
      <c r="F60" s="846">
        <v>0</v>
      </c>
      <c r="G60" s="846">
        <v>0</v>
      </c>
      <c r="H60" s="846">
        <v>0</v>
      </c>
      <c r="I60" s="846">
        <v>0</v>
      </c>
      <c r="J60" s="931">
        <f t="shared" ref="J60:J66" si="0">F60</f>
        <v>0</v>
      </c>
    </row>
    <row r="61" spans="1:10" s="688" customFormat="1" hidden="1">
      <c r="A61" s="935">
        <v>1123500</v>
      </c>
      <c r="B61" s="761" t="s">
        <v>557</v>
      </c>
      <c r="C61" s="762">
        <v>423500</v>
      </c>
      <c r="D61" s="846"/>
      <c r="E61" s="846">
        <v>0</v>
      </c>
      <c r="F61" s="846">
        <f>D61+E61</f>
        <v>0</v>
      </c>
      <c r="G61" s="846"/>
      <c r="H61" s="846"/>
      <c r="I61" s="846">
        <v>0</v>
      </c>
      <c r="J61" s="931">
        <f t="shared" si="0"/>
        <v>0</v>
      </c>
    </row>
    <row r="62" spans="1:10" s="688" customFormat="1" hidden="1">
      <c r="A62" s="935">
        <v>1123600</v>
      </c>
      <c r="B62" s="753" t="s">
        <v>186</v>
      </c>
      <c r="C62" s="742" t="s">
        <v>369</v>
      </c>
      <c r="D62" s="846"/>
      <c r="E62" s="846"/>
      <c r="F62" s="846"/>
      <c r="G62" s="846"/>
      <c r="H62" s="846"/>
      <c r="I62" s="846"/>
      <c r="J62" s="931">
        <f t="shared" si="0"/>
        <v>0</v>
      </c>
    </row>
    <row r="63" spans="1:10" s="688" customFormat="1" hidden="1">
      <c r="A63" s="935">
        <v>1123700</v>
      </c>
      <c r="B63" s="753" t="s">
        <v>187</v>
      </c>
      <c r="C63" s="742" t="s">
        <v>370</v>
      </c>
      <c r="D63" s="846">
        <v>0</v>
      </c>
      <c r="E63" s="846"/>
      <c r="F63" s="846">
        <v>0</v>
      </c>
      <c r="G63" s="846">
        <v>0</v>
      </c>
      <c r="H63" s="846">
        <v>0</v>
      </c>
      <c r="I63" s="846">
        <v>0</v>
      </c>
      <c r="J63" s="931">
        <f t="shared" si="0"/>
        <v>0</v>
      </c>
    </row>
    <row r="64" spans="1:10" s="688" customFormat="1" ht="13.5" hidden="1" thickBot="1">
      <c r="A64" s="933">
        <v>1123800</v>
      </c>
      <c r="B64" s="757" t="s">
        <v>188</v>
      </c>
      <c r="C64" s="746" t="s">
        <v>371</v>
      </c>
      <c r="D64" s="847">
        <v>0</v>
      </c>
      <c r="E64" s="847"/>
      <c r="F64" s="847">
        <f>D64</f>
        <v>0</v>
      </c>
      <c r="G64" s="847">
        <v>0</v>
      </c>
      <c r="H64" s="847">
        <v>0</v>
      </c>
      <c r="I64" s="847">
        <v>0</v>
      </c>
      <c r="J64" s="931">
        <f t="shared" si="0"/>
        <v>0</v>
      </c>
    </row>
    <row r="65" spans="1:10" s="688" customFormat="1" ht="28.5" hidden="1">
      <c r="A65" s="928">
        <v>1124000</v>
      </c>
      <c r="B65" s="758" t="s">
        <v>213</v>
      </c>
      <c r="C65" s="734" t="s">
        <v>358</v>
      </c>
      <c r="D65" s="851">
        <f>D66</f>
        <v>0</v>
      </c>
      <c r="E65" s="851"/>
      <c r="F65" s="851">
        <f>F66</f>
        <v>0</v>
      </c>
      <c r="G65" s="851">
        <f>G66</f>
        <v>0</v>
      </c>
      <c r="H65" s="851">
        <f>H66</f>
        <v>0</v>
      </c>
      <c r="I65" s="851">
        <f>I66</f>
        <v>0</v>
      </c>
      <c r="J65" s="931">
        <f t="shared" si="0"/>
        <v>0</v>
      </c>
    </row>
    <row r="66" spans="1:10" s="688" customFormat="1" ht="13.5" hidden="1" thickBot="1">
      <c r="A66" s="933">
        <v>1124100</v>
      </c>
      <c r="B66" s="757" t="s">
        <v>189</v>
      </c>
      <c r="C66" s="746" t="s">
        <v>214</v>
      </c>
      <c r="D66" s="847"/>
      <c r="E66" s="847"/>
      <c r="F66" s="847">
        <v>0</v>
      </c>
      <c r="G66" s="847">
        <v>0</v>
      </c>
      <c r="H66" s="847">
        <v>0</v>
      </c>
      <c r="I66" s="847">
        <v>0</v>
      </c>
      <c r="J66" s="931">
        <f t="shared" si="0"/>
        <v>0</v>
      </c>
    </row>
    <row r="67" spans="1:10" s="688" customFormat="1" ht="28.5" hidden="1">
      <c r="A67" s="928">
        <v>1125000</v>
      </c>
      <c r="B67" s="758" t="s">
        <v>918</v>
      </c>
      <c r="C67" s="734" t="s">
        <v>358</v>
      </c>
      <c r="D67" s="851">
        <f>D68+D69</f>
        <v>0</v>
      </c>
      <c r="E67" s="851"/>
      <c r="F67" s="851">
        <f>F68+F69</f>
        <v>0</v>
      </c>
      <c r="G67" s="851">
        <f>G68+G69</f>
        <v>0</v>
      </c>
      <c r="H67" s="851">
        <f>H68+H69</f>
        <v>0</v>
      </c>
      <c r="I67" s="851">
        <f>I68+I69</f>
        <v>0</v>
      </c>
      <c r="J67" s="931">
        <f>J68+J69</f>
        <v>0</v>
      </c>
    </row>
    <row r="68" spans="1:10" s="688" customFormat="1" ht="25.5" hidden="1">
      <c r="A68" s="935">
        <v>1125100</v>
      </c>
      <c r="B68" s="753" t="s">
        <v>190</v>
      </c>
      <c r="C68" s="738" t="s">
        <v>919</v>
      </c>
      <c r="D68" s="846"/>
      <c r="E68" s="846"/>
      <c r="F68" s="846"/>
      <c r="G68" s="846"/>
      <c r="H68" s="846"/>
      <c r="I68" s="846"/>
      <c r="J68" s="931">
        <f t="shared" ref="J68:J74" si="1">F68</f>
        <v>0</v>
      </c>
    </row>
    <row r="69" spans="1:10" s="688" customFormat="1" ht="26.25" hidden="1" thickBot="1">
      <c r="A69" s="933">
        <v>1125200</v>
      </c>
      <c r="B69" s="757" t="s">
        <v>703</v>
      </c>
      <c r="C69" s="746" t="s">
        <v>1031</v>
      </c>
      <c r="D69" s="847">
        <v>0</v>
      </c>
      <c r="E69" s="847"/>
      <c r="F69" s="847">
        <v>0</v>
      </c>
      <c r="G69" s="847">
        <v>0</v>
      </c>
      <c r="H69" s="847">
        <v>0</v>
      </c>
      <c r="I69" s="847">
        <v>0</v>
      </c>
      <c r="J69" s="931">
        <f t="shared" si="1"/>
        <v>0</v>
      </c>
    </row>
    <row r="70" spans="1:10" s="688" customFormat="1" ht="14.25" hidden="1">
      <c r="A70" s="928">
        <v>1126000</v>
      </c>
      <c r="B70" s="758" t="s">
        <v>1032</v>
      </c>
      <c r="C70" s="734" t="s">
        <v>358</v>
      </c>
      <c r="D70" s="851">
        <f>SUM(D71:D78)</f>
        <v>0</v>
      </c>
      <c r="E70" s="851"/>
      <c r="F70" s="851">
        <f>SUM(F71:F78)</f>
        <v>0</v>
      </c>
      <c r="G70" s="851">
        <f>SUM(G71:G78)</f>
        <v>0</v>
      </c>
      <c r="H70" s="851">
        <f>SUM(H71:H78)</f>
        <v>0</v>
      </c>
      <c r="I70" s="851">
        <f>SUM(I71:I78)</f>
        <v>0</v>
      </c>
      <c r="J70" s="931">
        <f t="shared" si="1"/>
        <v>0</v>
      </c>
    </row>
    <row r="71" spans="1:10" s="688" customFormat="1" hidden="1">
      <c r="A71" s="928">
        <v>1126100</v>
      </c>
      <c r="B71" s="753" t="s">
        <v>983</v>
      </c>
      <c r="C71" s="738" t="s">
        <v>1033</v>
      </c>
      <c r="D71" s="846">
        <v>0</v>
      </c>
      <c r="E71" s="846"/>
      <c r="F71" s="846">
        <v>0</v>
      </c>
      <c r="G71" s="846">
        <v>0</v>
      </c>
      <c r="H71" s="846">
        <v>0</v>
      </c>
      <c r="I71" s="846">
        <v>0</v>
      </c>
      <c r="J71" s="931">
        <f t="shared" si="1"/>
        <v>0</v>
      </c>
    </row>
    <row r="72" spans="1:10" s="688" customFormat="1" hidden="1">
      <c r="A72" s="928">
        <v>1126200</v>
      </c>
      <c r="B72" s="753" t="s">
        <v>984</v>
      </c>
      <c r="C72" s="742" t="s">
        <v>1034</v>
      </c>
      <c r="D72" s="846"/>
      <c r="E72" s="846"/>
      <c r="F72" s="846"/>
      <c r="G72" s="846"/>
      <c r="H72" s="846"/>
      <c r="I72" s="846"/>
      <c r="J72" s="931">
        <f t="shared" si="1"/>
        <v>0</v>
      </c>
    </row>
    <row r="73" spans="1:10" s="688" customFormat="1" hidden="1">
      <c r="A73" s="928">
        <v>1126300</v>
      </c>
      <c r="B73" s="753" t="s">
        <v>390</v>
      </c>
      <c r="C73" s="742" t="s">
        <v>391</v>
      </c>
      <c r="D73" s="846"/>
      <c r="E73" s="846"/>
      <c r="F73" s="846"/>
      <c r="G73" s="846"/>
      <c r="H73" s="846"/>
      <c r="I73" s="846"/>
      <c r="J73" s="931">
        <f t="shared" si="1"/>
        <v>0</v>
      </c>
    </row>
    <row r="74" spans="1:10" s="688" customFormat="1" hidden="1">
      <c r="A74" s="930">
        <v>1126400</v>
      </c>
      <c r="B74" s="763" t="s">
        <v>985</v>
      </c>
      <c r="C74" s="742" t="s">
        <v>392</v>
      </c>
      <c r="D74" s="846">
        <v>0</v>
      </c>
      <c r="E74" s="846"/>
      <c r="F74" s="846">
        <v>0</v>
      </c>
      <c r="G74" s="846">
        <v>0</v>
      </c>
      <c r="H74" s="846">
        <v>0</v>
      </c>
      <c r="I74" s="846">
        <v>0</v>
      </c>
      <c r="J74" s="931">
        <f t="shared" si="1"/>
        <v>0</v>
      </c>
    </row>
    <row r="75" spans="1:10" s="688" customFormat="1" ht="25.5" hidden="1">
      <c r="A75" s="932">
        <v>1126500</v>
      </c>
      <c r="B75" s="764" t="s">
        <v>943</v>
      </c>
      <c r="C75" s="742" t="s">
        <v>393</v>
      </c>
      <c r="D75" s="846"/>
      <c r="E75" s="846"/>
      <c r="F75" s="846"/>
      <c r="G75" s="846"/>
      <c r="H75" s="846"/>
      <c r="I75" s="846"/>
      <c r="J75" s="931">
        <v>0</v>
      </c>
    </row>
    <row r="76" spans="1:10" s="688" customFormat="1" hidden="1">
      <c r="A76" s="930">
        <v>1126600</v>
      </c>
      <c r="B76" s="763" t="s">
        <v>229</v>
      </c>
      <c r="C76" s="742" t="s">
        <v>394</v>
      </c>
      <c r="D76" s="846"/>
      <c r="E76" s="846"/>
      <c r="F76" s="846"/>
      <c r="G76" s="846"/>
      <c r="H76" s="846"/>
      <c r="I76" s="846"/>
      <c r="J76" s="931">
        <f>F76</f>
        <v>0</v>
      </c>
    </row>
    <row r="77" spans="1:10" s="688" customFormat="1" hidden="1">
      <c r="A77" s="930">
        <v>1126700</v>
      </c>
      <c r="B77" s="763" t="s">
        <v>230</v>
      </c>
      <c r="C77" s="742" t="s">
        <v>395</v>
      </c>
      <c r="D77" s="846">
        <v>0</v>
      </c>
      <c r="E77" s="846">
        <v>0</v>
      </c>
      <c r="F77" s="846">
        <f>E77+D77</f>
        <v>0</v>
      </c>
      <c r="G77" s="846">
        <v>0</v>
      </c>
      <c r="H77" s="846">
        <v>0</v>
      </c>
      <c r="I77" s="846">
        <v>0</v>
      </c>
      <c r="J77" s="931">
        <f>F77</f>
        <v>0</v>
      </c>
    </row>
    <row r="78" spans="1:10" s="688" customFormat="1" ht="13.5" hidden="1" thickBot="1">
      <c r="A78" s="934">
        <v>1126800</v>
      </c>
      <c r="B78" s="765" t="s">
        <v>480</v>
      </c>
      <c r="C78" s="746" t="s">
        <v>396</v>
      </c>
      <c r="D78" s="847">
        <v>0</v>
      </c>
      <c r="E78" s="847"/>
      <c r="F78" s="847">
        <v>0</v>
      </c>
      <c r="G78" s="847">
        <v>0</v>
      </c>
      <c r="H78" s="847">
        <v>0</v>
      </c>
      <c r="I78" s="847">
        <v>0</v>
      </c>
      <c r="J78" s="931">
        <f>F78</f>
        <v>0</v>
      </c>
    </row>
    <row r="79" spans="1:10" s="688" customFormat="1" ht="14.25" hidden="1">
      <c r="A79" s="936">
        <v>1130000</v>
      </c>
      <c r="B79" s="767" t="s">
        <v>294</v>
      </c>
      <c r="C79" s="734" t="s">
        <v>358</v>
      </c>
      <c r="D79" s="851">
        <v>0</v>
      </c>
      <c r="E79" s="851"/>
      <c r="F79" s="851">
        <v>0</v>
      </c>
      <c r="G79" s="851">
        <v>0</v>
      </c>
      <c r="H79" s="851">
        <v>0</v>
      </c>
      <c r="I79" s="851">
        <v>0</v>
      </c>
      <c r="J79" s="931">
        <v>0</v>
      </c>
    </row>
    <row r="80" spans="1:10" s="688" customFormat="1" hidden="1">
      <c r="A80" s="936">
        <v>1130100</v>
      </c>
      <c r="B80" s="763" t="s">
        <v>481</v>
      </c>
      <c r="C80" s="738" t="s">
        <v>295</v>
      </c>
      <c r="D80" s="846"/>
      <c r="E80" s="846"/>
      <c r="F80" s="846"/>
      <c r="G80" s="846"/>
      <c r="H80" s="846"/>
      <c r="I80" s="846"/>
      <c r="J80" s="931">
        <v>0</v>
      </c>
    </row>
    <row r="81" spans="1:10" s="688" customFormat="1" hidden="1">
      <c r="A81" s="936">
        <v>1130200</v>
      </c>
      <c r="B81" s="763" t="s">
        <v>482</v>
      </c>
      <c r="C81" s="742" t="s">
        <v>296</v>
      </c>
      <c r="D81" s="846"/>
      <c r="E81" s="846"/>
      <c r="F81" s="846"/>
      <c r="G81" s="846"/>
      <c r="H81" s="846"/>
      <c r="I81" s="846"/>
      <c r="J81" s="931">
        <v>0</v>
      </c>
    </row>
    <row r="82" spans="1:10" s="688" customFormat="1" hidden="1">
      <c r="A82" s="936">
        <v>1130300</v>
      </c>
      <c r="B82" s="763" t="s">
        <v>483</v>
      </c>
      <c r="C82" s="742" t="s">
        <v>297</v>
      </c>
      <c r="D82" s="846"/>
      <c r="E82" s="846"/>
      <c r="F82" s="846"/>
      <c r="G82" s="846"/>
      <c r="H82" s="846"/>
      <c r="I82" s="846"/>
      <c r="J82" s="931">
        <v>0</v>
      </c>
    </row>
    <row r="83" spans="1:10" s="688" customFormat="1" hidden="1">
      <c r="A83" s="936">
        <v>1130400</v>
      </c>
      <c r="B83" s="768" t="s">
        <v>484</v>
      </c>
      <c r="C83" s="769" t="s">
        <v>298</v>
      </c>
      <c r="D83" s="845"/>
      <c r="E83" s="845"/>
      <c r="F83" s="845"/>
      <c r="G83" s="845"/>
      <c r="H83" s="845"/>
      <c r="I83" s="845"/>
      <c r="J83" s="931">
        <v>0</v>
      </c>
    </row>
    <row r="84" spans="1:10" s="688" customFormat="1" ht="14.25" hidden="1">
      <c r="A84" s="930">
        <v>1131000</v>
      </c>
      <c r="B84" s="770" t="s">
        <v>299</v>
      </c>
      <c r="C84" s="771" t="s">
        <v>358</v>
      </c>
      <c r="D84" s="846"/>
      <c r="E84" s="846"/>
      <c r="F84" s="846"/>
      <c r="G84" s="846"/>
      <c r="H84" s="846"/>
      <c r="I84" s="846"/>
      <c r="J84" s="931">
        <v>0</v>
      </c>
    </row>
    <row r="85" spans="1:10" s="688" customFormat="1" ht="25.5" hidden="1">
      <c r="A85" s="930">
        <v>1131100</v>
      </c>
      <c r="B85" s="763" t="s">
        <v>588</v>
      </c>
      <c r="C85" s="738" t="s">
        <v>300</v>
      </c>
      <c r="D85" s="846"/>
      <c r="E85" s="846"/>
      <c r="F85" s="846"/>
      <c r="G85" s="846"/>
      <c r="H85" s="846"/>
      <c r="I85" s="846"/>
      <c r="J85" s="931">
        <v>0</v>
      </c>
    </row>
    <row r="86" spans="1:10" s="688" customFormat="1" hidden="1">
      <c r="A86" s="930">
        <v>1131200</v>
      </c>
      <c r="B86" s="763" t="s">
        <v>589</v>
      </c>
      <c r="C86" s="742" t="s">
        <v>301</v>
      </c>
      <c r="D86" s="846"/>
      <c r="E86" s="846"/>
      <c r="F86" s="846"/>
      <c r="G86" s="846"/>
      <c r="H86" s="846"/>
      <c r="I86" s="846"/>
      <c r="J86" s="931">
        <v>0</v>
      </c>
    </row>
    <row r="87" spans="1:10" s="688" customFormat="1" ht="13.5" hidden="1" thickBot="1">
      <c r="A87" s="930">
        <v>1131300</v>
      </c>
      <c r="B87" s="765" t="s">
        <v>590</v>
      </c>
      <c r="C87" s="746" t="s">
        <v>302</v>
      </c>
      <c r="D87" s="847"/>
      <c r="E87" s="847"/>
      <c r="F87" s="847"/>
      <c r="G87" s="847"/>
      <c r="H87" s="847"/>
      <c r="I87" s="847"/>
      <c r="J87" s="931">
        <v>0</v>
      </c>
    </row>
    <row r="88" spans="1:10" s="688" customFormat="1" ht="14.25" hidden="1">
      <c r="A88" s="937">
        <v>1140000</v>
      </c>
      <c r="B88" s="767" t="s">
        <v>303</v>
      </c>
      <c r="C88" s="734" t="s">
        <v>358</v>
      </c>
      <c r="D88" s="851">
        <v>0</v>
      </c>
      <c r="E88" s="851"/>
      <c r="F88" s="851">
        <v>0</v>
      </c>
      <c r="G88" s="851">
        <v>0</v>
      </c>
      <c r="H88" s="851">
        <v>0</v>
      </c>
      <c r="I88" s="851">
        <v>0</v>
      </c>
      <c r="J88" s="931">
        <v>0</v>
      </c>
    </row>
    <row r="89" spans="1:10" s="688" customFormat="1" ht="25.5" hidden="1">
      <c r="A89" s="937">
        <v>1141000</v>
      </c>
      <c r="B89" s="763" t="s">
        <v>304</v>
      </c>
      <c r="C89" s="738" t="s">
        <v>1003</v>
      </c>
      <c r="D89" s="846"/>
      <c r="E89" s="846"/>
      <c r="F89" s="846"/>
      <c r="G89" s="846"/>
      <c r="H89" s="846"/>
      <c r="I89" s="846"/>
      <c r="J89" s="931">
        <v>0</v>
      </c>
    </row>
    <row r="90" spans="1:10" s="688" customFormat="1" ht="25.5" hidden="1">
      <c r="A90" s="937">
        <v>1142000</v>
      </c>
      <c r="B90" s="763" t="s">
        <v>42</v>
      </c>
      <c r="C90" s="742" t="s">
        <v>43</v>
      </c>
      <c r="D90" s="846"/>
      <c r="E90" s="846"/>
      <c r="F90" s="846"/>
      <c r="G90" s="846"/>
      <c r="H90" s="846"/>
      <c r="I90" s="846"/>
      <c r="J90" s="931">
        <v>0</v>
      </c>
    </row>
    <row r="91" spans="1:10" s="688" customFormat="1" ht="25.5" hidden="1">
      <c r="A91" s="937">
        <v>1143000</v>
      </c>
      <c r="B91" s="763" t="s">
        <v>44</v>
      </c>
      <c r="C91" s="742" t="s">
        <v>45</v>
      </c>
      <c r="D91" s="846"/>
      <c r="E91" s="846"/>
      <c r="F91" s="846"/>
      <c r="G91" s="846"/>
      <c r="H91" s="846"/>
      <c r="I91" s="846"/>
      <c r="J91" s="931">
        <v>0</v>
      </c>
    </row>
    <row r="92" spans="1:10" s="688" customFormat="1" ht="26.25" hidden="1" thickBot="1">
      <c r="A92" s="933">
        <v>1144000</v>
      </c>
      <c r="B92" s="765" t="s">
        <v>46</v>
      </c>
      <c r="C92" s="746" t="s">
        <v>439</v>
      </c>
      <c r="D92" s="847"/>
      <c r="E92" s="847"/>
      <c r="F92" s="847"/>
      <c r="G92" s="847"/>
      <c r="H92" s="847"/>
      <c r="I92" s="847"/>
      <c r="J92" s="931">
        <v>0</v>
      </c>
    </row>
    <row r="93" spans="1:10" s="688" customFormat="1" ht="14.25" hidden="1">
      <c r="A93" s="938">
        <v>1150000</v>
      </c>
      <c r="B93" s="939" t="s">
        <v>730</v>
      </c>
      <c r="C93" s="734" t="s">
        <v>358</v>
      </c>
      <c r="D93" s="851">
        <v>0</v>
      </c>
      <c r="E93" s="851"/>
      <c r="F93" s="851">
        <v>0</v>
      </c>
      <c r="G93" s="851">
        <v>0</v>
      </c>
      <c r="H93" s="851">
        <v>0</v>
      </c>
      <c r="I93" s="851">
        <v>0</v>
      </c>
      <c r="J93" s="931">
        <v>0</v>
      </c>
    </row>
    <row r="94" spans="1:10" s="688" customFormat="1" ht="25.5" hidden="1">
      <c r="A94" s="940">
        <v>1151000</v>
      </c>
      <c r="B94" s="941" t="s">
        <v>681</v>
      </c>
      <c r="C94" s="734" t="s">
        <v>358</v>
      </c>
      <c r="D94" s="942">
        <v>0</v>
      </c>
      <c r="E94" s="942"/>
      <c r="F94" s="942">
        <v>0</v>
      </c>
      <c r="G94" s="942">
        <v>0</v>
      </c>
      <c r="H94" s="942">
        <v>0</v>
      </c>
      <c r="I94" s="942">
        <v>0</v>
      </c>
      <c r="J94" s="931">
        <v>0</v>
      </c>
    </row>
    <row r="95" spans="1:10" s="688" customFormat="1" ht="25.5" hidden="1">
      <c r="A95" s="940">
        <v>1151100</v>
      </c>
      <c r="B95" s="943" t="s">
        <v>265</v>
      </c>
      <c r="C95" s="944">
        <v>461100</v>
      </c>
      <c r="D95" s="942"/>
      <c r="E95" s="942"/>
      <c r="F95" s="942"/>
      <c r="G95" s="942"/>
      <c r="H95" s="942"/>
      <c r="I95" s="942"/>
      <c r="J95" s="931">
        <v>0</v>
      </c>
    </row>
    <row r="96" spans="1:10" s="688" customFormat="1" ht="25.5" hidden="1">
      <c r="A96" s="940">
        <v>1151200</v>
      </c>
      <c r="B96" s="943" t="s">
        <v>637</v>
      </c>
      <c r="C96" s="944">
        <v>461200</v>
      </c>
      <c r="D96" s="863"/>
      <c r="E96" s="863"/>
      <c r="F96" s="863"/>
      <c r="G96" s="863"/>
      <c r="H96" s="863"/>
      <c r="I96" s="863"/>
      <c r="J96" s="931">
        <v>0</v>
      </c>
    </row>
    <row r="97" spans="1:11" s="688" customFormat="1" ht="25.5" hidden="1">
      <c r="A97" s="940">
        <v>1152000</v>
      </c>
      <c r="B97" s="945" t="s">
        <v>518</v>
      </c>
      <c r="C97" s="946" t="s">
        <v>358</v>
      </c>
      <c r="D97" s="947">
        <v>0</v>
      </c>
      <c r="E97" s="947"/>
      <c r="F97" s="947">
        <v>0</v>
      </c>
      <c r="G97" s="947">
        <v>0</v>
      </c>
      <c r="H97" s="947">
        <v>0</v>
      </c>
      <c r="I97" s="947">
        <v>0</v>
      </c>
      <c r="J97" s="931">
        <v>0</v>
      </c>
    </row>
    <row r="98" spans="1:11" s="688" customFormat="1" ht="25.5" hidden="1">
      <c r="A98" s="940">
        <v>1152100</v>
      </c>
      <c r="B98" s="948" t="s">
        <v>541</v>
      </c>
      <c r="C98" s="944">
        <v>462100</v>
      </c>
      <c r="D98" s="860"/>
      <c r="E98" s="860"/>
      <c r="F98" s="860"/>
      <c r="G98" s="949"/>
      <c r="H98" s="949"/>
      <c r="I98" s="846"/>
      <c r="J98" s="931">
        <v>0</v>
      </c>
    </row>
    <row r="99" spans="1:11" s="688" customFormat="1" ht="27" hidden="1" customHeight="1" thickBot="1">
      <c r="A99" s="950">
        <v>1152200</v>
      </c>
      <c r="B99" s="951" t="s">
        <v>759</v>
      </c>
      <c r="C99" s="952">
        <v>462200</v>
      </c>
      <c r="D99" s="855">
        <v>0</v>
      </c>
      <c r="E99" s="855">
        <v>0</v>
      </c>
      <c r="F99" s="855">
        <f>D99+E99</f>
        <v>0</v>
      </c>
      <c r="G99" s="953"/>
      <c r="H99" s="953"/>
      <c r="I99" s="847">
        <v>0</v>
      </c>
      <c r="J99" s="931">
        <f>F99</f>
        <v>0</v>
      </c>
      <c r="K99" s="688" t="s">
        <v>1851</v>
      </c>
    </row>
    <row r="100" spans="1:11" s="688" customFormat="1" ht="25.5" hidden="1">
      <c r="A100" s="938">
        <v>1153000</v>
      </c>
      <c r="B100" s="954" t="s">
        <v>760</v>
      </c>
      <c r="C100" s="955" t="s">
        <v>358</v>
      </c>
      <c r="D100" s="956">
        <v>0</v>
      </c>
      <c r="E100" s="956"/>
      <c r="F100" s="956">
        <f>F108</f>
        <v>0</v>
      </c>
      <c r="G100" s="956">
        <f>G108</f>
        <v>0</v>
      </c>
      <c r="H100" s="956">
        <f>H108</f>
        <v>0</v>
      </c>
      <c r="I100" s="956">
        <f>I108</f>
        <v>0</v>
      </c>
      <c r="J100" s="970">
        <f>J108</f>
        <v>0</v>
      </c>
    </row>
    <row r="101" spans="1:11" s="688" customFormat="1" ht="25.5" hidden="1">
      <c r="A101" s="940">
        <v>1153100</v>
      </c>
      <c r="B101" s="948" t="s">
        <v>761</v>
      </c>
      <c r="C101" s="944">
        <v>463100</v>
      </c>
      <c r="D101" s="947"/>
      <c r="E101" s="947"/>
      <c r="F101" s="947"/>
      <c r="G101" s="947"/>
      <c r="H101" s="947"/>
      <c r="I101" s="947"/>
      <c r="J101" s="931">
        <v>0</v>
      </c>
    </row>
    <row r="102" spans="1:11" s="688" customFormat="1" hidden="1">
      <c r="A102" s="940">
        <v>1153200</v>
      </c>
      <c r="B102" s="948" t="s">
        <v>101</v>
      </c>
      <c r="C102" s="944">
        <v>463200</v>
      </c>
      <c r="D102" s="947"/>
      <c r="E102" s="947"/>
      <c r="F102" s="947"/>
      <c r="G102" s="947"/>
      <c r="H102" s="947"/>
      <c r="I102" s="947"/>
      <c r="J102" s="931">
        <v>0</v>
      </c>
    </row>
    <row r="103" spans="1:11" s="688" customFormat="1" ht="38.25" hidden="1">
      <c r="A103" s="940">
        <v>1153300</v>
      </c>
      <c r="B103" s="948" t="s">
        <v>501</v>
      </c>
      <c r="C103" s="944">
        <v>463300</v>
      </c>
      <c r="D103" s="947"/>
      <c r="E103" s="947"/>
      <c r="F103" s="947"/>
      <c r="G103" s="947"/>
      <c r="H103" s="947"/>
      <c r="I103" s="947"/>
      <c r="J103" s="931">
        <v>0</v>
      </c>
    </row>
    <row r="104" spans="1:11" s="688" customFormat="1" ht="38.25" hidden="1">
      <c r="A104" s="940">
        <v>1153400</v>
      </c>
      <c r="B104" s="948" t="s">
        <v>502</v>
      </c>
      <c r="C104" s="944">
        <v>463400</v>
      </c>
      <c r="D104" s="947"/>
      <c r="E104" s="947"/>
      <c r="F104" s="947"/>
      <c r="G104" s="947"/>
      <c r="H104" s="947"/>
      <c r="I104" s="947"/>
      <c r="J104" s="931">
        <v>0</v>
      </c>
    </row>
    <row r="105" spans="1:11" s="688" customFormat="1" hidden="1">
      <c r="A105" s="940">
        <v>1153500</v>
      </c>
      <c r="B105" s="957" t="s">
        <v>503</v>
      </c>
      <c r="C105" s="944">
        <v>463500</v>
      </c>
      <c r="D105" s="947"/>
      <c r="E105" s="947"/>
      <c r="F105" s="947"/>
      <c r="G105" s="947"/>
      <c r="H105" s="947"/>
      <c r="I105" s="947"/>
      <c r="J105" s="931">
        <v>0</v>
      </c>
    </row>
    <row r="106" spans="1:11" s="688" customFormat="1" ht="38.25" hidden="1">
      <c r="A106" s="940">
        <v>1153700</v>
      </c>
      <c r="B106" s="957" t="s">
        <v>504</v>
      </c>
      <c r="C106" s="944">
        <v>463700</v>
      </c>
      <c r="D106" s="947"/>
      <c r="E106" s="947"/>
      <c r="F106" s="947"/>
      <c r="G106" s="947"/>
      <c r="H106" s="947"/>
      <c r="I106" s="947"/>
      <c r="J106" s="931">
        <v>0</v>
      </c>
    </row>
    <row r="107" spans="1:11" s="688" customFormat="1" ht="24.75" hidden="1" customHeight="1">
      <c r="A107" s="940">
        <v>1153800</v>
      </c>
      <c r="B107" s="957" t="s">
        <v>995</v>
      </c>
      <c r="C107" s="1448">
        <v>463800</v>
      </c>
      <c r="D107" s="947"/>
      <c r="E107" s="947"/>
      <c r="F107" s="947"/>
      <c r="G107" s="947"/>
      <c r="H107" s="947"/>
      <c r="I107" s="947"/>
      <c r="J107" s="931">
        <v>0</v>
      </c>
    </row>
    <row r="108" spans="1:11" s="688" customFormat="1" ht="21.75" hidden="1" customHeight="1">
      <c r="A108" s="940">
        <v>1153900</v>
      </c>
      <c r="B108" s="957" t="s">
        <v>996</v>
      </c>
      <c r="C108" s="1448">
        <v>463900</v>
      </c>
      <c r="D108" s="947">
        <v>0</v>
      </c>
      <c r="E108" s="1124">
        <v>0</v>
      </c>
      <c r="F108" s="947">
        <f>D108</f>
        <v>0</v>
      </c>
      <c r="G108" s="947">
        <v>0</v>
      </c>
      <c r="H108" s="947">
        <v>0</v>
      </c>
      <c r="I108" s="947">
        <v>0</v>
      </c>
      <c r="J108" s="970">
        <f>F108</f>
        <v>0</v>
      </c>
    </row>
    <row r="109" spans="1:11" s="688" customFormat="1" ht="25.5">
      <c r="A109" s="940">
        <v>1154000</v>
      </c>
      <c r="B109" s="958" t="s">
        <v>997</v>
      </c>
      <c r="C109" s="946" t="s">
        <v>358</v>
      </c>
      <c r="D109" s="947">
        <v>0</v>
      </c>
      <c r="E109" s="1124"/>
      <c r="F109" s="947">
        <v>0</v>
      </c>
      <c r="G109" s="947">
        <v>0</v>
      </c>
      <c r="H109" s="947">
        <v>0</v>
      </c>
      <c r="I109" s="947">
        <v>0</v>
      </c>
      <c r="J109" s="931">
        <v>0</v>
      </c>
    </row>
    <row r="110" spans="1:11" s="688" customFormat="1" ht="25.5" hidden="1">
      <c r="A110" s="940">
        <v>1154100</v>
      </c>
      <c r="B110" s="957" t="s">
        <v>210</v>
      </c>
      <c r="C110" s="944">
        <v>465100</v>
      </c>
      <c r="D110" s="959"/>
      <c r="E110" s="1126"/>
      <c r="F110" s="959"/>
      <c r="G110" s="960"/>
      <c r="H110" s="960"/>
      <c r="I110" s="961"/>
      <c r="J110" s="931">
        <v>0</v>
      </c>
    </row>
    <row r="111" spans="1:11" s="688" customFormat="1" hidden="1">
      <c r="A111" s="940">
        <v>1154200</v>
      </c>
      <c r="B111" s="957" t="s">
        <v>211</v>
      </c>
      <c r="C111" s="944">
        <v>465200</v>
      </c>
      <c r="D111" s="959"/>
      <c r="E111" s="1126"/>
      <c r="F111" s="959"/>
      <c r="G111" s="960"/>
      <c r="H111" s="960"/>
      <c r="I111" s="961"/>
      <c r="J111" s="931">
        <v>0</v>
      </c>
    </row>
    <row r="112" spans="1:11" s="688" customFormat="1" hidden="1">
      <c r="A112" s="940">
        <v>1154300</v>
      </c>
      <c r="B112" s="957" t="s">
        <v>212</v>
      </c>
      <c r="C112" s="944">
        <v>465300</v>
      </c>
      <c r="D112" s="959"/>
      <c r="E112" s="1126"/>
      <c r="F112" s="959"/>
      <c r="G112" s="960"/>
      <c r="H112" s="960"/>
      <c r="I112" s="961"/>
      <c r="J112" s="931">
        <v>0</v>
      </c>
    </row>
    <row r="113" spans="1:11" s="688" customFormat="1" ht="38.25" hidden="1">
      <c r="A113" s="940">
        <v>1154500</v>
      </c>
      <c r="B113" s="957" t="s">
        <v>67</v>
      </c>
      <c r="C113" s="944">
        <v>465500</v>
      </c>
      <c r="D113" s="959"/>
      <c r="E113" s="1126"/>
      <c r="F113" s="959"/>
      <c r="G113" s="960"/>
      <c r="H113" s="960"/>
      <c r="I113" s="961"/>
      <c r="J113" s="931">
        <v>0</v>
      </c>
    </row>
    <row r="114" spans="1:11" s="688" customFormat="1" ht="38.25" hidden="1">
      <c r="A114" s="940">
        <v>1154600</v>
      </c>
      <c r="B114" s="957" t="s">
        <v>68</v>
      </c>
      <c r="C114" s="944">
        <v>465600</v>
      </c>
      <c r="D114" s="860"/>
      <c r="E114" s="861"/>
      <c r="F114" s="860"/>
      <c r="G114" s="949"/>
      <c r="H114" s="949"/>
      <c r="I114" s="846"/>
      <c r="J114" s="931">
        <v>0</v>
      </c>
    </row>
    <row r="115" spans="1:11" s="688" customFormat="1" ht="14.25" customHeight="1" thickBot="1">
      <c r="A115" s="950">
        <v>1154700</v>
      </c>
      <c r="B115" s="962" t="s">
        <v>78</v>
      </c>
      <c r="C115" s="746" t="s">
        <v>79</v>
      </c>
      <c r="D115" s="855">
        <v>0</v>
      </c>
      <c r="E115" s="856">
        <v>0</v>
      </c>
      <c r="F115" s="856">
        <f>D115+E115</f>
        <v>0</v>
      </c>
      <c r="G115" s="856">
        <v>0</v>
      </c>
      <c r="H115" s="856">
        <v>0</v>
      </c>
      <c r="I115" s="856">
        <v>0</v>
      </c>
      <c r="J115" s="1209">
        <f>F115</f>
        <v>0</v>
      </c>
    </row>
    <row r="116" spans="1:11" s="688" customFormat="1" ht="25.5" hidden="1">
      <c r="A116" s="963">
        <v>1160000</v>
      </c>
      <c r="B116" s="780" t="s">
        <v>80</v>
      </c>
      <c r="C116" s="734" t="s">
        <v>358</v>
      </c>
      <c r="D116" s="858">
        <v>0</v>
      </c>
      <c r="E116" s="859"/>
      <c r="F116" s="858">
        <v>0</v>
      </c>
      <c r="G116" s="858">
        <v>0</v>
      </c>
      <c r="H116" s="858">
        <v>0</v>
      </c>
      <c r="I116" s="858">
        <v>0</v>
      </c>
      <c r="J116" s="931">
        <v>0</v>
      </c>
      <c r="K116" s="688" t="s">
        <v>1850</v>
      </c>
    </row>
    <row r="117" spans="1:11" s="688" customFormat="1" hidden="1">
      <c r="A117" s="935">
        <v>1161000</v>
      </c>
      <c r="B117" s="782" t="s">
        <v>81</v>
      </c>
      <c r="C117" s="783" t="s">
        <v>358</v>
      </c>
      <c r="D117" s="860">
        <v>0</v>
      </c>
      <c r="E117" s="861"/>
      <c r="F117" s="860">
        <v>0</v>
      </c>
      <c r="G117" s="860">
        <v>0</v>
      </c>
      <c r="H117" s="860">
        <v>0</v>
      </c>
      <c r="I117" s="860">
        <v>0</v>
      </c>
      <c r="J117" s="931">
        <v>0</v>
      </c>
    </row>
    <row r="118" spans="1:11" s="688" customFormat="1" ht="25.5" hidden="1">
      <c r="A118" s="935">
        <v>1161100</v>
      </c>
      <c r="B118" s="741" t="s">
        <v>1705</v>
      </c>
      <c r="C118" s="762">
        <v>471100</v>
      </c>
      <c r="D118" s="860"/>
      <c r="E118" s="861"/>
      <c r="F118" s="860"/>
      <c r="G118" s="860"/>
      <c r="H118" s="860"/>
      <c r="I118" s="860"/>
      <c r="J118" s="931">
        <v>0</v>
      </c>
    </row>
    <row r="119" spans="1:11" s="688" customFormat="1" ht="25.5" hidden="1">
      <c r="A119" s="935">
        <v>1161200</v>
      </c>
      <c r="B119" s="776" t="s">
        <v>1667</v>
      </c>
      <c r="C119" s="762">
        <v>471200</v>
      </c>
      <c r="D119" s="860"/>
      <c r="E119" s="861"/>
      <c r="F119" s="860"/>
      <c r="G119" s="860"/>
      <c r="H119" s="860"/>
      <c r="I119" s="860"/>
      <c r="J119" s="931">
        <v>0</v>
      </c>
    </row>
    <row r="120" spans="1:11" s="688" customFormat="1" ht="25.5" hidden="1">
      <c r="A120" s="935">
        <v>1162000</v>
      </c>
      <c r="B120" s="782" t="s">
        <v>1125</v>
      </c>
      <c r="C120" s="783" t="s">
        <v>358</v>
      </c>
      <c r="D120" s="860">
        <v>0</v>
      </c>
      <c r="E120" s="861"/>
      <c r="F120" s="860">
        <v>0</v>
      </c>
      <c r="G120" s="860">
        <v>0</v>
      </c>
      <c r="H120" s="860">
        <v>0</v>
      </c>
      <c r="I120" s="860">
        <v>0</v>
      </c>
      <c r="J120" s="931">
        <v>0</v>
      </c>
    </row>
    <row r="121" spans="1:11" s="688" customFormat="1" ht="25.5" hidden="1">
      <c r="A121" s="935">
        <v>1162100</v>
      </c>
      <c r="B121" s="776" t="s">
        <v>1668</v>
      </c>
      <c r="C121" s="742" t="s">
        <v>130</v>
      </c>
      <c r="D121" s="860"/>
      <c r="E121" s="861"/>
      <c r="F121" s="860"/>
      <c r="G121" s="860"/>
      <c r="H121" s="860"/>
      <c r="I121" s="860"/>
      <c r="J121" s="931">
        <v>0</v>
      </c>
    </row>
    <row r="122" spans="1:11" s="688" customFormat="1" hidden="1">
      <c r="A122" s="935">
        <v>1162200</v>
      </c>
      <c r="B122" s="776" t="s">
        <v>1669</v>
      </c>
      <c r="C122" s="742" t="s">
        <v>24</v>
      </c>
      <c r="D122" s="860"/>
      <c r="E122" s="861"/>
      <c r="F122" s="860"/>
      <c r="G122" s="860"/>
      <c r="H122" s="860"/>
      <c r="I122" s="860"/>
      <c r="J122" s="931">
        <v>0</v>
      </c>
    </row>
    <row r="123" spans="1:11" s="688" customFormat="1" ht="25.5" hidden="1">
      <c r="A123" s="935">
        <v>1162300</v>
      </c>
      <c r="B123" s="776" t="s">
        <v>1670</v>
      </c>
      <c r="C123" s="742" t="s">
        <v>26</v>
      </c>
      <c r="D123" s="860"/>
      <c r="E123" s="861"/>
      <c r="F123" s="860"/>
      <c r="G123" s="860"/>
      <c r="H123" s="860"/>
      <c r="I123" s="860"/>
      <c r="J123" s="931">
        <v>0</v>
      </c>
    </row>
    <row r="124" spans="1:11" s="688" customFormat="1" hidden="1">
      <c r="A124" s="935">
        <v>1162400</v>
      </c>
      <c r="B124" s="776" t="s">
        <v>1671</v>
      </c>
      <c r="C124" s="742" t="s">
        <v>832</v>
      </c>
      <c r="D124" s="860"/>
      <c r="E124" s="861"/>
      <c r="F124" s="860"/>
      <c r="G124" s="860"/>
      <c r="H124" s="860"/>
      <c r="I124" s="860"/>
      <c r="J124" s="931">
        <v>0</v>
      </c>
    </row>
    <row r="125" spans="1:11" s="688" customFormat="1" ht="25.5" hidden="1">
      <c r="A125" s="935">
        <v>1162500</v>
      </c>
      <c r="B125" s="776" t="s">
        <v>1672</v>
      </c>
      <c r="C125" s="742" t="s">
        <v>834</v>
      </c>
      <c r="D125" s="860"/>
      <c r="E125" s="861"/>
      <c r="F125" s="860"/>
      <c r="G125" s="860"/>
      <c r="H125" s="860"/>
      <c r="I125" s="860"/>
      <c r="J125" s="931">
        <v>0</v>
      </c>
    </row>
    <row r="126" spans="1:11" s="688" customFormat="1" hidden="1">
      <c r="A126" s="935">
        <v>1162600</v>
      </c>
      <c r="B126" s="776" t="s">
        <v>1673</v>
      </c>
      <c r="C126" s="742" t="s">
        <v>511</v>
      </c>
      <c r="D126" s="860"/>
      <c r="E126" s="861"/>
      <c r="F126" s="860"/>
      <c r="G126" s="860"/>
      <c r="H126" s="860"/>
      <c r="I126" s="860"/>
      <c r="J126" s="931">
        <v>0</v>
      </c>
    </row>
    <row r="127" spans="1:11" s="688" customFormat="1" ht="25.5" hidden="1">
      <c r="A127" s="935">
        <v>1162700</v>
      </c>
      <c r="B127" s="741" t="s">
        <v>1674</v>
      </c>
      <c r="C127" s="742" t="s">
        <v>513</v>
      </c>
      <c r="D127" s="860"/>
      <c r="E127" s="861"/>
      <c r="F127" s="860"/>
      <c r="G127" s="860"/>
      <c r="H127" s="860"/>
      <c r="I127" s="860"/>
      <c r="J127" s="931">
        <v>0</v>
      </c>
    </row>
    <row r="128" spans="1:11" s="688" customFormat="1" hidden="1">
      <c r="A128" s="935">
        <v>1162800</v>
      </c>
      <c r="B128" s="776" t="s">
        <v>1675</v>
      </c>
      <c r="C128" s="742" t="s">
        <v>872</v>
      </c>
      <c r="D128" s="949"/>
      <c r="E128" s="992"/>
      <c r="F128" s="949"/>
      <c r="G128" s="949"/>
      <c r="H128" s="949"/>
      <c r="I128" s="949"/>
      <c r="J128" s="931">
        <v>0</v>
      </c>
    </row>
    <row r="129" spans="1:11" s="688" customFormat="1" hidden="1">
      <c r="A129" s="964">
        <v>1162900</v>
      </c>
      <c r="B129" s="776" t="s">
        <v>1676</v>
      </c>
      <c r="C129" s="742" t="s">
        <v>874</v>
      </c>
      <c r="D129" s="949"/>
      <c r="E129" s="992"/>
      <c r="F129" s="949"/>
      <c r="G129" s="949"/>
      <c r="H129" s="949"/>
      <c r="I129" s="949"/>
      <c r="J129" s="931">
        <v>0</v>
      </c>
    </row>
    <row r="130" spans="1:11" s="688" customFormat="1" hidden="1">
      <c r="A130" s="964">
        <v>1163000</v>
      </c>
      <c r="B130" s="782" t="s">
        <v>58</v>
      </c>
      <c r="C130" s="771" t="s">
        <v>358</v>
      </c>
      <c r="D130" s="949">
        <v>0</v>
      </c>
      <c r="E130" s="992"/>
      <c r="F130" s="949">
        <v>0</v>
      </c>
      <c r="G130" s="949">
        <v>0</v>
      </c>
      <c r="H130" s="949">
        <v>0</v>
      </c>
      <c r="I130" s="949">
        <v>0</v>
      </c>
      <c r="J130" s="931">
        <v>0</v>
      </c>
    </row>
    <row r="131" spans="1:11" s="688" customFormat="1" ht="13.5" hidden="1" thickBot="1">
      <c r="A131" s="965">
        <v>1163100</v>
      </c>
      <c r="B131" s="765" t="s">
        <v>798</v>
      </c>
      <c r="C131" s="746" t="s">
        <v>799</v>
      </c>
      <c r="D131" s="953"/>
      <c r="E131" s="993"/>
      <c r="F131" s="953"/>
      <c r="G131" s="953"/>
      <c r="H131" s="953"/>
      <c r="I131" s="953"/>
      <c r="J131" s="931">
        <v>0</v>
      </c>
    </row>
    <row r="132" spans="1:11" s="688" customFormat="1" ht="22.5" hidden="1" customHeight="1">
      <c r="A132" s="966">
        <v>1170000</v>
      </c>
      <c r="B132" s="788" t="s">
        <v>875</v>
      </c>
      <c r="C132" s="734" t="s">
        <v>358</v>
      </c>
      <c r="D132" s="858">
        <f>D133</f>
        <v>0</v>
      </c>
      <c r="E132" s="859"/>
      <c r="F132" s="858">
        <f>F133</f>
        <v>0</v>
      </c>
      <c r="G132" s="858">
        <f>G133</f>
        <v>0</v>
      </c>
      <c r="H132" s="858">
        <f>H133</f>
        <v>0</v>
      </c>
      <c r="I132" s="858">
        <f>I133</f>
        <v>0</v>
      </c>
      <c r="J132" s="970">
        <f>J133</f>
        <v>0</v>
      </c>
    </row>
    <row r="133" spans="1:11" s="688" customFormat="1" ht="25.5" hidden="1" customHeight="1">
      <c r="A133" s="964">
        <v>1171000</v>
      </c>
      <c r="B133" s="792" t="s">
        <v>215</v>
      </c>
      <c r="C133" s="734" t="s">
        <v>358</v>
      </c>
      <c r="D133" s="863">
        <f>D135</f>
        <v>0</v>
      </c>
      <c r="E133" s="864"/>
      <c r="F133" s="863">
        <f>F135</f>
        <v>0</v>
      </c>
      <c r="G133" s="863">
        <f>G135</f>
        <v>0</v>
      </c>
      <c r="H133" s="863">
        <f>H135</f>
        <v>0</v>
      </c>
      <c r="I133" s="863">
        <f>I135</f>
        <v>0</v>
      </c>
      <c r="J133" s="970">
        <f>F133</f>
        <v>0</v>
      </c>
    </row>
    <row r="134" spans="1:11" s="688" customFormat="1" ht="0.75" customHeight="1">
      <c r="A134" s="964">
        <v>1171100</v>
      </c>
      <c r="B134" s="741" t="s">
        <v>1677</v>
      </c>
      <c r="C134" s="738" t="s">
        <v>479</v>
      </c>
      <c r="D134" s="860"/>
      <c r="E134" s="861"/>
      <c r="F134" s="860"/>
      <c r="G134" s="860"/>
      <c r="H134" s="860"/>
      <c r="I134" s="860"/>
      <c r="J134" s="970">
        <v>0</v>
      </c>
    </row>
    <row r="135" spans="1:11" s="688" customFormat="1" ht="30" customHeight="1">
      <c r="A135" s="964">
        <v>1171200</v>
      </c>
      <c r="B135" s="776" t="s">
        <v>1678</v>
      </c>
      <c r="C135" s="794" t="s">
        <v>352</v>
      </c>
      <c r="D135" s="860">
        <v>0</v>
      </c>
      <c r="E135" s="861">
        <v>0</v>
      </c>
      <c r="F135" s="861">
        <f>D135+E135</f>
        <v>0</v>
      </c>
      <c r="G135" s="861">
        <v>0</v>
      </c>
      <c r="H135" s="861">
        <v>0</v>
      </c>
      <c r="I135" s="861">
        <v>0</v>
      </c>
      <c r="J135" s="1209">
        <f>F135</f>
        <v>0</v>
      </c>
      <c r="K135" s="1001"/>
    </row>
    <row r="136" spans="1:11" s="688" customFormat="1" ht="0.75" hidden="1" customHeight="1">
      <c r="A136" s="935">
        <v>1172000</v>
      </c>
      <c r="B136" s="795" t="s">
        <v>1017</v>
      </c>
      <c r="C136" s="771" t="s">
        <v>358</v>
      </c>
      <c r="D136" s="967">
        <f>D138+D139</f>
        <v>0</v>
      </c>
      <c r="E136" s="994"/>
      <c r="F136" s="994">
        <f>F138+F139</f>
        <v>0</v>
      </c>
      <c r="G136" s="994">
        <f>G138+G139</f>
        <v>0</v>
      </c>
      <c r="H136" s="994">
        <f>H138+H139</f>
        <v>0</v>
      </c>
      <c r="I136" s="994">
        <f>I138+I139</f>
        <v>0</v>
      </c>
      <c r="J136" s="1400">
        <f>F136</f>
        <v>0</v>
      </c>
      <c r="K136" s="1001"/>
    </row>
    <row r="137" spans="1:11" s="688" customFormat="1" hidden="1">
      <c r="A137" s="935">
        <v>1172100</v>
      </c>
      <c r="B137" s="763" t="s">
        <v>1102</v>
      </c>
      <c r="C137" s="738" t="s">
        <v>1018</v>
      </c>
      <c r="D137" s="949"/>
      <c r="E137" s="853"/>
      <c r="F137" s="992"/>
      <c r="G137" s="992"/>
      <c r="H137" s="992"/>
      <c r="I137" s="992"/>
      <c r="J137" s="1400">
        <v>0</v>
      </c>
      <c r="K137" s="1001"/>
    </row>
    <row r="138" spans="1:11" s="688" customFormat="1" hidden="1">
      <c r="A138" s="935">
        <v>1172200</v>
      </c>
      <c r="B138" s="763" t="s">
        <v>1103</v>
      </c>
      <c r="C138" s="796">
        <v>482200</v>
      </c>
      <c r="D138" s="949">
        <v>0</v>
      </c>
      <c r="E138" s="853"/>
      <c r="F138" s="992">
        <v>0</v>
      </c>
      <c r="G138" s="992">
        <v>0</v>
      </c>
      <c r="H138" s="992">
        <v>0</v>
      </c>
      <c r="I138" s="992">
        <v>0</v>
      </c>
      <c r="J138" s="1400">
        <f>F138</f>
        <v>0</v>
      </c>
      <c r="K138" s="1001"/>
    </row>
    <row r="139" spans="1:11" s="688" customFormat="1" hidden="1">
      <c r="A139" s="935">
        <v>1172300</v>
      </c>
      <c r="B139" s="776" t="s">
        <v>1679</v>
      </c>
      <c r="C139" s="742" t="s">
        <v>1020</v>
      </c>
      <c r="D139" s="949">
        <v>0</v>
      </c>
      <c r="E139" s="853"/>
      <c r="F139" s="992">
        <v>0</v>
      </c>
      <c r="G139" s="992">
        <v>0</v>
      </c>
      <c r="H139" s="992">
        <v>0</v>
      </c>
      <c r="I139" s="992">
        <v>0</v>
      </c>
      <c r="J139" s="1400">
        <f>F139</f>
        <v>0</v>
      </c>
      <c r="K139" s="1001"/>
    </row>
    <row r="140" spans="1:11" s="688" customFormat="1" ht="25.5" hidden="1">
      <c r="A140" s="935">
        <v>1172400</v>
      </c>
      <c r="B140" s="797" t="s">
        <v>1680</v>
      </c>
      <c r="C140" s="742" t="s">
        <v>125</v>
      </c>
      <c r="D140" s="865"/>
      <c r="E140" s="853"/>
      <c r="F140" s="866"/>
      <c r="G140" s="866"/>
      <c r="H140" s="866"/>
      <c r="I140" s="866"/>
      <c r="J140" s="1400">
        <v>0</v>
      </c>
      <c r="K140" s="1001"/>
    </row>
    <row r="141" spans="1:11" s="688" customFormat="1" ht="25.5" hidden="1">
      <c r="A141" s="935">
        <v>1173000</v>
      </c>
      <c r="B141" s="795" t="s">
        <v>126</v>
      </c>
      <c r="C141" s="771" t="s">
        <v>358</v>
      </c>
      <c r="D141" s="865">
        <v>0</v>
      </c>
      <c r="E141" s="866"/>
      <c r="F141" s="866">
        <v>0</v>
      </c>
      <c r="G141" s="866">
        <v>0</v>
      </c>
      <c r="H141" s="866">
        <v>0</v>
      </c>
      <c r="I141" s="866">
        <v>0</v>
      </c>
      <c r="J141" s="1400">
        <v>0</v>
      </c>
      <c r="K141" s="1001"/>
    </row>
    <row r="142" spans="1:11" s="688" customFormat="1" ht="25.5" hidden="1">
      <c r="A142" s="964">
        <v>1173100</v>
      </c>
      <c r="B142" s="798" t="s">
        <v>127</v>
      </c>
      <c r="C142" s="742" t="s">
        <v>1088</v>
      </c>
      <c r="D142" s="865"/>
      <c r="E142" s="853"/>
      <c r="F142" s="866"/>
      <c r="G142" s="866"/>
      <c r="H142" s="866"/>
      <c r="I142" s="866"/>
      <c r="J142" s="1400">
        <v>0</v>
      </c>
      <c r="K142" s="1001"/>
    </row>
    <row r="143" spans="1:11" s="688" customFormat="1" ht="38.25" hidden="1">
      <c r="A143" s="964">
        <v>1174000</v>
      </c>
      <c r="B143" s="795" t="s">
        <v>1089</v>
      </c>
      <c r="C143" s="771" t="s">
        <v>358</v>
      </c>
      <c r="D143" s="865">
        <v>0</v>
      </c>
      <c r="E143" s="866"/>
      <c r="F143" s="866">
        <v>0</v>
      </c>
      <c r="G143" s="866">
        <v>0</v>
      </c>
      <c r="H143" s="866">
        <v>0</v>
      </c>
      <c r="I143" s="866">
        <v>0</v>
      </c>
      <c r="J143" s="1400">
        <v>0</v>
      </c>
      <c r="K143" s="1001"/>
    </row>
    <row r="144" spans="1:11" s="688" customFormat="1" ht="25.5" hidden="1">
      <c r="A144" s="964">
        <v>1174100</v>
      </c>
      <c r="B144" s="798" t="s">
        <v>1104</v>
      </c>
      <c r="C144" s="742" t="s">
        <v>1090</v>
      </c>
      <c r="D144" s="865"/>
      <c r="E144" s="866"/>
      <c r="F144" s="866"/>
      <c r="G144" s="866"/>
      <c r="H144" s="866"/>
      <c r="I144" s="866"/>
      <c r="J144" s="1400">
        <v>0</v>
      </c>
      <c r="K144" s="1001"/>
    </row>
    <row r="145" spans="1:14" s="688" customFormat="1" ht="25.5" hidden="1">
      <c r="A145" s="964">
        <v>1174200</v>
      </c>
      <c r="B145" s="797" t="s">
        <v>1681</v>
      </c>
      <c r="C145" s="742" t="s">
        <v>447</v>
      </c>
      <c r="D145" s="865"/>
      <c r="E145" s="866"/>
      <c r="F145" s="866"/>
      <c r="G145" s="866"/>
      <c r="H145" s="866"/>
      <c r="I145" s="866"/>
      <c r="J145" s="1400">
        <v>0</v>
      </c>
      <c r="K145" s="1001"/>
    </row>
    <row r="146" spans="1:14" s="688" customFormat="1" ht="51" hidden="1">
      <c r="A146" s="964">
        <v>1175000</v>
      </c>
      <c r="B146" s="795" t="s">
        <v>558</v>
      </c>
      <c r="C146" s="771" t="s">
        <v>358</v>
      </c>
      <c r="D146" s="865">
        <v>0</v>
      </c>
      <c r="E146" s="866"/>
      <c r="F146" s="866">
        <v>0</v>
      </c>
      <c r="G146" s="866">
        <v>0</v>
      </c>
      <c r="H146" s="866">
        <v>0</v>
      </c>
      <c r="I146" s="866">
        <v>0</v>
      </c>
      <c r="J146" s="1400">
        <v>0</v>
      </c>
      <c r="K146" s="1001"/>
    </row>
    <row r="147" spans="1:14" s="688" customFormat="1" ht="38.25" hidden="1">
      <c r="A147" s="964">
        <v>1175100</v>
      </c>
      <c r="B147" s="797" t="s">
        <v>1682</v>
      </c>
      <c r="C147" s="742" t="s">
        <v>227</v>
      </c>
      <c r="D147" s="865"/>
      <c r="E147" s="866"/>
      <c r="F147" s="866"/>
      <c r="G147" s="866"/>
      <c r="H147" s="866"/>
      <c r="I147" s="866"/>
      <c r="J147" s="1400">
        <v>0</v>
      </c>
      <c r="K147" s="1001"/>
    </row>
    <row r="148" spans="1:14" s="688" customFormat="1" hidden="1">
      <c r="A148" s="964">
        <v>1176000</v>
      </c>
      <c r="B148" s="795" t="s">
        <v>228</v>
      </c>
      <c r="C148" s="771" t="s">
        <v>358</v>
      </c>
      <c r="D148" s="865">
        <v>0</v>
      </c>
      <c r="E148" s="866"/>
      <c r="F148" s="866">
        <v>0</v>
      </c>
      <c r="G148" s="866">
        <v>0</v>
      </c>
      <c r="H148" s="866">
        <v>0</v>
      </c>
      <c r="I148" s="866">
        <v>0</v>
      </c>
      <c r="J148" s="1400">
        <v>0</v>
      </c>
      <c r="K148" s="1001"/>
    </row>
    <row r="149" spans="1:14" s="688" customFormat="1" hidden="1">
      <c r="A149" s="964">
        <v>1176100</v>
      </c>
      <c r="B149" s="797" t="s">
        <v>1683</v>
      </c>
      <c r="C149" s="742" t="s">
        <v>8</v>
      </c>
      <c r="D149" s="865"/>
      <c r="E149" s="853"/>
      <c r="F149" s="866"/>
      <c r="G149" s="866"/>
      <c r="H149" s="866"/>
      <c r="I149" s="866"/>
      <c r="J149" s="1400">
        <v>0</v>
      </c>
      <c r="K149" s="1001"/>
    </row>
    <row r="150" spans="1:14" s="688" customFormat="1">
      <c r="A150" s="964">
        <v>1177000</v>
      </c>
      <c r="B150" s="795" t="s">
        <v>587</v>
      </c>
      <c r="C150" s="771" t="s">
        <v>358</v>
      </c>
      <c r="D150" s="865">
        <v>0</v>
      </c>
      <c r="E150" s="866"/>
      <c r="F150" s="866">
        <v>0</v>
      </c>
      <c r="G150" s="866">
        <v>0</v>
      </c>
      <c r="H150" s="866">
        <v>0</v>
      </c>
      <c r="I150" s="866">
        <v>0</v>
      </c>
      <c r="J150" s="1400">
        <v>0</v>
      </c>
      <c r="K150" s="1001"/>
    </row>
    <row r="151" spans="1:14" s="688" customFormat="1" ht="13.5" thickBot="1">
      <c r="A151" s="965">
        <v>1177100</v>
      </c>
      <c r="B151" s="799" t="s">
        <v>1684</v>
      </c>
      <c r="C151" s="746" t="s">
        <v>259</v>
      </c>
      <c r="D151" s="953"/>
      <c r="E151" s="953"/>
      <c r="F151" s="953"/>
      <c r="G151" s="953"/>
      <c r="H151" s="953"/>
      <c r="I151" s="953"/>
      <c r="J151" s="931">
        <v>0</v>
      </c>
    </row>
    <row r="152" spans="1:14" s="688" customFormat="1" ht="26.25" thickBot="1">
      <c r="A152" s="968" t="s">
        <v>262</v>
      </c>
      <c r="B152" s="806" t="s">
        <v>648</v>
      </c>
      <c r="C152" s="807" t="s">
        <v>358</v>
      </c>
      <c r="D152" s="969">
        <f>D153</f>
        <v>0</v>
      </c>
      <c r="E152" s="969">
        <f>E155</f>
        <v>0</v>
      </c>
      <c r="F152" s="969">
        <f>F153</f>
        <v>0</v>
      </c>
      <c r="G152" s="969">
        <f>G153</f>
        <v>0</v>
      </c>
      <c r="H152" s="969">
        <f>H153</f>
        <v>0</v>
      </c>
      <c r="I152" s="969">
        <f>I153</f>
        <v>0</v>
      </c>
      <c r="J152" s="970">
        <f>F153</f>
        <v>0</v>
      </c>
    </row>
    <row r="153" spans="1:14" s="688" customFormat="1" ht="19.5" customHeight="1">
      <c r="A153" s="966" t="s">
        <v>650</v>
      </c>
      <c r="B153" s="815" t="s">
        <v>651</v>
      </c>
      <c r="C153" s="734" t="s">
        <v>358</v>
      </c>
      <c r="D153" s="967">
        <f>SUM(D154:D156)</f>
        <v>0</v>
      </c>
      <c r="E153" s="967"/>
      <c r="F153" s="858">
        <f>SUM(F154:F163)</f>
        <v>0</v>
      </c>
      <c r="G153" s="858">
        <f>SUM(G154:G163)</f>
        <v>0</v>
      </c>
      <c r="H153" s="858">
        <f>SUM(H154:H163)</f>
        <v>0</v>
      </c>
      <c r="I153" s="858">
        <f>SUM(I154:I163)</f>
        <v>0</v>
      </c>
      <c r="J153" s="970">
        <f>F153</f>
        <v>0</v>
      </c>
    </row>
    <row r="154" spans="1:14" s="688" customFormat="1">
      <c r="A154" s="964" t="s">
        <v>652</v>
      </c>
      <c r="B154" s="797" t="s">
        <v>1685</v>
      </c>
      <c r="C154" s="971" t="s">
        <v>987</v>
      </c>
      <c r="D154" s="865"/>
      <c r="E154" s="846"/>
      <c r="F154" s="863"/>
      <c r="G154" s="863"/>
      <c r="H154" s="863"/>
      <c r="I154" s="863"/>
      <c r="J154" s="970">
        <f>F154</f>
        <v>0</v>
      </c>
    </row>
    <row r="155" spans="1:14" s="688" customFormat="1" ht="24" customHeight="1">
      <c r="A155" s="964" t="s">
        <v>988</v>
      </c>
      <c r="B155" s="797" t="s">
        <v>1686</v>
      </c>
      <c r="C155" s="971" t="s">
        <v>965</v>
      </c>
      <c r="D155" s="1479">
        <v>0</v>
      </c>
      <c r="E155" s="860">
        <v>0</v>
      </c>
      <c r="F155" s="2020">
        <f>D155+E155</f>
        <v>0</v>
      </c>
      <c r="G155" s="2020"/>
      <c r="H155" s="2020"/>
      <c r="I155" s="2020"/>
      <c r="J155" s="2021">
        <f>F155</f>
        <v>0</v>
      </c>
      <c r="K155" s="2636"/>
      <c r="L155" s="2600"/>
      <c r="M155" s="2600"/>
      <c r="N155" s="2600"/>
    </row>
    <row r="156" spans="1:14" s="688" customFormat="1" ht="25.5">
      <c r="A156" s="964" t="s">
        <v>966</v>
      </c>
      <c r="B156" s="797" t="s">
        <v>1687</v>
      </c>
      <c r="C156" s="971" t="s">
        <v>968</v>
      </c>
      <c r="D156" s="1978">
        <v>0</v>
      </c>
      <c r="E156" s="1212"/>
      <c r="F156" s="1372">
        <f>D156+E156</f>
        <v>0</v>
      </c>
      <c r="G156" s="1213"/>
      <c r="H156" s="1373"/>
      <c r="I156" s="1373"/>
      <c r="J156" s="1215">
        <f>F156</f>
        <v>0</v>
      </c>
      <c r="K156" s="2634"/>
      <c r="L156" s="2635"/>
      <c r="M156" s="2635"/>
      <c r="N156" s="2635"/>
    </row>
    <row r="157" spans="1:14" s="688" customFormat="1" ht="12" customHeight="1">
      <c r="A157" s="973" t="s">
        <v>969</v>
      </c>
      <c r="B157" s="797" t="s">
        <v>1688</v>
      </c>
      <c r="C157" s="971" t="s">
        <v>1099</v>
      </c>
      <c r="D157" s="865"/>
      <c r="E157" s="846"/>
      <c r="F157" s="865"/>
      <c r="G157" s="865"/>
      <c r="H157" s="865"/>
      <c r="I157" s="865"/>
      <c r="J157" s="931">
        <v>0</v>
      </c>
    </row>
    <row r="158" spans="1:14" s="688" customFormat="1" ht="1.5" hidden="1" customHeight="1">
      <c r="A158" s="973" t="s">
        <v>138</v>
      </c>
      <c r="B158" s="798" t="s">
        <v>139</v>
      </c>
      <c r="C158" s="971" t="s">
        <v>140</v>
      </c>
      <c r="D158" s="865"/>
      <c r="E158" s="846"/>
      <c r="F158" s="865">
        <v>0</v>
      </c>
      <c r="G158" s="865"/>
      <c r="H158" s="865"/>
      <c r="I158" s="865">
        <v>0</v>
      </c>
      <c r="J158" s="931">
        <f>F158</f>
        <v>0</v>
      </c>
    </row>
    <row r="159" spans="1:14" s="688" customFormat="1" hidden="1">
      <c r="A159" s="973" t="s">
        <v>141</v>
      </c>
      <c r="B159" s="797" t="s">
        <v>1689</v>
      </c>
      <c r="C159" s="971" t="s">
        <v>897</v>
      </c>
      <c r="D159" s="865"/>
      <c r="E159" s="846"/>
      <c r="F159" s="865"/>
      <c r="G159" s="865"/>
      <c r="H159" s="865"/>
      <c r="I159" s="865"/>
      <c r="J159" s="931">
        <v>0</v>
      </c>
    </row>
    <row r="160" spans="1:14" s="688" customFormat="1" hidden="1">
      <c r="A160" s="973" t="s">
        <v>898</v>
      </c>
      <c r="B160" s="797" t="s">
        <v>1690</v>
      </c>
      <c r="C160" s="971" t="s">
        <v>900</v>
      </c>
      <c r="D160" s="865"/>
      <c r="E160" s="846"/>
      <c r="F160" s="865"/>
      <c r="G160" s="865"/>
      <c r="H160" s="865"/>
      <c r="I160" s="865"/>
      <c r="J160" s="931">
        <v>0</v>
      </c>
    </row>
    <row r="161" spans="1:10" s="688" customFormat="1" hidden="1">
      <c r="A161" s="974" t="s">
        <v>800</v>
      </c>
      <c r="B161" s="975" t="s">
        <v>1691</v>
      </c>
      <c r="C161" s="976" t="s">
        <v>657</v>
      </c>
      <c r="D161" s="865"/>
      <c r="E161" s="846"/>
      <c r="F161" s="865"/>
      <c r="G161" s="865"/>
      <c r="H161" s="865"/>
      <c r="I161" s="865"/>
      <c r="J161" s="931">
        <v>0</v>
      </c>
    </row>
    <row r="162" spans="1:10" s="688" customFormat="1" hidden="1">
      <c r="A162" s="940" t="s">
        <v>801</v>
      </c>
      <c r="B162" s="977" t="s">
        <v>1063</v>
      </c>
      <c r="C162" s="944" t="s">
        <v>1064</v>
      </c>
      <c r="D162" s="865"/>
      <c r="E162" s="846"/>
      <c r="F162" s="865"/>
      <c r="G162" s="865"/>
      <c r="H162" s="865"/>
      <c r="I162" s="865"/>
      <c r="J162" s="931">
        <v>0</v>
      </c>
    </row>
    <row r="163" spans="1:10" s="688" customFormat="1" hidden="1">
      <c r="A163" s="940" t="s">
        <v>1065</v>
      </c>
      <c r="B163" s="977" t="s">
        <v>1066</v>
      </c>
      <c r="C163" s="944" t="s">
        <v>1067</v>
      </c>
      <c r="D163" s="865"/>
      <c r="E163" s="846"/>
      <c r="F163" s="865"/>
      <c r="G163" s="865"/>
      <c r="H163" s="865"/>
      <c r="I163" s="865"/>
      <c r="J163" s="931">
        <v>0</v>
      </c>
    </row>
    <row r="164" spans="1:10" s="688" customFormat="1" hidden="1">
      <c r="A164" s="978" t="s">
        <v>658</v>
      </c>
      <c r="B164" s="979" t="s">
        <v>659</v>
      </c>
      <c r="C164" s="980" t="s">
        <v>358</v>
      </c>
      <c r="D164" s="865">
        <v>0</v>
      </c>
      <c r="E164" s="865"/>
      <c r="F164" s="865">
        <v>0</v>
      </c>
      <c r="G164" s="865">
        <v>0</v>
      </c>
      <c r="H164" s="865">
        <v>0</v>
      </c>
      <c r="I164" s="865">
        <v>0</v>
      </c>
      <c r="J164" s="931">
        <v>0</v>
      </c>
    </row>
    <row r="165" spans="1:10" hidden="1">
      <c r="A165" s="973" t="s">
        <v>660</v>
      </c>
      <c r="B165" s="798" t="s">
        <v>661</v>
      </c>
      <c r="C165" s="971" t="s">
        <v>662</v>
      </c>
      <c r="D165" s="865"/>
      <c r="E165" s="846"/>
      <c r="F165" s="865"/>
      <c r="G165" s="865"/>
      <c r="H165" s="865"/>
      <c r="I165" s="865"/>
      <c r="J165" s="931">
        <v>0</v>
      </c>
    </row>
    <row r="166" spans="1:10" ht="12" hidden="1" customHeight="1">
      <c r="A166" s="973" t="s">
        <v>663</v>
      </c>
      <c r="B166" s="798" t="s">
        <v>664</v>
      </c>
      <c r="C166" s="971" t="s">
        <v>665</v>
      </c>
      <c r="D166" s="865"/>
      <c r="E166" s="846"/>
      <c r="F166" s="865"/>
      <c r="G166" s="865"/>
      <c r="H166" s="865"/>
      <c r="I166" s="865"/>
      <c r="J166" s="931">
        <v>0</v>
      </c>
    </row>
    <row r="167" spans="1:10" ht="25.5" hidden="1">
      <c r="A167" s="973" t="s">
        <v>666</v>
      </c>
      <c r="B167" s="797" t="s">
        <v>1692</v>
      </c>
      <c r="C167" s="971" t="s">
        <v>314</v>
      </c>
      <c r="D167" s="865"/>
      <c r="E167" s="846"/>
      <c r="F167" s="865"/>
      <c r="G167" s="865"/>
      <c r="H167" s="865"/>
      <c r="I167" s="865"/>
      <c r="J167" s="931">
        <v>0</v>
      </c>
    </row>
    <row r="168" spans="1:10" hidden="1">
      <c r="A168" s="973" t="s">
        <v>315</v>
      </c>
      <c r="B168" s="797" t="s">
        <v>1693</v>
      </c>
      <c r="C168" s="971" t="s">
        <v>317</v>
      </c>
      <c r="D168" s="865"/>
      <c r="E168" s="846"/>
      <c r="F168" s="865"/>
      <c r="G168" s="865"/>
      <c r="H168" s="865"/>
      <c r="I168" s="865"/>
      <c r="J168" s="931">
        <v>0</v>
      </c>
    </row>
    <row r="169" spans="1:10" hidden="1">
      <c r="A169" s="973" t="s">
        <v>318</v>
      </c>
      <c r="B169" s="795" t="s">
        <v>319</v>
      </c>
      <c r="C169" s="783" t="s">
        <v>358</v>
      </c>
      <c r="D169" s="865">
        <v>0</v>
      </c>
      <c r="E169" s="865"/>
      <c r="F169" s="865">
        <v>0</v>
      </c>
      <c r="G169" s="865">
        <v>0</v>
      </c>
      <c r="H169" s="865">
        <v>0</v>
      </c>
      <c r="I169" s="865">
        <v>0</v>
      </c>
      <c r="J169" s="931">
        <v>0</v>
      </c>
    </row>
    <row r="170" spans="1:10" hidden="1">
      <c r="A170" s="973" t="s">
        <v>320</v>
      </c>
      <c r="B170" s="798" t="s">
        <v>1105</v>
      </c>
      <c r="C170" s="971" t="s">
        <v>321</v>
      </c>
      <c r="D170" s="865"/>
      <c r="E170" s="846"/>
      <c r="F170" s="865"/>
      <c r="G170" s="865"/>
      <c r="H170" s="865"/>
      <c r="I170" s="865"/>
      <c r="J170" s="931">
        <v>0</v>
      </c>
    </row>
    <row r="171" spans="1:10" hidden="1">
      <c r="A171" s="981" t="s">
        <v>322</v>
      </c>
      <c r="B171" s="822" t="s">
        <v>1068</v>
      </c>
      <c r="C171" s="783" t="s">
        <v>358</v>
      </c>
      <c r="D171" s="865">
        <v>0</v>
      </c>
      <c r="E171" s="865"/>
      <c r="F171" s="865">
        <v>0</v>
      </c>
      <c r="G171" s="865">
        <v>0</v>
      </c>
      <c r="H171" s="865">
        <v>0</v>
      </c>
      <c r="I171" s="865">
        <v>0</v>
      </c>
      <c r="J171" s="931">
        <v>0</v>
      </c>
    </row>
    <row r="172" spans="1:10" hidden="1">
      <c r="A172" s="973" t="s">
        <v>324</v>
      </c>
      <c r="B172" s="798" t="s">
        <v>1106</v>
      </c>
      <c r="C172" s="971" t="s">
        <v>325</v>
      </c>
      <c r="D172" s="865"/>
      <c r="E172" s="865"/>
      <c r="F172" s="865"/>
      <c r="G172" s="865"/>
      <c r="H172" s="865"/>
      <c r="I172" s="865"/>
      <c r="J172" s="931">
        <v>0</v>
      </c>
    </row>
    <row r="173" spans="1:10" hidden="1">
      <c r="A173" s="973" t="s">
        <v>326</v>
      </c>
      <c r="B173" s="798" t="s">
        <v>1107</v>
      </c>
      <c r="C173" s="971" t="s">
        <v>327</v>
      </c>
      <c r="D173" s="865"/>
      <c r="E173" s="865"/>
      <c r="F173" s="865"/>
      <c r="G173" s="865"/>
      <c r="H173" s="865"/>
      <c r="I173" s="865"/>
      <c r="J173" s="865"/>
    </row>
    <row r="174" spans="1:10" hidden="1">
      <c r="A174" s="973" t="s">
        <v>328</v>
      </c>
      <c r="B174" s="797" t="s">
        <v>1694</v>
      </c>
      <c r="C174" s="971" t="s">
        <v>330</v>
      </c>
      <c r="D174" s="865"/>
      <c r="E174" s="865"/>
      <c r="F174" s="865"/>
      <c r="G174" s="865"/>
      <c r="H174" s="865"/>
      <c r="I174" s="865"/>
      <c r="J174" s="865"/>
    </row>
    <row r="175" spans="1:10" ht="13.5" thickBot="1">
      <c r="A175" s="982">
        <v>1244000</v>
      </c>
      <c r="B175" s="983" t="s">
        <v>1706</v>
      </c>
      <c r="C175" s="976" t="s">
        <v>1134</v>
      </c>
      <c r="D175" s="883"/>
      <c r="E175" s="883"/>
      <c r="F175" s="883"/>
      <c r="G175" s="883"/>
      <c r="H175" s="883"/>
      <c r="I175" s="883"/>
      <c r="J175" s="883"/>
    </row>
    <row r="176" spans="1:10" ht="26.25" customHeight="1" thickBot="1">
      <c r="A176" s="984">
        <v>1000000</v>
      </c>
      <c r="B176" s="985" t="s">
        <v>1070</v>
      </c>
      <c r="C176" s="986" t="s">
        <v>358</v>
      </c>
      <c r="D176" s="1139">
        <f t="shared" ref="D176:J176" si="2">D33+D152</f>
        <v>0</v>
      </c>
      <c r="E176" s="1139">
        <f t="shared" si="2"/>
        <v>0</v>
      </c>
      <c r="F176" s="1139">
        <f t="shared" si="2"/>
        <v>0</v>
      </c>
      <c r="G176" s="1139">
        <f t="shared" si="2"/>
        <v>0</v>
      </c>
      <c r="H176" s="1139">
        <f t="shared" si="2"/>
        <v>0</v>
      </c>
      <c r="I176" s="1139">
        <f t="shared" si="2"/>
        <v>0</v>
      </c>
      <c r="J176" s="1139">
        <f t="shared" si="2"/>
        <v>0</v>
      </c>
    </row>
    <row r="177" spans="1:10" ht="14.25">
      <c r="A177" s="2617"/>
      <c r="B177" s="2617"/>
      <c r="C177" s="2617"/>
      <c r="D177" s="2617"/>
      <c r="E177" s="2617"/>
      <c r="F177" s="2617"/>
      <c r="G177" s="2617"/>
      <c r="H177" s="2617"/>
      <c r="I177" s="2617"/>
      <c r="J177" s="2617"/>
    </row>
    <row r="178" spans="1:10" ht="15.75" customHeight="1">
      <c r="A178" s="2594" t="s">
        <v>2261</v>
      </c>
      <c r="B178" s="2594"/>
      <c r="C178" s="2594"/>
      <c r="D178" s="2594"/>
      <c r="E178" s="2594"/>
      <c r="F178" s="2594"/>
      <c r="G178" s="2594"/>
      <c r="H178" s="2594"/>
      <c r="I178" s="2594"/>
      <c r="J178" s="2594"/>
    </row>
    <row r="179" spans="1:10">
      <c r="A179" s="2625" t="s">
        <v>1114</v>
      </c>
      <c r="B179" s="2625"/>
      <c r="C179" s="2625"/>
      <c r="D179" s="2625"/>
      <c r="E179" s="2625"/>
      <c r="F179" s="2625"/>
      <c r="G179" s="2625"/>
      <c r="H179" s="2625"/>
      <c r="I179" s="2625"/>
      <c r="J179" s="2625"/>
    </row>
    <row r="180" spans="1:10" ht="14.25">
      <c r="A180" s="2594" t="s">
        <v>1717</v>
      </c>
      <c r="B180" s="2594"/>
      <c r="C180" s="2594"/>
      <c r="D180" s="2594"/>
      <c r="E180" s="2594"/>
      <c r="F180" s="2594"/>
      <c r="G180" s="2594"/>
      <c r="H180" s="2594"/>
      <c r="I180" s="2594"/>
      <c r="J180" s="2594"/>
    </row>
    <row r="181" spans="1:10">
      <c r="A181" s="2623" t="s">
        <v>992</v>
      </c>
      <c r="B181" s="2623"/>
      <c r="C181" s="2623"/>
      <c r="D181" s="2623"/>
      <c r="E181" s="2623"/>
      <c r="F181" s="2623"/>
      <c r="G181" s="2623"/>
      <c r="H181" s="2623"/>
      <c r="I181" s="2623"/>
      <c r="J181" s="2623"/>
    </row>
    <row r="182" spans="1:10" ht="14.25">
      <c r="A182" s="2624" t="s">
        <v>1698</v>
      </c>
      <c r="B182" s="2624"/>
      <c r="C182" s="2624"/>
      <c r="D182" s="2624"/>
      <c r="E182" s="2624"/>
      <c r="F182" s="2624"/>
      <c r="G182" s="2624"/>
      <c r="H182" s="2624"/>
      <c r="I182" s="2624"/>
      <c r="J182" s="2624"/>
    </row>
    <row r="183" spans="1:10">
      <c r="A183" s="2594" t="s">
        <v>993</v>
      </c>
      <c r="B183" s="2594"/>
      <c r="C183" s="2594"/>
      <c r="D183" s="2594"/>
      <c r="E183" s="2594"/>
      <c r="F183" s="2594"/>
      <c r="G183" s="2594"/>
      <c r="H183" s="2594"/>
      <c r="I183" s="2594"/>
      <c r="J183" s="2594"/>
    </row>
    <row r="184" spans="1:10" s="626" customFormat="1" ht="14.25">
      <c r="A184" s="832" t="s">
        <v>2075</v>
      </c>
      <c r="B184" s="832"/>
      <c r="C184" s="833"/>
      <c r="D184" s="832"/>
      <c r="E184" s="832"/>
      <c r="F184" s="832"/>
      <c r="G184" s="832" t="s">
        <v>1147</v>
      </c>
      <c r="H184" s="832"/>
      <c r="I184" s="832"/>
      <c r="J184" s="832"/>
    </row>
    <row r="185" spans="1:10" s="626" customFormat="1" ht="14.25">
      <c r="A185" s="834" t="s">
        <v>1700</v>
      </c>
      <c r="B185" s="833" t="s">
        <v>642</v>
      </c>
      <c r="C185" s="836"/>
      <c r="D185" s="678"/>
      <c r="E185" s="675" t="s">
        <v>309</v>
      </c>
      <c r="F185" s="678"/>
      <c r="G185" s="675" t="s">
        <v>310</v>
      </c>
      <c r="H185" s="678"/>
      <c r="I185" s="678"/>
      <c r="J185" s="834"/>
    </row>
    <row r="186" spans="1:10">
      <c r="A186" s="2600"/>
      <c r="B186" s="2600"/>
      <c r="C186" s="2600"/>
      <c r="D186" s="2600"/>
      <c r="E186" s="2600"/>
      <c r="F186" s="2600"/>
      <c r="G186" s="2600"/>
      <c r="H186" s="2600"/>
      <c r="I186" s="2600"/>
      <c r="J186" s="2600"/>
    </row>
    <row r="187" spans="1:10">
      <c r="A187" s="2626"/>
      <c r="B187" s="2626"/>
      <c r="C187" s="2626"/>
      <c r="D187" s="2626"/>
      <c r="E187" s="2626"/>
      <c r="F187" s="2626"/>
      <c r="G187" s="2626"/>
      <c r="H187" s="2626"/>
      <c r="I187" s="2626"/>
      <c r="J187" s="2626"/>
    </row>
    <row r="188" spans="1:10">
      <c r="A188" s="2626"/>
      <c r="B188" s="2626"/>
      <c r="C188" s="2626"/>
      <c r="D188" s="2626"/>
      <c r="E188" s="2626"/>
      <c r="F188" s="2626"/>
      <c r="G188" s="2626"/>
      <c r="H188" s="2626"/>
      <c r="I188" s="2626"/>
      <c r="J188" s="2626"/>
    </row>
    <row r="189" spans="1:10">
      <c r="A189" s="2626"/>
      <c r="B189" s="2626"/>
      <c r="C189" s="2626"/>
      <c r="D189" s="2626"/>
      <c r="E189" s="2626"/>
      <c r="F189" s="2626"/>
      <c r="G189" s="2626"/>
      <c r="H189" s="2626"/>
      <c r="I189" s="2626"/>
      <c r="J189" s="2626"/>
    </row>
    <row r="190" spans="1:10">
      <c r="A190" s="2626"/>
      <c r="B190" s="2626"/>
      <c r="C190" s="2626"/>
      <c r="D190" s="2626"/>
      <c r="E190" s="2626"/>
      <c r="F190" s="2626"/>
      <c r="G190" s="2626"/>
      <c r="H190" s="2626"/>
      <c r="I190" s="2626"/>
      <c r="J190" s="2626"/>
    </row>
    <row r="191" spans="1:10">
      <c r="A191" s="987"/>
      <c r="B191" s="987"/>
      <c r="C191" s="987"/>
      <c r="D191" s="987"/>
      <c r="E191" s="987"/>
      <c r="F191" s="987"/>
      <c r="G191" s="987"/>
      <c r="H191" s="987"/>
      <c r="I191" s="987"/>
      <c r="J191" s="988"/>
    </row>
    <row r="192" spans="1:10">
      <c r="A192" s="2626"/>
      <c r="B192" s="2626"/>
      <c r="C192" s="2626"/>
      <c r="D192" s="2626"/>
      <c r="E192" s="2626"/>
      <c r="F192" s="2626"/>
      <c r="G192" s="2626"/>
      <c r="H192" s="2626"/>
      <c r="I192" s="2626"/>
      <c r="J192" s="2626"/>
    </row>
    <row r="193" spans="1:10">
      <c r="A193" s="2626"/>
      <c r="B193" s="2626"/>
      <c r="C193" s="2626"/>
      <c r="D193" s="2626"/>
      <c r="E193" s="2626"/>
      <c r="F193" s="2626"/>
      <c r="G193" s="2626"/>
      <c r="H193" s="2626"/>
      <c r="I193" s="2626"/>
      <c r="J193" s="2626"/>
    </row>
    <row r="194" spans="1:10">
      <c r="A194" s="2626"/>
      <c r="B194" s="2626"/>
      <c r="C194" s="2626"/>
      <c r="D194" s="2626"/>
      <c r="E194" s="2626"/>
      <c r="F194" s="2626"/>
      <c r="G194" s="2626"/>
      <c r="H194" s="2626"/>
      <c r="I194" s="2626"/>
      <c r="J194" s="2626"/>
    </row>
    <row r="195" spans="1:10">
      <c r="A195" s="2626"/>
      <c r="B195" s="2626"/>
      <c r="C195" s="2626"/>
      <c r="D195" s="2626"/>
      <c r="E195" s="2626"/>
      <c r="F195" s="2626"/>
      <c r="G195" s="2626"/>
      <c r="H195" s="2626"/>
      <c r="I195" s="2626"/>
      <c r="J195" s="2626"/>
    </row>
    <row r="196" spans="1:10">
      <c r="A196" s="987"/>
      <c r="B196" s="987"/>
      <c r="C196" s="987"/>
      <c r="D196" s="987"/>
      <c r="E196" s="987"/>
      <c r="F196" s="987"/>
      <c r="G196" s="987"/>
      <c r="H196" s="987"/>
      <c r="I196" s="987"/>
      <c r="J196" s="987"/>
    </row>
    <row r="197" spans="1:10">
      <c r="A197" s="2626"/>
      <c r="B197" s="2626"/>
      <c r="C197" s="2626"/>
      <c r="D197" s="2626"/>
      <c r="E197" s="2626"/>
      <c r="F197" s="2626"/>
      <c r="G197" s="2626"/>
      <c r="H197" s="2626"/>
      <c r="I197" s="2626"/>
      <c r="J197" s="2626"/>
    </row>
    <row r="198" spans="1:10">
      <c r="A198" s="987"/>
      <c r="B198" s="987"/>
      <c r="C198" s="987"/>
      <c r="D198" s="987"/>
      <c r="E198" s="987"/>
      <c r="F198" s="989"/>
      <c r="G198" s="989"/>
      <c r="H198" s="989"/>
      <c r="I198" s="989"/>
      <c r="J198" s="989"/>
    </row>
    <row r="199" spans="1:10">
      <c r="A199" s="2626"/>
      <c r="B199" s="2626"/>
      <c r="C199" s="2626"/>
      <c r="D199" s="2626"/>
      <c r="E199" s="2626"/>
      <c r="F199" s="2626"/>
      <c r="G199" s="2626"/>
      <c r="H199" s="2626"/>
      <c r="I199" s="2626"/>
      <c r="J199" s="2626"/>
    </row>
    <row r="200" spans="1:10">
      <c r="A200" s="987"/>
      <c r="B200" s="987"/>
      <c r="C200" s="987"/>
      <c r="D200" s="987"/>
      <c r="E200" s="987"/>
      <c r="F200" s="987"/>
      <c r="G200" s="987"/>
      <c r="H200" s="987"/>
      <c r="I200" s="987"/>
      <c r="J200" s="987"/>
    </row>
    <row r="201" spans="1:10">
      <c r="A201" s="2626"/>
      <c r="B201" s="2626"/>
      <c r="C201" s="2626"/>
      <c r="D201" s="2626"/>
      <c r="E201" s="2626"/>
      <c r="F201" s="2626"/>
      <c r="G201" s="2626"/>
      <c r="H201" s="2626"/>
      <c r="I201" s="2626"/>
      <c r="J201" s="2626"/>
    </row>
    <row r="202" spans="1:10">
      <c r="A202" s="987"/>
      <c r="B202" s="987"/>
      <c r="C202" s="987"/>
      <c r="D202" s="987"/>
      <c r="E202" s="987"/>
      <c r="F202" s="987"/>
      <c r="G202" s="987"/>
      <c r="H202" s="987"/>
      <c r="I202" s="987"/>
      <c r="J202" s="987"/>
    </row>
    <row r="203" spans="1:10">
      <c r="A203" s="2626" t="s">
        <v>53</v>
      </c>
      <c r="B203" s="2626"/>
      <c r="C203" s="2626"/>
      <c r="D203" s="2626"/>
      <c r="E203" s="2626"/>
      <c r="F203" s="2626"/>
      <c r="G203" s="2626"/>
      <c r="H203" s="2626"/>
      <c r="I203" s="2626"/>
      <c r="J203" s="2626"/>
    </row>
    <row r="204" spans="1:10">
      <c r="A204" s="2628" t="s">
        <v>1709</v>
      </c>
      <c r="B204" s="2628"/>
      <c r="C204" s="2628"/>
      <c r="D204" s="2628"/>
      <c r="E204" s="2628"/>
      <c r="F204" s="2628"/>
      <c r="G204" s="2628"/>
      <c r="H204" s="2628"/>
      <c r="I204" s="2628"/>
      <c r="J204" s="2628"/>
    </row>
    <row r="205" spans="1:10">
      <c r="A205" s="2628" t="s">
        <v>1710</v>
      </c>
      <c r="B205" s="2628"/>
      <c r="C205" s="2628"/>
      <c r="D205" s="2628"/>
      <c r="E205" s="2628"/>
      <c r="F205" s="2628"/>
      <c r="G205" s="2628"/>
      <c r="H205" s="2628"/>
      <c r="I205" s="2628"/>
      <c r="J205" s="2628"/>
    </row>
    <row r="206" spans="1:10">
      <c r="A206" s="2628" t="s">
        <v>1711</v>
      </c>
      <c r="B206" s="2628"/>
      <c r="C206" s="2628"/>
      <c r="D206" s="2628"/>
      <c r="E206" s="2628"/>
      <c r="F206" s="2628"/>
      <c r="G206" s="2628"/>
      <c r="H206" s="2628"/>
      <c r="I206" s="2628"/>
      <c r="J206" s="2628"/>
    </row>
    <row r="207" spans="1:10">
      <c r="A207" s="987" t="s">
        <v>932</v>
      </c>
      <c r="B207" s="990"/>
      <c r="C207" s="990"/>
      <c r="D207" s="990"/>
      <c r="E207" s="990"/>
      <c r="F207" s="990"/>
      <c r="G207" s="990"/>
      <c r="H207" s="990"/>
      <c r="I207" s="990"/>
      <c r="J207" s="990"/>
    </row>
    <row r="208" spans="1:10">
      <c r="A208" s="2628" t="s">
        <v>1712</v>
      </c>
      <c r="B208" s="2628"/>
      <c r="C208" s="2628"/>
      <c r="D208" s="2628"/>
      <c r="E208" s="2628"/>
      <c r="F208" s="2628"/>
      <c r="G208" s="2628"/>
      <c r="H208" s="2628"/>
      <c r="I208" s="2628"/>
      <c r="J208" s="2628"/>
    </row>
    <row r="209" spans="1:10">
      <c r="A209" s="2594" t="s">
        <v>675</v>
      </c>
      <c r="B209" s="2594"/>
      <c r="C209" s="2594"/>
      <c r="D209" s="2594"/>
      <c r="E209" s="2594"/>
      <c r="F209" s="2594"/>
      <c r="G209" s="2594"/>
      <c r="H209" s="2594"/>
      <c r="I209" s="2594"/>
      <c r="J209" s="2594"/>
    </row>
    <row r="210" spans="1:10">
      <c r="A210" s="2625" t="s">
        <v>1114</v>
      </c>
      <c r="B210" s="2625"/>
      <c r="C210" s="2625"/>
      <c r="D210" s="2625"/>
      <c r="E210" s="2625"/>
      <c r="F210" s="2625"/>
      <c r="G210" s="2625"/>
      <c r="H210" s="2625"/>
      <c r="I210" s="2625"/>
      <c r="J210" s="2625"/>
    </row>
    <row r="211" spans="1:10" ht="14.25">
      <c r="A211" s="2625" t="s">
        <v>1713</v>
      </c>
      <c r="B211" s="2625"/>
      <c r="C211" s="2625"/>
      <c r="D211" s="2625"/>
      <c r="E211" s="2625"/>
      <c r="F211" s="2625"/>
      <c r="G211" s="2625"/>
      <c r="H211" s="2625"/>
      <c r="I211" s="2625"/>
      <c r="J211" s="2625"/>
    </row>
    <row r="212" spans="1:10">
      <c r="A212" s="2623" t="s">
        <v>992</v>
      </c>
      <c r="B212" s="2623"/>
      <c r="C212" s="2623"/>
      <c r="D212" s="2623"/>
      <c r="E212" s="2623"/>
      <c r="F212" s="2623"/>
      <c r="G212" s="2623"/>
      <c r="H212" s="2623"/>
      <c r="I212" s="2623"/>
      <c r="J212" s="2623"/>
    </row>
    <row r="213" spans="1:10" ht="14.25">
      <c r="A213" s="2631" t="s">
        <v>1714</v>
      </c>
      <c r="B213" s="2631"/>
      <c r="C213" s="2631"/>
      <c r="D213" s="2631"/>
      <c r="E213" s="2631"/>
      <c r="F213" s="2631"/>
      <c r="G213" s="2631"/>
      <c r="H213" s="2631"/>
      <c r="I213" s="2631"/>
      <c r="J213" s="2631"/>
    </row>
    <row r="214" spans="1:10">
      <c r="A214" s="2625" t="s">
        <v>993</v>
      </c>
      <c r="B214" s="2625"/>
      <c r="C214" s="2625"/>
      <c r="D214" s="2625"/>
      <c r="E214" s="2625"/>
      <c r="F214" s="2625"/>
      <c r="G214" s="2625"/>
      <c r="H214" s="2625"/>
      <c r="I214" s="2625"/>
      <c r="J214" s="2625"/>
    </row>
    <row r="215" spans="1:10">
      <c r="A215" s="2625" t="s">
        <v>994</v>
      </c>
      <c r="B215" s="2625"/>
      <c r="C215" s="2625"/>
      <c r="D215" s="2625"/>
      <c r="E215" s="2625"/>
      <c r="F215" s="2625"/>
      <c r="G215" s="2625"/>
      <c r="H215" s="2625"/>
      <c r="I215" s="2625"/>
      <c r="J215" s="2625"/>
    </row>
    <row r="216" spans="1:10" ht="14.25">
      <c r="A216" s="2630" t="s">
        <v>1708</v>
      </c>
      <c r="B216" s="2630"/>
      <c r="C216" s="2630"/>
      <c r="D216" s="2630"/>
      <c r="E216" s="2630"/>
      <c r="F216" s="2630"/>
      <c r="G216" s="2630"/>
      <c r="H216" s="2630"/>
      <c r="I216" s="2630"/>
      <c r="J216" s="2630"/>
    </row>
    <row r="217" spans="1:10">
      <c r="A217" s="2600"/>
      <c r="B217" s="2600"/>
      <c r="C217" s="2600"/>
      <c r="D217" s="2600"/>
      <c r="E217" s="2600"/>
      <c r="F217" s="2600"/>
      <c r="G217" s="2600"/>
      <c r="H217" s="2600"/>
      <c r="I217" s="2600"/>
      <c r="J217" s="2600"/>
    </row>
  </sheetData>
  <mergeCells count="43">
    <mergeCell ref="A192:J192"/>
    <mergeCell ref="A193:J193"/>
    <mergeCell ref="A194:J194"/>
    <mergeCell ref="H29:J29"/>
    <mergeCell ref="F30:F31"/>
    <mergeCell ref="G30:J30"/>
    <mergeCell ref="A177:J177"/>
    <mergeCell ref="A178:J178"/>
    <mergeCell ref="A9:E9"/>
    <mergeCell ref="A14:B14"/>
    <mergeCell ref="B15:E15"/>
    <mergeCell ref="B16:F16"/>
    <mergeCell ref="B17:F18"/>
    <mergeCell ref="A217:J217"/>
    <mergeCell ref="A212:J212"/>
    <mergeCell ref="A197:J197"/>
    <mergeCell ref="A199:J199"/>
    <mergeCell ref="A201:J201"/>
    <mergeCell ref="A203:J203"/>
    <mergeCell ref="A204:J204"/>
    <mergeCell ref="A205:J205"/>
    <mergeCell ref="A206:J206"/>
    <mergeCell ref="A208:J208"/>
    <mergeCell ref="A209:J209"/>
    <mergeCell ref="A210:J210"/>
    <mergeCell ref="A211:J211"/>
    <mergeCell ref="A216:J216"/>
    <mergeCell ref="K156:N156"/>
    <mergeCell ref="K155:N155"/>
    <mergeCell ref="A213:J213"/>
    <mergeCell ref="A214:J214"/>
    <mergeCell ref="A215:J215"/>
    <mergeCell ref="A180:J180"/>
    <mergeCell ref="A179:J179"/>
    <mergeCell ref="A195:J195"/>
    <mergeCell ref="A181:J181"/>
    <mergeCell ref="A182:J182"/>
    <mergeCell ref="A183:J183"/>
    <mergeCell ref="A186:J186"/>
    <mergeCell ref="A187:J187"/>
    <mergeCell ref="A188:J188"/>
    <mergeCell ref="A189:J189"/>
    <mergeCell ref="A190:J19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3"/>
  <sheetViews>
    <sheetView workbookViewId="0">
      <selection activeCell="H44" sqref="H44"/>
    </sheetView>
  </sheetViews>
  <sheetFormatPr defaultRowHeight="12.75"/>
  <cols>
    <col min="1" max="1" width="26.7109375" style="626" customWidth="1"/>
    <col min="2" max="2" width="15.5703125" style="626" customWidth="1"/>
    <col min="3" max="3" width="16" style="626" customWidth="1"/>
    <col min="4" max="5" width="9.140625" style="626"/>
    <col min="6" max="6" width="12.42578125" style="626" customWidth="1"/>
    <col min="7" max="7" width="15.85546875" style="626" customWidth="1"/>
    <col min="8" max="16384" width="9.140625" style="626"/>
  </cols>
  <sheetData>
    <row r="1" spans="1:16" ht="6" customHeight="1"/>
    <row r="2" spans="1:16">
      <c r="A2" s="2529" t="s">
        <v>1249</v>
      </c>
      <c r="B2" s="2529"/>
      <c r="C2" s="2529"/>
      <c r="D2" s="2529"/>
      <c r="E2" s="2529"/>
      <c r="F2" s="2529"/>
      <c r="G2" s="2529"/>
      <c r="H2" s="2529"/>
      <c r="I2" s="2529"/>
      <c r="J2" s="2529"/>
      <c r="K2" s="2529"/>
      <c r="L2" s="2529"/>
    </row>
    <row r="3" spans="1:16" ht="10.5" customHeight="1">
      <c r="A3" s="2529"/>
      <c r="B3" s="2529"/>
      <c r="C3" s="2529"/>
      <c r="D3" s="2529"/>
      <c r="E3" s="2529"/>
      <c r="F3" s="2529"/>
      <c r="G3" s="2529"/>
      <c r="H3" s="2529"/>
      <c r="I3" s="2529"/>
      <c r="J3" s="2529"/>
      <c r="K3" s="2529"/>
      <c r="L3" s="2529"/>
      <c r="M3" s="1217"/>
      <c r="N3" s="1217"/>
      <c r="O3" s="1217"/>
      <c r="P3" s="1217"/>
    </row>
    <row r="4" spans="1:16" ht="28.5" hidden="1" customHeight="1">
      <c r="A4" s="2530"/>
      <c r="B4" s="2530"/>
      <c r="C4" s="2530"/>
      <c r="D4" s="2530"/>
      <c r="E4" s="2530"/>
      <c r="F4" s="2530"/>
      <c r="G4" s="2530"/>
      <c r="H4" s="2530"/>
      <c r="I4" s="2530"/>
      <c r="J4" s="2530"/>
      <c r="K4" s="2530"/>
      <c r="L4" s="2530"/>
      <c r="M4" s="1217"/>
      <c r="N4" s="1217"/>
      <c r="O4" s="1217"/>
      <c r="P4" s="1217"/>
    </row>
    <row r="5" spans="1:16" hidden="1">
      <c r="A5" s="2531"/>
      <c r="B5" s="2532"/>
      <c r="C5" s="2532"/>
      <c r="D5" s="2532"/>
      <c r="E5" s="2532"/>
      <c r="F5" s="2532"/>
      <c r="G5" s="2532"/>
      <c r="H5" s="2532"/>
      <c r="I5" s="2532"/>
      <c r="J5" s="2532"/>
      <c r="K5" s="2532"/>
      <c r="L5" s="2533"/>
      <c r="M5" s="1217"/>
      <c r="N5" s="1217"/>
      <c r="O5" s="1217"/>
      <c r="P5" s="1217"/>
    </row>
    <row r="6" spans="1:16" hidden="1">
      <c r="A6" s="2534"/>
      <c r="B6" s="2535"/>
      <c r="C6" s="2535"/>
      <c r="D6" s="2535"/>
      <c r="E6" s="2535"/>
      <c r="F6" s="2535"/>
      <c r="G6" s="2535"/>
      <c r="H6" s="2535"/>
      <c r="I6" s="2535"/>
      <c r="J6" s="2535"/>
      <c r="K6" s="2535"/>
      <c r="L6" s="2536"/>
      <c r="M6" s="1217"/>
      <c r="N6" s="1217"/>
      <c r="O6" s="1217"/>
      <c r="P6" s="1217"/>
    </row>
    <row r="7" spans="1:16" ht="20.25" customHeight="1">
      <c r="A7" s="1244"/>
      <c r="B7" s="1217"/>
      <c r="C7" s="1217"/>
      <c r="D7" s="1217" t="s">
        <v>1265</v>
      </c>
      <c r="E7" s="1217"/>
      <c r="F7" s="1217"/>
      <c r="G7" s="1217" t="s">
        <v>1266</v>
      </c>
      <c r="H7" s="1217"/>
      <c r="I7" s="1217"/>
      <c r="J7" s="1217"/>
      <c r="K7" s="1217"/>
      <c r="L7" s="1217"/>
      <c r="M7" s="1217"/>
      <c r="N7" s="1217"/>
      <c r="O7" s="1217"/>
      <c r="P7" s="1217"/>
    </row>
    <row r="8" spans="1:16" ht="24" customHeight="1">
      <c r="A8" s="625" t="s">
        <v>1016</v>
      </c>
      <c r="B8" s="1708">
        <v>2</v>
      </c>
      <c r="C8" s="632">
        <v>50000</v>
      </c>
      <c r="D8" s="632"/>
      <c r="E8" s="632"/>
      <c r="F8" s="632">
        <v>12</v>
      </c>
      <c r="G8" s="1474">
        <v>100000</v>
      </c>
      <c r="H8" s="632"/>
      <c r="I8" s="632"/>
      <c r="J8" s="632"/>
      <c r="K8" s="1217"/>
      <c r="L8" s="1217"/>
      <c r="M8" s="1217"/>
      <c r="N8" s="1217"/>
      <c r="O8" s="1217"/>
      <c r="P8" s="1217"/>
    </row>
    <row r="9" spans="1:16" ht="42" customHeight="1">
      <c r="A9" s="625" t="s">
        <v>290</v>
      </c>
      <c r="B9" s="1245">
        <v>5</v>
      </c>
      <c r="C9" s="632">
        <v>200000</v>
      </c>
      <c r="D9" s="632"/>
      <c r="E9" s="632"/>
      <c r="F9" s="632">
        <v>12</v>
      </c>
      <c r="G9" s="632">
        <v>1000000</v>
      </c>
      <c r="H9" s="632"/>
      <c r="I9" s="632"/>
      <c r="J9" s="632"/>
      <c r="K9" s="1217"/>
      <c r="L9" s="1217"/>
      <c r="M9" s="1217"/>
      <c r="N9" s="1217"/>
      <c r="O9" s="1217"/>
      <c r="P9" s="1217"/>
    </row>
    <row r="10" spans="1:16" ht="51">
      <c r="A10" s="625" t="s">
        <v>36</v>
      </c>
      <c r="B10" s="632"/>
      <c r="C10" s="632"/>
      <c r="D10" s="632"/>
      <c r="E10" s="632"/>
      <c r="F10" s="632"/>
      <c r="G10" s="1708">
        <v>232780</v>
      </c>
      <c r="H10" s="632"/>
      <c r="I10" s="632"/>
      <c r="J10" s="632"/>
      <c r="K10" s="1217"/>
      <c r="L10" s="1217"/>
      <c r="M10" s="1217"/>
      <c r="N10" s="1217"/>
      <c r="O10" s="1217"/>
      <c r="P10" s="1217"/>
    </row>
    <row r="11" spans="1:16" ht="27" customHeight="1">
      <c r="A11" s="633" t="s">
        <v>1792</v>
      </c>
      <c r="B11" s="632"/>
      <c r="C11" s="632"/>
      <c r="D11" s="632"/>
      <c r="E11" s="632"/>
      <c r="F11" s="632"/>
      <c r="G11" s="1235"/>
      <c r="H11" s="632"/>
      <c r="I11" s="632"/>
      <c r="J11" s="632"/>
      <c r="K11" s="1217"/>
      <c r="L11" s="1217"/>
      <c r="M11" s="1217"/>
      <c r="N11" s="1217"/>
      <c r="O11" s="1217"/>
      <c r="P11" s="1217"/>
    </row>
    <row r="12" spans="1:16" ht="21" customHeight="1">
      <c r="A12" s="633" t="s">
        <v>1793</v>
      </c>
      <c r="B12" s="632"/>
      <c r="C12" s="632"/>
      <c r="D12" s="1708">
        <v>5212</v>
      </c>
      <c r="E12" s="1708"/>
      <c r="F12" s="1708">
        <v>12</v>
      </c>
      <c r="G12" s="1708">
        <v>62500</v>
      </c>
      <c r="H12" s="632"/>
      <c r="I12" s="632"/>
      <c r="J12" s="632"/>
      <c r="K12" s="1217"/>
      <c r="L12" s="1217"/>
      <c r="M12" s="1217"/>
      <c r="N12" s="1217"/>
      <c r="O12" s="1217"/>
      <c r="P12" s="1217"/>
    </row>
    <row r="13" spans="1:16" ht="24.75" customHeight="1">
      <c r="A13" s="633" t="s">
        <v>1794</v>
      </c>
      <c r="B13" s="632"/>
      <c r="C13" s="632"/>
      <c r="D13" s="1708"/>
      <c r="E13" s="1708"/>
      <c r="F13" s="1708">
        <v>12</v>
      </c>
      <c r="G13" s="1708"/>
      <c r="H13" s="632"/>
      <c r="I13" s="632"/>
      <c r="J13" s="632"/>
      <c r="K13" s="1217"/>
      <c r="L13" s="1217"/>
      <c r="M13" s="1217"/>
      <c r="N13" s="1217"/>
      <c r="O13" s="1217"/>
      <c r="P13" s="1217"/>
    </row>
    <row r="14" spans="1:16" ht="24.75" customHeight="1">
      <c r="A14" s="633" t="s">
        <v>2079</v>
      </c>
      <c r="B14" s="632"/>
      <c r="C14" s="632"/>
      <c r="D14" s="1708">
        <v>14190</v>
      </c>
      <c r="E14" s="1708"/>
      <c r="F14" s="1708">
        <v>12</v>
      </c>
      <c r="G14" s="1708">
        <v>170280</v>
      </c>
      <c r="H14" s="632"/>
      <c r="I14" s="632"/>
      <c r="J14" s="632"/>
      <c r="K14" s="1217"/>
      <c r="L14" s="1217"/>
      <c r="M14" s="1217"/>
      <c r="N14" s="1217"/>
      <c r="O14" s="1217"/>
      <c r="P14" s="1217"/>
    </row>
    <row r="15" spans="1:16" ht="56.25" customHeight="1">
      <c r="A15" s="633" t="s">
        <v>276</v>
      </c>
      <c r="B15" s="632"/>
      <c r="C15" s="632"/>
      <c r="D15" s="632"/>
      <c r="E15" s="632"/>
      <c r="F15" s="632"/>
      <c r="G15" s="1474">
        <v>300000</v>
      </c>
      <c r="H15" s="632"/>
      <c r="I15" s="632"/>
      <c r="J15" s="632"/>
      <c r="K15" s="1217"/>
      <c r="L15" s="1217"/>
      <c r="M15" s="1217"/>
      <c r="N15" s="1217"/>
      <c r="O15" s="1217"/>
      <c r="P15" s="1217"/>
    </row>
    <row r="16" spans="1:16" ht="48" customHeight="1">
      <c r="A16" s="625" t="s">
        <v>493</v>
      </c>
      <c r="B16" s="632">
        <v>10</v>
      </c>
      <c r="C16" s="632">
        <v>5000</v>
      </c>
      <c r="D16" s="632"/>
      <c r="E16" s="632"/>
      <c r="F16" s="632"/>
      <c r="G16" s="1474">
        <v>100000</v>
      </c>
      <c r="H16" s="632"/>
      <c r="I16" s="632"/>
      <c r="J16" s="632"/>
      <c r="K16" s="1217"/>
      <c r="L16" s="1217"/>
      <c r="M16" s="1217"/>
      <c r="N16" s="1217"/>
      <c r="O16" s="1217"/>
      <c r="P16" s="1217"/>
    </row>
    <row r="17" spans="1:16" ht="62.25" customHeight="1">
      <c r="A17" s="625" t="s">
        <v>717</v>
      </c>
      <c r="B17" s="1221"/>
      <c r="C17" s="630"/>
      <c r="D17" s="1235"/>
      <c r="E17" s="632"/>
      <c r="F17" s="632"/>
      <c r="G17" s="1474">
        <v>2500000</v>
      </c>
      <c r="H17" s="1217"/>
      <c r="I17" s="1217"/>
      <c r="J17" s="1217"/>
      <c r="K17" s="1217"/>
      <c r="L17" s="1217"/>
      <c r="M17" s="1217"/>
      <c r="N17" s="1217"/>
      <c r="O17" s="1217"/>
      <c r="P17" s="1217"/>
    </row>
    <row r="18" spans="1:16" hidden="1">
      <c r="A18" s="1217"/>
      <c r="B18" s="1217"/>
      <c r="C18" s="1217"/>
      <c r="D18" s="1217"/>
      <c r="E18" s="1217"/>
      <c r="F18" s="1217"/>
      <c r="G18" s="1217"/>
      <c r="H18" s="1217"/>
      <c r="I18" s="1217"/>
      <c r="J18" s="1217"/>
      <c r="K18" s="1217"/>
      <c r="L18" s="1217"/>
      <c r="M18" s="1217"/>
      <c r="N18" s="1217"/>
      <c r="O18" s="1217"/>
      <c r="P18" s="1217"/>
    </row>
    <row r="19" spans="1:16" hidden="1">
      <c r="A19" s="1217"/>
      <c r="B19" s="1217"/>
      <c r="C19" s="1217"/>
      <c r="D19" s="1217"/>
      <c r="E19" s="1217">
        <f>SUM(E8:E18)</f>
        <v>0</v>
      </c>
      <c r="F19" s="1217"/>
      <c r="G19" s="1217"/>
      <c r="H19" s="1217"/>
      <c r="I19" s="1217"/>
      <c r="J19" s="1217"/>
      <c r="K19" s="1217"/>
      <c r="L19" s="1217"/>
      <c r="M19" s="1217"/>
      <c r="N19" s="1217"/>
      <c r="O19" s="1217"/>
      <c r="P19" s="1217"/>
    </row>
    <row r="20" spans="1:16" hidden="1">
      <c r="A20" s="1217"/>
      <c r="B20" s="1217"/>
      <c r="C20" s="1217"/>
      <c r="D20" s="1217"/>
      <c r="E20" s="1217"/>
      <c r="F20" s="1217"/>
      <c r="G20" s="1217"/>
      <c r="H20" s="1217"/>
      <c r="I20" s="1217"/>
      <c r="J20" s="1217"/>
      <c r="K20" s="1217"/>
      <c r="L20" s="1217"/>
      <c r="M20" s="1217"/>
      <c r="N20" s="1217"/>
      <c r="O20" s="1217"/>
      <c r="P20" s="1217"/>
    </row>
    <row r="21" spans="1:16" ht="23.25" customHeight="1">
      <c r="A21" s="1217" t="s">
        <v>1795</v>
      </c>
      <c r="B21" s="1247">
        <v>35</v>
      </c>
      <c r="C21" s="1217"/>
      <c r="D21" s="1217"/>
      <c r="E21" s="1217"/>
      <c r="F21" s="1217"/>
      <c r="G21" s="1247">
        <v>2144000</v>
      </c>
      <c r="H21" s="1217"/>
      <c r="I21" s="1217"/>
      <c r="J21" s="1217"/>
      <c r="K21" s="1217"/>
      <c r="L21" s="1217"/>
      <c r="M21" s="1217"/>
      <c r="N21" s="1217"/>
      <c r="O21" s="1217"/>
      <c r="P21" s="1217"/>
    </row>
    <row r="22" spans="1:16" ht="14.25" customHeight="1">
      <c r="A22" s="1217" t="s">
        <v>1798</v>
      </c>
      <c r="B22" s="1247">
        <v>4</v>
      </c>
      <c r="C22" s="1217"/>
      <c r="D22" s="1217"/>
      <c r="E22" s="1217"/>
      <c r="F22" s="1217"/>
      <c r="G22" s="1247">
        <v>176000</v>
      </c>
      <c r="H22" s="1217"/>
      <c r="I22" s="1217"/>
      <c r="J22" s="1217"/>
      <c r="K22" s="1217"/>
      <c r="L22" s="1217"/>
      <c r="M22" s="1217"/>
      <c r="N22" s="1217"/>
      <c r="O22" s="1217"/>
      <c r="P22" s="1217"/>
    </row>
    <row r="23" spans="1:16">
      <c r="A23" s="1217" t="s">
        <v>1799</v>
      </c>
      <c r="B23" s="1247">
        <v>2</v>
      </c>
      <c r="C23" s="1217"/>
      <c r="D23" s="1217"/>
      <c r="E23" s="1217"/>
      <c r="F23" s="1217"/>
      <c r="G23" s="1247">
        <v>80000</v>
      </c>
      <c r="H23" s="1217"/>
      <c r="I23" s="1217"/>
      <c r="J23" s="1217"/>
      <c r="K23" s="1217"/>
      <c r="L23" s="1217"/>
      <c r="M23" s="1217"/>
      <c r="N23" s="1217"/>
      <c r="O23" s="1217"/>
      <c r="P23" s="1217"/>
    </row>
    <row r="24" spans="1:16">
      <c r="A24" s="1217" t="s">
        <v>1796</v>
      </c>
      <c r="B24" s="1247">
        <v>1</v>
      </c>
      <c r="C24" s="1217"/>
      <c r="D24" s="1217"/>
      <c r="E24" s="1217"/>
      <c r="F24" s="1217"/>
      <c r="G24" s="1247">
        <v>40000</v>
      </c>
      <c r="H24" s="1217"/>
      <c r="I24" s="1217"/>
      <c r="J24" s="1217"/>
      <c r="K24" s="1217"/>
      <c r="L24" s="1217"/>
      <c r="M24" s="1217"/>
      <c r="N24" s="1217"/>
      <c r="O24" s="1217"/>
      <c r="P24" s="1217"/>
    </row>
    <row r="25" spans="1:16">
      <c r="A25" s="1217" t="s">
        <v>1797</v>
      </c>
      <c r="B25" s="1247">
        <v>1</v>
      </c>
      <c r="C25" s="1217"/>
      <c r="D25" s="1217"/>
      <c r="E25" s="1217"/>
      <c r="F25" s="1217"/>
      <c r="G25" s="1247">
        <v>40000</v>
      </c>
      <c r="H25" s="1217"/>
      <c r="I25" s="1217"/>
      <c r="J25" s="1217"/>
      <c r="K25" s="1217"/>
      <c r="L25" s="1217"/>
      <c r="M25" s="1217"/>
      <c r="N25" s="1217"/>
      <c r="O25" s="1217"/>
      <c r="P25" s="1217"/>
    </row>
    <row r="26" spans="1:16">
      <c r="A26" s="1217" t="s">
        <v>1800</v>
      </c>
      <c r="B26" s="1247">
        <v>1</v>
      </c>
      <c r="C26" s="1217"/>
      <c r="D26" s="1217"/>
      <c r="E26" s="1217"/>
      <c r="F26" s="1217"/>
      <c r="G26" s="1247">
        <v>20000</v>
      </c>
      <c r="H26" s="1217"/>
      <c r="I26" s="1217"/>
      <c r="J26" s="1217"/>
      <c r="K26" s="1217"/>
      <c r="L26" s="1217"/>
      <c r="M26" s="1217"/>
      <c r="N26" s="1217"/>
      <c r="O26" s="1217"/>
      <c r="P26" s="1217"/>
    </row>
    <row r="27" spans="1:16">
      <c r="A27" s="1242"/>
      <c r="B27" s="1475"/>
      <c r="C27" s="1476"/>
      <c r="D27" s="1476"/>
      <c r="E27" s="1477"/>
      <c r="F27" s="1217"/>
      <c r="G27" s="1247"/>
      <c r="H27" s="1217"/>
      <c r="I27" s="1217"/>
      <c r="J27" s="1217"/>
      <c r="K27" s="1217"/>
      <c r="L27" s="1217"/>
      <c r="M27" s="1217"/>
      <c r="N27" s="1217"/>
      <c r="O27" s="1217"/>
      <c r="P27" s="1217"/>
    </row>
    <row r="28" spans="1:16">
      <c r="A28" s="1242" t="s">
        <v>1801</v>
      </c>
      <c r="B28" s="1475" t="s">
        <v>1802</v>
      </c>
      <c r="C28" s="1476"/>
      <c r="D28" s="1476"/>
      <c r="E28" s="1477"/>
      <c r="F28" s="1217"/>
      <c r="G28" s="1478">
        <v>300000</v>
      </c>
      <c r="H28" s="1217"/>
      <c r="I28" s="1217"/>
      <c r="J28" s="1217"/>
      <c r="K28" s="1217"/>
      <c r="L28" s="1217"/>
      <c r="M28" s="1217"/>
      <c r="N28" s="1217"/>
      <c r="O28" s="1217"/>
      <c r="P28" s="1217"/>
    </row>
    <row r="29" spans="1:16" ht="34.5" customHeight="1">
      <c r="A29" s="2537" t="s">
        <v>1250</v>
      </c>
      <c r="B29" s="2538"/>
      <c r="C29" s="2538"/>
      <c r="D29" s="2538"/>
      <c r="E29" s="2539"/>
      <c r="F29" s="1217"/>
      <c r="G29" s="1217"/>
      <c r="H29" s="1217"/>
      <c r="I29" s="1217"/>
      <c r="J29" s="1217"/>
      <c r="K29" s="1217"/>
      <c r="L29" s="1217"/>
      <c r="M29" s="1217"/>
      <c r="N29" s="1217"/>
      <c r="O29" s="1217"/>
      <c r="P29" s="1217"/>
    </row>
    <row r="30" spans="1:16" ht="29.25" customHeight="1">
      <c r="A30" s="1217" t="s">
        <v>1251</v>
      </c>
      <c r="B30" s="1246" t="s">
        <v>1253</v>
      </c>
      <c r="C30" s="1247">
        <v>150</v>
      </c>
      <c r="D30" s="1247">
        <v>630000</v>
      </c>
      <c r="E30" s="1247">
        <v>12</v>
      </c>
      <c r="F30" s="1248">
        <v>7560000</v>
      </c>
      <c r="G30" s="1246"/>
      <c r="H30" s="1239">
        <v>13000000</v>
      </c>
      <c r="I30" s="1217"/>
      <c r="J30" s="1217"/>
      <c r="K30" s="1217"/>
      <c r="L30" s="1217"/>
      <c r="M30" s="1217"/>
      <c r="N30" s="1217"/>
      <c r="O30" s="1217"/>
      <c r="P30" s="1217"/>
    </row>
    <row r="31" spans="1:16" ht="27" customHeight="1">
      <c r="A31" s="1217" t="s">
        <v>1252</v>
      </c>
      <c r="B31" s="1246" t="s">
        <v>1254</v>
      </c>
      <c r="C31" s="1247">
        <v>50</v>
      </c>
      <c r="D31" s="1247">
        <v>62500</v>
      </c>
      <c r="E31" s="1247">
        <v>12</v>
      </c>
      <c r="F31" s="1247">
        <v>750000</v>
      </c>
      <c r="G31" s="1217"/>
      <c r="H31" s="2540">
        <v>5000000</v>
      </c>
      <c r="I31" s="1217"/>
      <c r="J31" s="1217"/>
      <c r="K31" s="1217"/>
      <c r="L31" s="1217"/>
      <c r="M31" s="1217"/>
      <c r="N31" s="1217"/>
      <c r="O31" s="1217"/>
      <c r="P31" s="1217"/>
    </row>
    <row r="32" spans="1:16" ht="21.75" customHeight="1">
      <c r="A32" s="1217" t="s">
        <v>1255</v>
      </c>
      <c r="B32" s="1246" t="s">
        <v>1256</v>
      </c>
      <c r="C32" s="1247">
        <v>50</v>
      </c>
      <c r="D32" s="1247">
        <v>65800</v>
      </c>
      <c r="E32" s="1247">
        <v>12</v>
      </c>
      <c r="F32" s="1247">
        <v>789600</v>
      </c>
      <c r="G32" s="1217"/>
      <c r="H32" s="2541"/>
      <c r="I32" s="1217"/>
      <c r="J32" s="1217"/>
      <c r="K32" s="1217"/>
      <c r="L32" s="1217"/>
      <c r="M32" s="1217"/>
      <c r="N32" s="1217"/>
      <c r="O32" s="1217"/>
      <c r="P32" s="1217"/>
    </row>
    <row r="33" spans="1:16" ht="21" customHeight="1">
      <c r="A33" s="1217" t="s">
        <v>1257</v>
      </c>
      <c r="B33" s="1246" t="s">
        <v>1258</v>
      </c>
      <c r="C33" s="1247">
        <v>50</v>
      </c>
      <c r="D33" s="1247">
        <v>85000</v>
      </c>
      <c r="E33" s="1247">
        <v>12</v>
      </c>
      <c r="F33" s="1247">
        <v>1020000</v>
      </c>
      <c r="G33" s="1217"/>
      <c r="H33" s="2541"/>
      <c r="I33" s="1217"/>
      <c r="J33" s="1217"/>
      <c r="K33" s="1217"/>
      <c r="L33" s="1217"/>
      <c r="M33" s="1217"/>
      <c r="N33" s="1217"/>
      <c r="O33" s="1217"/>
      <c r="P33" s="1217"/>
    </row>
    <row r="34" spans="1:16" ht="24" customHeight="1">
      <c r="A34" s="1217" t="s">
        <v>1259</v>
      </c>
      <c r="B34" s="1246" t="s">
        <v>1260</v>
      </c>
      <c r="C34" s="1247">
        <v>10</v>
      </c>
      <c r="D34" s="1247">
        <v>12000</v>
      </c>
      <c r="E34" s="1247">
        <v>12</v>
      </c>
      <c r="F34" s="1247">
        <v>144000</v>
      </c>
      <c r="G34" s="1217"/>
      <c r="H34" s="2541"/>
      <c r="I34" s="1217"/>
      <c r="J34" s="1217"/>
      <c r="K34" s="1217"/>
      <c r="L34" s="1217"/>
      <c r="M34" s="1217"/>
      <c r="N34" s="1217"/>
      <c r="O34" s="1217"/>
      <c r="P34" s="1217"/>
    </row>
    <row r="35" spans="1:16" ht="23.25" customHeight="1">
      <c r="A35" s="1217" t="s">
        <v>1261</v>
      </c>
      <c r="B35" s="1246" t="s">
        <v>1262</v>
      </c>
      <c r="C35" s="1247">
        <v>10</v>
      </c>
      <c r="D35" s="1247">
        <v>157000</v>
      </c>
      <c r="E35" s="1247">
        <v>12</v>
      </c>
      <c r="F35" s="1247">
        <v>188400</v>
      </c>
      <c r="G35" s="1217"/>
      <c r="H35" s="2541"/>
      <c r="I35" s="1217"/>
      <c r="J35" s="1217"/>
      <c r="K35" s="1217"/>
      <c r="L35" s="1217"/>
      <c r="M35" s="1217"/>
      <c r="N35" s="1217"/>
      <c r="O35" s="1217"/>
      <c r="P35" s="1217"/>
    </row>
    <row r="36" spans="1:16" ht="18.75" customHeight="1">
      <c r="A36" s="1217" t="s">
        <v>1263</v>
      </c>
      <c r="B36" s="1217" t="s">
        <v>1264</v>
      </c>
      <c r="C36" s="1247">
        <v>10</v>
      </c>
      <c r="D36" s="1247">
        <v>45000</v>
      </c>
      <c r="E36" s="1247">
        <v>12</v>
      </c>
      <c r="F36" s="1247">
        <v>540000</v>
      </c>
      <c r="G36" s="1217"/>
      <c r="H36" s="2542"/>
      <c r="I36" s="1217"/>
      <c r="J36" s="1217"/>
      <c r="K36" s="1217"/>
      <c r="L36" s="1217"/>
      <c r="M36" s="1217"/>
      <c r="N36" s="1217"/>
      <c r="O36" s="1217"/>
      <c r="P36" s="1217"/>
    </row>
    <row r="37" spans="1:16" ht="24" customHeight="1">
      <c r="A37" s="1217"/>
      <c r="B37" s="1217"/>
      <c r="C37" s="1217"/>
      <c r="D37" s="1217"/>
      <c r="E37" s="1217"/>
      <c r="F37" s="1239">
        <f>SUM(F30:F36)</f>
        <v>10992000</v>
      </c>
      <c r="G37" s="1217"/>
      <c r="H37" s="1239">
        <v>18000000</v>
      </c>
      <c r="I37" s="1217"/>
      <c r="J37" s="1217"/>
      <c r="K37" s="1217"/>
      <c r="L37" s="1217"/>
      <c r="M37" s="1217"/>
      <c r="N37" s="1217"/>
      <c r="O37" s="1217"/>
      <c r="P37" s="1217"/>
    </row>
    <row r="38" spans="1:16">
      <c r="A38" s="1217"/>
      <c r="B38" s="2537" t="s">
        <v>1321</v>
      </c>
      <c r="C38" s="2539"/>
      <c r="D38" s="1217"/>
      <c r="E38" s="1217"/>
      <c r="F38" s="1217"/>
      <c r="G38" s="1217"/>
      <c r="H38" s="1217"/>
      <c r="I38" s="1217"/>
      <c r="J38" s="1217"/>
      <c r="K38" s="1217"/>
      <c r="L38" s="1217"/>
      <c r="M38" s="1217"/>
      <c r="N38" s="1217"/>
      <c r="O38" s="1217"/>
      <c r="P38" s="1217"/>
    </row>
    <row r="39" spans="1:16">
      <c r="A39" s="1217"/>
      <c r="B39" s="1217"/>
      <c r="C39" s="1217"/>
      <c r="D39" s="1217"/>
      <c r="E39" s="1217"/>
      <c r="F39" s="1217"/>
      <c r="G39" s="1217"/>
      <c r="H39" s="1217"/>
      <c r="I39" s="1217"/>
      <c r="J39" s="1217"/>
      <c r="K39" s="1217"/>
      <c r="L39" s="1217"/>
      <c r="M39" s="1217"/>
      <c r="N39" s="1217"/>
      <c r="O39" s="1217"/>
      <c r="P39" s="1217"/>
    </row>
    <row r="40" spans="1:16">
      <c r="A40" s="1709" t="s">
        <v>1268</v>
      </c>
      <c r="B40" s="1709">
        <v>150</v>
      </c>
      <c r="C40" s="1709">
        <v>6500</v>
      </c>
      <c r="D40" s="1709">
        <f>B40*C40</f>
        <v>975000</v>
      </c>
      <c r="E40" s="1709">
        <v>12</v>
      </c>
      <c r="F40" s="1709">
        <f>D40*E40</f>
        <v>11700000</v>
      </c>
      <c r="G40" s="1217"/>
      <c r="H40" s="1217"/>
      <c r="I40" s="1217"/>
      <c r="J40" s="1217"/>
      <c r="K40" s="1217"/>
      <c r="L40" s="1217"/>
      <c r="M40" s="1217"/>
      <c r="N40" s="1217"/>
      <c r="O40" s="1217"/>
      <c r="P40" s="1217"/>
    </row>
    <row r="41" spans="1:16">
      <c r="A41" s="1709" t="s">
        <v>1269</v>
      </c>
      <c r="B41" s="1709">
        <v>60</v>
      </c>
      <c r="C41" s="1709">
        <v>5000</v>
      </c>
      <c r="D41" s="1709">
        <f t="shared" ref="D41:D42" si="0">B41*C41</f>
        <v>300000</v>
      </c>
      <c r="E41" s="1709">
        <v>12</v>
      </c>
      <c r="F41" s="1709">
        <f t="shared" ref="F41:F42" si="1">D41*E41</f>
        <v>3600000</v>
      </c>
      <c r="G41" s="1217"/>
      <c r="H41" s="1217"/>
      <c r="I41" s="1217"/>
      <c r="J41" s="1217"/>
      <c r="K41" s="1217"/>
      <c r="L41" s="1217"/>
      <c r="M41" s="1217"/>
      <c r="N41" s="1217"/>
      <c r="O41" s="1217"/>
      <c r="P41" s="1217"/>
    </row>
    <row r="42" spans="1:16">
      <c r="A42" s="1709" t="s">
        <v>1267</v>
      </c>
      <c r="B42" s="1709">
        <v>25</v>
      </c>
      <c r="C42" s="1709">
        <v>5000</v>
      </c>
      <c r="D42" s="1709">
        <f t="shared" si="0"/>
        <v>125000</v>
      </c>
      <c r="E42" s="1709">
        <v>12</v>
      </c>
      <c r="F42" s="1709">
        <f t="shared" si="1"/>
        <v>1500000</v>
      </c>
      <c r="G42" s="1217"/>
      <c r="H42" s="1217"/>
      <c r="I42" s="1217"/>
      <c r="J42" s="1217"/>
      <c r="K42" s="1217"/>
      <c r="L42" s="1217"/>
      <c r="M42" s="1217"/>
      <c r="N42" s="1217"/>
      <c r="O42" s="1217"/>
      <c r="P42" s="1217"/>
    </row>
    <row r="43" spans="1:16">
      <c r="A43" s="1239" t="s">
        <v>1832</v>
      </c>
      <c r="B43" s="1217"/>
      <c r="C43" s="1217"/>
      <c r="D43" s="1217"/>
      <c r="E43" s="1217"/>
      <c r="F43" s="1239">
        <f>SUM(F40:F42)</f>
        <v>16800000</v>
      </c>
      <c r="G43" s="1217"/>
      <c r="H43" s="1217"/>
      <c r="I43" s="1217"/>
      <c r="J43" s="1217"/>
      <c r="K43" s="1217"/>
      <c r="L43" s="1217"/>
      <c r="M43" s="1217"/>
      <c r="N43" s="1217"/>
      <c r="O43" s="1217"/>
      <c r="P43" s="1217"/>
    </row>
    <row r="44" spans="1:16">
      <c r="A44" s="1709" t="s">
        <v>1270</v>
      </c>
      <c r="B44" s="1709">
        <v>155</v>
      </c>
      <c r="C44" s="1709">
        <v>4000</v>
      </c>
      <c r="D44" s="1709">
        <v>428000</v>
      </c>
      <c r="E44" s="1709">
        <v>9</v>
      </c>
      <c r="F44" s="1709">
        <f>D44*E44</f>
        <v>3852000</v>
      </c>
      <c r="G44" s="1217"/>
      <c r="H44" s="1217"/>
      <c r="I44" s="1217"/>
      <c r="J44" s="1217"/>
      <c r="K44" s="1217"/>
      <c r="L44" s="1217"/>
      <c r="M44" s="1217"/>
      <c r="N44" s="1217"/>
      <c r="O44" s="1217"/>
      <c r="P44" s="1217"/>
    </row>
    <row r="45" spans="1:16">
      <c r="A45" s="1217"/>
      <c r="B45" s="1217">
        <v>41</v>
      </c>
      <c r="C45" s="1217">
        <v>2000</v>
      </c>
      <c r="D45" s="1217">
        <v>82000</v>
      </c>
      <c r="E45" s="1217">
        <v>9</v>
      </c>
      <c r="F45" s="1550">
        <f>D45*E45</f>
        <v>738000</v>
      </c>
      <c r="G45" s="1217"/>
      <c r="H45" s="1217"/>
      <c r="I45" s="1217"/>
      <c r="J45" s="1217"/>
      <c r="K45" s="1217"/>
      <c r="L45" s="1217"/>
      <c r="M45" s="1217"/>
      <c r="N45" s="1217"/>
      <c r="O45" s="1217"/>
      <c r="P45" s="1217"/>
    </row>
    <row r="46" spans="1:16">
      <c r="A46" s="1239" t="s">
        <v>1831</v>
      </c>
      <c r="B46" s="1217"/>
      <c r="C46" s="1217"/>
      <c r="D46" s="1217"/>
      <c r="E46" s="1217"/>
      <c r="F46" s="1239">
        <f>SUM(F44:F45)</f>
        <v>4590000</v>
      </c>
      <c r="G46" s="1217"/>
      <c r="H46" s="1217"/>
      <c r="I46" s="1217"/>
      <c r="J46" s="1217"/>
      <c r="K46" s="1217"/>
      <c r="L46" s="1217"/>
      <c r="M46" s="1217"/>
      <c r="N46" s="1217"/>
      <c r="O46" s="1217"/>
      <c r="P46" s="1217"/>
    </row>
    <row r="47" spans="1:16">
      <c r="A47" s="1239" t="s">
        <v>1833</v>
      </c>
      <c r="B47" s="1217"/>
      <c r="C47" s="1217"/>
      <c r="D47" s="1217"/>
      <c r="E47" s="1217"/>
      <c r="F47" s="1239">
        <v>2000000</v>
      </c>
      <c r="G47" s="1217"/>
    </row>
    <row r="48" spans="1:16" ht="20.25" customHeight="1">
      <c r="A48" s="1239" t="s">
        <v>1834</v>
      </c>
      <c r="B48" s="1217"/>
      <c r="C48" s="1217"/>
      <c r="D48" s="1217"/>
      <c r="E48" s="1217"/>
      <c r="F48" s="1239">
        <f>F43+F46+F47</f>
        <v>23390000</v>
      </c>
      <c r="G48" s="1217"/>
    </row>
    <row r="51" spans="1:13">
      <c r="A51" s="2528" t="s">
        <v>1843</v>
      </c>
      <c r="B51" s="2528"/>
      <c r="C51" s="2528"/>
      <c r="D51" s="2528"/>
      <c r="E51" s="2528"/>
      <c r="F51" s="2528"/>
      <c r="G51" s="2528"/>
      <c r="H51" s="2528"/>
      <c r="I51" s="2528"/>
      <c r="J51" s="2528"/>
      <c r="K51" s="2528"/>
      <c r="L51" s="2528"/>
      <c r="M51" s="2528"/>
    </row>
    <row r="52" spans="1:13">
      <c r="A52" s="2528"/>
      <c r="B52" s="2528"/>
      <c r="C52" s="2528"/>
      <c r="D52" s="2528"/>
      <c r="E52" s="2528"/>
      <c r="F52" s="2528"/>
      <c r="G52" s="2528"/>
      <c r="H52" s="2528"/>
      <c r="I52" s="2528"/>
      <c r="J52" s="2528"/>
      <c r="K52" s="2528"/>
      <c r="L52" s="2528"/>
      <c r="M52" s="2528"/>
    </row>
    <row r="53" spans="1:13">
      <c r="A53" s="2528"/>
      <c r="B53" s="2528"/>
      <c r="C53" s="2528"/>
      <c r="D53" s="2528"/>
      <c r="E53" s="2528"/>
      <c r="F53" s="2528"/>
      <c r="G53" s="2528"/>
      <c r="H53" s="2528"/>
      <c r="I53" s="2528"/>
      <c r="J53" s="2528"/>
      <c r="K53" s="2528"/>
      <c r="L53" s="2528"/>
      <c r="M53" s="2528"/>
    </row>
  </sheetData>
  <mergeCells count="6">
    <mergeCell ref="A51:M53"/>
    <mergeCell ref="A2:L4"/>
    <mergeCell ref="A5:L6"/>
    <mergeCell ref="A29:E29"/>
    <mergeCell ref="B38:C38"/>
    <mergeCell ref="H31:H36"/>
  </mergeCells>
  <pageMargins left="0.23622047244094491" right="0.19685039370078741" top="0.19685039370078741" bottom="0.35433070866141736" header="0.19685039370078741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217"/>
  <sheetViews>
    <sheetView topLeftCell="A43" workbookViewId="0">
      <selection activeCell="L31" sqref="L31"/>
    </sheetView>
  </sheetViews>
  <sheetFormatPr defaultRowHeight="12.75"/>
  <cols>
    <col min="1" max="1" width="6.7109375" style="688" customWidth="1"/>
    <col min="2" max="2" width="46.28515625" style="679" customWidth="1"/>
    <col min="3" max="3" width="8.7109375" style="689" customWidth="1"/>
    <col min="4" max="4" width="10.140625" style="678" customWidth="1"/>
    <col min="5" max="5" width="7.85546875" style="678" customWidth="1"/>
    <col min="6" max="6" width="11.28515625" style="678" customWidth="1"/>
    <col min="7" max="7" width="10.42578125" style="678" customWidth="1"/>
    <col min="8" max="8" width="9.85546875" style="678" customWidth="1"/>
    <col min="9" max="9" width="11.7109375" style="678" customWidth="1"/>
    <col min="10" max="10" width="11.28515625" style="678" customWidth="1"/>
    <col min="11" max="16384" width="9.140625" style="678"/>
  </cols>
  <sheetData>
    <row r="1" spans="1:10">
      <c r="I1" s="884" t="s">
        <v>931</v>
      </c>
    </row>
    <row r="2" spans="1:10" ht="10.5" customHeight="1">
      <c r="F2" s="885"/>
      <c r="G2" s="885"/>
      <c r="H2" s="885"/>
      <c r="I2" s="885"/>
    </row>
    <row r="3" spans="1:10" ht="9.75" customHeight="1">
      <c r="H3" s="886" t="s">
        <v>888</v>
      </c>
    </row>
    <row r="4" spans="1:10">
      <c r="G4" s="885" t="s">
        <v>1025</v>
      </c>
    </row>
    <row r="5" spans="1:10">
      <c r="H5" s="685" t="s">
        <v>174</v>
      </c>
    </row>
    <row r="6" spans="1:10" ht="12.75" customHeight="1">
      <c r="B6" s="2060" t="s">
        <v>35</v>
      </c>
      <c r="C6" s="888"/>
      <c r="D6" s="887"/>
      <c r="E6" s="887"/>
      <c r="G6" s="889" t="s">
        <v>1014</v>
      </c>
      <c r="H6" s="836"/>
    </row>
    <row r="7" spans="1:10" hidden="1">
      <c r="B7" s="678"/>
      <c r="C7" s="890"/>
    </row>
    <row r="8" spans="1:10" ht="12" customHeight="1">
      <c r="A8" s="688" t="s">
        <v>2267</v>
      </c>
      <c r="F8" s="681"/>
      <c r="G8" s="681"/>
    </row>
    <row r="9" spans="1:10" s="688" customFormat="1" ht="9.75" customHeight="1">
      <c r="A9" s="2600" t="s">
        <v>1118</v>
      </c>
      <c r="B9" s="2600"/>
      <c r="C9" s="2600"/>
      <c r="D9" s="2600"/>
      <c r="E9" s="2600"/>
    </row>
    <row r="10" spans="1:10" ht="8.25" customHeight="1">
      <c r="A10" s="688" t="s">
        <v>473</v>
      </c>
      <c r="B10" s="891"/>
      <c r="C10" s="892"/>
      <c r="D10" s="840"/>
      <c r="E10" s="840"/>
    </row>
    <row r="11" spans="1:10" ht="14.25" hidden="1" customHeight="1">
      <c r="B11" s="893"/>
      <c r="C11" s="894"/>
      <c r="D11" s="893"/>
      <c r="E11" s="893"/>
      <c r="F11" s="893"/>
      <c r="G11" s="893"/>
      <c r="H11" s="895"/>
    </row>
    <row r="12" spans="1:10" ht="11.25" customHeight="1">
      <c r="A12" s="896" t="s">
        <v>474</v>
      </c>
      <c r="B12" s="889" t="s">
        <v>1145</v>
      </c>
      <c r="C12" s="890"/>
      <c r="D12" s="889"/>
      <c r="E12" s="889"/>
      <c r="F12" s="889"/>
      <c r="G12" s="836"/>
      <c r="H12" s="897" t="s">
        <v>208</v>
      </c>
    </row>
    <row r="13" spans="1:10" ht="30" customHeight="1">
      <c r="A13" s="898" t="s">
        <v>611</v>
      </c>
      <c r="B13" s="898"/>
      <c r="C13" s="894"/>
      <c r="D13" s="898"/>
      <c r="E13" s="898"/>
      <c r="F13" s="898"/>
      <c r="G13" s="899"/>
    </row>
    <row r="14" spans="1:10" s="857" customFormat="1">
      <c r="A14" s="2603" t="s">
        <v>2266</v>
      </c>
      <c r="B14" s="2604"/>
      <c r="C14" s="1530"/>
      <c r="F14" s="1531"/>
      <c r="G14" s="1531"/>
    </row>
    <row r="15" spans="1:10" ht="16.5" customHeight="1">
      <c r="A15" s="900"/>
      <c r="B15" s="2632" t="s">
        <v>612</v>
      </c>
      <c r="C15" s="2632"/>
      <c r="D15" s="2632"/>
      <c r="E15" s="2632"/>
      <c r="F15" s="900"/>
      <c r="G15" s="900"/>
      <c r="H15" s="901"/>
      <c r="I15" s="901"/>
      <c r="J15" s="901"/>
    </row>
    <row r="16" spans="1:10" ht="26.25" customHeight="1">
      <c r="A16" s="678"/>
      <c r="B16" s="2622" t="s">
        <v>258</v>
      </c>
      <c r="C16" s="2622"/>
      <c r="D16" s="2622"/>
      <c r="E16" s="2622"/>
      <c r="F16" s="2622"/>
      <c r="G16" s="2622"/>
      <c r="H16" s="902"/>
      <c r="I16" s="902"/>
      <c r="J16" s="902"/>
    </row>
    <row r="17" spans="1:10" s="688" customFormat="1" ht="16.5" customHeight="1">
      <c r="A17" s="898"/>
      <c r="B17" s="2619" t="s">
        <v>2250</v>
      </c>
      <c r="C17" s="2619"/>
      <c r="D17" s="2619"/>
      <c r="E17" s="2619"/>
      <c r="F17" s="2619"/>
      <c r="G17" s="2063"/>
      <c r="H17" s="903"/>
      <c r="I17" s="903"/>
      <c r="J17" s="903"/>
    </row>
    <row r="18" spans="1:10" s="688" customFormat="1" ht="27.75" hidden="1" customHeight="1">
      <c r="A18" s="899"/>
      <c r="B18" s="2619"/>
      <c r="C18" s="2619"/>
      <c r="D18" s="2619"/>
      <c r="E18" s="2619"/>
      <c r="F18" s="2619"/>
      <c r="G18" s="1351"/>
      <c r="H18" s="692"/>
      <c r="I18" s="691"/>
      <c r="J18" s="691"/>
    </row>
    <row r="19" spans="1:10" s="683" customFormat="1" ht="12.75" customHeight="1" thickBot="1">
      <c r="A19" s="693" t="s">
        <v>543</v>
      </c>
      <c r="B19" s="904"/>
      <c r="C19" s="905"/>
      <c r="D19" s="685"/>
      <c r="E19" s="685"/>
      <c r="G19" s="906" t="s">
        <v>1188</v>
      </c>
      <c r="H19" s="907"/>
      <c r="I19" s="907"/>
      <c r="J19" s="907"/>
    </row>
    <row r="20" spans="1:10" s="885" customFormat="1" ht="15.75" customHeight="1" thickBot="1">
      <c r="A20" s="693" t="s">
        <v>89</v>
      </c>
      <c r="B20" s="908"/>
      <c r="C20" s="905"/>
      <c r="G20" s="908" t="s">
        <v>333</v>
      </c>
      <c r="H20" s="909">
        <v>1</v>
      </c>
      <c r="I20" s="910">
        <v>6</v>
      </c>
      <c r="J20" s="911">
        <v>1</v>
      </c>
    </row>
    <row r="21" spans="1:10" s="908" customFormat="1" ht="15" customHeight="1" thickBot="1">
      <c r="A21" s="693" t="s">
        <v>630</v>
      </c>
      <c r="C21" s="905"/>
      <c r="G21" s="908" t="s">
        <v>1187</v>
      </c>
    </row>
    <row r="22" spans="1:10" s="908" customFormat="1" ht="9.75" customHeight="1" thickBot="1">
      <c r="A22" s="693" t="s">
        <v>554</v>
      </c>
      <c r="C22" s="912"/>
      <c r="D22" s="913"/>
      <c r="G22" s="908" t="s">
        <v>555</v>
      </c>
    </row>
    <row r="23" spans="1:10" s="885" customFormat="1" ht="15.75" customHeight="1" thickBot="1">
      <c r="A23" s="693" t="s">
        <v>729</v>
      </c>
      <c r="B23" s="908"/>
      <c r="C23" s="905"/>
      <c r="G23" s="908" t="s">
        <v>944</v>
      </c>
      <c r="I23" s="914"/>
    </row>
    <row r="24" spans="1:10" s="885" customFormat="1" ht="12.75" customHeight="1">
      <c r="A24" s="693" t="s">
        <v>307</v>
      </c>
      <c r="B24" s="915"/>
      <c r="C24" s="916"/>
      <c r="F24" s="917"/>
      <c r="G24" s="908" t="s">
        <v>946</v>
      </c>
    </row>
    <row r="25" spans="1:10" s="885" customFormat="1" ht="15.75" customHeight="1" thickBot="1">
      <c r="A25" s="695" t="s">
        <v>306</v>
      </c>
      <c r="B25" s="906"/>
      <c r="C25" s="916"/>
      <c r="D25" s="918"/>
      <c r="E25" s="918"/>
      <c r="G25" s="908" t="s">
        <v>233</v>
      </c>
      <c r="I25" s="917"/>
    </row>
    <row r="26" spans="1:10" s="917" customFormat="1" ht="15.75" customHeight="1" thickBot="1">
      <c r="A26" s="693" t="s">
        <v>116</v>
      </c>
      <c r="B26" s="908"/>
      <c r="C26" s="916"/>
      <c r="D26" s="919"/>
      <c r="E26" s="885"/>
      <c r="G26" s="917" t="s">
        <v>1703</v>
      </c>
      <c r="H26" s="920"/>
      <c r="I26" s="921"/>
      <c r="J26" s="922"/>
    </row>
    <row r="27" spans="1:10" s="917" customFormat="1" ht="15.75" customHeight="1" thickBot="1">
      <c r="A27" s="693" t="s">
        <v>638</v>
      </c>
      <c r="B27" s="908"/>
      <c r="C27" s="916"/>
      <c r="E27" s="923" t="s">
        <v>740</v>
      </c>
      <c r="G27" s="908" t="s">
        <v>419</v>
      </c>
      <c r="I27" s="885"/>
      <c r="J27" s="885"/>
    </row>
    <row r="28" spans="1:10" s="917" customFormat="1" ht="16.5" hidden="1" customHeight="1" thickBot="1">
      <c r="A28" s="696"/>
      <c r="B28" s="885"/>
      <c r="C28" s="924"/>
      <c r="E28" s="925"/>
      <c r="F28" s="885"/>
      <c r="G28" s="885"/>
    </row>
    <row r="29" spans="1:10" s="917" customFormat="1" ht="16.5" customHeight="1" thickBot="1">
      <c r="A29" s="696"/>
      <c r="B29" s="885"/>
      <c r="C29" s="924"/>
      <c r="E29" s="925"/>
      <c r="F29" s="885"/>
      <c r="G29" s="885"/>
      <c r="H29" s="2621">
        <v>900272424012</v>
      </c>
      <c r="I29" s="2621"/>
      <c r="J29" s="2621"/>
    </row>
    <row r="30" spans="1:10" s="688" customFormat="1" ht="35.25" customHeight="1" thickBot="1">
      <c r="A30" s="711" t="s">
        <v>406</v>
      </c>
      <c r="B30" s="712" t="s">
        <v>639</v>
      </c>
      <c r="C30" s="713"/>
      <c r="D30" s="712" t="s">
        <v>422</v>
      </c>
      <c r="E30" s="714"/>
      <c r="F30" s="2612" t="s">
        <v>362</v>
      </c>
      <c r="G30" s="2614" t="s">
        <v>363</v>
      </c>
      <c r="H30" s="2615"/>
      <c r="I30" s="2615"/>
      <c r="J30" s="2616"/>
    </row>
    <row r="31" spans="1:10" s="688" customFormat="1" ht="108.75" customHeight="1" thickBot="1">
      <c r="A31" s="715"/>
      <c r="B31" s="716" t="s">
        <v>349</v>
      </c>
      <c r="C31" s="717" t="s">
        <v>671</v>
      </c>
      <c r="D31" s="718" t="s">
        <v>796</v>
      </c>
      <c r="E31" s="719" t="s">
        <v>971</v>
      </c>
      <c r="F31" s="2613"/>
      <c r="G31" s="718" t="s">
        <v>972</v>
      </c>
      <c r="H31" s="718" t="s">
        <v>973</v>
      </c>
      <c r="I31" s="718" t="s">
        <v>974</v>
      </c>
      <c r="J31" s="718" t="s">
        <v>975</v>
      </c>
    </row>
    <row r="32" spans="1:10" s="926" customFormat="1" ht="21" customHeight="1" thickBot="1">
      <c r="A32" s="720" t="s">
        <v>976</v>
      </c>
      <c r="B32" s="721" t="s">
        <v>977</v>
      </c>
      <c r="C32" s="722" t="s">
        <v>978</v>
      </c>
      <c r="D32" s="723" t="s">
        <v>739</v>
      </c>
      <c r="E32" s="723" t="s">
        <v>740</v>
      </c>
      <c r="F32" s="723" t="s">
        <v>672</v>
      </c>
      <c r="G32" s="724">
        <v>4</v>
      </c>
      <c r="H32" s="725">
        <v>5</v>
      </c>
      <c r="I32" s="726">
        <v>6</v>
      </c>
      <c r="J32" s="725">
        <v>7</v>
      </c>
    </row>
    <row r="33" spans="1:10" s="829" customFormat="1" ht="24.75" customHeight="1" thickBot="1">
      <c r="A33" s="927">
        <v>1100000</v>
      </c>
      <c r="B33" s="727" t="s">
        <v>1704</v>
      </c>
      <c r="C33" s="728" t="s">
        <v>358</v>
      </c>
      <c r="D33" s="842">
        <f>D108+D132+D99+D115</f>
        <v>1000</v>
      </c>
      <c r="E33" s="842">
        <f>E99</f>
        <v>0</v>
      </c>
      <c r="F33" s="842">
        <f>D33+E33</f>
        <v>1000</v>
      </c>
      <c r="G33" s="842">
        <f>G100+G132+G115</f>
        <v>400</v>
      </c>
      <c r="H33" s="842">
        <f>H100+H132+H43+H115</f>
        <v>400</v>
      </c>
      <c r="I33" s="842">
        <f>I100+I132+I43+I99+I115</f>
        <v>700</v>
      </c>
      <c r="J33" s="842">
        <f>F33</f>
        <v>1000</v>
      </c>
    </row>
    <row r="34" spans="1:10" s="688" customFormat="1" ht="40.5" hidden="1" customHeight="1" thickBot="1">
      <c r="A34" s="927">
        <v>1110000</v>
      </c>
      <c r="B34" s="730" t="s">
        <v>1662</v>
      </c>
      <c r="C34" s="728" t="s">
        <v>358</v>
      </c>
      <c r="D34" s="843">
        <f>D35</f>
        <v>0</v>
      </c>
      <c r="E34" s="843"/>
      <c r="F34" s="843">
        <f>F35</f>
        <v>0</v>
      </c>
      <c r="G34" s="843">
        <f>G35</f>
        <v>0</v>
      </c>
      <c r="H34" s="843">
        <f>H35</f>
        <v>0</v>
      </c>
      <c r="I34" s="843">
        <f>I35</f>
        <v>0</v>
      </c>
      <c r="J34" s="843">
        <f>J35</f>
        <v>0</v>
      </c>
    </row>
    <row r="35" spans="1:10" s="688" customFormat="1" ht="0.75" hidden="1" customHeight="1" thickBot="1">
      <c r="A35" s="928">
        <v>1110000</v>
      </c>
      <c r="B35" s="733" t="s">
        <v>803</v>
      </c>
      <c r="C35" s="734" t="s">
        <v>358</v>
      </c>
      <c r="D35" s="844">
        <f>SUM(D36:D42)</f>
        <v>0</v>
      </c>
      <c r="E35" s="844"/>
      <c r="F35" s="844">
        <f>SUM(F36:F42)</f>
        <v>0</v>
      </c>
      <c r="G35" s="844">
        <f>SUM(G36:G42)</f>
        <v>0</v>
      </c>
      <c r="H35" s="844">
        <f>SUM(H36:H42)</f>
        <v>0</v>
      </c>
      <c r="I35" s="844">
        <f>SUM(I36:I42)</f>
        <v>0</v>
      </c>
      <c r="J35" s="844">
        <f>SUM(J36:J42)</f>
        <v>0</v>
      </c>
    </row>
    <row r="36" spans="1:10" s="688" customFormat="1" ht="26.25" hidden="1" thickBot="1">
      <c r="A36" s="929">
        <v>1111000</v>
      </c>
      <c r="B36" s="737" t="s">
        <v>673</v>
      </c>
      <c r="C36" s="738" t="s">
        <v>804</v>
      </c>
      <c r="D36" s="1132">
        <v>0</v>
      </c>
      <c r="E36" s="851"/>
      <c r="F36" s="1132">
        <v>0</v>
      </c>
      <c r="G36" s="845">
        <v>0</v>
      </c>
      <c r="H36" s="845">
        <v>0</v>
      </c>
      <c r="I36" s="845">
        <v>0</v>
      </c>
      <c r="J36" s="845">
        <f>F36</f>
        <v>0</v>
      </c>
    </row>
    <row r="37" spans="1:10" s="688" customFormat="1" ht="24.75" hidden="1" customHeight="1">
      <c r="A37" s="930">
        <v>1112000</v>
      </c>
      <c r="B37" s="741" t="s">
        <v>271</v>
      </c>
      <c r="C37" s="742" t="s">
        <v>805</v>
      </c>
      <c r="D37" s="846">
        <v>0</v>
      </c>
      <c r="E37" s="846"/>
      <c r="F37" s="846">
        <v>0</v>
      </c>
      <c r="G37" s="846">
        <v>0</v>
      </c>
      <c r="H37" s="846">
        <v>0</v>
      </c>
      <c r="I37" s="846">
        <v>0</v>
      </c>
      <c r="J37" s="846">
        <f>F37</f>
        <v>0</v>
      </c>
    </row>
    <row r="38" spans="1:10" s="688" customFormat="1" ht="0.75" hidden="1" customHeight="1">
      <c r="A38" s="930">
        <v>1113000</v>
      </c>
      <c r="B38" s="741" t="s">
        <v>806</v>
      </c>
      <c r="C38" s="742" t="s">
        <v>807</v>
      </c>
      <c r="D38" s="846"/>
      <c r="E38" s="846"/>
      <c r="F38" s="846"/>
      <c r="G38" s="846"/>
      <c r="H38" s="846"/>
      <c r="I38" s="846"/>
      <c r="J38" s="931">
        <v>0</v>
      </c>
    </row>
    <row r="39" spans="1:10" s="688" customFormat="1" ht="40.5" hidden="1" customHeight="1">
      <c r="A39" s="930">
        <v>1114000</v>
      </c>
      <c r="B39" s="741" t="s">
        <v>398</v>
      </c>
      <c r="C39" s="742" t="s">
        <v>399</v>
      </c>
      <c r="D39" s="846"/>
      <c r="E39" s="846"/>
      <c r="F39" s="846"/>
      <c r="G39" s="846"/>
      <c r="H39" s="846"/>
      <c r="I39" s="846"/>
      <c r="J39" s="931">
        <v>0</v>
      </c>
    </row>
    <row r="40" spans="1:10" s="688" customFormat="1" ht="12.75" hidden="1" customHeight="1">
      <c r="A40" s="930">
        <v>1115000</v>
      </c>
      <c r="B40" s="741" t="s">
        <v>615</v>
      </c>
      <c r="C40" s="742" t="s">
        <v>388</v>
      </c>
      <c r="D40" s="846"/>
      <c r="E40" s="846"/>
      <c r="F40" s="846"/>
      <c r="G40" s="846"/>
      <c r="H40" s="846"/>
      <c r="I40" s="846"/>
      <c r="J40" s="931">
        <v>0</v>
      </c>
    </row>
    <row r="41" spans="1:10" s="688" customFormat="1" ht="17.25" hidden="1" customHeight="1">
      <c r="A41" s="930">
        <v>1116000</v>
      </c>
      <c r="B41" s="741" t="s">
        <v>1024</v>
      </c>
      <c r="C41" s="742" t="s">
        <v>389</v>
      </c>
      <c r="D41" s="846"/>
      <c r="E41" s="846"/>
      <c r="F41" s="846"/>
      <c r="G41" s="846"/>
      <c r="H41" s="846"/>
      <c r="I41" s="846"/>
      <c r="J41" s="931">
        <v>0</v>
      </c>
    </row>
    <row r="42" spans="1:10" s="688" customFormat="1" ht="17.25" hidden="1" customHeight="1">
      <c r="A42" s="932">
        <v>1117000</v>
      </c>
      <c r="B42" s="745" t="s">
        <v>640</v>
      </c>
      <c r="C42" s="746" t="s">
        <v>20</v>
      </c>
      <c r="D42" s="847">
        <v>0</v>
      </c>
      <c r="E42" s="847"/>
      <c r="F42" s="847">
        <v>0</v>
      </c>
      <c r="G42" s="847">
        <v>0</v>
      </c>
      <c r="H42" s="847">
        <v>0</v>
      </c>
      <c r="I42" s="847">
        <v>0</v>
      </c>
      <c r="J42" s="931">
        <f>F42</f>
        <v>0</v>
      </c>
    </row>
    <row r="43" spans="1:10" s="688" customFormat="1" ht="33.75" customHeight="1" thickBot="1">
      <c r="A43" s="933">
        <v>1120000</v>
      </c>
      <c r="B43" s="749" t="s">
        <v>21</v>
      </c>
      <c r="C43" s="728" t="s">
        <v>358</v>
      </c>
      <c r="D43" s="849">
        <f>D44+D56+D67+D70+D52+D65</f>
        <v>0</v>
      </c>
      <c r="E43" s="849"/>
      <c r="F43" s="849">
        <f>F44+F56+F67+F70+F52+F65</f>
        <v>0</v>
      </c>
      <c r="G43" s="849">
        <f>G44+G52+G56+G65+G67+G70</f>
        <v>0</v>
      </c>
      <c r="H43" s="849">
        <f>H44+H52+H56+H65+H67+H70</f>
        <v>0</v>
      </c>
      <c r="I43" s="849">
        <f>I44+I52+I56+I65+I67+I70</f>
        <v>0</v>
      </c>
      <c r="J43" s="970">
        <f>F43</f>
        <v>0</v>
      </c>
    </row>
    <row r="44" spans="1:10" s="688" customFormat="1" ht="14.25" hidden="1">
      <c r="A44" s="928">
        <v>1121000</v>
      </c>
      <c r="B44" s="751" t="s">
        <v>22</v>
      </c>
      <c r="C44" s="752"/>
      <c r="D44" s="845">
        <f>SUM(D45:D50)</f>
        <v>0</v>
      </c>
      <c r="E44" s="845"/>
      <c r="F44" s="845">
        <f>SUM(F45:F50)</f>
        <v>0</v>
      </c>
      <c r="G44" s="845">
        <f>SUM(G45:G50)</f>
        <v>0</v>
      </c>
      <c r="H44" s="845">
        <f>SUM(H45:H50)</f>
        <v>0</v>
      </c>
      <c r="I44" s="845">
        <f>SUM(I45:I50)</f>
        <v>0</v>
      </c>
      <c r="J44" s="931">
        <f>SUM(J45:J50)</f>
        <v>0</v>
      </c>
    </row>
    <row r="45" spans="1:10" s="688" customFormat="1" ht="24.75" hidden="1" customHeight="1">
      <c r="A45" s="930">
        <v>1121100</v>
      </c>
      <c r="B45" s="753" t="s">
        <v>380</v>
      </c>
      <c r="C45" s="742" t="s">
        <v>381</v>
      </c>
      <c r="D45" s="846"/>
      <c r="E45" s="846"/>
      <c r="F45" s="846"/>
      <c r="G45" s="846"/>
      <c r="H45" s="846"/>
      <c r="I45" s="846"/>
      <c r="J45" s="931">
        <v>0</v>
      </c>
    </row>
    <row r="46" spans="1:10" s="688" customFormat="1" hidden="1">
      <c r="A46" s="930">
        <v>1121200</v>
      </c>
      <c r="B46" s="754" t="s">
        <v>1663</v>
      </c>
      <c r="C46" s="742" t="s">
        <v>383</v>
      </c>
      <c r="D46" s="846">
        <v>0</v>
      </c>
      <c r="E46" s="846"/>
      <c r="F46" s="846">
        <v>0</v>
      </c>
      <c r="G46" s="846">
        <v>0</v>
      </c>
      <c r="H46" s="846">
        <v>0</v>
      </c>
      <c r="I46" s="846">
        <v>0</v>
      </c>
      <c r="J46" s="931">
        <f>F46</f>
        <v>0</v>
      </c>
    </row>
    <row r="47" spans="1:10" s="688" customFormat="1" hidden="1">
      <c r="A47" s="930">
        <v>1121300</v>
      </c>
      <c r="B47" s="753" t="s">
        <v>769</v>
      </c>
      <c r="C47" s="742" t="s">
        <v>384</v>
      </c>
      <c r="D47" s="846">
        <v>0</v>
      </c>
      <c r="E47" s="846"/>
      <c r="F47" s="846">
        <v>0</v>
      </c>
      <c r="G47" s="846">
        <v>0</v>
      </c>
      <c r="H47" s="846">
        <v>0</v>
      </c>
      <c r="I47" s="846">
        <v>0</v>
      </c>
      <c r="J47" s="931">
        <f>F47</f>
        <v>0</v>
      </c>
    </row>
    <row r="48" spans="1:10" s="688" customFormat="1" hidden="1">
      <c r="A48" s="930">
        <v>1121400</v>
      </c>
      <c r="B48" s="753" t="s">
        <v>770</v>
      </c>
      <c r="C48" s="742" t="s">
        <v>385</v>
      </c>
      <c r="D48" s="846">
        <v>0</v>
      </c>
      <c r="E48" s="846"/>
      <c r="F48" s="846">
        <v>0</v>
      </c>
      <c r="G48" s="846">
        <v>0</v>
      </c>
      <c r="H48" s="846">
        <v>0</v>
      </c>
      <c r="I48" s="846">
        <v>0</v>
      </c>
      <c r="J48" s="931">
        <f>F48</f>
        <v>0</v>
      </c>
    </row>
    <row r="49" spans="1:10" s="688" customFormat="1" hidden="1">
      <c r="A49" s="930">
        <v>1121500</v>
      </c>
      <c r="B49" s="753" t="s">
        <v>69</v>
      </c>
      <c r="C49" s="742" t="s">
        <v>386</v>
      </c>
      <c r="D49" s="845"/>
      <c r="E49" s="846"/>
      <c r="F49" s="845"/>
      <c r="G49" s="845"/>
      <c r="H49" s="845"/>
      <c r="I49" s="845"/>
      <c r="J49" s="931">
        <v>0</v>
      </c>
    </row>
    <row r="50" spans="1:10" s="688" customFormat="1" hidden="1">
      <c r="A50" s="930">
        <v>1121600</v>
      </c>
      <c r="B50" s="753" t="s">
        <v>70</v>
      </c>
      <c r="C50" s="742" t="s">
        <v>387</v>
      </c>
      <c r="D50" s="846"/>
      <c r="E50" s="846"/>
      <c r="F50" s="846"/>
      <c r="G50" s="846"/>
      <c r="H50" s="846"/>
      <c r="I50" s="846"/>
      <c r="J50" s="931">
        <v>0</v>
      </c>
    </row>
    <row r="51" spans="1:10" s="688" customFormat="1" ht="13.5" hidden="1" thickBot="1">
      <c r="A51" s="934">
        <v>1121700</v>
      </c>
      <c r="B51" s="757" t="s">
        <v>71</v>
      </c>
      <c r="C51" s="746" t="s">
        <v>766</v>
      </c>
      <c r="D51" s="847"/>
      <c r="E51" s="847"/>
      <c r="F51" s="847"/>
      <c r="G51" s="847"/>
      <c r="H51" s="847"/>
      <c r="I51" s="847"/>
      <c r="J51" s="931">
        <v>0</v>
      </c>
    </row>
    <row r="52" spans="1:10" s="688" customFormat="1" ht="28.5" hidden="1">
      <c r="A52" s="928">
        <v>1122000</v>
      </c>
      <c r="B52" s="758" t="s">
        <v>767</v>
      </c>
      <c r="C52" s="734" t="s">
        <v>358</v>
      </c>
      <c r="D52" s="851">
        <f>D53</f>
        <v>0</v>
      </c>
      <c r="E52" s="851"/>
      <c r="F52" s="851">
        <f>F53</f>
        <v>0</v>
      </c>
      <c r="G52" s="851">
        <f>G53</f>
        <v>0</v>
      </c>
      <c r="H52" s="851">
        <f>H53</f>
        <v>0</v>
      </c>
      <c r="I52" s="851">
        <f>I53</f>
        <v>0</v>
      </c>
      <c r="J52" s="931">
        <f>J53</f>
        <v>0</v>
      </c>
    </row>
    <row r="53" spans="1:10" s="688" customFormat="1" hidden="1">
      <c r="A53" s="935">
        <v>1122100</v>
      </c>
      <c r="B53" s="753" t="s">
        <v>72</v>
      </c>
      <c r="C53" s="738" t="s">
        <v>768</v>
      </c>
      <c r="D53" s="846">
        <v>0</v>
      </c>
      <c r="E53" s="846"/>
      <c r="F53" s="846">
        <v>0</v>
      </c>
      <c r="G53" s="846">
        <v>0</v>
      </c>
      <c r="H53" s="846">
        <v>0</v>
      </c>
      <c r="I53" s="846">
        <v>0</v>
      </c>
      <c r="J53" s="931">
        <f>F53</f>
        <v>0</v>
      </c>
    </row>
    <row r="54" spans="1:10" s="688" customFormat="1" hidden="1">
      <c r="A54" s="935">
        <v>1122200</v>
      </c>
      <c r="B54" s="753" t="s">
        <v>487</v>
      </c>
      <c r="C54" s="742" t="s">
        <v>1021</v>
      </c>
      <c r="D54" s="846"/>
      <c r="E54" s="846"/>
      <c r="F54" s="846"/>
      <c r="G54" s="846"/>
      <c r="H54" s="846"/>
      <c r="I54" s="846"/>
      <c r="J54" s="931">
        <v>0</v>
      </c>
    </row>
    <row r="55" spans="1:10" s="688" customFormat="1" ht="13.5" hidden="1" thickBot="1">
      <c r="A55" s="933">
        <v>1122300</v>
      </c>
      <c r="B55" s="757" t="s">
        <v>148</v>
      </c>
      <c r="C55" s="746" t="s">
        <v>1022</v>
      </c>
      <c r="D55" s="847"/>
      <c r="E55" s="847"/>
      <c r="F55" s="847"/>
      <c r="G55" s="847"/>
      <c r="H55" s="847"/>
      <c r="I55" s="847"/>
      <c r="J55" s="931">
        <v>0</v>
      </c>
    </row>
    <row r="56" spans="1:10" s="688" customFormat="1" ht="28.5" hidden="1">
      <c r="A56" s="928">
        <v>1123000</v>
      </c>
      <c r="B56" s="758" t="s">
        <v>56</v>
      </c>
      <c r="C56" s="734" t="s">
        <v>358</v>
      </c>
      <c r="D56" s="851">
        <f>SUM(D57:D64)</f>
        <v>0</v>
      </c>
      <c r="E56" s="851"/>
      <c r="F56" s="851">
        <f>SUM(F57:F64)</f>
        <v>0</v>
      </c>
      <c r="G56" s="851">
        <f>SUM(G57:G64)</f>
        <v>0</v>
      </c>
      <c r="H56" s="851">
        <f>SUM(H57:H64)</f>
        <v>0</v>
      </c>
      <c r="I56" s="851">
        <f>SUM(I57:I64)</f>
        <v>0</v>
      </c>
      <c r="J56" s="931">
        <f>F56</f>
        <v>0</v>
      </c>
    </row>
    <row r="57" spans="1:10" s="688" customFormat="1" hidden="1">
      <c r="A57" s="935">
        <v>1123100</v>
      </c>
      <c r="B57" s="753" t="s">
        <v>149</v>
      </c>
      <c r="C57" s="738" t="s">
        <v>365</v>
      </c>
      <c r="D57" s="846"/>
      <c r="E57" s="846"/>
      <c r="F57" s="846"/>
      <c r="G57" s="846"/>
      <c r="H57" s="846"/>
      <c r="I57" s="846"/>
      <c r="J57" s="931">
        <f>F57</f>
        <v>0</v>
      </c>
    </row>
    <row r="58" spans="1:10" s="688" customFormat="1" hidden="1">
      <c r="A58" s="935">
        <v>1123200</v>
      </c>
      <c r="B58" s="753" t="s">
        <v>150</v>
      </c>
      <c r="C58" s="742" t="s">
        <v>366</v>
      </c>
      <c r="D58" s="846">
        <v>0</v>
      </c>
      <c r="E58" s="846"/>
      <c r="F58" s="846">
        <v>0</v>
      </c>
      <c r="G58" s="846">
        <v>0</v>
      </c>
      <c r="H58" s="846">
        <v>0</v>
      </c>
      <c r="I58" s="846">
        <v>0</v>
      </c>
      <c r="J58" s="931">
        <f>F58</f>
        <v>0</v>
      </c>
    </row>
    <row r="59" spans="1:10" s="688" customFormat="1" ht="25.5" hidden="1">
      <c r="A59" s="935">
        <v>1123300</v>
      </c>
      <c r="B59" s="753" t="s">
        <v>151</v>
      </c>
      <c r="C59" s="742" t="s">
        <v>367</v>
      </c>
      <c r="D59" s="846"/>
      <c r="E59" s="846"/>
      <c r="F59" s="846"/>
      <c r="G59" s="846"/>
      <c r="H59" s="846"/>
      <c r="I59" s="846"/>
      <c r="J59" s="931"/>
    </row>
    <row r="60" spans="1:10" s="688" customFormat="1" hidden="1">
      <c r="A60" s="935">
        <v>1123400</v>
      </c>
      <c r="B60" s="753" t="s">
        <v>556</v>
      </c>
      <c r="C60" s="742" t="s">
        <v>368</v>
      </c>
      <c r="D60" s="846">
        <v>0</v>
      </c>
      <c r="E60" s="846"/>
      <c r="F60" s="846">
        <v>0</v>
      </c>
      <c r="G60" s="846">
        <v>0</v>
      </c>
      <c r="H60" s="846">
        <v>0</v>
      </c>
      <c r="I60" s="846">
        <v>0</v>
      </c>
      <c r="J60" s="931">
        <f t="shared" ref="J60:J66" si="0">F60</f>
        <v>0</v>
      </c>
    </row>
    <row r="61" spans="1:10" s="688" customFormat="1" hidden="1">
      <c r="A61" s="935">
        <v>1123500</v>
      </c>
      <c r="B61" s="761" t="s">
        <v>557</v>
      </c>
      <c r="C61" s="762">
        <v>423500</v>
      </c>
      <c r="D61" s="846"/>
      <c r="E61" s="846">
        <v>0</v>
      </c>
      <c r="F61" s="846">
        <f>D61+E61</f>
        <v>0</v>
      </c>
      <c r="G61" s="846"/>
      <c r="H61" s="846"/>
      <c r="I61" s="846">
        <v>0</v>
      </c>
      <c r="J61" s="931">
        <f t="shared" si="0"/>
        <v>0</v>
      </c>
    </row>
    <row r="62" spans="1:10" s="688" customFormat="1" hidden="1">
      <c r="A62" s="935">
        <v>1123600</v>
      </c>
      <c r="B62" s="753" t="s">
        <v>186</v>
      </c>
      <c r="C62" s="742" t="s">
        <v>369</v>
      </c>
      <c r="D62" s="846"/>
      <c r="E62" s="846"/>
      <c r="F62" s="846"/>
      <c r="G62" s="846"/>
      <c r="H62" s="846"/>
      <c r="I62" s="846"/>
      <c r="J62" s="931">
        <f t="shared" si="0"/>
        <v>0</v>
      </c>
    </row>
    <row r="63" spans="1:10" s="688" customFormat="1" hidden="1">
      <c r="A63" s="935">
        <v>1123700</v>
      </c>
      <c r="B63" s="753" t="s">
        <v>187</v>
      </c>
      <c r="C63" s="742" t="s">
        <v>370</v>
      </c>
      <c r="D63" s="846">
        <v>0</v>
      </c>
      <c r="E63" s="846"/>
      <c r="F63" s="846">
        <v>0</v>
      </c>
      <c r="G63" s="846">
        <v>0</v>
      </c>
      <c r="H63" s="846">
        <v>0</v>
      </c>
      <c r="I63" s="846">
        <v>0</v>
      </c>
      <c r="J63" s="931">
        <f t="shared" si="0"/>
        <v>0</v>
      </c>
    </row>
    <row r="64" spans="1:10" s="688" customFormat="1" ht="13.5" hidden="1" thickBot="1">
      <c r="A64" s="933">
        <v>1123800</v>
      </c>
      <c r="B64" s="757" t="s">
        <v>188</v>
      </c>
      <c r="C64" s="746" t="s">
        <v>371</v>
      </c>
      <c r="D64" s="847">
        <v>0</v>
      </c>
      <c r="E64" s="847"/>
      <c r="F64" s="847">
        <f>D64</f>
        <v>0</v>
      </c>
      <c r="G64" s="847">
        <v>0</v>
      </c>
      <c r="H64" s="847">
        <v>0</v>
      </c>
      <c r="I64" s="847">
        <v>0</v>
      </c>
      <c r="J64" s="931">
        <f t="shared" si="0"/>
        <v>0</v>
      </c>
    </row>
    <row r="65" spans="1:10" s="688" customFormat="1" ht="28.5" hidden="1">
      <c r="A65" s="928">
        <v>1124000</v>
      </c>
      <c r="B65" s="758" t="s">
        <v>213</v>
      </c>
      <c r="C65" s="734" t="s">
        <v>358</v>
      </c>
      <c r="D65" s="851">
        <f>D66</f>
        <v>0</v>
      </c>
      <c r="E65" s="851"/>
      <c r="F65" s="851">
        <f>F66</f>
        <v>0</v>
      </c>
      <c r="G65" s="851">
        <f>G66</f>
        <v>0</v>
      </c>
      <c r="H65" s="851">
        <f>H66</f>
        <v>0</v>
      </c>
      <c r="I65" s="851">
        <f>I66</f>
        <v>0</v>
      </c>
      <c r="J65" s="931">
        <f t="shared" si="0"/>
        <v>0</v>
      </c>
    </row>
    <row r="66" spans="1:10" s="688" customFormat="1" ht="13.5" hidden="1" thickBot="1">
      <c r="A66" s="933">
        <v>1124100</v>
      </c>
      <c r="B66" s="757" t="s">
        <v>189</v>
      </c>
      <c r="C66" s="746" t="s">
        <v>214</v>
      </c>
      <c r="D66" s="847"/>
      <c r="E66" s="847"/>
      <c r="F66" s="847">
        <v>0</v>
      </c>
      <c r="G66" s="847">
        <v>0</v>
      </c>
      <c r="H66" s="847">
        <v>0</v>
      </c>
      <c r="I66" s="847">
        <v>0</v>
      </c>
      <c r="J66" s="931">
        <f t="shared" si="0"/>
        <v>0</v>
      </c>
    </row>
    <row r="67" spans="1:10" s="688" customFormat="1" ht="28.5" hidden="1">
      <c r="A67" s="928">
        <v>1125000</v>
      </c>
      <c r="B67" s="758" t="s">
        <v>918</v>
      </c>
      <c r="C67" s="734" t="s">
        <v>358</v>
      </c>
      <c r="D67" s="851">
        <f>D68+D69</f>
        <v>0</v>
      </c>
      <c r="E67" s="851"/>
      <c r="F67" s="851">
        <f>F68+F69</f>
        <v>0</v>
      </c>
      <c r="G67" s="851">
        <f>G68+G69</f>
        <v>0</v>
      </c>
      <c r="H67" s="851">
        <f>H68+H69</f>
        <v>0</v>
      </c>
      <c r="I67" s="851">
        <f>I68+I69</f>
        <v>0</v>
      </c>
      <c r="J67" s="931">
        <f>J68+J69</f>
        <v>0</v>
      </c>
    </row>
    <row r="68" spans="1:10" s="688" customFormat="1" ht="25.5" hidden="1">
      <c r="A68" s="935">
        <v>1125100</v>
      </c>
      <c r="B68" s="753" t="s">
        <v>190</v>
      </c>
      <c r="C68" s="738" t="s">
        <v>919</v>
      </c>
      <c r="D68" s="846"/>
      <c r="E68" s="846"/>
      <c r="F68" s="846"/>
      <c r="G68" s="846"/>
      <c r="H68" s="846"/>
      <c r="I68" s="846"/>
      <c r="J68" s="931">
        <f t="shared" ref="J68:J74" si="1">F68</f>
        <v>0</v>
      </c>
    </row>
    <row r="69" spans="1:10" s="688" customFormat="1" ht="26.25" hidden="1" thickBot="1">
      <c r="A69" s="933">
        <v>1125200</v>
      </c>
      <c r="B69" s="757" t="s">
        <v>703</v>
      </c>
      <c r="C69" s="746" t="s">
        <v>1031</v>
      </c>
      <c r="D69" s="847">
        <v>0</v>
      </c>
      <c r="E69" s="847"/>
      <c r="F69" s="847">
        <v>0</v>
      </c>
      <c r="G69" s="847">
        <v>0</v>
      </c>
      <c r="H69" s="847">
        <v>0</v>
      </c>
      <c r="I69" s="847">
        <v>0</v>
      </c>
      <c r="J69" s="931">
        <f t="shared" si="1"/>
        <v>0</v>
      </c>
    </row>
    <row r="70" spans="1:10" s="688" customFormat="1" ht="14.25" hidden="1">
      <c r="A70" s="928">
        <v>1126000</v>
      </c>
      <c r="B70" s="758" t="s">
        <v>1032</v>
      </c>
      <c r="C70" s="734" t="s">
        <v>358</v>
      </c>
      <c r="D70" s="851">
        <f>SUM(D71:D78)</f>
        <v>0</v>
      </c>
      <c r="E70" s="851"/>
      <c r="F70" s="851">
        <f>SUM(F71:F78)</f>
        <v>0</v>
      </c>
      <c r="G70" s="851">
        <f>SUM(G71:G78)</f>
        <v>0</v>
      </c>
      <c r="H70" s="851">
        <f>SUM(H71:H78)</f>
        <v>0</v>
      </c>
      <c r="I70" s="851">
        <f>SUM(I71:I78)</f>
        <v>0</v>
      </c>
      <c r="J70" s="931">
        <f t="shared" si="1"/>
        <v>0</v>
      </c>
    </row>
    <row r="71" spans="1:10" s="688" customFormat="1" hidden="1">
      <c r="A71" s="928">
        <v>1126100</v>
      </c>
      <c r="B71" s="753" t="s">
        <v>983</v>
      </c>
      <c r="C71" s="738" t="s">
        <v>1033</v>
      </c>
      <c r="D71" s="846">
        <v>0</v>
      </c>
      <c r="E71" s="846"/>
      <c r="F71" s="846">
        <v>0</v>
      </c>
      <c r="G71" s="846">
        <v>0</v>
      </c>
      <c r="H71" s="846">
        <v>0</v>
      </c>
      <c r="I71" s="846">
        <v>0</v>
      </c>
      <c r="J71" s="931">
        <f t="shared" si="1"/>
        <v>0</v>
      </c>
    </row>
    <row r="72" spans="1:10" s="688" customFormat="1" hidden="1">
      <c r="A72" s="928">
        <v>1126200</v>
      </c>
      <c r="B72" s="753" t="s">
        <v>984</v>
      </c>
      <c r="C72" s="742" t="s">
        <v>1034</v>
      </c>
      <c r="D72" s="846"/>
      <c r="E72" s="846"/>
      <c r="F72" s="846"/>
      <c r="G72" s="846"/>
      <c r="H72" s="846"/>
      <c r="I72" s="846"/>
      <c r="J72" s="931">
        <f t="shared" si="1"/>
        <v>0</v>
      </c>
    </row>
    <row r="73" spans="1:10" s="688" customFormat="1" hidden="1">
      <c r="A73" s="928">
        <v>1126300</v>
      </c>
      <c r="B73" s="753" t="s">
        <v>390</v>
      </c>
      <c r="C73" s="742" t="s">
        <v>391</v>
      </c>
      <c r="D73" s="846"/>
      <c r="E73" s="846"/>
      <c r="F73" s="846"/>
      <c r="G73" s="846"/>
      <c r="H73" s="846"/>
      <c r="I73" s="846"/>
      <c r="J73" s="931">
        <f t="shared" si="1"/>
        <v>0</v>
      </c>
    </row>
    <row r="74" spans="1:10" s="688" customFormat="1" hidden="1">
      <c r="A74" s="930">
        <v>1126400</v>
      </c>
      <c r="B74" s="763" t="s">
        <v>985</v>
      </c>
      <c r="C74" s="742" t="s">
        <v>392</v>
      </c>
      <c r="D74" s="846">
        <v>0</v>
      </c>
      <c r="E74" s="846"/>
      <c r="F74" s="846">
        <v>0</v>
      </c>
      <c r="G74" s="846">
        <v>0</v>
      </c>
      <c r="H74" s="846">
        <v>0</v>
      </c>
      <c r="I74" s="846">
        <v>0</v>
      </c>
      <c r="J74" s="931">
        <f t="shared" si="1"/>
        <v>0</v>
      </c>
    </row>
    <row r="75" spans="1:10" s="688" customFormat="1" ht="25.5" hidden="1">
      <c r="A75" s="932">
        <v>1126500</v>
      </c>
      <c r="B75" s="764" t="s">
        <v>943</v>
      </c>
      <c r="C75" s="742" t="s">
        <v>393</v>
      </c>
      <c r="D75" s="846"/>
      <c r="E75" s="846"/>
      <c r="F75" s="846"/>
      <c r="G75" s="846"/>
      <c r="H75" s="846"/>
      <c r="I75" s="846"/>
      <c r="J75" s="931">
        <v>0</v>
      </c>
    </row>
    <row r="76" spans="1:10" s="688" customFormat="1" hidden="1">
      <c r="A76" s="930">
        <v>1126600</v>
      </c>
      <c r="B76" s="763" t="s">
        <v>229</v>
      </c>
      <c r="C76" s="742" t="s">
        <v>394</v>
      </c>
      <c r="D76" s="846"/>
      <c r="E76" s="846"/>
      <c r="F76" s="846"/>
      <c r="G76" s="846"/>
      <c r="H76" s="846"/>
      <c r="I76" s="846"/>
      <c r="J76" s="931">
        <f>F76</f>
        <v>0</v>
      </c>
    </row>
    <row r="77" spans="1:10" s="688" customFormat="1" hidden="1">
      <c r="A77" s="930">
        <v>1126700</v>
      </c>
      <c r="B77" s="763" t="s">
        <v>230</v>
      </c>
      <c r="C77" s="742" t="s">
        <v>395</v>
      </c>
      <c r="D77" s="846">
        <v>0</v>
      </c>
      <c r="E77" s="846">
        <v>0</v>
      </c>
      <c r="F77" s="846">
        <f>E77+D77</f>
        <v>0</v>
      </c>
      <c r="G77" s="846">
        <v>0</v>
      </c>
      <c r="H77" s="846">
        <v>0</v>
      </c>
      <c r="I77" s="846">
        <v>0</v>
      </c>
      <c r="J77" s="931">
        <f>F77</f>
        <v>0</v>
      </c>
    </row>
    <row r="78" spans="1:10" s="688" customFormat="1" ht="13.5" hidden="1" thickBot="1">
      <c r="A78" s="934">
        <v>1126800</v>
      </c>
      <c r="B78" s="765" t="s">
        <v>480</v>
      </c>
      <c r="C78" s="746" t="s">
        <v>396</v>
      </c>
      <c r="D78" s="847">
        <v>0</v>
      </c>
      <c r="E78" s="847"/>
      <c r="F78" s="847">
        <v>0</v>
      </c>
      <c r="G78" s="847">
        <v>0</v>
      </c>
      <c r="H78" s="847">
        <v>0</v>
      </c>
      <c r="I78" s="847">
        <v>0</v>
      </c>
      <c r="J78" s="931">
        <f>F78</f>
        <v>0</v>
      </c>
    </row>
    <row r="79" spans="1:10" s="688" customFormat="1" ht="14.25" hidden="1">
      <c r="A79" s="936">
        <v>1130000</v>
      </c>
      <c r="B79" s="767" t="s">
        <v>294</v>
      </c>
      <c r="C79" s="734" t="s">
        <v>358</v>
      </c>
      <c r="D79" s="851">
        <v>0</v>
      </c>
      <c r="E79" s="851"/>
      <c r="F79" s="851">
        <v>0</v>
      </c>
      <c r="G79" s="851">
        <v>0</v>
      </c>
      <c r="H79" s="851">
        <v>0</v>
      </c>
      <c r="I79" s="851">
        <v>0</v>
      </c>
      <c r="J79" s="931">
        <v>0</v>
      </c>
    </row>
    <row r="80" spans="1:10" s="688" customFormat="1" hidden="1">
      <c r="A80" s="936">
        <v>1130100</v>
      </c>
      <c r="B80" s="763" t="s">
        <v>481</v>
      </c>
      <c r="C80" s="738" t="s">
        <v>295</v>
      </c>
      <c r="D80" s="846"/>
      <c r="E80" s="846"/>
      <c r="F80" s="846"/>
      <c r="G80" s="846"/>
      <c r="H80" s="846"/>
      <c r="I80" s="846"/>
      <c r="J80" s="931">
        <v>0</v>
      </c>
    </row>
    <row r="81" spans="1:10" s="688" customFormat="1" hidden="1">
      <c r="A81" s="936">
        <v>1130200</v>
      </c>
      <c r="B81" s="763" t="s">
        <v>482</v>
      </c>
      <c r="C81" s="742" t="s">
        <v>296</v>
      </c>
      <c r="D81" s="846"/>
      <c r="E81" s="846"/>
      <c r="F81" s="846"/>
      <c r="G81" s="846"/>
      <c r="H81" s="846"/>
      <c r="I81" s="846"/>
      <c r="J81" s="931">
        <v>0</v>
      </c>
    </row>
    <row r="82" spans="1:10" s="688" customFormat="1" hidden="1">
      <c r="A82" s="936">
        <v>1130300</v>
      </c>
      <c r="B82" s="763" t="s">
        <v>483</v>
      </c>
      <c r="C82" s="742" t="s">
        <v>297</v>
      </c>
      <c r="D82" s="846"/>
      <c r="E82" s="846"/>
      <c r="F82" s="846"/>
      <c r="G82" s="846"/>
      <c r="H82" s="846"/>
      <c r="I82" s="846"/>
      <c r="J82" s="931">
        <v>0</v>
      </c>
    </row>
    <row r="83" spans="1:10" s="688" customFormat="1" hidden="1">
      <c r="A83" s="936">
        <v>1130400</v>
      </c>
      <c r="B83" s="768" t="s">
        <v>484</v>
      </c>
      <c r="C83" s="769" t="s">
        <v>298</v>
      </c>
      <c r="D83" s="845"/>
      <c r="E83" s="845"/>
      <c r="F83" s="845"/>
      <c r="G83" s="845"/>
      <c r="H83" s="845"/>
      <c r="I83" s="845"/>
      <c r="J83" s="931">
        <v>0</v>
      </c>
    </row>
    <row r="84" spans="1:10" s="688" customFormat="1" ht="14.25" hidden="1">
      <c r="A84" s="930">
        <v>1131000</v>
      </c>
      <c r="B84" s="770" t="s">
        <v>299</v>
      </c>
      <c r="C84" s="771" t="s">
        <v>358</v>
      </c>
      <c r="D84" s="846"/>
      <c r="E84" s="846"/>
      <c r="F84" s="846"/>
      <c r="G84" s="846"/>
      <c r="H84" s="846"/>
      <c r="I84" s="846"/>
      <c r="J84" s="931">
        <v>0</v>
      </c>
    </row>
    <row r="85" spans="1:10" s="688" customFormat="1" ht="25.5" hidden="1">
      <c r="A85" s="930">
        <v>1131100</v>
      </c>
      <c r="B85" s="763" t="s">
        <v>588</v>
      </c>
      <c r="C85" s="738" t="s">
        <v>300</v>
      </c>
      <c r="D85" s="846"/>
      <c r="E85" s="846"/>
      <c r="F85" s="846"/>
      <c r="G85" s="846"/>
      <c r="H85" s="846"/>
      <c r="I85" s="846"/>
      <c r="J85" s="931">
        <v>0</v>
      </c>
    </row>
    <row r="86" spans="1:10" s="688" customFormat="1" hidden="1">
      <c r="A86" s="930">
        <v>1131200</v>
      </c>
      <c r="B86" s="763" t="s">
        <v>589</v>
      </c>
      <c r="C86" s="742" t="s">
        <v>301</v>
      </c>
      <c r="D86" s="846"/>
      <c r="E86" s="846"/>
      <c r="F86" s="846"/>
      <c r="G86" s="846"/>
      <c r="H86" s="846"/>
      <c r="I86" s="846"/>
      <c r="J86" s="931">
        <v>0</v>
      </c>
    </row>
    <row r="87" spans="1:10" s="688" customFormat="1" ht="13.5" hidden="1" thickBot="1">
      <c r="A87" s="930">
        <v>1131300</v>
      </c>
      <c r="B87" s="765" t="s">
        <v>590</v>
      </c>
      <c r="C87" s="746" t="s">
        <v>302</v>
      </c>
      <c r="D87" s="847"/>
      <c r="E87" s="847"/>
      <c r="F87" s="847"/>
      <c r="G87" s="847"/>
      <c r="H87" s="847"/>
      <c r="I87" s="847"/>
      <c r="J87" s="931">
        <v>0</v>
      </c>
    </row>
    <row r="88" spans="1:10" s="688" customFormat="1" ht="14.25" hidden="1">
      <c r="A88" s="937">
        <v>1140000</v>
      </c>
      <c r="B88" s="767" t="s">
        <v>303</v>
      </c>
      <c r="C88" s="734" t="s">
        <v>358</v>
      </c>
      <c r="D88" s="851">
        <v>0</v>
      </c>
      <c r="E88" s="851"/>
      <c r="F88" s="851">
        <v>0</v>
      </c>
      <c r="G88" s="851">
        <v>0</v>
      </c>
      <c r="H88" s="851">
        <v>0</v>
      </c>
      <c r="I88" s="851">
        <v>0</v>
      </c>
      <c r="J88" s="931">
        <v>0</v>
      </c>
    </row>
    <row r="89" spans="1:10" s="688" customFormat="1" ht="25.5" hidden="1">
      <c r="A89" s="937">
        <v>1141000</v>
      </c>
      <c r="B89" s="763" t="s">
        <v>304</v>
      </c>
      <c r="C89" s="738" t="s">
        <v>1003</v>
      </c>
      <c r="D89" s="846"/>
      <c r="E89" s="846"/>
      <c r="F89" s="846"/>
      <c r="G89" s="846"/>
      <c r="H89" s="846"/>
      <c r="I89" s="846"/>
      <c r="J89" s="931">
        <v>0</v>
      </c>
    </row>
    <row r="90" spans="1:10" s="688" customFormat="1" ht="25.5" hidden="1">
      <c r="A90" s="937">
        <v>1142000</v>
      </c>
      <c r="B90" s="763" t="s">
        <v>42</v>
      </c>
      <c r="C90" s="742" t="s">
        <v>43</v>
      </c>
      <c r="D90" s="846"/>
      <c r="E90" s="846"/>
      <c r="F90" s="846"/>
      <c r="G90" s="846"/>
      <c r="H90" s="846"/>
      <c r="I90" s="846"/>
      <c r="J90" s="931">
        <v>0</v>
      </c>
    </row>
    <row r="91" spans="1:10" s="688" customFormat="1" ht="25.5" hidden="1">
      <c r="A91" s="937">
        <v>1143000</v>
      </c>
      <c r="B91" s="763" t="s">
        <v>44</v>
      </c>
      <c r="C91" s="742" t="s">
        <v>45</v>
      </c>
      <c r="D91" s="846"/>
      <c r="E91" s="846"/>
      <c r="F91" s="846"/>
      <c r="G91" s="846"/>
      <c r="H91" s="846"/>
      <c r="I91" s="846"/>
      <c r="J91" s="931">
        <v>0</v>
      </c>
    </row>
    <row r="92" spans="1:10" s="688" customFormat="1" ht="26.25" hidden="1" thickBot="1">
      <c r="A92" s="933">
        <v>1144000</v>
      </c>
      <c r="B92" s="765" t="s">
        <v>46</v>
      </c>
      <c r="C92" s="746" t="s">
        <v>439</v>
      </c>
      <c r="D92" s="847"/>
      <c r="E92" s="847"/>
      <c r="F92" s="847"/>
      <c r="G92" s="847"/>
      <c r="H92" s="847"/>
      <c r="I92" s="847"/>
      <c r="J92" s="931">
        <v>0</v>
      </c>
    </row>
    <row r="93" spans="1:10" s="688" customFormat="1" ht="14.25" hidden="1">
      <c r="A93" s="938">
        <v>1150000</v>
      </c>
      <c r="B93" s="939" t="s">
        <v>730</v>
      </c>
      <c r="C93" s="734" t="s">
        <v>358</v>
      </c>
      <c r="D93" s="851">
        <v>0</v>
      </c>
      <c r="E93" s="851"/>
      <c r="F93" s="851">
        <v>0</v>
      </c>
      <c r="G93" s="851">
        <v>0</v>
      </c>
      <c r="H93" s="851">
        <v>0</v>
      </c>
      <c r="I93" s="851">
        <v>0</v>
      </c>
      <c r="J93" s="931">
        <v>0</v>
      </c>
    </row>
    <row r="94" spans="1:10" s="688" customFormat="1" ht="25.5" hidden="1">
      <c r="A94" s="940">
        <v>1151000</v>
      </c>
      <c r="B94" s="941" t="s">
        <v>681</v>
      </c>
      <c r="C94" s="734" t="s">
        <v>358</v>
      </c>
      <c r="D94" s="942">
        <v>0</v>
      </c>
      <c r="E94" s="942"/>
      <c r="F94" s="942">
        <v>0</v>
      </c>
      <c r="G94" s="942">
        <v>0</v>
      </c>
      <c r="H94" s="942">
        <v>0</v>
      </c>
      <c r="I94" s="942">
        <v>0</v>
      </c>
      <c r="J94" s="931">
        <v>0</v>
      </c>
    </row>
    <row r="95" spans="1:10" s="688" customFormat="1" ht="25.5" hidden="1">
      <c r="A95" s="940">
        <v>1151100</v>
      </c>
      <c r="B95" s="943" t="s">
        <v>265</v>
      </c>
      <c r="C95" s="944">
        <v>461100</v>
      </c>
      <c r="D95" s="942"/>
      <c r="E95" s="942"/>
      <c r="F95" s="942"/>
      <c r="G95" s="942"/>
      <c r="H95" s="942"/>
      <c r="I95" s="942"/>
      <c r="J95" s="931">
        <v>0</v>
      </c>
    </row>
    <row r="96" spans="1:10" s="688" customFormat="1" ht="25.5" hidden="1">
      <c r="A96" s="940">
        <v>1151200</v>
      </c>
      <c r="B96" s="943" t="s">
        <v>637</v>
      </c>
      <c r="C96" s="944">
        <v>461200</v>
      </c>
      <c r="D96" s="863"/>
      <c r="E96" s="863"/>
      <c r="F96" s="863"/>
      <c r="G96" s="863"/>
      <c r="H96" s="863"/>
      <c r="I96" s="863"/>
      <c r="J96" s="931">
        <v>0</v>
      </c>
    </row>
    <row r="97" spans="1:11" s="688" customFormat="1" ht="25.5" hidden="1">
      <c r="A97" s="940">
        <v>1152000</v>
      </c>
      <c r="B97" s="945" t="s">
        <v>518</v>
      </c>
      <c r="C97" s="946" t="s">
        <v>358</v>
      </c>
      <c r="D97" s="947">
        <v>0</v>
      </c>
      <c r="E97" s="947"/>
      <c r="F97" s="947">
        <v>0</v>
      </c>
      <c r="G97" s="947">
        <v>0</v>
      </c>
      <c r="H97" s="947">
        <v>0</v>
      </c>
      <c r="I97" s="947">
        <v>0</v>
      </c>
      <c r="J97" s="931">
        <v>0</v>
      </c>
    </row>
    <row r="98" spans="1:11" s="688" customFormat="1" ht="25.5" hidden="1">
      <c r="A98" s="940">
        <v>1152100</v>
      </c>
      <c r="B98" s="948" t="s">
        <v>541</v>
      </c>
      <c r="C98" s="944">
        <v>462100</v>
      </c>
      <c r="D98" s="860"/>
      <c r="E98" s="860"/>
      <c r="F98" s="860"/>
      <c r="G98" s="949"/>
      <c r="H98" s="949"/>
      <c r="I98" s="846"/>
      <c r="J98" s="931">
        <v>0</v>
      </c>
    </row>
    <row r="99" spans="1:11" s="688" customFormat="1" ht="27" customHeight="1" thickBot="1">
      <c r="A99" s="950">
        <v>1152200</v>
      </c>
      <c r="B99" s="951" t="s">
        <v>759</v>
      </c>
      <c r="C99" s="952">
        <v>462200</v>
      </c>
      <c r="D99" s="855">
        <v>0</v>
      </c>
      <c r="E99" s="855">
        <v>0</v>
      </c>
      <c r="F99" s="855">
        <f>D99+E99</f>
        <v>0</v>
      </c>
      <c r="G99" s="953"/>
      <c r="H99" s="953"/>
      <c r="I99" s="847">
        <v>0</v>
      </c>
      <c r="J99" s="931">
        <f>F99</f>
        <v>0</v>
      </c>
      <c r="K99" s="688" t="s">
        <v>1851</v>
      </c>
    </row>
    <row r="100" spans="1:11" s="688" customFormat="1" ht="25.5" hidden="1">
      <c r="A100" s="938">
        <v>1153000</v>
      </c>
      <c r="B100" s="954" t="s">
        <v>760</v>
      </c>
      <c r="C100" s="955" t="s">
        <v>358</v>
      </c>
      <c r="D100" s="956">
        <v>0</v>
      </c>
      <c r="E100" s="956"/>
      <c r="F100" s="956">
        <f>F108</f>
        <v>500</v>
      </c>
      <c r="G100" s="956">
        <f>G108</f>
        <v>200</v>
      </c>
      <c r="H100" s="956">
        <f>H108</f>
        <v>200</v>
      </c>
      <c r="I100" s="956">
        <f>I108</f>
        <v>400</v>
      </c>
      <c r="J100" s="970">
        <f>J108</f>
        <v>500</v>
      </c>
    </row>
    <row r="101" spans="1:11" s="688" customFormat="1" ht="25.5" hidden="1">
      <c r="A101" s="940">
        <v>1153100</v>
      </c>
      <c r="B101" s="948" t="s">
        <v>761</v>
      </c>
      <c r="C101" s="944">
        <v>463100</v>
      </c>
      <c r="D101" s="947"/>
      <c r="E101" s="947"/>
      <c r="F101" s="947"/>
      <c r="G101" s="947"/>
      <c r="H101" s="947"/>
      <c r="I101" s="947"/>
      <c r="J101" s="931">
        <v>0</v>
      </c>
    </row>
    <row r="102" spans="1:11" s="688" customFormat="1" hidden="1">
      <c r="A102" s="940">
        <v>1153200</v>
      </c>
      <c r="B102" s="948" t="s">
        <v>101</v>
      </c>
      <c r="C102" s="944">
        <v>463200</v>
      </c>
      <c r="D102" s="947"/>
      <c r="E102" s="947"/>
      <c r="F102" s="947"/>
      <c r="G102" s="947"/>
      <c r="H102" s="947"/>
      <c r="I102" s="947"/>
      <c r="J102" s="931">
        <v>0</v>
      </c>
    </row>
    <row r="103" spans="1:11" s="688" customFormat="1" ht="38.25" hidden="1">
      <c r="A103" s="940">
        <v>1153300</v>
      </c>
      <c r="B103" s="948" t="s">
        <v>501</v>
      </c>
      <c r="C103" s="944">
        <v>463300</v>
      </c>
      <c r="D103" s="947"/>
      <c r="E103" s="947"/>
      <c r="F103" s="947"/>
      <c r="G103" s="947"/>
      <c r="H103" s="947"/>
      <c r="I103" s="947"/>
      <c r="J103" s="931">
        <v>0</v>
      </c>
    </row>
    <row r="104" spans="1:11" s="688" customFormat="1" ht="25.5" hidden="1">
      <c r="A104" s="940">
        <v>1153400</v>
      </c>
      <c r="B104" s="948" t="s">
        <v>502</v>
      </c>
      <c r="C104" s="944">
        <v>463400</v>
      </c>
      <c r="D104" s="947"/>
      <c r="E104" s="947"/>
      <c r="F104" s="947"/>
      <c r="G104" s="947"/>
      <c r="H104" s="947"/>
      <c r="I104" s="947"/>
      <c r="J104" s="931">
        <v>0</v>
      </c>
    </row>
    <row r="105" spans="1:11" s="688" customFormat="1" hidden="1">
      <c r="A105" s="940">
        <v>1153500</v>
      </c>
      <c r="B105" s="957" t="s">
        <v>503</v>
      </c>
      <c r="C105" s="944">
        <v>463500</v>
      </c>
      <c r="D105" s="947"/>
      <c r="E105" s="947"/>
      <c r="F105" s="947"/>
      <c r="G105" s="947"/>
      <c r="H105" s="947"/>
      <c r="I105" s="947"/>
      <c r="J105" s="931">
        <v>0</v>
      </c>
    </row>
    <row r="106" spans="1:11" s="688" customFormat="1" ht="38.25" hidden="1">
      <c r="A106" s="940">
        <v>1153700</v>
      </c>
      <c r="B106" s="957" t="s">
        <v>504</v>
      </c>
      <c r="C106" s="944">
        <v>463700</v>
      </c>
      <c r="D106" s="947"/>
      <c r="E106" s="947"/>
      <c r="F106" s="947"/>
      <c r="G106" s="947"/>
      <c r="H106" s="947"/>
      <c r="I106" s="947"/>
      <c r="J106" s="931">
        <v>0</v>
      </c>
    </row>
    <row r="107" spans="1:11" s="688" customFormat="1" ht="24.75" customHeight="1">
      <c r="A107" s="940">
        <v>1153800</v>
      </c>
      <c r="B107" s="957" t="s">
        <v>995</v>
      </c>
      <c r="C107" s="944">
        <v>463800</v>
      </c>
      <c r="D107" s="947"/>
      <c r="E107" s="947"/>
      <c r="F107" s="947"/>
      <c r="G107" s="947"/>
      <c r="H107" s="947"/>
      <c r="I107" s="947"/>
      <c r="J107" s="931">
        <v>0</v>
      </c>
    </row>
    <row r="108" spans="1:11" s="688" customFormat="1" ht="21.75" customHeight="1">
      <c r="A108" s="940">
        <v>1153900</v>
      </c>
      <c r="B108" s="957" t="s">
        <v>996</v>
      </c>
      <c r="C108" s="944">
        <v>463900</v>
      </c>
      <c r="D108" s="947">
        <v>500</v>
      </c>
      <c r="E108" s="1124">
        <v>0</v>
      </c>
      <c r="F108" s="947">
        <v>500</v>
      </c>
      <c r="G108" s="947">
        <v>200</v>
      </c>
      <c r="H108" s="947">
        <v>200</v>
      </c>
      <c r="I108" s="947">
        <v>400</v>
      </c>
      <c r="J108" s="970">
        <f>F108</f>
        <v>500</v>
      </c>
    </row>
    <row r="109" spans="1:11" s="688" customFormat="1" ht="25.5">
      <c r="A109" s="940">
        <v>1154000</v>
      </c>
      <c r="B109" s="958" t="s">
        <v>997</v>
      </c>
      <c r="C109" s="946" t="s">
        <v>358</v>
      </c>
      <c r="D109" s="947">
        <v>0</v>
      </c>
      <c r="E109" s="1124"/>
      <c r="F109" s="947">
        <v>0</v>
      </c>
      <c r="G109" s="947">
        <v>0</v>
      </c>
      <c r="H109" s="947">
        <v>0</v>
      </c>
      <c r="I109" s="947">
        <v>0</v>
      </c>
      <c r="J109" s="931">
        <v>0</v>
      </c>
    </row>
    <row r="110" spans="1:11" s="688" customFormat="1" ht="25.5" hidden="1">
      <c r="A110" s="940">
        <v>1154100</v>
      </c>
      <c r="B110" s="957" t="s">
        <v>210</v>
      </c>
      <c r="C110" s="944">
        <v>465100</v>
      </c>
      <c r="D110" s="959"/>
      <c r="E110" s="1126"/>
      <c r="F110" s="959"/>
      <c r="G110" s="960"/>
      <c r="H110" s="960"/>
      <c r="I110" s="961"/>
      <c r="J110" s="931">
        <v>0</v>
      </c>
    </row>
    <row r="111" spans="1:11" s="688" customFormat="1" hidden="1">
      <c r="A111" s="940">
        <v>1154200</v>
      </c>
      <c r="B111" s="957" t="s">
        <v>211</v>
      </c>
      <c r="C111" s="944">
        <v>465200</v>
      </c>
      <c r="D111" s="959"/>
      <c r="E111" s="1126"/>
      <c r="F111" s="959"/>
      <c r="G111" s="960"/>
      <c r="H111" s="960"/>
      <c r="I111" s="961"/>
      <c r="J111" s="931">
        <v>0</v>
      </c>
    </row>
    <row r="112" spans="1:11" s="688" customFormat="1" hidden="1">
      <c r="A112" s="940">
        <v>1154300</v>
      </c>
      <c r="B112" s="957" t="s">
        <v>212</v>
      </c>
      <c r="C112" s="944">
        <v>465300</v>
      </c>
      <c r="D112" s="959"/>
      <c r="E112" s="1126"/>
      <c r="F112" s="959"/>
      <c r="G112" s="960"/>
      <c r="H112" s="960"/>
      <c r="I112" s="961"/>
      <c r="J112" s="931">
        <v>0</v>
      </c>
    </row>
    <row r="113" spans="1:11" s="688" customFormat="1" ht="38.25" hidden="1">
      <c r="A113" s="940">
        <v>1154500</v>
      </c>
      <c r="B113" s="957" t="s">
        <v>67</v>
      </c>
      <c r="C113" s="944">
        <v>465500</v>
      </c>
      <c r="D113" s="959"/>
      <c r="E113" s="1126"/>
      <c r="F113" s="959"/>
      <c r="G113" s="960"/>
      <c r="H113" s="960"/>
      <c r="I113" s="961"/>
      <c r="J113" s="931">
        <v>0</v>
      </c>
    </row>
    <row r="114" spans="1:11" s="688" customFormat="1" ht="38.25" hidden="1">
      <c r="A114" s="940">
        <v>1154600</v>
      </c>
      <c r="B114" s="957" t="s">
        <v>68</v>
      </c>
      <c r="C114" s="944">
        <v>465600</v>
      </c>
      <c r="D114" s="860"/>
      <c r="E114" s="861"/>
      <c r="F114" s="860"/>
      <c r="G114" s="949"/>
      <c r="H114" s="949"/>
      <c r="I114" s="846"/>
      <c r="J114" s="931">
        <v>0</v>
      </c>
    </row>
    <row r="115" spans="1:11" s="688" customFormat="1" ht="27.75" customHeight="1" thickBot="1">
      <c r="A115" s="950">
        <v>1154700</v>
      </c>
      <c r="B115" s="962" t="s">
        <v>78</v>
      </c>
      <c r="C115" s="746" t="s">
        <v>79</v>
      </c>
      <c r="D115" s="856">
        <v>0</v>
      </c>
      <c r="E115" s="856">
        <v>0</v>
      </c>
      <c r="F115" s="856">
        <f>D115+E115</f>
        <v>0</v>
      </c>
      <c r="G115" s="856">
        <v>0</v>
      </c>
      <c r="H115" s="856">
        <v>0</v>
      </c>
      <c r="I115" s="856">
        <v>0</v>
      </c>
      <c r="J115" s="1209">
        <f>F115</f>
        <v>0</v>
      </c>
      <c r="K115" s="1001"/>
    </row>
    <row r="116" spans="1:11" s="688" customFormat="1" ht="25.5">
      <c r="A116" s="963">
        <v>1160000</v>
      </c>
      <c r="B116" s="780" t="s">
        <v>80</v>
      </c>
      <c r="C116" s="734" t="s">
        <v>358</v>
      </c>
      <c r="D116" s="858">
        <v>0</v>
      </c>
      <c r="E116" s="859"/>
      <c r="F116" s="858">
        <v>0</v>
      </c>
      <c r="G116" s="858">
        <v>0</v>
      </c>
      <c r="H116" s="858">
        <v>0</v>
      </c>
      <c r="I116" s="858">
        <v>0</v>
      </c>
      <c r="J116" s="931">
        <v>0</v>
      </c>
      <c r="K116" s="688" t="s">
        <v>1850</v>
      </c>
    </row>
    <row r="117" spans="1:11" s="688" customFormat="1" hidden="1">
      <c r="A117" s="935">
        <v>1161000</v>
      </c>
      <c r="B117" s="782" t="s">
        <v>81</v>
      </c>
      <c r="C117" s="783" t="s">
        <v>358</v>
      </c>
      <c r="D117" s="860">
        <v>0</v>
      </c>
      <c r="E117" s="861"/>
      <c r="F117" s="860">
        <v>0</v>
      </c>
      <c r="G117" s="860">
        <v>0</v>
      </c>
      <c r="H117" s="860">
        <v>0</v>
      </c>
      <c r="I117" s="860">
        <v>0</v>
      </c>
      <c r="J117" s="931">
        <v>0</v>
      </c>
    </row>
    <row r="118" spans="1:11" s="688" customFormat="1" ht="25.5" hidden="1">
      <c r="A118" s="935">
        <v>1161100</v>
      </c>
      <c r="B118" s="741" t="s">
        <v>1705</v>
      </c>
      <c r="C118" s="762">
        <v>471100</v>
      </c>
      <c r="D118" s="860"/>
      <c r="E118" s="861"/>
      <c r="F118" s="860"/>
      <c r="G118" s="860"/>
      <c r="H118" s="860"/>
      <c r="I118" s="860"/>
      <c r="J118" s="931">
        <v>0</v>
      </c>
    </row>
    <row r="119" spans="1:11" s="688" customFormat="1" ht="25.5" hidden="1">
      <c r="A119" s="935">
        <v>1161200</v>
      </c>
      <c r="B119" s="776" t="s">
        <v>1667</v>
      </c>
      <c r="C119" s="762">
        <v>471200</v>
      </c>
      <c r="D119" s="860"/>
      <c r="E119" s="861"/>
      <c r="F119" s="860"/>
      <c r="G119" s="860"/>
      <c r="H119" s="860"/>
      <c r="I119" s="860"/>
      <c r="J119" s="931">
        <v>0</v>
      </c>
    </row>
    <row r="120" spans="1:11" s="688" customFormat="1" ht="25.5" hidden="1">
      <c r="A120" s="935">
        <v>1162000</v>
      </c>
      <c r="B120" s="782" t="s">
        <v>1125</v>
      </c>
      <c r="C120" s="783" t="s">
        <v>358</v>
      </c>
      <c r="D120" s="860">
        <v>0</v>
      </c>
      <c r="E120" s="861"/>
      <c r="F120" s="860">
        <v>0</v>
      </c>
      <c r="G120" s="860">
        <v>0</v>
      </c>
      <c r="H120" s="860">
        <v>0</v>
      </c>
      <c r="I120" s="860">
        <v>0</v>
      </c>
      <c r="J120" s="931">
        <v>0</v>
      </c>
    </row>
    <row r="121" spans="1:11" s="688" customFormat="1" ht="25.5" hidden="1">
      <c r="A121" s="935">
        <v>1162100</v>
      </c>
      <c r="B121" s="776" t="s">
        <v>1668</v>
      </c>
      <c r="C121" s="742" t="s">
        <v>130</v>
      </c>
      <c r="D121" s="860"/>
      <c r="E121" s="861"/>
      <c r="F121" s="860"/>
      <c r="G121" s="860"/>
      <c r="H121" s="860"/>
      <c r="I121" s="860"/>
      <c r="J121" s="931">
        <v>0</v>
      </c>
    </row>
    <row r="122" spans="1:11" s="688" customFormat="1" hidden="1">
      <c r="A122" s="935">
        <v>1162200</v>
      </c>
      <c r="B122" s="776" t="s">
        <v>1669</v>
      </c>
      <c r="C122" s="742" t="s">
        <v>24</v>
      </c>
      <c r="D122" s="860"/>
      <c r="E122" s="861"/>
      <c r="F122" s="860"/>
      <c r="G122" s="860"/>
      <c r="H122" s="860"/>
      <c r="I122" s="860"/>
      <c r="J122" s="931">
        <v>0</v>
      </c>
    </row>
    <row r="123" spans="1:11" s="688" customFormat="1" ht="25.5" hidden="1">
      <c r="A123" s="935">
        <v>1162300</v>
      </c>
      <c r="B123" s="776" t="s">
        <v>1670</v>
      </c>
      <c r="C123" s="742" t="s">
        <v>26</v>
      </c>
      <c r="D123" s="860"/>
      <c r="E123" s="861"/>
      <c r="F123" s="860"/>
      <c r="G123" s="860"/>
      <c r="H123" s="860"/>
      <c r="I123" s="860"/>
      <c r="J123" s="931">
        <v>0</v>
      </c>
    </row>
    <row r="124" spans="1:11" s="688" customFormat="1" hidden="1">
      <c r="A124" s="935">
        <v>1162400</v>
      </c>
      <c r="B124" s="776" t="s">
        <v>1671</v>
      </c>
      <c r="C124" s="742" t="s">
        <v>832</v>
      </c>
      <c r="D124" s="860"/>
      <c r="E124" s="861"/>
      <c r="F124" s="860"/>
      <c r="G124" s="860"/>
      <c r="H124" s="860"/>
      <c r="I124" s="860"/>
      <c r="J124" s="931">
        <v>0</v>
      </c>
    </row>
    <row r="125" spans="1:11" s="688" customFormat="1" ht="25.5" hidden="1">
      <c r="A125" s="935">
        <v>1162500</v>
      </c>
      <c r="B125" s="776" t="s">
        <v>1672</v>
      </c>
      <c r="C125" s="742" t="s">
        <v>834</v>
      </c>
      <c r="D125" s="860"/>
      <c r="E125" s="861"/>
      <c r="F125" s="860"/>
      <c r="G125" s="860"/>
      <c r="H125" s="860"/>
      <c r="I125" s="860"/>
      <c r="J125" s="931">
        <v>0</v>
      </c>
    </row>
    <row r="126" spans="1:11" s="688" customFormat="1" hidden="1">
      <c r="A126" s="935">
        <v>1162600</v>
      </c>
      <c r="B126" s="776" t="s">
        <v>1673</v>
      </c>
      <c r="C126" s="742" t="s">
        <v>511</v>
      </c>
      <c r="D126" s="860"/>
      <c r="E126" s="861"/>
      <c r="F126" s="860"/>
      <c r="G126" s="860"/>
      <c r="H126" s="860"/>
      <c r="I126" s="860"/>
      <c r="J126" s="931">
        <v>0</v>
      </c>
    </row>
    <row r="127" spans="1:11" s="688" customFormat="1" ht="25.5" hidden="1">
      <c r="A127" s="935">
        <v>1162700</v>
      </c>
      <c r="B127" s="741" t="s">
        <v>1674</v>
      </c>
      <c r="C127" s="742" t="s">
        <v>513</v>
      </c>
      <c r="D127" s="860"/>
      <c r="E127" s="861"/>
      <c r="F127" s="860"/>
      <c r="G127" s="860"/>
      <c r="H127" s="860"/>
      <c r="I127" s="860"/>
      <c r="J127" s="931">
        <v>0</v>
      </c>
    </row>
    <row r="128" spans="1:11" s="688" customFormat="1" hidden="1">
      <c r="A128" s="935">
        <v>1162800</v>
      </c>
      <c r="B128" s="776" t="s">
        <v>1675</v>
      </c>
      <c r="C128" s="742" t="s">
        <v>872</v>
      </c>
      <c r="D128" s="949"/>
      <c r="E128" s="992"/>
      <c r="F128" s="949"/>
      <c r="G128" s="949"/>
      <c r="H128" s="949"/>
      <c r="I128" s="949"/>
      <c r="J128" s="931">
        <v>0</v>
      </c>
    </row>
    <row r="129" spans="1:11" s="688" customFormat="1" hidden="1">
      <c r="A129" s="964">
        <v>1162900</v>
      </c>
      <c r="B129" s="776" t="s">
        <v>1676</v>
      </c>
      <c r="C129" s="742" t="s">
        <v>874</v>
      </c>
      <c r="D129" s="949"/>
      <c r="E129" s="992"/>
      <c r="F129" s="949"/>
      <c r="G129" s="949"/>
      <c r="H129" s="949"/>
      <c r="I129" s="949"/>
      <c r="J129" s="931">
        <v>0</v>
      </c>
    </row>
    <row r="130" spans="1:11" s="688" customFormat="1" hidden="1">
      <c r="A130" s="964">
        <v>1163000</v>
      </c>
      <c r="B130" s="782" t="s">
        <v>58</v>
      </c>
      <c r="C130" s="771" t="s">
        <v>358</v>
      </c>
      <c r="D130" s="949">
        <v>0</v>
      </c>
      <c r="E130" s="992"/>
      <c r="F130" s="949">
        <v>0</v>
      </c>
      <c r="G130" s="949">
        <v>0</v>
      </c>
      <c r="H130" s="949">
        <v>0</v>
      </c>
      <c r="I130" s="949">
        <v>0</v>
      </c>
      <c r="J130" s="931">
        <v>0</v>
      </c>
    </row>
    <row r="131" spans="1:11" s="688" customFormat="1" ht="13.5" hidden="1" thickBot="1">
      <c r="A131" s="965">
        <v>1163100</v>
      </c>
      <c r="B131" s="765" t="s">
        <v>798</v>
      </c>
      <c r="C131" s="746" t="s">
        <v>799</v>
      </c>
      <c r="D131" s="953"/>
      <c r="E131" s="993"/>
      <c r="F131" s="953"/>
      <c r="G131" s="953"/>
      <c r="H131" s="953"/>
      <c r="I131" s="953"/>
      <c r="J131" s="931">
        <v>0</v>
      </c>
    </row>
    <row r="132" spans="1:11" s="688" customFormat="1" ht="22.5" customHeight="1">
      <c r="A132" s="966">
        <v>1170000</v>
      </c>
      <c r="B132" s="788" t="s">
        <v>875</v>
      </c>
      <c r="C132" s="734" t="s">
        <v>358</v>
      </c>
      <c r="D132" s="858">
        <f>D133</f>
        <v>500</v>
      </c>
      <c r="E132" s="859"/>
      <c r="F132" s="858">
        <f>F133</f>
        <v>500</v>
      </c>
      <c r="G132" s="858">
        <f>G133</f>
        <v>200</v>
      </c>
      <c r="H132" s="858">
        <f>H133</f>
        <v>200</v>
      </c>
      <c r="I132" s="858">
        <f>I133</f>
        <v>300</v>
      </c>
      <c r="J132" s="970">
        <f>J133</f>
        <v>500</v>
      </c>
    </row>
    <row r="133" spans="1:11" s="688" customFormat="1" ht="25.5" customHeight="1">
      <c r="A133" s="964">
        <v>1171000</v>
      </c>
      <c r="B133" s="792" t="s">
        <v>215</v>
      </c>
      <c r="C133" s="734" t="s">
        <v>358</v>
      </c>
      <c r="D133" s="863">
        <f>D135</f>
        <v>500</v>
      </c>
      <c r="E133" s="864"/>
      <c r="F133" s="863">
        <f>F135</f>
        <v>500</v>
      </c>
      <c r="G133" s="863">
        <f>G135</f>
        <v>200</v>
      </c>
      <c r="H133" s="863">
        <f>H135</f>
        <v>200</v>
      </c>
      <c r="I133" s="863">
        <f>I135</f>
        <v>300</v>
      </c>
      <c r="J133" s="970">
        <f>F133</f>
        <v>500</v>
      </c>
    </row>
    <row r="134" spans="1:11" s="688" customFormat="1" ht="0.75" customHeight="1">
      <c r="A134" s="964">
        <v>1171100</v>
      </c>
      <c r="B134" s="741" t="s">
        <v>1677</v>
      </c>
      <c r="C134" s="738" t="s">
        <v>479</v>
      </c>
      <c r="D134" s="860"/>
      <c r="E134" s="861"/>
      <c r="F134" s="860"/>
      <c r="G134" s="860"/>
      <c r="H134" s="860"/>
      <c r="I134" s="860"/>
      <c r="J134" s="970">
        <v>0</v>
      </c>
    </row>
    <row r="135" spans="1:11" s="688" customFormat="1" ht="30" customHeight="1">
      <c r="A135" s="964">
        <v>1171200</v>
      </c>
      <c r="B135" s="776" t="s">
        <v>1678</v>
      </c>
      <c r="C135" s="794" t="s">
        <v>352</v>
      </c>
      <c r="D135" s="860">
        <v>500</v>
      </c>
      <c r="E135" s="861">
        <v>0</v>
      </c>
      <c r="F135" s="861">
        <f>D135+E135</f>
        <v>500</v>
      </c>
      <c r="G135" s="861">
        <v>200</v>
      </c>
      <c r="H135" s="861">
        <v>200</v>
      </c>
      <c r="I135" s="861">
        <v>300</v>
      </c>
      <c r="J135" s="1209">
        <f>F135</f>
        <v>500</v>
      </c>
      <c r="K135" s="1001"/>
    </row>
    <row r="136" spans="1:11" s="688" customFormat="1" ht="0.75" hidden="1" customHeight="1">
      <c r="A136" s="935">
        <v>1172000</v>
      </c>
      <c r="B136" s="795" t="s">
        <v>1017</v>
      </c>
      <c r="C136" s="771" t="s">
        <v>358</v>
      </c>
      <c r="D136" s="967">
        <f>D138+D139</f>
        <v>0</v>
      </c>
      <c r="E136" s="994"/>
      <c r="F136" s="994">
        <f>F138+F139</f>
        <v>0</v>
      </c>
      <c r="G136" s="994">
        <f>G138+G139</f>
        <v>0</v>
      </c>
      <c r="H136" s="994">
        <f>H138+H139</f>
        <v>0</v>
      </c>
      <c r="I136" s="994">
        <f>I138+I139</f>
        <v>0</v>
      </c>
      <c r="J136" s="1400">
        <f>F136</f>
        <v>0</v>
      </c>
      <c r="K136" s="1001"/>
    </row>
    <row r="137" spans="1:11" s="688" customFormat="1" hidden="1">
      <c r="A137" s="935">
        <v>1172100</v>
      </c>
      <c r="B137" s="763" t="s">
        <v>1102</v>
      </c>
      <c r="C137" s="738" t="s">
        <v>1018</v>
      </c>
      <c r="D137" s="949"/>
      <c r="E137" s="853"/>
      <c r="F137" s="992"/>
      <c r="G137" s="992"/>
      <c r="H137" s="992"/>
      <c r="I137" s="992"/>
      <c r="J137" s="1400">
        <v>0</v>
      </c>
      <c r="K137" s="1001"/>
    </row>
    <row r="138" spans="1:11" s="688" customFormat="1" hidden="1">
      <c r="A138" s="935">
        <v>1172200</v>
      </c>
      <c r="B138" s="763" t="s">
        <v>1103</v>
      </c>
      <c r="C138" s="796">
        <v>482200</v>
      </c>
      <c r="D138" s="949">
        <v>0</v>
      </c>
      <c r="E138" s="853"/>
      <c r="F138" s="992">
        <v>0</v>
      </c>
      <c r="G138" s="992">
        <v>0</v>
      </c>
      <c r="H138" s="992">
        <v>0</v>
      </c>
      <c r="I138" s="992">
        <v>0</v>
      </c>
      <c r="J138" s="1400">
        <f>F138</f>
        <v>0</v>
      </c>
      <c r="K138" s="1001"/>
    </row>
    <row r="139" spans="1:11" s="688" customFormat="1" hidden="1">
      <c r="A139" s="935">
        <v>1172300</v>
      </c>
      <c r="B139" s="776" t="s">
        <v>1679</v>
      </c>
      <c r="C139" s="742" t="s">
        <v>1020</v>
      </c>
      <c r="D139" s="949">
        <v>0</v>
      </c>
      <c r="E139" s="853"/>
      <c r="F139" s="992">
        <v>0</v>
      </c>
      <c r="G139" s="992">
        <v>0</v>
      </c>
      <c r="H139" s="992">
        <v>0</v>
      </c>
      <c r="I139" s="992">
        <v>0</v>
      </c>
      <c r="J139" s="1400">
        <f>F139</f>
        <v>0</v>
      </c>
      <c r="K139" s="1001"/>
    </row>
    <row r="140" spans="1:11" s="688" customFormat="1" ht="25.5" hidden="1">
      <c r="A140" s="935">
        <v>1172400</v>
      </c>
      <c r="B140" s="797" t="s">
        <v>1680</v>
      </c>
      <c r="C140" s="742" t="s">
        <v>125</v>
      </c>
      <c r="D140" s="865"/>
      <c r="E140" s="853"/>
      <c r="F140" s="866"/>
      <c r="G140" s="866"/>
      <c r="H140" s="866"/>
      <c r="I140" s="866"/>
      <c r="J140" s="1400">
        <v>0</v>
      </c>
      <c r="K140" s="1001"/>
    </row>
    <row r="141" spans="1:11" s="688" customFormat="1" ht="25.5" hidden="1">
      <c r="A141" s="935">
        <v>1173000</v>
      </c>
      <c r="B141" s="795" t="s">
        <v>126</v>
      </c>
      <c r="C141" s="771" t="s">
        <v>358</v>
      </c>
      <c r="D141" s="865">
        <v>0</v>
      </c>
      <c r="E141" s="866"/>
      <c r="F141" s="866">
        <v>0</v>
      </c>
      <c r="G141" s="866">
        <v>0</v>
      </c>
      <c r="H141" s="866">
        <v>0</v>
      </c>
      <c r="I141" s="866">
        <v>0</v>
      </c>
      <c r="J141" s="1400">
        <v>0</v>
      </c>
      <c r="K141" s="1001"/>
    </row>
    <row r="142" spans="1:11" s="688" customFormat="1" ht="25.5" hidden="1">
      <c r="A142" s="964">
        <v>1173100</v>
      </c>
      <c r="B142" s="798" t="s">
        <v>127</v>
      </c>
      <c r="C142" s="742" t="s">
        <v>1088</v>
      </c>
      <c r="D142" s="865"/>
      <c r="E142" s="853"/>
      <c r="F142" s="866"/>
      <c r="G142" s="866"/>
      <c r="H142" s="866"/>
      <c r="I142" s="866"/>
      <c r="J142" s="1400">
        <v>0</v>
      </c>
      <c r="K142" s="1001"/>
    </row>
    <row r="143" spans="1:11" s="688" customFormat="1" ht="38.25" hidden="1">
      <c r="A143" s="964">
        <v>1174000</v>
      </c>
      <c r="B143" s="795" t="s">
        <v>1089</v>
      </c>
      <c r="C143" s="771" t="s">
        <v>358</v>
      </c>
      <c r="D143" s="865">
        <v>0</v>
      </c>
      <c r="E143" s="866"/>
      <c r="F143" s="866">
        <v>0</v>
      </c>
      <c r="G143" s="866">
        <v>0</v>
      </c>
      <c r="H143" s="866">
        <v>0</v>
      </c>
      <c r="I143" s="866">
        <v>0</v>
      </c>
      <c r="J143" s="1400">
        <v>0</v>
      </c>
      <c r="K143" s="1001"/>
    </row>
    <row r="144" spans="1:11" s="688" customFormat="1" ht="25.5" hidden="1">
      <c r="A144" s="964">
        <v>1174100</v>
      </c>
      <c r="B144" s="798" t="s">
        <v>1104</v>
      </c>
      <c r="C144" s="742" t="s">
        <v>1090</v>
      </c>
      <c r="D144" s="865"/>
      <c r="E144" s="866"/>
      <c r="F144" s="866"/>
      <c r="G144" s="866"/>
      <c r="H144" s="866"/>
      <c r="I144" s="866"/>
      <c r="J144" s="1400">
        <v>0</v>
      </c>
      <c r="K144" s="1001"/>
    </row>
    <row r="145" spans="1:14" s="688" customFormat="1" ht="25.5" hidden="1">
      <c r="A145" s="964">
        <v>1174200</v>
      </c>
      <c r="B145" s="797" t="s">
        <v>1681</v>
      </c>
      <c r="C145" s="742" t="s">
        <v>447</v>
      </c>
      <c r="D145" s="865"/>
      <c r="E145" s="866"/>
      <c r="F145" s="866"/>
      <c r="G145" s="866"/>
      <c r="H145" s="866"/>
      <c r="I145" s="866"/>
      <c r="J145" s="1400">
        <v>0</v>
      </c>
      <c r="K145" s="1001"/>
    </row>
    <row r="146" spans="1:14" s="688" customFormat="1" ht="51" hidden="1">
      <c r="A146" s="964">
        <v>1175000</v>
      </c>
      <c r="B146" s="795" t="s">
        <v>558</v>
      </c>
      <c r="C146" s="771" t="s">
        <v>358</v>
      </c>
      <c r="D146" s="865">
        <v>0</v>
      </c>
      <c r="E146" s="866"/>
      <c r="F146" s="866">
        <v>0</v>
      </c>
      <c r="G146" s="866">
        <v>0</v>
      </c>
      <c r="H146" s="866">
        <v>0</v>
      </c>
      <c r="I146" s="866">
        <v>0</v>
      </c>
      <c r="J146" s="1400">
        <v>0</v>
      </c>
      <c r="K146" s="1001"/>
    </row>
    <row r="147" spans="1:14" s="688" customFormat="1" ht="38.25" hidden="1">
      <c r="A147" s="964">
        <v>1175100</v>
      </c>
      <c r="B147" s="797" t="s">
        <v>1682</v>
      </c>
      <c r="C147" s="742" t="s">
        <v>227</v>
      </c>
      <c r="D147" s="865"/>
      <c r="E147" s="866"/>
      <c r="F147" s="866"/>
      <c r="G147" s="866"/>
      <c r="H147" s="866"/>
      <c r="I147" s="866"/>
      <c r="J147" s="1400">
        <v>0</v>
      </c>
      <c r="K147" s="1001"/>
    </row>
    <row r="148" spans="1:14" s="688" customFormat="1" hidden="1">
      <c r="A148" s="964">
        <v>1176000</v>
      </c>
      <c r="B148" s="795" t="s">
        <v>228</v>
      </c>
      <c r="C148" s="771" t="s">
        <v>358</v>
      </c>
      <c r="D148" s="865">
        <v>0</v>
      </c>
      <c r="E148" s="866"/>
      <c r="F148" s="866">
        <v>0</v>
      </c>
      <c r="G148" s="866">
        <v>0</v>
      </c>
      <c r="H148" s="866">
        <v>0</v>
      </c>
      <c r="I148" s="866">
        <v>0</v>
      </c>
      <c r="J148" s="1400">
        <v>0</v>
      </c>
      <c r="K148" s="1001"/>
    </row>
    <row r="149" spans="1:14" s="688" customFormat="1" hidden="1">
      <c r="A149" s="964">
        <v>1176100</v>
      </c>
      <c r="B149" s="797" t="s">
        <v>1683</v>
      </c>
      <c r="C149" s="742" t="s">
        <v>8</v>
      </c>
      <c r="D149" s="865"/>
      <c r="E149" s="853"/>
      <c r="F149" s="866"/>
      <c r="G149" s="866"/>
      <c r="H149" s="866"/>
      <c r="I149" s="866"/>
      <c r="J149" s="1400">
        <v>0</v>
      </c>
      <c r="K149" s="1001"/>
    </row>
    <row r="150" spans="1:14" s="688" customFormat="1">
      <c r="A150" s="964">
        <v>1177000</v>
      </c>
      <c r="B150" s="795" t="s">
        <v>587</v>
      </c>
      <c r="C150" s="771" t="s">
        <v>358</v>
      </c>
      <c r="D150" s="865">
        <v>0</v>
      </c>
      <c r="E150" s="866"/>
      <c r="F150" s="866">
        <v>0</v>
      </c>
      <c r="G150" s="866">
        <v>0</v>
      </c>
      <c r="H150" s="866">
        <v>0</v>
      </c>
      <c r="I150" s="866">
        <v>0</v>
      </c>
      <c r="J150" s="1400">
        <v>0</v>
      </c>
      <c r="K150" s="1001"/>
    </row>
    <row r="151" spans="1:14" s="688" customFormat="1" ht="13.5" thickBot="1">
      <c r="A151" s="965">
        <v>1177100</v>
      </c>
      <c r="B151" s="799" t="s">
        <v>1684</v>
      </c>
      <c r="C151" s="746" t="s">
        <v>259</v>
      </c>
      <c r="D151" s="953"/>
      <c r="E151" s="953"/>
      <c r="F151" s="953"/>
      <c r="G151" s="953"/>
      <c r="H151" s="953"/>
      <c r="I151" s="953"/>
      <c r="J151" s="931">
        <v>0</v>
      </c>
    </row>
    <row r="152" spans="1:14" s="688" customFormat="1" ht="26.25" thickBot="1">
      <c r="A152" s="968" t="s">
        <v>262</v>
      </c>
      <c r="B152" s="806" t="s">
        <v>648</v>
      </c>
      <c r="C152" s="807" t="s">
        <v>358</v>
      </c>
      <c r="D152" s="969">
        <f>D153</f>
        <v>0</v>
      </c>
      <c r="E152" s="969">
        <f>E155</f>
        <v>0</v>
      </c>
      <c r="F152" s="969">
        <f>F153</f>
        <v>0</v>
      </c>
      <c r="G152" s="969">
        <f>G153</f>
        <v>0</v>
      </c>
      <c r="H152" s="969">
        <f>H153</f>
        <v>0</v>
      </c>
      <c r="I152" s="969">
        <f>I153</f>
        <v>0</v>
      </c>
      <c r="J152" s="970">
        <f>F153</f>
        <v>0</v>
      </c>
    </row>
    <row r="153" spans="1:14" s="688" customFormat="1" ht="24" customHeight="1">
      <c r="A153" s="966" t="s">
        <v>650</v>
      </c>
      <c r="B153" s="815" t="s">
        <v>651</v>
      </c>
      <c r="C153" s="734" t="s">
        <v>358</v>
      </c>
      <c r="D153" s="858">
        <f>SUM(D154:D156)</f>
        <v>0</v>
      </c>
      <c r="E153" s="967"/>
      <c r="F153" s="858">
        <f>SUM(F154:F163)</f>
        <v>0</v>
      </c>
      <c r="G153" s="858">
        <f>SUM(G154:G163)</f>
        <v>0</v>
      </c>
      <c r="H153" s="858">
        <f>SUM(H154:H163)</f>
        <v>0</v>
      </c>
      <c r="I153" s="858">
        <f>SUM(I154:I163)</f>
        <v>0</v>
      </c>
      <c r="J153" s="970">
        <f>F153</f>
        <v>0</v>
      </c>
    </row>
    <row r="154" spans="1:14" s="688" customFormat="1">
      <c r="A154" s="964" t="s">
        <v>652</v>
      </c>
      <c r="B154" s="797" t="s">
        <v>1685</v>
      </c>
      <c r="C154" s="971" t="s">
        <v>987</v>
      </c>
      <c r="D154" s="865"/>
      <c r="E154" s="846"/>
      <c r="F154" s="863"/>
      <c r="G154" s="863"/>
      <c r="H154" s="863"/>
      <c r="I154" s="863"/>
      <c r="J154" s="970">
        <f>F154</f>
        <v>0</v>
      </c>
    </row>
    <row r="155" spans="1:14" s="688" customFormat="1" ht="23.25" customHeight="1">
      <c r="A155" s="964" t="s">
        <v>988</v>
      </c>
      <c r="B155" s="797" t="s">
        <v>1686</v>
      </c>
      <c r="C155" s="1977" t="s">
        <v>965</v>
      </c>
      <c r="D155" s="864">
        <v>0</v>
      </c>
      <c r="E155" s="860">
        <v>0</v>
      </c>
      <c r="F155" s="863">
        <f>D155+E155</f>
        <v>0</v>
      </c>
      <c r="G155" s="863"/>
      <c r="H155" s="863"/>
      <c r="I155" s="863"/>
      <c r="J155" s="970">
        <f>F155</f>
        <v>0</v>
      </c>
      <c r="K155" s="2636"/>
      <c r="L155" s="2600"/>
      <c r="M155" s="2600"/>
      <c r="N155" s="2600"/>
    </row>
    <row r="156" spans="1:14" s="688" customFormat="1" ht="25.5">
      <c r="A156" s="964" t="s">
        <v>966</v>
      </c>
      <c r="B156" s="797" t="s">
        <v>1687</v>
      </c>
      <c r="C156" s="1977" t="s">
        <v>968</v>
      </c>
      <c r="D156" s="1978">
        <v>0</v>
      </c>
      <c r="E156" s="1212"/>
      <c r="F156" s="1372">
        <f>D156+E156</f>
        <v>0</v>
      </c>
      <c r="G156" s="1213"/>
      <c r="H156" s="1373"/>
      <c r="I156" s="1373"/>
      <c r="J156" s="1215">
        <f>F156</f>
        <v>0</v>
      </c>
    </row>
    <row r="157" spans="1:14" s="688" customFormat="1" hidden="1">
      <c r="A157" s="973" t="s">
        <v>969</v>
      </c>
      <c r="B157" s="797" t="s">
        <v>1688</v>
      </c>
      <c r="C157" s="971" t="s">
        <v>1099</v>
      </c>
      <c r="D157" s="865"/>
      <c r="E157" s="846"/>
      <c r="F157" s="865"/>
      <c r="G157" s="865"/>
      <c r="H157" s="865"/>
      <c r="I157" s="865"/>
      <c r="J157" s="931">
        <v>0</v>
      </c>
    </row>
    <row r="158" spans="1:14" s="688" customFormat="1" hidden="1">
      <c r="A158" s="973" t="s">
        <v>138</v>
      </c>
      <c r="B158" s="798" t="s">
        <v>139</v>
      </c>
      <c r="C158" s="971" t="s">
        <v>140</v>
      </c>
      <c r="D158" s="865"/>
      <c r="E158" s="846"/>
      <c r="F158" s="865">
        <v>0</v>
      </c>
      <c r="G158" s="865"/>
      <c r="H158" s="865"/>
      <c r="I158" s="865">
        <v>0</v>
      </c>
      <c r="J158" s="931">
        <f>F158</f>
        <v>0</v>
      </c>
    </row>
    <row r="159" spans="1:14" s="688" customFormat="1" hidden="1">
      <c r="A159" s="973" t="s">
        <v>141</v>
      </c>
      <c r="B159" s="797" t="s">
        <v>1689</v>
      </c>
      <c r="C159" s="971" t="s">
        <v>897</v>
      </c>
      <c r="D159" s="865"/>
      <c r="E159" s="846"/>
      <c r="F159" s="865"/>
      <c r="G159" s="865"/>
      <c r="H159" s="865"/>
      <c r="I159" s="865"/>
      <c r="J159" s="931">
        <v>0</v>
      </c>
    </row>
    <row r="160" spans="1:14" s="688" customFormat="1" hidden="1">
      <c r="A160" s="973" t="s">
        <v>898</v>
      </c>
      <c r="B160" s="797" t="s">
        <v>1690</v>
      </c>
      <c r="C160" s="971" t="s">
        <v>900</v>
      </c>
      <c r="D160" s="865"/>
      <c r="E160" s="846"/>
      <c r="F160" s="865"/>
      <c r="G160" s="865"/>
      <c r="H160" s="865"/>
      <c r="I160" s="865"/>
      <c r="J160" s="931">
        <v>0</v>
      </c>
    </row>
    <row r="161" spans="1:10" s="688" customFormat="1" hidden="1">
      <c r="A161" s="974" t="s">
        <v>800</v>
      </c>
      <c r="B161" s="975" t="s">
        <v>1691</v>
      </c>
      <c r="C161" s="976" t="s">
        <v>657</v>
      </c>
      <c r="D161" s="865"/>
      <c r="E161" s="846"/>
      <c r="F161" s="865"/>
      <c r="G161" s="865"/>
      <c r="H161" s="865"/>
      <c r="I161" s="865"/>
      <c r="J161" s="931">
        <v>0</v>
      </c>
    </row>
    <row r="162" spans="1:10" s="688" customFormat="1" hidden="1">
      <c r="A162" s="940" t="s">
        <v>801</v>
      </c>
      <c r="B162" s="977" t="s">
        <v>1063</v>
      </c>
      <c r="C162" s="944" t="s">
        <v>1064</v>
      </c>
      <c r="D162" s="865"/>
      <c r="E162" s="846"/>
      <c r="F162" s="865"/>
      <c r="G162" s="865"/>
      <c r="H162" s="865"/>
      <c r="I162" s="865"/>
      <c r="J162" s="931">
        <v>0</v>
      </c>
    </row>
    <row r="163" spans="1:10" s="688" customFormat="1" hidden="1">
      <c r="A163" s="940" t="s">
        <v>1065</v>
      </c>
      <c r="B163" s="977" t="s">
        <v>1066</v>
      </c>
      <c r="C163" s="944" t="s">
        <v>1067</v>
      </c>
      <c r="D163" s="865"/>
      <c r="E163" s="846"/>
      <c r="F163" s="865"/>
      <c r="G163" s="865"/>
      <c r="H163" s="865"/>
      <c r="I163" s="865"/>
      <c r="J163" s="931">
        <v>0</v>
      </c>
    </row>
    <row r="164" spans="1:10" s="688" customFormat="1" hidden="1">
      <c r="A164" s="978" t="s">
        <v>658</v>
      </c>
      <c r="B164" s="979" t="s">
        <v>659</v>
      </c>
      <c r="C164" s="980" t="s">
        <v>358</v>
      </c>
      <c r="D164" s="865">
        <v>0</v>
      </c>
      <c r="E164" s="865"/>
      <c r="F164" s="865">
        <v>0</v>
      </c>
      <c r="G164" s="865">
        <v>0</v>
      </c>
      <c r="H164" s="865">
        <v>0</v>
      </c>
      <c r="I164" s="865">
        <v>0</v>
      </c>
      <c r="J164" s="931">
        <v>0</v>
      </c>
    </row>
    <row r="165" spans="1:10" hidden="1">
      <c r="A165" s="973" t="s">
        <v>660</v>
      </c>
      <c r="B165" s="798" t="s">
        <v>661</v>
      </c>
      <c r="C165" s="971" t="s">
        <v>662</v>
      </c>
      <c r="D165" s="865"/>
      <c r="E165" s="846"/>
      <c r="F165" s="865"/>
      <c r="G165" s="865"/>
      <c r="H165" s="865"/>
      <c r="I165" s="865"/>
      <c r="J165" s="931">
        <v>0</v>
      </c>
    </row>
    <row r="166" spans="1:10" hidden="1">
      <c r="A166" s="973" t="s">
        <v>663</v>
      </c>
      <c r="B166" s="798" t="s">
        <v>664</v>
      </c>
      <c r="C166" s="971" t="s">
        <v>665</v>
      </c>
      <c r="D166" s="865"/>
      <c r="E166" s="846"/>
      <c r="F166" s="865"/>
      <c r="G166" s="865"/>
      <c r="H166" s="865"/>
      <c r="I166" s="865"/>
      <c r="J166" s="931">
        <v>0</v>
      </c>
    </row>
    <row r="167" spans="1:10" ht="25.5">
      <c r="A167" s="973" t="s">
        <v>666</v>
      </c>
      <c r="B167" s="797" t="s">
        <v>1692</v>
      </c>
      <c r="C167" s="971" t="s">
        <v>314</v>
      </c>
      <c r="D167" s="865"/>
      <c r="E167" s="846"/>
      <c r="F167" s="865"/>
      <c r="G167" s="865"/>
      <c r="H167" s="865"/>
      <c r="I167" s="865"/>
      <c r="J167" s="931">
        <v>0</v>
      </c>
    </row>
    <row r="168" spans="1:10" hidden="1">
      <c r="A168" s="973" t="s">
        <v>315</v>
      </c>
      <c r="B168" s="797" t="s">
        <v>1693</v>
      </c>
      <c r="C168" s="971" t="s">
        <v>317</v>
      </c>
      <c r="D168" s="865"/>
      <c r="E168" s="846"/>
      <c r="F168" s="865"/>
      <c r="G168" s="865"/>
      <c r="H168" s="865"/>
      <c r="I168" s="865"/>
      <c r="J168" s="931">
        <v>0</v>
      </c>
    </row>
    <row r="169" spans="1:10" hidden="1">
      <c r="A169" s="973" t="s">
        <v>318</v>
      </c>
      <c r="B169" s="795" t="s">
        <v>319</v>
      </c>
      <c r="C169" s="783" t="s">
        <v>358</v>
      </c>
      <c r="D169" s="865">
        <v>0</v>
      </c>
      <c r="E169" s="865"/>
      <c r="F169" s="865">
        <v>0</v>
      </c>
      <c r="G169" s="865">
        <v>0</v>
      </c>
      <c r="H169" s="865">
        <v>0</v>
      </c>
      <c r="I169" s="865">
        <v>0</v>
      </c>
      <c r="J169" s="931">
        <v>0</v>
      </c>
    </row>
    <row r="170" spans="1:10" hidden="1">
      <c r="A170" s="973" t="s">
        <v>320</v>
      </c>
      <c r="B170" s="798" t="s">
        <v>1105</v>
      </c>
      <c r="C170" s="971" t="s">
        <v>321</v>
      </c>
      <c r="D170" s="865"/>
      <c r="E170" s="846"/>
      <c r="F170" s="865"/>
      <c r="G170" s="865"/>
      <c r="H170" s="865"/>
      <c r="I170" s="865"/>
      <c r="J170" s="931">
        <v>0</v>
      </c>
    </row>
    <row r="171" spans="1:10" hidden="1">
      <c r="A171" s="981" t="s">
        <v>322</v>
      </c>
      <c r="B171" s="822" t="s">
        <v>1068</v>
      </c>
      <c r="C171" s="783" t="s">
        <v>358</v>
      </c>
      <c r="D171" s="865">
        <v>0</v>
      </c>
      <c r="E171" s="865"/>
      <c r="F171" s="865">
        <v>0</v>
      </c>
      <c r="G171" s="865">
        <v>0</v>
      </c>
      <c r="H171" s="865">
        <v>0</v>
      </c>
      <c r="I171" s="865">
        <v>0</v>
      </c>
      <c r="J171" s="931">
        <v>0</v>
      </c>
    </row>
    <row r="172" spans="1:10" hidden="1">
      <c r="A172" s="973" t="s">
        <v>324</v>
      </c>
      <c r="B172" s="798" t="s">
        <v>1106</v>
      </c>
      <c r="C172" s="971" t="s">
        <v>325</v>
      </c>
      <c r="D172" s="865"/>
      <c r="E172" s="865"/>
      <c r="F172" s="865"/>
      <c r="G172" s="865"/>
      <c r="H172" s="865"/>
      <c r="I172" s="865"/>
      <c r="J172" s="931">
        <v>0</v>
      </c>
    </row>
    <row r="173" spans="1:10" hidden="1">
      <c r="A173" s="973" t="s">
        <v>326</v>
      </c>
      <c r="B173" s="798" t="s">
        <v>1107</v>
      </c>
      <c r="C173" s="971" t="s">
        <v>327</v>
      </c>
      <c r="D173" s="865"/>
      <c r="E173" s="865"/>
      <c r="F173" s="865"/>
      <c r="G173" s="865"/>
      <c r="H173" s="865"/>
      <c r="I173" s="865"/>
      <c r="J173" s="865"/>
    </row>
    <row r="174" spans="1:10" hidden="1">
      <c r="A174" s="973" t="s">
        <v>328</v>
      </c>
      <c r="B174" s="797" t="s">
        <v>1694</v>
      </c>
      <c r="C174" s="971" t="s">
        <v>330</v>
      </c>
      <c r="D174" s="865"/>
      <c r="E174" s="865"/>
      <c r="F174" s="865"/>
      <c r="G174" s="865"/>
      <c r="H174" s="865"/>
      <c r="I174" s="865"/>
      <c r="J174" s="865"/>
    </row>
    <row r="175" spans="1:10" ht="13.5" thickBot="1">
      <c r="A175" s="982">
        <v>1244000</v>
      </c>
      <c r="B175" s="983" t="s">
        <v>1706</v>
      </c>
      <c r="C175" s="976" t="s">
        <v>1134</v>
      </c>
      <c r="D175" s="883"/>
      <c r="E175" s="883"/>
      <c r="F175" s="883"/>
      <c r="G175" s="883"/>
      <c r="H175" s="883"/>
      <c r="I175" s="883"/>
      <c r="J175" s="883"/>
    </row>
    <row r="176" spans="1:10" ht="12.75" customHeight="1" thickBot="1">
      <c r="A176" s="984">
        <v>1000000</v>
      </c>
      <c r="B176" s="985" t="s">
        <v>1070</v>
      </c>
      <c r="C176" s="986" t="s">
        <v>358</v>
      </c>
      <c r="D176" s="1139">
        <f t="shared" ref="D176:J176" si="2">D33+D152</f>
        <v>1000</v>
      </c>
      <c r="E176" s="1139">
        <f t="shared" si="2"/>
        <v>0</v>
      </c>
      <c r="F176" s="1139">
        <f t="shared" si="2"/>
        <v>1000</v>
      </c>
      <c r="G176" s="1139">
        <f t="shared" si="2"/>
        <v>400</v>
      </c>
      <c r="H176" s="1139">
        <f t="shared" si="2"/>
        <v>400</v>
      </c>
      <c r="I176" s="1139">
        <f t="shared" si="2"/>
        <v>700</v>
      </c>
      <c r="J176" s="1139">
        <f t="shared" si="2"/>
        <v>1000</v>
      </c>
    </row>
    <row r="177" spans="1:10" ht="18" customHeight="1">
      <c r="A177" s="2617"/>
      <c r="B177" s="2617"/>
      <c r="C177" s="2617"/>
      <c r="D177" s="2617"/>
      <c r="E177" s="2617"/>
      <c r="F177" s="2617"/>
      <c r="G177" s="2617"/>
      <c r="H177" s="2617"/>
      <c r="I177" s="2617"/>
      <c r="J177" s="2617"/>
    </row>
    <row r="178" spans="1:10" ht="26.25" customHeight="1">
      <c r="A178" s="2594" t="s">
        <v>2261</v>
      </c>
      <c r="B178" s="2594"/>
      <c r="C178" s="2594"/>
      <c r="D178" s="2594"/>
      <c r="E178" s="2594"/>
      <c r="F178" s="2594"/>
      <c r="G178" s="2594"/>
      <c r="H178" s="2594"/>
      <c r="I178" s="2594"/>
      <c r="J178" s="2594"/>
    </row>
    <row r="179" spans="1:10">
      <c r="A179" s="2625" t="s">
        <v>1114</v>
      </c>
      <c r="B179" s="2625"/>
      <c r="C179" s="2625"/>
      <c r="D179" s="2625"/>
      <c r="E179" s="2625"/>
      <c r="F179" s="2625"/>
      <c r="G179" s="2625"/>
      <c r="H179" s="2625"/>
      <c r="I179" s="2625"/>
      <c r="J179" s="2625"/>
    </row>
    <row r="180" spans="1:10" ht="14.25">
      <c r="A180" s="2594" t="s">
        <v>1717</v>
      </c>
      <c r="B180" s="2594"/>
      <c r="C180" s="2594"/>
      <c r="D180" s="2594"/>
      <c r="E180" s="2594"/>
      <c r="F180" s="2594"/>
      <c r="G180" s="2594"/>
      <c r="H180" s="2594"/>
      <c r="I180" s="2594"/>
      <c r="J180" s="2594"/>
    </row>
    <row r="181" spans="1:10" ht="9" customHeight="1">
      <c r="A181" s="2623" t="s">
        <v>992</v>
      </c>
      <c r="B181" s="2623"/>
      <c r="C181" s="2623"/>
      <c r="D181" s="2623"/>
      <c r="E181" s="2623"/>
      <c r="F181" s="2623"/>
      <c r="G181" s="2623"/>
      <c r="H181" s="2623"/>
      <c r="I181" s="2623"/>
      <c r="J181" s="2623"/>
    </row>
    <row r="182" spans="1:10" ht="14.25" hidden="1">
      <c r="A182" s="2624" t="s">
        <v>1698</v>
      </c>
      <c r="B182" s="2624"/>
      <c r="C182" s="2624"/>
      <c r="D182" s="2624"/>
      <c r="E182" s="2624"/>
      <c r="F182" s="2624"/>
      <c r="G182" s="2624"/>
      <c r="H182" s="2624"/>
      <c r="I182" s="2624"/>
      <c r="J182" s="2624"/>
    </row>
    <row r="183" spans="1:10">
      <c r="A183" s="2594" t="s">
        <v>993</v>
      </c>
      <c r="B183" s="2594"/>
      <c r="C183" s="2594"/>
      <c r="D183" s="2594"/>
      <c r="E183" s="2594"/>
      <c r="F183" s="2594"/>
      <c r="G183" s="2594"/>
      <c r="H183" s="2594"/>
      <c r="I183" s="2594"/>
      <c r="J183" s="2594"/>
    </row>
    <row r="184" spans="1:10" s="626" customFormat="1" ht="14.25">
      <c r="A184" s="832" t="s">
        <v>2075</v>
      </c>
      <c r="B184" s="832"/>
      <c r="C184" s="833"/>
      <c r="D184" s="832"/>
      <c r="E184" s="832"/>
      <c r="F184" s="832"/>
      <c r="G184" s="832" t="s">
        <v>1147</v>
      </c>
      <c r="H184" s="832"/>
      <c r="I184" s="832"/>
      <c r="J184" s="832"/>
    </row>
    <row r="185" spans="1:10" s="626" customFormat="1" ht="14.25">
      <c r="A185" s="834" t="s">
        <v>1700</v>
      </c>
      <c r="B185" s="833" t="s">
        <v>642</v>
      </c>
      <c r="C185" s="836"/>
      <c r="D185" s="678"/>
      <c r="E185" s="675" t="s">
        <v>309</v>
      </c>
      <c r="F185" s="678"/>
      <c r="G185" s="675" t="s">
        <v>310</v>
      </c>
      <c r="H185" s="678"/>
      <c r="I185" s="678"/>
      <c r="J185" s="834"/>
    </row>
    <row r="186" spans="1:10">
      <c r="A186" s="2600"/>
      <c r="B186" s="2600"/>
      <c r="C186" s="2600"/>
      <c r="D186" s="2600"/>
      <c r="E186" s="2600"/>
      <c r="F186" s="2600"/>
      <c r="G186" s="2600"/>
      <c r="H186" s="2600"/>
      <c r="I186" s="2600"/>
      <c r="J186" s="2600"/>
    </row>
    <row r="187" spans="1:10">
      <c r="A187" s="2626"/>
      <c r="B187" s="2626"/>
      <c r="C187" s="2626"/>
      <c r="D187" s="2626"/>
      <c r="E187" s="2626"/>
      <c r="F187" s="2626"/>
      <c r="G187" s="2626"/>
      <c r="H187" s="2626"/>
      <c r="I187" s="2626"/>
      <c r="J187" s="2626"/>
    </row>
    <row r="188" spans="1:10">
      <c r="A188" s="2626"/>
      <c r="B188" s="2626"/>
      <c r="C188" s="2626"/>
      <c r="D188" s="2626"/>
      <c r="E188" s="2626"/>
      <c r="F188" s="2626"/>
      <c r="G188" s="2626"/>
      <c r="H188" s="2626"/>
      <c r="I188" s="2626"/>
      <c r="J188" s="2626"/>
    </row>
    <row r="189" spans="1:10">
      <c r="A189" s="2626"/>
      <c r="B189" s="2626"/>
      <c r="C189" s="2626"/>
      <c r="D189" s="2626"/>
      <c r="E189" s="2626"/>
      <c r="F189" s="2626"/>
      <c r="G189" s="2626"/>
      <c r="H189" s="2626"/>
      <c r="I189" s="2626"/>
      <c r="J189" s="2626"/>
    </row>
    <row r="190" spans="1:10">
      <c r="A190" s="2626"/>
      <c r="B190" s="2626"/>
      <c r="C190" s="2626"/>
      <c r="D190" s="2626"/>
      <c r="E190" s="2626"/>
      <c r="F190" s="2626"/>
      <c r="G190" s="2626"/>
      <c r="H190" s="2626"/>
      <c r="I190" s="2626"/>
      <c r="J190" s="2626"/>
    </row>
    <row r="191" spans="1:10">
      <c r="A191" s="987"/>
      <c r="B191" s="987"/>
      <c r="C191" s="987"/>
      <c r="D191" s="987"/>
      <c r="E191" s="987"/>
      <c r="F191" s="987"/>
      <c r="G191" s="987"/>
      <c r="H191" s="987"/>
      <c r="I191" s="987"/>
      <c r="J191" s="988"/>
    </row>
    <row r="192" spans="1:10">
      <c r="A192" s="2626"/>
      <c r="B192" s="2626"/>
      <c r="C192" s="2626"/>
      <c r="D192" s="2626"/>
      <c r="E192" s="2626"/>
      <c r="F192" s="2626"/>
      <c r="G192" s="2626"/>
      <c r="H192" s="2626"/>
      <c r="I192" s="2626"/>
      <c r="J192" s="2626"/>
    </row>
    <row r="193" spans="1:10">
      <c r="A193" s="2626"/>
      <c r="B193" s="2626"/>
      <c r="C193" s="2626"/>
      <c r="D193" s="2626"/>
      <c r="E193" s="2626"/>
      <c r="F193" s="2626"/>
      <c r="G193" s="2626"/>
      <c r="H193" s="2626"/>
      <c r="I193" s="2626"/>
      <c r="J193" s="2626"/>
    </row>
    <row r="194" spans="1:10">
      <c r="A194" s="2626"/>
      <c r="B194" s="2626"/>
      <c r="C194" s="2626"/>
      <c r="D194" s="2626"/>
      <c r="E194" s="2626"/>
      <c r="F194" s="2626"/>
      <c r="G194" s="2626"/>
      <c r="H194" s="2626"/>
      <c r="I194" s="2626"/>
      <c r="J194" s="2626"/>
    </row>
    <row r="195" spans="1:10">
      <c r="A195" s="2626"/>
      <c r="B195" s="2626"/>
      <c r="C195" s="2626"/>
      <c r="D195" s="2626"/>
      <c r="E195" s="2626"/>
      <c r="F195" s="2626"/>
      <c r="G195" s="2626"/>
      <c r="H195" s="2626"/>
      <c r="I195" s="2626"/>
      <c r="J195" s="2626"/>
    </row>
    <row r="196" spans="1:10">
      <c r="A196" s="987"/>
      <c r="B196" s="987"/>
      <c r="C196" s="987"/>
      <c r="D196" s="987"/>
      <c r="E196" s="987"/>
      <c r="F196" s="987"/>
      <c r="G196" s="987"/>
      <c r="H196" s="987"/>
      <c r="I196" s="987"/>
      <c r="J196" s="987"/>
    </row>
    <row r="197" spans="1:10">
      <c r="A197" s="2626"/>
      <c r="B197" s="2626"/>
      <c r="C197" s="2626"/>
      <c r="D197" s="2626"/>
      <c r="E197" s="2626"/>
      <c r="F197" s="2626"/>
      <c r="G197" s="2626"/>
      <c r="H197" s="2626"/>
      <c r="I197" s="2626"/>
      <c r="J197" s="2626"/>
    </row>
    <row r="198" spans="1:10">
      <c r="A198" s="987"/>
      <c r="B198" s="987"/>
      <c r="C198" s="987"/>
      <c r="D198" s="987"/>
      <c r="E198" s="987"/>
      <c r="F198" s="989"/>
      <c r="G198" s="989"/>
      <c r="H198" s="989"/>
      <c r="I198" s="989"/>
      <c r="J198" s="989"/>
    </row>
    <row r="199" spans="1:10">
      <c r="A199" s="2626"/>
      <c r="B199" s="2626"/>
      <c r="C199" s="2626"/>
      <c r="D199" s="2626"/>
      <c r="E199" s="2626"/>
      <c r="F199" s="2626"/>
      <c r="G199" s="2626"/>
      <c r="H199" s="2626"/>
      <c r="I199" s="2626"/>
      <c r="J199" s="2626"/>
    </row>
    <row r="200" spans="1:10">
      <c r="A200" s="987"/>
      <c r="B200" s="987"/>
      <c r="C200" s="987"/>
      <c r="D200" s="987"/>
      <c r="E200" s="987"/>
      <c r="F200" s="987"/>
      <c r="G200" s="987"/>
      <c r="H200" s="987"/>
      <c r="I200" s="987"/>
      <c r="J200" s="987"/>
    </row>
    <row r="201" spans="1:10">
      <c r="A201" s="2626"/>
      <c r="B201" s="2626"/>
      <c r="C201" s="2626"/>
      <c r="D201" s="2626"/>
      <c r="E201" s="2626"/>
      <c r="F201" s="2626"/>
      <c r="G201" s="2626"/>
      <c r="H201" s="2626"/>
      <c r="I201" s="2626"/>
      <c r="J201" s="2626"/>
    </row>
    <row r="202" spans="1:10">
      <c r="A202" s="987"/>
      <c r="B202" s="987"/>
      <c r="C202" s="987"/>
      <c r="D202" s="987"/>
      <c r="E202" s="987"/>
      <c r="F202" s="987"/>
      <c r="G202" s="987"/>
      <c r="H202" s="987"/>
      <c r="I202" s="987"/>
      <c r="J202" s="987"/>
    </row>
    <row r="203" spans="1:10">
      <c r="A203" s="2626" t="s">
        <v>53</v>
      </c>
      <c r="B203" s="2626"/>
      <c r="C203" s="2626"/>
      <c r="D203" s="2626"/>
      <c r="E203" s="2626"/>
      <c r="F203" s="2626"/>
      <c r="G203" s="2626"/>
      <c r="H203" s="2626"/>
      <c r="I203" s="2626"/>
      <c r="J203" s="2626"/>
    </row>
    <row r="204" spans="1:10">
      <c r="A204" s="2628" t="s">
        <v>1709</v>
      </c>
      <c r="B204" s="2628"/>
      <c r="C204" s="2628"/>
      <c r="D204" s="2628"/>
      <c r="E204" s="2628"/>
      <c r="F204" s="2628"/>
      <c r="G204" s="2628"/>
      <c r="H204" s="2628"/>
      <c r="I204" s="2628"/>
      <c r="J204" s="2628"/>
    </row>
    <row r="205" spans="1:10">
      <c r="A205" s="2628" t="s">
        <v>1710</v>
      </c>
      <c r="B205" s="2628"/>
      <c r="C205" s="2628"/>
      <c r="D205" s="2628"/>
      <c r="E205" s="2628"/>
      <c r="F205" s="2628"/>
      <c r="G205" s="2628"/>
      <c r="H205" s="2628"/>
      <c r="I205" s="2628"/>
      <c r="J205" s="2628"/>
    </row>
    <row r="206" spans="1:10">
      <c r="A206" s="2628" t="s">
        <v>1711</v>
      </c>
      <c r="B206" s="2628"/>
      <c r="C206" s="2628"/>
      <c r="D206" s="2628"/>
      <c r="E206" s="2628"/>
      <c r="F206" s="2628"/>
      <c r="G206" s="2628"/>
      <c r="H206" s="2628"/>
      <c r="I206" s="2628"/>
      <c r="J206" s="2628"/>
    </row>
    <row r="207" spans="1:10">
      <c r="A207" s="987" t="s">
        <v>932</v>
      </c>
      <c r="B207" s="990"/>
      <c r="C207" s="990"/>
      <c r="D207" s="990"/>
      <c r="E207" s="990"/>
      <c r="F207" s="990"/>
      <c r="G207" s="990"/>
      <c r="H207" s="990"/>
      <c r="I207" s="990"/>
      <c r="J207" s="990"/>
    </row>
    <row r="208" spans="1:10">
      <c r="A208" s="2628" t="s">
        <v>1712</v>
      </c>
      <c r="B208" s="2628"/>
      <c r="C208" s="2628"/>
      <c r="D208" s="2628"/>
      <c r="E208" s="2628"/>
      <c r="F208" s="2628"/>
      <c r="G208" s="2628"/>
      <c r="H208" s="2628"/>
      <c r="I208" s="2628"/>
      <c r="J208" s="2628"/>
    </row>
    <row r="209" spans="1:10">
      <c r="A209" s="2594" t="s">
        <v>675</v>
      </c>
      <c r="B209" s="2594"/>
      <c r="C209" s="2594"/>
      <c r="D209" s="2594"/>
      <c r="E209" s="2594"/>
      <c r="F209" s="2594"/>
      <c r="G209" s="2594"/>
      <c r="H209" s="2594"/>
      <c r="I209" s="2594"/>
      <c r="J209" s="2594"/>
    </row>
    <row r="210" spans="1:10">
      <c r="A210" s="2625" t="s">
        <v>1114</v>
      </c>
      <c r="B210" s="2625"/>
      <c r="C210" s="2625"/>
      <c r="D210" s="2625"/>
      <c r="E210" s="2625"/>
      <c r="F210" s="2625"/>
      <c r="G210" s="2625"/>
      <c r="H210" s="2625"/>
      <c r="I210" s="2625"/>
      <c r="J210" s="2625"/>
    </row>
    <row r="211" spans="1:10" ht="14.25">
      <c r="A211" s="2625" t="s">
        <v>1713</v>
      </c>
      <c r="B211" s="2625"/>
      <c r="C211" s="2625"/>
      <c r="D211" s="2625"/>
      <c r="E211" s="2625"/>
      <c r="F211" s="2625"/>
      <c r="G211" s="2625"/>
      <c r="H211" s="2625"/>
      <c r="I211" s="2625"/>
      <c r="J211" s="2625"/>
    </row>
    <row r="212" spans="1:10">
      <c r="A212" s="2623" t="s">
        <v>992</v>
      </c>
      <c r="B212" s="2623"/>
      <c r="C212" s="2623"/>
      <c r="D212" s="2623"/>
      <c r="E212" s="2623"/>
      <c r="F212" s="2623"/>
      <c r="G212" s="2623"/>
      <c r="H212" s="2623"/>
      <c r="I212" s="2623"/>
      <c r="J212" s="2623"/>
    </row>
    <row r="213" spans="1:10" ht="14.25">
      <c r="A213" s="2631" t="s">
        <v>1714</v>
      </c>
      <c r="B213" s="2631"/>
      <c r="C213" s="2631"/>
      <c r="D213" s="2631"/>
      <c r="E213" s="2631"/>
      <c r="F213" s="2631"/>
      <c r="G213" s="2631"/>
      <c r="H213" s="2631"/>
      <c r="I213" s="2631"/>
      <c r="J213" s="2631"/>
    </row>
    <row r="214" spans="1:10">
      <c r="A214" s="2625" t="s">
        <v>993</v>
      </c>
      <c r="B214" s="2625"/>
      <c r="C214" s="2625"/>
      <c r="D214" s="2625"/>
      <c r="E214" s="2625"/>
      <c r="F214" s="2625"/>
      <c r="G214" s="2625"/>
      <c r="H214" s="2625"/>
      <c r="I214" s="2625"/>
      <c r="J214" s="2625"/>
    </row>
    <row r="215" spans="1:10">
      <c r="A215" s="2625" t="s">
        <v>994</v>
      </c>
      <c r="B215" s="2625"/>
      <c r="C215" s="2625"/>
      <c r="D215" s="2625"/>
      <c r="E215" s="2625"/>
      <c r="F215" s="2625"/>
      <c r="G215" s="2625"/>
      <c r="H215" s="2625"/>
      <c r="I215" s="2625"/>
      <c r="J215" s="2625"/>
    </row>
    <row r="216" spans="1:10" ht="14.25">
      <c r="A216" s="2630" t="s">
        <v>1708</v>
      </c>
      <c r="B216" s="2630"/>
      <c r="C216" s="2630"/>
      <c r="D216" s="2630"/>
      <c r="E216" s="2630"/>
      <c r="F216" s="2630"/>
      <c r="G216" s="2630"/>
      <c r="H216" s="2630"/>
      <c r="I216" s="2630"/>
      <c r="J216" s="2630"/>
    </row>
    <row r="217" spans="1:10">
      <c r="A217" s="2600"/>
      <c r="B217" s="2600"/>
      <c r="C217" s="2600"/>
      <c r="D217" s="2600"/>
      <c r="E217" s="2600"/>
      <c r="F217" s="2600"/>
      <c r="G217" s="2600"/>
      <c r="H217" s="2600"/>
      <c r="I217" s="2600"/>
      <c r="J217" s="2600"/>
    </row>
  </sheetData>
  <mergeCells count="42">
    <mergeCell ref="A9:E9"/>
    <mergeCell ref="B15:E15"/>
    <mergeCell ref="F30:F31"/>
    <mergeCell ref="G30:J30"/>
    <mergeCell ref="A177:J177"/>
    <mergeCell ref="A14:B14"/>
    <mergeCell ref="B16:G16"/>
    <mergeCell ref="A178:J178"/>
    <mergeCell ref="A179:J179"/>
    <mergeCell ref="A180:J180"/>
    <mergeCell ref="B17:F18"/>
    <mergeCell ref="H29:J29"/>
    <mergeCell ref="A187:J187"/>
    <mergeCell ref="A188:J188"/>
    <mergeCell ref="A189:J189"/>
    <mergeCell ref="A190:J190"/>
    <mergeCell ref="A181:J181"/>
    <mergeCell ref="A182:J182"/>
    <mergeCell ref="A183:J183"/>
    <mergeCell ref="A217:J217"/>
    <mergeCell ref="A208:J208"/>
    <mergeCell ref="A209:J209"/>
    <mergeCell ref="A210:J210"/>
    <mergeCell ref="A211:J211"/>
    <mergeCell ref="A212:J212"/>
    <mergeCell ref="A213:J213"/>
    <mergeCell ref="K155:N155"/>
    <mergeCell ref="A206:J206"/>
    <mergeCell ref="A214:J214"/>
    <mergeCell ref="A215:J215"/>
    <mergeCell ref="A216:J216"/>
    <mergeCell ref="A199:J199"/>
    <mergeCell ref="A201:J201"/>
    <mergeCell ref="A203:J203"/>
    <mergeCell ref="A204:J204"/>
    <mergeCell ref="A205:J205"/>
    <mergeCell ref="A192:J192"/>
    <mergeCell ref="A193:J193"/>
    <mergeCell ref="A194:J194"/>
    <mergeCell ref="A195:J195"/>
    <mergeCell ref="A197:J197"/>
    <mergeCell ref="A186:J186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171"/>
  <sheetViews>
    <sheetView topLeftCell="A25" workbookViewId="0">
      <selection activeCell="A161" sqref="A161:XFD161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1.7109375" style="626" customWidth="1"/>
    <col min="5" max="5" width="12.140625" style="626" customWidth="1"/>
    <col min="6" max="6" width="10.42578125" style="626" customWidth="1"/>
    <col min="7" max="7" width="13.140625" style="626" customWidth="1"/>
    <col min="8" max="8" width="12.42578125" style="626" customWidth="1"/>
    <col min="9" max="9" width="11.85546875" style="626" customWidth="1"/>
    <col min="10" max="10" width="12.7109375" style="626" customWidth="1"/>
    <col min="11" max="11" width="9.140625" style="626"/>
    <col min="12" max="12" width="15.140625" style="626" customWidth="1"/>
    <col min="13" max="16384" width="9.140625" style="626"/>
  </cols>
  <sheetData>
    <row r="1" spans="1:12" ht="12" customHeight="1">
      <c r="A1" s="678"/>
      <c r="B1" s="679"/>
      <c r="C1" s="680"/>
      <c r="D1" s="678"/>
      <c r="E1" s="681"/>
      <c r="F1" s="2598" t="s">
        <v>32</v>
      </c>
      <c r="G1" s="2598"/>
      <c r="H1" s="2598"/>
      <c r="I1" s="2598"/>
      <c r="J1" s="2598"/>
      <c r="K1" s="678"/>
      <c r="L1" s="678"/>
    </row>
    <row r="2" spans="1:12" hidden="1">
      <c r="A2" s="678"/>
      <c r="B2" s="679"/>
      <c r="C2" s="680"/>
      <c r="D2" s="678"/>
      <c r="E2" s="681"/>
      <c r="F2" s="682"/>
      <c r="G2" s="682"/>
      <c r="H2" s="682"/>
      <c r="I2" s="682"/>
      <c r="J2" s="682"/>
      <c r="K2" s="678"/>
      <c r="L2" s="678"/>
    </row>
    <row r="3" spans="1:12">
      <c r="A3" s="678"/>
      <c r="B3" s="679"/>
      <c r="C3" s="680"/>
      <c r="D3" s="678"/>
      <c r="E3" s="681"/>
      <c r="F3" s="2599" t="s">
        <v>890</v>
      </c>
      <c r="G3" s="2599"/>
      <c r="H3" s="2599"/>
      <c r="I3" s="2599"/>
      <c r="J3" s="2599"/>
      <c r="K3" s="678"/>
      <c r="L3" s="678"/>
    </row>
    <row r="4" spans="1:12">
      <c r="A4" s="678"/>
      <c r="B4" s="679"/>
      <c r="C4" s="680"/>
      <c r="D4" s="678"/>
      <c r="E4" s="681"/>
      <c r="F4" s="683" t="s">
        <v>34</v>
      </c>
      <c r="G4" s="683"/>
      <c r="H4" s="678"/>
      <c r="I4" s="678"/>
      <c r="J4" s="678"/>
      <c r="K4" s="678"/>
      <c r="L4" s="678"/>
    </row>
    <row r="5" spans="1:12">
      <c r="A5" s="678"/>
      <c r="B5" s="836" t="s">
        <v>35</v>
      </c>
      <c r="C5" s="680"/>
      <c r="D5" s="678"/>
      <c r="E5" s="681"/>
      <c r="F5" s="681"/>
      <c r="G5" s="685" t="s">
        <v>174</v>
      </c>
      <c r="H5" s="678"/>
      <c r="I5" s="678"/>
      <c r="J5" s="678"/>
      <c r="K5" s="678"/>
      <c r="L5" s="678"/>
    </row>
    <row r="6" spans="1:12" ht="14.25">
      <c r="A6" s="838"/>
      <c r="B6" s="679"/>
      <c r="C6" s="680"/>
      <c r="D6" s="678"/>
      <c r="E6" s="681" t="s">
        <v>175</v>
      </c>
      <c r="F6" s="683" t="s">
        <v>935</v>
      </c>
      <c r="G6" s="678"/>
      <c r="H6" s="678"/>
      <c r="I6" s="678"/>
      <c r="J6" s="688"/>
      <c r="K6" s="678"/>
      <c r="L6" s="678"/>
    </row>
    <row r="7" spans="1:12" s="678" customFormat="1" ht="12" customHeight="1">
      <c r="A7" s="688" t="s">
        <v>2271</v>
      </c>
      <c r="B7" s="679"/>
      <c r="C7" s="689"/>
      <c r="F7" s="681"/>
      <c r="G7" s="681"/>
    </row>
    <row r="8" spans="1:12" s="688" customFormat="1" ht="9.75" customHeight="1">
      <c r="A8" s="2600" t="s">
        <v>1118</v>
      </c>
      <c r="B8" s="2600"/>
      <c r="C8" s="2600"/>
      <c r="D8" s="2600"/>
      <c r="E8" s="2600"/>
    </row>
    <row r="9" spans="1:12" s="678" customFormat="1">
      <c r="A9" s="688" t="s">
        <v>473</v>
      </c>
      <c r="B9" s="891"/>
      <c r="C9" s="892"/>
      <c r="D9" s="840"/>
      <c r="E9" s="840" t="s">
        <v>1850</v>
      </c>
    </row>
    <row r="10" spans="1:12">
      <c r="A10" s="2602" t="s">
        <v>207</v>
      </c>
      <c r="B10" s="2602"/>
      <c r="C10" s="2602"/>
      <c r="D10" s="2602"/>
      <c r="E10" s="2602"/>
      <c r="F10" s="681"/>
      <c r="G10" s="690" t="s">
        <v>208</v>
      </c>
      <c r="H10" s="678"/>
      <c r="I10" s="678" t="s">
        <v>1853</v>
      </c>
      <c r="J10" s="678"/>
      <c r="K10" s="678"/>
      <c r="L10" s="678"/>
    </row>
    <row r="11" spans="1:12" ht="12.75" customHeight="1">
      <c r="A11" s="2597" t="s">
        <v>903</v>
      </c>
      <c r="B11" s="2597"/>
      <c r="C11" s="2597"/>
      <c r="D11" s="2597"/>
      <c r="E11" s="2597"/>
      <c r="F11" s="681"/>
      <c r="G11" s="678"/>
      <c r="H11" s="678"/>
      <c r="I11" s="678"/>
      <c r="J11" s="678"/>
      <c r="K11" s="678"/>
      <c r="L11" s="678"/>
    </row>
    <row r="12" spans="1:12" s="857" customFormat="1">
      <c r="A12" s="2603" t="s">
        <v>2266</v>
      </c>
      <c r="B12" s="2604"/>
      <c r="C12" s="1530"/>
      <c r="F12" s="1531"/>
      <c r="G12" s="1531"/>
    </row>
    <row r="13" spans="1:12" ht="18" customHeight="1">
      <c r="A13" s="2632" t="s">
        <v>816</v>
      </c>
      <c r="B13" s="2632"/>
      <c r="C13" s="2632"/>
      <c r="D13" s="2632"/>
      <c r="E13" s="2632"/>
      <c r="F13" s="2632"/>
      <c r="G13" s="2632"/>
      <c r="H13" s="2632"/>
      <c r="I13" s="2632"/>
      <c r="J13" s="2632"/>
      <c r="K13" s="678"/>
      <c r="L13" s="678"/>
    </row>
    <row r="14" spans="1:12" ht="14.25" customHeight="1">
      <c r="A14" s="2638" t="s">
        <v>1036</v>
      </c>
      <c r="B14" s="2638"/>
      <c r="C14" s="2638"/>
      <c r="D14" s="2638"/>
      <c r="E14" s="2638"/>
      <c r="F14" s="2638"/>
      <c r="G14" s="2638"/>
      <c r="H14" s="2638"/>
      <c r="I14" s="2638"/>
      <c r="J14" s="2638"/>
      <c r="K14" s="678"/>
      <c r="L14" s="678" t="s">
        <v>1852</v>
      </c>
    </row>
    <row r="15" spans="1:12" ht="16.5" customHeight="1">
      <c r="A15" s="2639" t="s">
        <v>2233</v>
      </c>
      <c r="B15" s="2639"/>
      <c r="C15" s="2639"/>
      <c r="D15" s="2639"/>
      <c r="E15" s="2639"/>
      <c r="F15" s="2639"/>
      <c r="G15" s="2639"/>
      <c r="H15" s="2639"/>
      <c r="I15" s="2639"/>
      <c r="J15" s="2639"/>
      <c r="K15" s="678"/>
      <c r="L15" s="678"/>
    </row>
    <row r="16" spans="1:12" s="688" customFormat="1" ht="18" customHeight="1">
      <c r="A16" s="1405"/>
      <c r="B16" s="2619" t="s">
        <v>2250</v>
      </c>
      <c r="C16" s="2619"/>
      <c r="D16" s="2619"/>
      <c r="E16" s="2619"/>
      <c r="F16" s="2619"/>
      <c r="G16" s="1351"/>
      <c r="H16" s="1351"/>
      <c r="I16" s="1352"/>
      <c r="J16" s="1352"/>
      <c r="L16" s="688" t="s">
        <v>1854</v>
      </c>
    </row>
    <row r="17" spans="1:14" ht="14.25">
      <c r="A17" s="1352"/>
      <c r="B17" s="2619"/>
      <c r="C17" s="2619"/>
      <c r="D17" s="2619"/>
      <c r="E17" s="2619"/>
      <c r="F17" s="2619"/>
      <c r="G17" s="1352"/>
      <c r="H17" s="688"/>
      <c r="I17" s="688"/>
      <c r="J17" s="688"/>
      <c r="K17" s="688"/>
      <c r="L17" s="688"/>
    </row>
    <row r="18" spans="1:14" ht="13.5" thickBot="1">
      <c r="A18" s="693" t="s">
        <v>1005</v>
      </c>
      <c r="B18" s="694"/>
      <c r="C18" s="694"/>
      <c r="D18" s="694"/>
      <c r="E18" s="688"/>
      <c r="F18" s="695" t="s">
        <v>332</v>
      </c>
      <c r="G18" s="688"/>
      <c r="H18" s="688"/>
      <c r="I18" s="688"/>
      <c r="J18" s="688"/>
      <c r="K18" s="688"/>
      <c r="L18" s="688"/>
    </row>
    <row r="19" spans="1:14" ht="13.5" thickBot="1">
      <c r="A19" s="693" t="s">
        <v>257</v>
      </c>
      <c r="B19" s="696"/>
      <c r="C19" s="696"/>
      <c r="D19" s="696"/>
      <c r="E19" s="696"/>
      <c r="F19" s="693" t="s">
        <v>333</v>
      </c>
      <c r="G19" s="1406">
        <v>2</v>
      </c>
      <c r="H19" s="1407">
        <v>2</v>
      </c>
      <c r="I19" s="1408">
        <v>1</v>
      </c>
      <c r="J19" s="696"/>
      <c r="K19" s="696"/>
      <c r="L19" s="696"/>
    </row>
    <row r="20" spans="1:14">
      <c r="A20" s="693" t="s">
        <v>334</v>
      </c>
      <c r="B20" s="693"/>
      <c r="C20" s="693"/>
      <c r="D20" s="693"/>
      <c r="E20" s="693"/>
      <c r="F20" s="696"/>
      <c r="G20" s="693"/>
      <c r="H20" s="696"/>
      <c r="I20" s="693"/>
      <c r="J20" s="693"/>
      <c r="K20" s="693"/>
      <c r="L20" s="693"/>
    </row>
    <row r="21" spans="1:14">
      <c r="A21" s="693" t="s">
        <v>926</v>
      </c>
      <c r="B21" s="693"/>
      <c r="C21" s="693"/>
      <c r="D21" s="697"/>
      <c r="E21" s="697"/>
      <c r="F21" s="693" t="s">
        <v>1186</v>
      </c>
      <c r="G21" s="693"/>
      <c r="H21" s="693"/>
      <c r="I21" s="693"/>
      <c r="J21" s="693"/>
      <c r="K21" s="693"/>
      <c r="L21" s="693"/>
    </row>
    <row r="22" spans="1:14" ht="24" customHeight="1">
      <c r="A22" s="693" t="s">
        <v>1660</v>
      </c>
      <c r="B22" s="696"/>
      <c r="C22" s="696"/>
      <c r="D22" s="696"/>
      <c r="E22" s="696"/>
      <c r="F22" s="693" t="s">
        <v>52</v>
      </c>
      <c r="G22" s="693"/>
      <c r="H22" s="693"/>
      <c r="I22" s="696"/>
      <c r="J22" s="698"/>
      <c r="K22" s="696"/>
      <c r="L22" s="696"/>
    </row>
    <row r="23" spans="1:14" ht="15" customHeight="1">
      <c r="A23" s="696" t="s">
        <v>207</v>
      </c>
      <c r="B23" s="698"/>
      <c r="C23" s="699"/>
      <c r="D23" s="696"/>
      <c r="E23" s="696"/>
      <c r="F23" s="2611" t="s">
        <v>942</v>
      </c>
      <c r="G23" s="2611"/>
      <c r="H23" s="2611"/>
      <c r="I23" s="2611"/>
      <c r="J23" s="2611"/>
      <c r="K23" s="696"/>
      <c r="L23" s="696"/>
    </row>
    <row r="24" spans="1:14" ht="13.5" thickBot="1">
      <c r="A24" s="695" t="s">
        <v>915</v>
      </c>
      <c r="B24" s="700"/>
      <c r="C24" s="701"/>
      <c r="D24" s="700"/>
      <c r="E24" s="696"/>
      <c r="F24" s="2611"/>
      <c r="G24" s="2611"/>
      <c r="H24" s="2611"/>
      <c r="I24" s="2611"/>
      <c r="J24" s="2611"/>
      <c r="K24" s="696"/>
      <c r="L24" s="696"/>
    </row>
    <row r="25" spans="1:14" ht="13.5" thickBot="1">
      <c r="A25" s="693" t="s">
        <v>116</v>
      </c>
      <c r="B25" s="696"/>
      <c r="C25" s="699"/>
      <c r="D25" s="698"/>
      <c r="E25" s="702"/>
      <c r="G25" s="703"/>
      <c r="H25" s="704"/>
      <c r="I25" s="705"/>
      <c r="K25" s="698"/>
      <c r="L25" s="698"/>
    </row>
    <row r="26" spans="1:14" ht="13.5" thickBot="1">
      <c r="A26" s="693" t="s">
        <v>418</v>
      </c>
      <c r="B26" s="696"/>
      <c r="C26" s="696"/>
      <c r="D26" s="700"/>
      <c r="E26" s="700"/>
      <c r="F26" s="700"/>
      <c r="G26" s="706" t="s">
        <v>419</v>
      </c>
      <c r="H26" s="696"/>
      <c r="I26" s="698"/>
      <c r="J26" s="698"/>
      <c r="K26" s="700"/>
      <c r="L26" s="700"/>
    </row>
    <row r="27" spans="1:14" ht="13.5" thickBot="1">
      <c r="A27" s="693" t="s">
        <v>420</v>
      </c>
      <c r="B27" s="707"/>
      <c r="C27" s="708"/>
      <c r="D27" s="699"/>
      <c r="E27" s="709"/>
      <c r="F27" s="710"/>
      <c r="G27" s="688"/>
      <c r="H27" s="2618">
        <v>900272400020</v>
      </c>
      <c r="I27" s="2618"/>
      <c r="J27" s="2618"/>
      <c r="K27" s="688"/>
      <c r="L27" s="688"/>
    </row>
    <row r="28" spans="1:14" ht="4.5" customHeight="1" thickBot="1"/>
    <row r="29" spans="1:14" ht="40.5" customHeight="1" thickBot="1">
      <c r="A29" s="711" t="s">
        <v>406</v>
      </c>
      <c r="B29" s="712" t="s">
        <v>421</v>
      </c>
      <c r="C29" s="713"/>
      <c r="D29" s="712" t="s">
        <v>422</v>
      </c>
      <c r="E29" s="714"/>
      <c r="F29" s="2612" t="s">
        <v>362</v>
      </c>
      <c r="G29" s="2614" t="s">
        <v>363</v>
      </c>
      <c r="H29" s="2641"/>
      <c r="I29" s="2641"/>
      <c r="J29" s="2642"/>
    </row>
    <row r="30" spans="1:14" ht="69.75" customHeight="1" thickBot="1">
      <c r="A30" s="715"/>
      <c r="B30" s="716" t="s">
        <v>349</v>
      </c>
      <c r="C30" s="717" t="s">
        <v>671</v>
      </c>
      <c r="D30" s="718" t="s">
        <v>796</v>
      </c>
      <c r="E30" s="719" t="s">
        <v>971</v>
      </c>
      <c r="F30" s="2640"/>
      <c r="G30" s="718" t="s">
        <v>972</v>
      </c>
      <c r="H30" s="718" t="s">
        <v>973</v>
      </c>
      <c r="I30" s="718" t="s">
        <v>974</v>
      </c>
      <c r="J30" s="718" t="s">
        <v>975</v>
      </c>
      <c r="N30" s="698"/>
    </row>
    <row r="31" spans="1:14" ht="13.5" customHeight="1" thickBot="1">
      <c r="A31" s="720" t="s">
        <v>976</v>
      </c>
      <c r="B31" s="721" t="s">
        <v>977</v>
      </c>
      <c r="C31" s="722" t="s">
        <v>978</v>
      </c>
      <c r="D31" s="723" t="s">
        <v>739</v>
      </c>
      <c r="E31" s="723" t="s">
        <v>740</v>
      </c>
      <c r="F31" s="723" t="s">
        <v>672</v>
      </c>
      <c r="G31" s="724">
        <v>4</v>
      </c>
      <c r="H31" s="725">
        <v>5</v>
      </c>
      <c r="I31" s="726">
        <v>6</v>
      </c>
      <c r="J31" s="725">
        <v>7</v>
      </c>
    </row>
    <row r="32" spans="1:14" ht="37.5" customHeight="1" thickBot="1">
      <c r="A32" s="720">
        <v>1100000</v>
      </c>
      <c r="B32" s="727" t="s">
        <v>1661</v>
      </c>
      <c r="C32" s="728" t="s">
        <v>358</v>
      </c>
      <c r="D32" s="729">
        <f>D113+D66+D69</f>
        <v>4000</v>
      </c>
      <c r="E32" s="729">
        <f>E125</f>
        <v>0</v>
      </c>
      <c r="F32" s="729">
        <f>F66+F114+F69</f>
        <v>4000</v>
      </c>
      <c r="G32" s="729">
        <f>G66+G69+G113</f>
        <v>1000</v>
      </c>
      <c r="H32" s="729">
        <f>H66+H69+H113</f>
        <v>1000</v>
      </c>
      <c r="I32" s="729">
        <f>I66+I69+I113</f>
        <v>2000</v>
      </c>
      <c r="J32" s="729">
        <f>F32</f>
        <v>4000</v>
      </c>
    </row>
    <row r="33" spans="1:10" ht="36" hidden="1" customHeight="1" thickBot="1">
      <c r="A33" s="720">
        <v>1110000</v>
      </c>
      <c r="B33" s="730" t="s">
        <v>1662</v>
      </c>
      <c r="C33" s="728" t="s">
        <v>358</v>
      </c>
      <c r="D33" s="731">
        <v>0</v>
      </c>
      <c r="E33" s="731"/>
      <c r="F33" s="731">
        <v>0</v>
      </c>
      <c r="G33" s="731">
        <v>0</v>
      </c>
      <c r="H33" s="731">
        <v>0</v>
      </c>
      <c r="I33" s="731">
        <v>0</v>
      </c>
      <c r="J33" s="731">
        <v>0</v>
      </c>
    </row>
    <row r="34" spans="1:10" ht="14.25" hidden="1">
      <c r="A34" s="732">
        <v>1110000</v>
      </c>
      <c r="B34" s="733" t="s">
        <v>803</v>
      </c>
      <c r="C34" s="734" t="s">
        <v>358</v>
      </c>
      <c r="D34" s="735">
        <v>0</v>
      </c>
      <c r="E34" s="735"/>
      <c r="F34" s="735">
        <v>0</v>
      </c>
      <c r="G34" s="735">
        <v>0</v>
      </c>
      <c r="H34" s="735">
        <v>0</v>
      </c>
      <c r="I34" s="735">
        <v>0</v>
      </c>
      <c r="J34" s="735">
        <v>0</v>
      </c>
    </row>
    <row r="35" spans="1:10" ht="25.5" hidden="1">
      <c r="A35" s="736">
        <v>1111000</v>
      </c>
      <c r="B35" s="737" t="s">
        <v>673</v>
      </c>
      <c r="C35" s="738" t="s">
        <v>804</v>
      </c>
      <c r="D35" s="739"/>
      <c r="E35" s="739"/>
      <c r="F35" s="739"/>
      <c r="G35" s="739"/>
      <c r="H35" s="739"/>
      <c r="I35" s="739"/>
      <c r="J35" s="739"/>
    </row>
    <row r="36" spans="1:10" ht="25.5" hidden="1">
      <c r="A36" s="740">
        <v>1112000</v>
      </c>
      <c r="B36" s="741" t="s">
        <v>271</v>
      </c>
      <c r="C36" s="742" t="s">
        <v>805</v>
      </c>
      <c r="D36" s="743"/>
      <c r="E36" s="743"/>
      <c r="F36" s="743"/>
      <c r="G36" s="743"/>
      <c r="H36" s="743"/>
      <c r="I36" s="743"/>
      <c r="J36" s="743"/>
    </row>
    <row r="37" spans="1:10" ht="25.5" hidden="1">
      <c r="A37" s="740">
        <v>1113000</v>
      </c>
      <c r="B37" s="741" t="s">
        <v>806</v>
      </c>
      <c r="C37" s="742" t="s">
        <v>807</v>
      </c>
      <c r="D37" s="743"/>
      <c r="E37" s="743"/>
      <c r="F37" s="743"/>
      <c r="G37" s="743"/>
      <c r="H37" s="743"/>
      <c r="I37" s="743"/>
      <c r="J37" s="743"/>
    </row>
    <row r="38" spans="1:10" ht="0.75" hidden="1" customHeight="1">
      <c r="A38" s="740">
        <v>1114000</v>
      </c>
      <c r="B38" s="741" t="s">
        <v>398</v>
      </c>
      <c r="C38" s="742" t="s">
        <v>399</v>
      </c>
      <c r="D38" s="743"/>
      <c r="E38" s="743"/>
      <c r="F38" s="743"/>
      <c r="G38" s="743"/>
      <c r="H38" s="743"/>
      <c r="I38" s="743"/>
      <c r="J38" s="743"/>
    </row>
    <row r="39" spans="1:10" hidden="1">
      <c r="A39" s="740">
        <v>1115000</v>
      </c>
      <c r="B39" s="741" t="s">
        <v>615</v>
      </c>
      <c r="C39" s="742" t="s">
        <v>388</v>
      </c>
      <c r="D39" s="743"/>
      <c r="E39" s="743"/>
      <c r="F39" s="743"/>
      <c r="G39" s="743"/>
      <c r="H39" s="743"/>
      <c r="I39" s="743"/>
      <c r="J39" s="743"/>
    </row>
    <row r="40" spans="1:10" ht="25.5" hidden="1">
      <c r="A40" s="740">
        <v>1116000</v>
      </c>
      <c r="B40" s="741" t="s">
        <v>1024</v>
      </c>
      <c r="C40" s="742" t="s">
        <v>389</v>
      </c>
      <c r="D40" s="743"/>
      <c r="E40" s="743"/>
      <c r="F40" s="743"/>
      <c r="G40" s="743"/>
      <c r="H40" s="743"/>
      <c r="I40" s="743"/>
      <c r="J40" s="743"/>
    </row>
    <row r="41" spans="1:10" ht="39" hidden="1" thickBot="1">
      <c r="A41" s="744">
        <v>1117000</v>
      </c>
      <c r="B41" s="745" t="s">
        <v>19</v>
      </c>
      <c r="C41" s="746" t="s">
        <v>20</v>
      </c>
      <c r="D41" s="747"/>
      <c r="E41" s="747"/>
      <c r="F41" s="747"/>
      <c r="G41" s="747"/>
      <c r="H41" s="747"/>
      <c r="I41" s="747"/>
      <c r="J41" s="747"/>
    </row>
    <row r="42" spans="1:10" ht="29.25" hidden="1" thickBot="1">
      <c r="A42" s="748">
        <v>1120000</v>
      </c>
      <c r="B42" s="749" t="s">
        <v>21</v>
      </c>
      <c r="C42" s="728" t="s">
        <v>358</v>
      </c>
      <c r="D42" s="750">
        <v>0</v>
      </c>
      <c r="E42" s="750"/>
      <c r="F42" s="750">
        <v>0</v>
      </c>
      <c r="G42" s="750">
        <v>0</v>
      </c>
      <c r="H42" s="750">
        <v>0</v>
      </c>
      <c r="I42" s="750">
        <v>0</v>
      </c>
      <c r="J42" s="750">
        <v>0</v>
      </c>
    </row>
    <row r="43" spans="1:10" ht="14.25" hidden="1">
      <c r="A43" s="732">
        <v>1121000</v>
      </c>
      <c r="B43" s="751" t="s">
        <v>22</v>
      </c>
      <c r="C43" s="752"/>
      <c r="D43" s="739">
        <v>0</v>
      </c>
      <c r="E43" s="739"/>
      <c r="F43" s="739">
        <v>0</v>
      </c>
      <c r="G43" s="739">
        <v>0</v>
      </c>
      <c r="H43" s="739">
        <v>0</v>
      </c>
      <c r="I43" s="739">
        <v>0</v>
      </c>
      <c r="J43" s="739">
        <v>0</v>
      </c>
    </row>
    <row r="44" spans="1:10" ht="25.5" hidden="1">
      <c r="A44" s="740">
        <v>1121100</v>
      </c>
      <c r="B44" s="753" t="s">
        <v>380</v>
      </c>
      <c r="C44" s="742" t="s">
        <v>381</v>
      </c>
      <c r="D44" s="743"/>
      <c r="E44" s="743"/>
      <c r="F44" s="743"/>
      <c r="G44" s="743"/>
      <c r="H44" s="743"/>
      <c r="I44" s="743"/>
      <c r="J44" s="743"/>
    </row>
    <row r="45" spans="1:10" hidden="1">
      <c r="A45" s="740">
        <v>1121200</v>
      </c>
      <c r="B45" s="754" t="s">
        <v>1663</v>
      </c>
      <c r="C45" s="742" t="s">
        <v>383</v>
      </c>
      <c r="D45" s="743"/>
      <c r="E45" s="743"/>
      <c r="F45" s="743"/>
      <c r="G45" s="743"/>
      <c r="H45" s="743"/>
      <c r="I45" s="743"/>
      <c r="J45" s="743"/>
    </row>
    <row r="46" spans="1:10" hidden="1">
      <c r="A46" s="740">
        <v>1121300</v>
      </c>
      <c r="B46" s="753" t="s">
        <v>769</v>
      </c>
      <c r="C46" s="742" t="s">
        <v>384</v>
      </c>
      <c r="D46" s="743"/>
      <c r="E46" s="743"/>
      <c r="F46" s="743"/>
      <c r="G46" s="743"/>
      <c r="H46" s="743"/>
      <c r="I46" s="743"/>
      <c r="J46" s="743"/>
    </row>
    <row r="47" spans="1:10" hidden="1">
      <c r="A47" s="740">
        <v>1121400</v>
      </c>
      <c r="B47" s="753" t="s">
        <v>770</v>
      </c>
      <c r="C47" s="742" t="s">
        <v>385</v>
      </c>
      <c r="D47" s="743"/>
      <c r="E47" s="743"/>
      <c r="F47" s="743"/>
      <c r="G47" s="743"/>
      <c r="H47" s="743"/>
      <c r="I47" s="743"/>
      <c r="J47" s="743"/>
    </row>
    <row r="48" spans="1:10" hidden="1">
      <c r="A48" s="740">
        <v>1121500</v>
      </c>
      <c r="B48" s="753" t="s">
        <v>69</v>
      </c>
      <c r="C48" s="742" t="s">
        <v>386</v>
      </c>
      <c r="D48" s="739"/>
      <c r="E48" s="739"/>
      <c r="F48" s="739"/>
      <c r="G48" s="739"/>
      <c r="H48" s="739"/>
      <c r="I48" s="739"/>
      <c r="J48" s="739"/>
    </row>
    <row r="49" spans="1:10" hidden="1">
      <c r="A49" s="740">
        <v>1121600</v>
      </c>
      <c r="B49" s="753" t="s">
        <v>70</v>
      </c>
      <c r="C49" s="742" t="s">
        <v>387</v>
      </c>
      <c r="D49" s="743"/>
      <c r="E49" s="743"/>
      <c r="F49" s="743"/>
      <c r="G49" s="743"/>
      <c r="H49" s="743"/>
      <c r="I49" s="743"/>
      <c r="J49" s="743"/>
    </row>
    <row r="50" spans="1:10" ht="13.5" hidden="1" thickBot="1">
      <c r="A50" s="756">
        <v>1121700</v>
      </c>
      <c r="B50" s="757" t="s">
        <v>71</v>
      </c>
      <c r="C50" s="746" t="s">
        <v>766</v>
      </c>
      <c r="D50" s="747"/>
      <c r="E50" s="747"/>
      <c r="F50" s="747"/>
      <c r="G50" s="747"/>
      <c r="H50" s="747"/>
      <c r="I50" s="747"/>
      <c r="J50" s="747"/>
    </row>
    <row r="51" spans="1:10" ht="28.5" hidden="1">
      <c r="A51" s="732">
        <v>1122000</v>
      </c>
      <c r="B51" s="758" t="s">
        <v>767</v>
      </c>
      <c r="C51" s="734" t="s">
        <v>358</v>
      </c>
      <c r="D51" s="759">
        <v>0</v>
      </c>
      <c r="E51" s="759"/>
      <c r="F51" s="759">
        <v>0</v>
      </c>
      <c r="G51" s="759">
        <v>0</v>
      </c>
      <c r="H51" s="759">
        <v>0</v>
      </c>
      <c r="I51" s="759">
        <v>0</v>
      </c>
      <c r="J51" s="759">
        <v>0</v>
      </c>
    </row>
    <row r="52" spans="1:10" hidden="1">
      <c r="A52" s="760">
        <v>1122100</v>
      </c>
      <c r="B52" s="753" t="s">
        <v>72</v>
      </c>
      <c r="C52" s="738" t="s">
        <v>768</v>
      </c>
      <c r="D52" s="743"/>
      <c r="E52" s="743"/>
      <c r="F52" s="743"/>
      <c r="G52" s="743"/>
      <c r="H52" s="743"/>
      <c r="I52" s="743"/>
      <c r="J52" s="743"/>
    </row>
    <row r="53" spans="1:10" hidden="1">
      <c r="A53" s="760">
        <v>1122200</v>
      </c>
      <c r="B53" s="753" t="s">
        <v>487</v>
      </c>
      <c r="C53" s="742" t="s">
        <v>1021</v>
      </c>
      <c r="D53" s="743"/>
      <c r="E53" s="743"/>
      <c r="F53" s="743"/>
      <c r="G53" s="743"/>
      <c r="H53" s="743"/>
      <c r="I53" s="743"/>
      <c r="J53" s="743"/>
    </row>
    <row r="54" spans="1:10" ht="13.5" hidden="1" thickBot="1">
      <c r="A54" s="748">
        <v>1122300</v>
      </c>
      <c r="B54" s="757" t="s">
        <v>148</v>
      </c>
      <c r="C54" s="746" t="s">
        <v>1022</v>
      </c>
      <c r="D54" s="747"/>
      <c r="E54" s="747"/>
      <c r="F54" s="747"/>
      <c r="G54" s="747"/>
      <c r="H54" s="747"/>
      <c r="I54" s="747"/>
      <c r="J54" s="747"/>
    </row>
    <row r="55" spans="1:10" ht="28.5" hidden="1">
      <c r="A55" s="732">
        <v>1123000</v>
      </c>
      <c r="B55" s="758" t="s">
        <v>364</v>
      </c>
      <c r="C55" s="734" t="s">
        <v>358</v>
      </c>
      <c r="D55" s="759">
        <v>0</v>
      </c>
      <c r="E55" s="759"/>
      <c r="F55" s="759">
        <v>0</v>
      </c>
      <c r="G55" s="759">
        <v>0</v>
      </c>
      <c r="H55" s="759">
        <v>0</v>
      </c>
      <c r="I55" s="759">
        <v>0</v>
      </c>
      <c r="J55" s="759">
        <v>0</v>
      </c>
    </row>
    <row r="56" spans="1:10" hidden="1">
      <c r="A56" s="760">
        <v>1123100</v>
      </c>
      <c r="B56" s="753" t="s">
        <v>149</v>
      </c>
      <c r="C56" s="738" t="s">
        <v>365</v>
      </c>
      <c r="D56" s="743"/>
      <c r="E56" s="743"/>
      <c r="F56" s="743"/>
      <c r="G56" s="743"/>
      <c r="H56" s="743"/>
      <c r="I56" s="743"/>
      <c r="J56" s="743"/>
    </row>
    <row r="57" spans="1:10" hidden="1">
      <c r="A57" s="760">
        <v>1123200</v>
      </c>
      <c r="B57" s="753" t="s">
        <v>150</v>
      </c>
      <c r="C57" s="742" t="s">
        <v>366</v>
      </c>
      <c r="D57" s="743"/>
      <c r="E57" s="743"/>
      <c r="F57" s="743"/>
      <c r="G57" s="743"/>
      <c r="H57" s="743"/>
      <c r="I57" s="743"/>
      <c r="J57" s="743"/>
    </row>
    <row r="58" spans="1:10" ht="25.5" hidden="1">
      <c r="A58" s="760">
        <v>1123300</v>
      </c>
      <c r="B58" s="753" t="s">
        <v>151</v>
      </c>
      <c r="C58" s="742" t="s">
        <v>367</v>
      </c>
      <c r="D58" s="743"/>
      <c r="E58" s="743"/>
      <c r="F58" s="743"/>
      <c r="G58" s="743"/>
      <c r="H58" s="743"/>
      <c r="I58" s="743"/>
      <c r="J58" s="743"/>
    </row>
    <row r="59" spans="1:10" hidden="1">
      <c r="A59" s="760">
        <v>1123400</v>
      </c>
      <c r="B59" s="753" t="s">
        <v>556</v>
      </c>
      <c r="C59" s="742" t="s">
        <v>368</v>
      </c>
      <c r="D59" s="743"/>
      <c r="E59" s="743"/>
      <c r="F59" s="743"/>
      <c r="G59" s="743"/>
      <c r="H59" s="743"/>
      <c r="I59" s="743"/>
      <c r="J59" s="743"/>
    </row>
    <row r="60" spans="1:10" hidden="1">
      <c r="A60" s="760">
        <v>1123500</v>
      </c>
      <c r="B60" s="761" t="s">
        <v>557</v>
      </c>
      <c r="C60" s="762">
        <v>423500</v>
      </c>
      <c r="D60" s="743"/>
      <c r="E60" s="743"/>
      <c r="F60" s="743"/>
      <c r="G60" s="743"/>
      <c r="H60" s="743"/>
      <c r="I60" s="743"/>
      <c r="J60" s="743"/>
    </row>
    <row r="61" spans="1:10" ht="25.5" hidden="1">
      <c r="A61" s="760">
        <v>1123600</v>
      </c>
      <c r="B61" s="753" t="s">
        <v>186</v>
      </c>
      <c r="C61" s="742" t="s">
        <v>369</v>
      </c>
      <c r="D61" s="743"/>
      <c r="E61" s="743"/>
      <c r="F61" s="743"/>
      <c r="G61" s="743"/>
      <c r="H61" s="743"/>
      <c r="I61" s="743"/>
      <c r="J61" s="743"/>
    </row>
    <row r="62" spans="1:10" hidden="1">
      <c r="A62" s="760">
        <v>1123700</v>
      </c>
      <c r="B62" s="753" t="s">
        <v>187</v>
      </c>
      <c r="C62" s="742" t="s">
        <v>370</v>
      </c>
      <c r="D62" s="743"/>
      <c r="E62" s="743"/>
      <c r="F62" s="743"/>
      <c r="G62" s="743"/>
      <c r="H62" s="743"/>
      <c r="I62" s="743"/>
      <c r="J62" s="743"/>
    </row>
    <row r="63" spans="1:10" ht="27" hidden="1" customHeight="1" thickBot="1">
      <c r="A63" s="748">
        <v>1123800</v>
      </c>
      <c r="B63" s="757" t="s">
        <v>188</v>
      </c>
      <c r="C63" s="746" t="s">
        <v>371</v>
      </c>
      <c r="D63" s="747"/>
      <c r="E63" s="747"/>
      <c r="F63" s="747"/>
      <c r="G63" s="747"/>
      <c r="H63" s="747"/>
      <c r="I63" s="747"/>
      <c r="J63" s="747"/>
    </row>
    <row r="64" spans="1:10" ht="28.5" hidden="1">
      <c r="A64" s="732">
        <v>1124000</v>
      </c>
      <c r="B64" s="758" t="s">
        <v>213</v>
      </c>
      <c r="C64" s="734" t="s">
        <v>358</v>
      </c>
      <c r="D64" s="759">
        <v>0</v>
      </c>
      <c r="E64" s="759"/>
      <c r="F64" s="759">
        <v>0</v>
      </c>
      <c r="G64" s="759">
        <v>0</v>
      </c>
      <c r="H64" s="759">
        <v>0</v>
      </c>
      <c r="I64" s="759">
        <v>0</v>
      </c>
      <c r="J64" s="759">
        <v>0</v>
      </c>
    </row>
    <row r="65" spans="1:10" ht="24" customHeight="1" thickBot="1">
      <c r="A65" s="748">
        <v>1124100</v>
      </c>
      <c r="B65" s="757" t="s">
        <v>189</v>
      </c>
      <c r="C65" s="746" t="s">
        <v>214</v>
      </c>
      <c r="D65" s="747"/>
      <c r="E65" s="747"/>
      <c r="F65" s="747"/>
      <c r="G65" s="747"/>
      <c r="H65" s="747"/>
      <c r="I65" s="747"/>
      <c r="J65" s="747"/>
    </row>
    <row r="66" spans="1:10" ht="28.5">
      <c r="A66" s="732">
        <v>1125000</v>
      </c>
      <c r="B66" s="758" t="s">
        <v>918</v>
      </c>
      <c r="C66" s="734" t="s">
        <v>358</v>
      </c>
      <c r="D66" s="759">
        <f>D67</f>
        <v>1500</v>
      </c>
      <c r="E66" s="759"/>
      <c r="F66" s="759">
        <f>F67</f>
        <v>1500</v>
      </c>
      <c r="G66" s="759">
        <f>G67</f>
        <v>500</v>
      </c>
      <c r="H66" s="759">
        <f>H67</f>
        <v>500</v>
      </c>
      <c r="I66" s="759">
        <f>I67</f>
        <v>1000</v>
      </c>
      <c r="J66" s="759">
        <f>J67</f>
        <v>1500</v>
      </c>
    </row>
    <row r="67" spans="1:10" ht="27" customHeight="1">
      <c r="A67" s="760">
        <v>1125100</v>
      </c>
      <c r="B67" s="753" t="s">
        <v>190</v>
      </c>
      <c r="C67" s="738" t="s">
        <v>919</v>
      </c>
      <c r="D67" s="743">
        <v>1500</v>
      </c>
      <c r="E67" s="743"/>
      <c r="F67" s="743">
        <f>D67</f>
        <v>1500</v>
      </c>
      <c r="G67" s="743">
        <v>500</v>
      </c>
      <c r="H67" s="743">
        <v>500</v>
      </c>
      <c r="I67" s="743">
        <v>1000</v>
      </c>
      <c r="J67" s="743">
        <f>F67</f>
        <v>1500</v>
      </c>
    </row>
    <row r="68" spans="1:10" ht="26.25" thickBot="1">
      <c r="A68" s="748">
        <v>1125200</v>
      </c>
      <c r="B68" s="757" t="s">
        <v>703</v>
      </c>
      <c r="C68" s="746" t="s">
        <v>1031</v>
      </c>
      <c r="D68" s="747"/>
      <c r="E68" s="747"/>
      <c r="F68" s="747"/>
      <c r="G68" s="747"/>
      <c r="H68" s="747"/>
      <c r="I68" s="747"/>
      <c r="J68" s="747"/>
    </row>
    <row r="69" spans="1:10" ht="25.5" customHeight="1">
      <c r="A69" s="732">
        <v>1126000</v>
      </c>
      <c r="B69" s="758" t="s">
        <v>1032</v>
      </c>
      <c r="C69" s="734" t="s">
        <v>358</v>
      </c>
      <c r="D69" s="1512">
        <f>D77</f>
        <v>2500</v>
      </c>
      <c r="E69" s="1512"/>
      <c r="F69" s="1512">
        <f>F77</f>
        <v>2500</v>
      </c>
      <c r="G69" s="1512">
        <f>G77</f>
        <v>500</v>
      </c>
      <c r="H69" s="1512">
        <f>H77</f>
        <v>500</v>
      </c>
      <c r="I69" s="1512">
        <f>I77</f>
        <v>1000</v>
      </c>
      <c r="J69" s="1512">
        <f>J77</f>
        <v>2500</v>
      </c>
    </row>
    <row r="70" spans="1:10" ht="26.25" customHeight="1">
      <c r="A70" s="732">
        <v>1126100</v>
      </c>
      <c r="B70" s="753" t="s">
        <v>983</v>
      </c>
      <c r="C70" s="738" t="s">
        <v>1033</v>
      </c>
      <c r="D70" s="743"/>
      <c r="E70" s="743"/>
      <c r="F70" s="743"/>
      <c r="G70" s="743"/>
      <c r="H70" s="743"/>
      <c r="I70" s="743"/>
      <c r="J70" s="743"/>
    </row>
    <row r="71" spans="1:10" hidden="1">
      <c r="A71" s="732">
        <v>1126200</v>
      </c>
      <c r="B71" s="753" t="s">
        <v>984</v>
      </c>
      <c r="C71" s="742" t="s">
        <v>1034</v>
      </c>
      <c r="D71" s="743"/>
      <c r="E71" s="743"/>
      <c r="F71" s="743"/>
      <c r="G71" s="743"/>
      <c r="H71" s="743"/>
      <c r="I71" s="743"/>
      <c r="J71" s="743"/>
    </row>
    <row r="72" spans="1:10" hidden="1">
      <c r="A72" s="732">
        <v>1126300</v>
      </c>
      <c r="B72" s="753" t="s">
        <v>390</v>
      </c>
      <c r="C72" s="742" t="s">
        <v>391</v>
      </c>
      <c r="D72" s="743"/>
      <c r="E72" s="743"/>
      <c r="F72" s="743"/>
      <c r="G72" s="743"/>
      <c r="H72" s="743"/>
      <c r="I72" s="743"/>
      <c r="J72" s="743"/>
    </row>
    <row r="73" spans="1:10" hidden="1">
      <c r="A73" s="740">
        <v>1126400</v>
      </c>
      <c r="B73" s="763" t="s">
        <v>985</v>
      </c>
      <c r="C73" s="742" t="s">
        <v>392</v>
      </c>
      <c r="D73" s="743"/>
      <c r="E73" s="743"/>
      <c r="F73" s="743"/>
      <c r="G73" s="743"/>
      <c r="H73" s="743"/>
      <c r="I73" s="743"/>
      <c r="J73" s="743"/>
    </row>
    <row r="74" spans="1:10" ht="25.5" hidden="1">
      <c r="A74" s="744">
        <v>1126500</v>
      </c>
      <c r="B74" s="764" t="s">
        <v>943</v>
      </c>
      <c r="C74" s="742" t="s">
        <v>393</v>
      </c>
      <c r="D74" s="743"/>
      <c r="E74" s="743"/>
      <c r="F74" s="743"/>
      <c r="G74" s="743"/>
      <c r="H74" s="743"/>
      <c r="I74" s="743"/>
      <c r="J74" s="743"/>
    </row>
    <row r="75" spans="1:10" hidden="1">
      <c r="A75" s="740">
        <v>1126600</v>
      </c>
      <c r="B75" s="763" t="s">
        <v>229</v>
      </c>
      <c r="C75" s="742" t="s">
        <v>394</v>
      </c>
      <c r="D75" s="743"/>
      <c r="E75" s="743"/>
      <c r="F75" s="743"/>
      <c r="G75" s="743"/>
      <c r="H75" s="743"/>
      <c r="I75" s="743"/>
      <c r="J75" s="743"/>
    </row>
    <row r="76" spans="1:10" hidden="1">
      <c r="A76" s="740">
        <v>1126700</v>
      </c>
      <c r="B76" s="763" t="s">
        <v>230</v>
      </c>
      <c r="C76" s="742" t="s">
        <v>395</v>
      </c>
      <c r="D76" s="743"/>
      <c r="E76" s="743"/>
      <c r="F76" s="743"/>
      <c r="G76" s="743"/>
      <c r="H76" s="743"/>
      <c r="I76" s="743"/>
      <c r="J76" s="743"/>
    </row>
    <row r="77" spans="1:10" ht="29.25" customHeight="1" thickBot="1">
      <c r="A77" s="756">
        <v>1126800</v>
      </c>
      <c r="B77" s="765" t="s">
        <v>480</v>
      </c>
      <c r="C77" s="746" t="s">
        <v>396</v>
      </c>
      <c r="D77" s="1517">
        <v>2500</v>
      </c>
      <c r="E77" s="1517"/>
      <c r="F77" s="1517">
        <f>D77+E77</f>
        <v>2500</v>
      </c>
      <c r="G77" s="1517">
        <v>500</v>
      </c>
      <c r="H77" s="1517">
        <v>500</v>
      </c>
      <c r="I77" s="1517">
        <v>1000</v>
      </c>
      <c r="J77" s="1517">
        <f>F77</f>
        <v>2500</v>
      </c>
    </row>
    <row r="78" spans="1:10" ht="14.25" hidden="1">
      <c r="A78" s="766">
        <v>1130000</v>
      </c>
      <c r="B78" s="767" t="s">
        <v>294</v>
      </c>
      <c r="C78" s="734" t="s">
        <v>358</v>
      </c>
      <c r="D78" s="759">
        <v>0</v>
      </c>
      <c r="E78" s="759"/>
      <c r="F78" s="759">
        <v>0</v>
      </c>
      <c r="G78" s="759">
        <v>0</v>
      </c>
      <c r="H78" s="759">
        <v>0</v>
      </c>
      <c r="I78" s="759">
        <v>0</v>
      </c>
      <c r="J78" s="759">
        <v>0</v>
      </c>
    </row>
    <row r="79" spans="1:10" hidden="1">
      <c r="A79" s="766">
        <v>1130100</v>
      </c>
      <c r="B79" s="763" t="s">
        <v>481</v>
      </c>
      <c r="C79" s="738" t="s">
        <v>295</v>
      </c>
      <c r="D79" s="743"/>
      <c r="E79" s="743"/>
      <c r="F79" s="743"/>
      <c r="G79" s="743"/>
      <c r="H79" s="743"/>
      <c r="I79" s="743"/>
      <c r="J79" s="743"/>
    </row>
    <row r="80" spans="1:10" hidden="1">
      <c r="A80" s="766">
        <v>1130200</v>
      </c>
      <c r="B80" s="763" t="s">
        <v>482</v>
      </c>
      <c r="C80" s="742" t="s">
        <v>296</v>
      </c>
      <c r="D80" s="743"/>
      <c r="E80" s="743"/>
      <c r="F80" s="743"/>
      <c r="G80" s="743"/>
      <c r="H80" s="743"/>
      <c r="I80" s="743"/>
      <c r="J80" s="743"/>
    </row>
    <row r="81" spans="1:10" hidden="1">
      <c r="A81" s="766">
        <v>1130300</v>
      </c>
      <c r="B81" s="763" t="s">
        <v>483</v>
      </c>
      <c r="C81" s="742" t="s">
        <v>297</v>
      </c>
      <c r="D81" s="743"/>
      <c r="E81" s="743"/>
      <c r="F81" s="743"/>
      <c r="G81" s="743"/>
      <c r="H81" s="743"/>
      <c r="I81" s="743"/>
      <c r="J81" s="743"/>
    </row>
    <row r="82" spans="1:10" hidden="1">
      <c r="A82" s="766">
        <v>1130400</v>
      </c>
      <c r="B82" s="768" t="s">
        <v>484</v>
      </c>
      <c r="C82" s="769" t="s">
        <v>298</v>
      </c>
      <c r="D82" s="739"/>
      <c r="E82" s="739"/>
      <c r="F82" s="739"/>
      <c r="G82" s="739"/>
      <c r="H82" s="739"/>
      <c r="I82" s="739"/>
      <c r="J82" s="739"/>
    </row>
    <row r="83" spans="1:10" ht="14.25" hidden="1">
      <c r="A83" s="740">
        <v>1131000</v>
      </c>
      <c r="B83" s="770" t="s">
        <v>299</v>
      </c>
      <c r="C83" s="771" t="s">
        <v>358</v>
      </c>
      <c r="D83" s="772"/>
      <c r="E83" s="772"/>
      <c r="F83" s="772"/>
      <c r="G83" s="772"/>
      <c r="H83" s="772"/>
      <c r="I83" s="772"/>
      <c r="J83" s="772"/>
    </row>
    <row r="84" spans="1:10" ht="25.5" hidden="1">
      <c r="A84" s="740">
        <v>1131100</v>
      </c>
      <c r="B84" s="763" t="s">
        <v>588</v>
      </c>
      <c r="C84" s="738" t="s">
        <v>300</v>
      </c>
      <c r="D84" s="743"/>
      <c r="E84" s="743"/>
      <c r="F84" s="743"/>
      <c r="G84" s="743"/>
      <c r="H84" s="743"/>
      <c r="I84" s="743"/>
      <c r="J84" s="743"/>
    </row>
    <row r="85" spans="1:10" hidden="1">
      <c r="A85" s="740">
        <v>1131200</v>
      </c>
      <c r="B85" s="763" t="s">
        <v>589</v>
      </c>
      <c r="C85" s="742" t="s">
        <v>301</v>
      </c>
      <c r="D85" s="743"/>
      <c r="E85" s="743"/>
      <c r="F85" s="743"/>
      <c r="G85" s="743"/>
      <c r="H85" s="743"/>
      <c r="I85" s="743"/>
      <c r="J85" s="743"/>
    </row>
    <row r="86" spans="1:10" ht="13.5" hidden="1" thickBot="1">
      <c r="A86" s="740">
        <v>1131300</v>
      </c>
      <c r="B86" s="765" t="s">
        <v>590</v>
      </c>
      <c r="C86" s="746" t="s">
        <v>302</v>
      </c>
      <c r="D86" s="747"/>
      <c r="E86" s="747"/>
      <c r="F86" s="747"/>
      <c r="G86" s="747"/>
      <c r="H86" s="747"/>
      <c r="I86" s="747"/>
      <c r="J86" s="747"/>
    </row>
    <row r="87" spans="1:10" ht="14.25" hidden="1">
      <c r="A87" s="773">
        <v>1140000</v>
      </c>
      <c r="B87" s="767" t="s">
        <v>303</v>
      </c>
      <c r="C87" s="734" t="s">
        <v>358</v>
      </c>
      <c r="D87" s="759">
        <v>0</v>
      </c>
      <c r="E87" s="759"/>
      <c r="F87" s="759">
        <v>0</v>
      </c>
      <c r="G87" s="759">
        <v>0</v>
      </c>
      <c r="H87" s="759">
        <v>0</v>
      </c>
      <c r="I87" s="759">
        <v>0</v>
      </c>
      <c r="J87" s="759">
        <v>0</v>
      </c>
    </row>
    <row r="88" spans="1:10" ht="25.5" hidden="1">
      <c r="A88" s="773">
        <v>1141000</v>
      </c>
      <c r="B88" s="763" t="s">
        <v>304</v>
      </c>
      <c r="C88" s="738" t="s">
        <v>1003</v>
      </c>
      <c r="D88" s="743"/>
      <c r="E88" s="743"/>
      <c r="F88" s="743"/>
      <c r="G88" s="743"/>
      <c r="H88" s="743"/>
      <c r="I88" s="743"/>
      <c r="J88" s="743"/>
    </row>
    <row r="89" spans="1:10" ht="25.5" hidden="1">
      <c r="A89" s="773">
        <v>1142000</v>
      </c>
      <c r="B89" s="763" t="s">
        <v>42</v>
      </c>
      <c r="C89" s="742" t="s">
        <v>43</v>
      </c>
      <c r="D89" s="743"/>
      <c r="E89" s="743"/>
      <c r="F89" s="743"/>
      <c r="G89" s="743"/>
      <c r="H89" s="743"/>
      <c r="I89" s="743"/>
      <c r="J89" s="743"/>
    </row>
    <row r="90" spans="1:10" ht="25.5" hidden="1">
      <c r="A90" s="773">
        <v>1143000</v>
      </c>
      <c r="B90" s="763" t="s">
        <v>44</v>
      </c>
      <c r="C90" s="742" t="s">
        <v>45</v>
      </c>
      <c r="D90" s="743"/>
      <c r="E90" s="743"/>
      <c r="F90" s="743"/>
      <c r="G90" s="743"/>
      <c r="H90" s="743"/>
      <c r="I90" s="743"/>
      <c r="J90" s="743"/>
    </row>
    <row r="91" spans="1:10" ht="26.25" hidden="1" thickBot="1">
      <c r="A91" s="773">
        <v>1144000</v>
      </c>
      <c r="B91" s="765" t="s">
        <v>46</v>
      </c>
      <c r="C91" s="746" t="s">
        <v>439</v>
      </c>
      <c r="D91" s="747"/>
      <c r="E91" s="747"/>
      <c r="F91" s="747"/>
      <c r="G91" s="747"/>
      <c r="H91" s="747"/>
      <c r="I91" s="747"/>
      <c r="J91" s="747"/>
    </row>
    <row r="92" spans="1:10" ht="0.75" hidden="1" customHeight="1">
      <c r="A92" s="773">
        <v>1150000</v>
      </c>
      <c r="B92" s="774" t="s">
        <v>730</v>
      </c>
      <c r="C92" s="734" t="s">
        <v>358</v>
      </c>
      <c r="D92" s="759">
        <v>0</v>
      </c>
      <c r="E92" s="759"/>
      <c r="F92" s="759">
        <v>0</v>
      </c>
      <c r="G92" s="759">
        <v>0</v>
      </c>
      <c r="H92" s="759">
        <v>0</v>
      </c>
      <c r="I92" s="759">
        <v>0</v>
      </c>
      <c r="J92" s="759">
        <v>0</v>
      </c>
    </row>
    <row r="93" spans="1:10" ht="25.5" hidden="1">
      <c r="A93" s="775">
        <v>1151000</v>
      </c>
      <c r="B93" s="763" t="s">
        <v>808</v>
      </c>
      <c r="C93" s="738" t="s">
        <v>809</v>
      </c>
      <c r="D93" s="743"/>
      <c r="E93" s="743"/>
      <c r="F93" s="743"/>
      <c r="G93" s="743"/>
      <c r="H93" s="743"/>
      <c r="I93" s="743"/>
      <c r="J93" s="743"/>
    </row>
    <row r="94" spans="1:10" ht="25.5" hidden="1">
      <c r="A94" s="775">
        <v>1152000</v>
      </c>
      <c r="B94" s="763" t="s">
        <v>1101</v>
      </c>
      <c r="C94" s="742" t="s">
        <v>810</v>
      </c>
      <c r="D94" s="743"/>
      <c r="E94" s="743"/>
      <c r="F94" s="743"/>
      <c r="G94" s="743"/>
      <c r="H94" s="743"/>
      <c r="I94" s="743"/>
      <c r="J94" s="743"/>
    </row>
    <row r="95" spans="1:10" ht="25.5" hidden="1">
      <c r="A95" s="775">
        <v>1153000</v>
      </c>
      <c r="B95" s="763" t="s">
        <v>830</v>
      </c>
      <c r="C95" s="742" t="s">
        <v>811</v>
      </c>
      <c r="D95" s="743"/>
      <c r="E95" s="743"/>
      <c r="F95" s="743"/>
      <c r="G95" s="743"/>
      <c r="H95" s="743"/>
      <c r="I95" s="743"/>
      <c r="J95" s="743"/>
    </row>
    <row r="96" spans="1:10" ht="25.5" hidden="1">
      <c r="A96" s="775">
        <v>1154000</v>
      </c>
      <c r="B96" s="763" t="s">
        <v>737</v>
      </c>
      <c r="C96" s="742" t="s">
        <v>812</v>
      </c>
      <c r="D96" s="743"/>
      <c r="E96" s="743"/>
      <c r="F96" s="743"/>
      <c r="G96" s="743"/>
      <c r="H96" s="743"/>
      <c r="I96" s="743"/>
      <c r="J96" s="743"/>
    </row>
    <row r="97" spans="1:10" ht="25.5" hidden="1">
      <c r="A97" s="760">
        <v>1155000</v>
      </c>
      <c r="B97" s="776" t="s">
        <v>1664</v>
      </c>
      <c r="C97" s="742" t="s">
        <v>727</v>
      </c>
      <c r="D97" s="777"/>
      <c r="E97" s="777"/>
      <c r="F97" s="777"/>
      <c r="G97" s="777"/>
      <c r="H97" s="777"/>
      <c r="I97" s="777"/>
      <c r="J97" s="777"/>
    </row>
    <row r="98" spans="1:10" ht="26.25" hidden="1" thickBot="1">
      <c r="A98" s="748">
        <v>1156000</v>
      </c>
      <c r="B98" s="778" t="s">
        <v>1665</v>
      </c>
      <c r="C98" s="746" t="s">
        <v>818</v>
      </c>
      <c r="D98" s="779"/>
      <c r="E98" s="779"/>
      <c r="F98" s="779"/>
      <c r="G98" s="779"/>
      <c r="H98" s="779"/>
      <c r="I98" s="779"/>
      <c r="J98" s="779"/>
    </row>
    <row r="99" spans="1:10" ht="25.5" hidden="1" customHeight="1">
      <c r="A99" s="732">
        <v>1160000</v>
      </c>
      <c r="B99" s="780" t="s">
        <v>819</v>
      </c>
      <c r="C99" s="734" t="s">
        <v>358</v>
      </c>
      <c r="D99" s="781">
        <v>0</v>
      </c>
      <c r="E99" s="781"/>
      <c r="F99" s="781">
        <v>0</v>
      </c>
      <c r="G99" s="781">
        <v>0</v>
      </c>
      <c r="H99" s="781">
        <v>0</v>
      </c>
      <c r="I99" s="781">
        <v>0</v>
      </c>
      <c r="J99" s="781">
        <v>0</v>
      </c>
    </row>
    <row r="100" spans="1:10" ht="38.25" hidden="1">
      <c r="A100" s="760">
        <v>1161000</v>
      </c>
      <c r="B100" s="782" t="s">
        <v>206</v>
      </c>
      <c r="C100" s="783" t="s">
        <v>358</v>
      </c>
      <c r="D100" s="777">
        <v>0</v>
      </c>
      <c r="E100" s="777"/>
      <c r="F100" s="777">
        <v>0</v>
      </c>
      <c r="G100" s="777">
        <v>0</v>
      </c>
      <c r="H100" s="777">
        <v>0</v>
      </c>
      <c r="I100" s="777">
        <v>0</v>
      </c>
      <c r="J100" s="777">
        <v>0</v>
      </c>
    </row>
    <row r="101" spans="1:10" ht="25.5" hidden="1">
      <c r="A101" s="760">
        <v>1161100</v>
      </c>
      <c r="B101" s="741" t="s">
        <v>1666</v>
      </c>
      <c r="C101" s="762">
        <v>471100</v>
      </c>
      <c r="D101" s="777"/>
      <c r="E101" s="777"/>
      <c r="F101" s="777"/>
      <c r="G101" s="777"/>
      <c r="H101" s="777"/>
      <c r="I101" s="777"/>
      <c r="J101" s="777"/>
    </row>
    <row r="102" spans="1:10" ht="25.5" hidden="1">
      <c r="A102" s="760">
        <v>1161200</v>
      </c>
      <c r="B102" s="776" t="s">
        <v>1667</v>
      </c>
      <c r="C102" s="762">
        <v>471200</v>
      </c>
      <c r="D102" s="777"/>
      <c r="E102" s="777"/>
      <c r="F102" s="777"/>
      <c r="G102" s="777"/>
      <c r="H102" s="777"/>
      <c r="I102" s="777"/>
      <c r="J102" s="777"/>
    </row>
    <row r="103" spans="1:10" ht="24.75" hidden="1" customHeight="1">
      <c r="A103" s="760">
        <v>1162000</v>
      </c>
      <c r="B103" s="782" t="s">
        <v>1125</v>
      </c>
      <c r="C103" s="783" t="s">
        <v>358</v>
      </c>
      <c r="D103" s="777">
        <v>0</v>
      </c>
      <c r="E103" s="777"/>
      <c r="F103" s="777">
        <v>0</v>
      </c>
      <c r="G103" s="777">
        <v>0</v>
      </c>
      <c r="H103" s="777">
        <v>0</v>
      </c>
      <c r="I103" s="777">
        <v>0</v>
      </c>
      <c r="J103" s="777">
        <v>0</v>
      </c>
    </row>
    <row r="104" spans="1:10" ht="25.5" hidden="1">
      <c r="A104" s="760">
        <v>1162100</v>
      </c>
      <c r="B104" s="776" t="s">
        <v>1668</v>
      </c>
      <c r="C104" s="742" t="s">
        <v>130</v>
      </c>
      <c r="D104" s="777"/>
      <c r="E104" s="777"/>
      <c r="F104" s="777"/>
      <c r="G104" s="777"/>
      <c r="H104" s="777"/>
      <c r="I104" s="777"/>
      <c r="J104" s="777"/>
    </row>
    <row r="105" spans="1:10" hidden="1">
      <c r="A105" s="760">
        <v>1162200</v>
      </c>
      <c r="B105" s="776" t="s">
        <v>1669</v>
      </c>
      <c r="C105" s="742" t="s">
        <v>24</v>
      </c>
      <c r="D105" s="777"/>
      <c r="E105" s="777"/>
      <c r="F105" s="777"/>
      <c r="G105" s="777"/>
      <c r="H105" s="777"/>
      <c r="I105" s="777"/>
      <c r="J105" s="777"/>
    </row>
    <row r="106" spans="1:10" ht="25.5" hidden="1">
      <c r="A106" s="760">
        <v>1162300</v>
      </c>
      <c r="B106" s="776" t="s">
        <v>1670</v>
      </c>
      <c r="C106" s="742" t="s">
        <v>26</v>
      </c>
      <c r="D106" s="777"/>
      <c r="E106" s="777"/>
      <c r="F106" s="777"/>
      <c r="G106" s="777"/>
      <c r="H106" s="777"/>
      <c r="I106" s="777"/>
      <c r="J106" s="777"/>
    </row>
    <row r="107" spans="1:10" hidden="1">
      <c r="A107" s="760">
        <v>1162400</v>
      </c>
      <c r="B107" s="776" t="s">
        <v>1671</v>
      </c>
      <c r="C107" s="742" t="s">
        <v>832</v>
      </c>
      <c r="D107" s="777"/>
      <c r="E107" s="777"/>
      <c r="F107" s="777"/>
      <c r="G107" s="777"/>
      <c r="H107" s="777"/>
      <c r="I107" s="777"/>
      <c r="J107" s="777"/>
    </row>
    <row r="108" spans="1:10" ht="25.5" hidden="1">
      <c r="A108" s="760">
        <v>1162500</v>
      </c>
      <c r="B108" s="776" t="s">
        <v>1672</v>
      </c>
      <c r="C108" s="742" t="s">
        <v>834</v>
      </c>
      <c r="D108" s="777"/>
      <c r="E108" s="777"/>
      <c r="F108" s="777"/>
      <c r="G108" s="777"/>
      <c r="H108" s="777"/>
      <c r="I108" s="777"/>
      <c r="J108" s="777"/>
    </row>
    <row r="109" spans="1:10" hidden="1">
      <c r="A109" s="760">
        <v>1162600</v>
      </c>
      <c r="B109" s="776" t="s">
        <v>1673</v>
      </c>
      <c r="C109" s="742" t="s">
        <v>511</v>
      </c>
      <c r="D109" s="777"/>
      <c r="E109" s="777"/>
      <c r="F109" s="777"/>
      <c r="G109" s="777"/>
      <c r="H109" s="777"/>
      <c r="I109" s="777"/>
      <c r="J109" s="777"/>
    </row>
    <row r="110" spans="1:10" ht="25.5" hidden="1">
      <c r="A110" s="760">
        <v>1162700</v>
      </c>
      <c r="B110" s="741" t="s">
        <v>1674</v>
      </c>
      <c r="C110" s="742" t="s">
        <v>513</v>
      </c>
      <c r="D110" s="777"/>
      <c r="E110" s="777"/>
      <c r="F110" s="777"/>
      <c r="G110" s="777"/>
      <c r="H110" s="777"/>
      <c r="I110" s="777"/>
      <c r="J110" s="777"/>
    </row>
    <row r="111" spans="1:10" hidden="1">
      <c r="A111" s="760">
        <v>1162800</v>
      </c>
      <c r="B111" s="776" t="s">
        <v>1675</v>
      </c>
      <c r="C111" s="742" t="s">
        <v>872</v>
      </c>
      <c r="D111" s="784"/>
      <c r="E111" s="784"/>
      <c r="F111" s="784"/>
      <c r="G111" s="784"/>
      <c r="H111" s="784"/>
      <c r="I111" s="784"/>
      <c r="J111" s="784"/>
    </row>
    <row r="112" spans="1:10" ht="18.75" hidden="1" customHeight="1" thickBot="1">
      <c r="A112" s="785">
        <v>1162900</v>
      </c>
      <c r="B112" s="778" t="s">
        <v>1676</v>
      </c>
      <c r="C112" s="746" t="s">
        <v>874</v>
      </c>
      <c r="D112" s="786"/>
      <c r="E112" s="786"/>
      <c r="F112" s="786"/>
      <c r="G112" s="786"/>
      <c r="H112" s="786"/>
      <c r="I112" s="786"/>
      <c r="J112" s="786"/>
    </row>
    <row r="113" spans="1:11" ht="22.5" hidden="1" customHeight="1">
      <c r="A113" s="787">
        <v>1170000</v>
      </c>
      <c r="B113" s="788" t="s">
        <v>875</v>
      </c>
      <c r="C113" s="789" t="s">
        <v>358</v>
      </c>
      <c r="D113" s="1514">
        <f>D114</f>
        <v>0</v>
      </c>
      <c r="E113" s="1514"/>
      <c r="F113" s="1514">
        <f>F114</f>
        <v>0</v>
      </c>
      <c r="G113" s="1514">
        <f>G114</f>
        <v>0</v>
      </c>
      <c r="H113" s="1514">
        <f>H114</f>
        <v>0</v>
      </c>
      <c r="I113" s="1514">
        <f>I114</f>
        <v>0</v>
      </c>
      <c r="J113" s="1514">
        <f>J114</f>
        <v>1000</v>
      </c>
    </row>
    <row r="114" spans="1:11" ht="27.75" hidden="1" customHeight="1">
      <c r="A114" s="791">
        <v>1171000</v>
      </c>
      <c r="B114" s="792" t="s">
        <v>215</v>
      </c>
      <c r="C114" s="734" t="s">
        <v>358</v>
      </c>
      <c r="D114" s="1515">
        <f>D116+D125</f>
        <v>0</v>
      </c>
      <c r="E114" s="1515"/>
      <c r="F114" s="1515">
        <f>F116</f>
        <v>0</v>
      </c>
      <c r="G114" s="1515">
        <f>G116</f>
        <v>0</v>
      </c>
      <c r="H114" s="1515">
        <f>H116</f>
        <v>0</v>
      </c>
      <c r="I114" s="1515">
        <f>I116</f>
        <v>0</v>
      </c>
      <c r="J114" s="1515">
        <v>1000</v>
      </c>
      <c r="K114" s="857"/>
    </row>
    <row r="115" spans="1:11" ht="26.25" hidden="1" customHeight="1">
      <c r="A115" s="791">
        <v>1171100</v>
      </c>
      <c r="B115" s="741" t="s">
        <v>1677</v>
      </c>
      <c r="C115" s="738" t="s">
        <v>479</v>
      </c>
      <c r="D115" s="784"/>
      <c r="E115" s="784"/>
      <c r="F115" s="784"/>
      <c r="G115" s="784"/>
      <c r="H115" s="784"/>
      <c r="I115" s="784"/>
      <c r="J115" s="784"/>
    </row>
    <row r="116" spans="1:11" ht="24.75" hidden="1" customHeight="1">
      <c r="A116" s="791">
        <v>1171200</v>
      </c>
      <c r="B116" s="776" t="s">
        <v>1678</v>
      </c>
      <c r="C116" s="794" t="s">
        <v>352</v>
      </c>
      <c r="D116" s="1482">
        <v>0</v>
      </c>
      <c r="E116" s="1483"/>
      <c r="F116" s="1483">
        <f>D116+E116</f>
        <v>0</v>
      </c>
      <c r="G116" s="1483">
        <v>0</v>
      </c>
      <c r="H116" s="1483">
        <v>0</v>
      </c>
      <c r="I116" s="1483">
        <v>0</v>
      </c>
      <c r="J116" s="1483">
        <f>F116</f>
        <v>0</v>
      </c>
    </row>
    <row r="117" spans="1:11" ht="51" hidden="1">
      <c r="A117" s="760">
        <v>1172000</v>
      </c>
      <c r="B117" s="795" t="s">
        <v>1017</v>
      </c>
      <c r="C117" s="771" t="s">
        <v>358</v>
      </c>
      <c r="D117" s="790">
        <v>0</v>
      </c>
      <c r="E117" s="790"/>
      <c r="F117" s="790">
        <v>0</v>
      </c>
      <c r="G117" s="790">
        <v>0</v>
      </c>
      <c r="H117" s="790">
        <v>0</v>
      </c>
      <c r="I117" s="790">
        <v>0</v>
      </c>
      <c r="J117" s="790">
        <v>0</v>
      </c>
    </row>
    <row r="118" spans="1:11" hidden="1">
      <c r="A118" s="760">
        <v>1172100</v>
      </c>
      <c r="B118" s="763" t="s">
        <v>1102</v>
      </c>
      <c r="C118" s="738" t="s">
        <v>1018</v>
      </c>
      <c r="D118" s="784"/>
      <c r="E118" s="784"/>
      <c r="F118" s="784"/>
      <c r="G118" s="784"/>
      <c r="H118" s="784"/>
      <c r="I118" s="784"/>
      <c r="J118" s="784"/>
    </row>
    <row r="119" spans="1:11" hidden="1">
      <c r="A119" s="760">
        <v>1172200</v>
      </c>
      <c r="B119" s="763" t="s">
        <v>1103</v>
      </c>
      <c r="C119" s="796">
        <v>482200</v>
      </c>
      <c r="D119" s="784"/>
      <c r="E119" s="784"/>
      <c r="F119" s="784"/>
      <c r="G119" s="784"/>
      <c r="H119" s="784"/>
      <c r="I119" s="784"/>
      <c r="J119" s="784"/>
    </row>
    <row r="120" spans="1:11" hidden="1">
      <c r="A120" s="760">
        <v>1172300</v>
      </c>
      <c r="B120" s="776" t="s">
        <v>1679</v>
      </c>
      <c r="C120" s="742" t="s">
        <v>1020</v>
      </c>
      <c r="D120" s="784"/>
      <c r="E120" s="784"/>
      <c r="F120" s="784"/>
      <c r="G120" s="784"/>
      <c r="H120" s="784"/>
      <c r="I120" s="784"/>
      <c r="J120" s="784"/>
    </row>
    <row r="121" spans="1:11" ht="25.5" hidden="1">
      <c r="A121" s="760">
        <v>1172400</v>
      </c>
      <c r="B121" s="797" t="s">
        <v>1680</v>
      </c>
      <c r="C121" s="742" t="s">
        <v>125</v>
      </c>
      <c r="D121" s="793"/>
      <c r="E121" s="793"/>
      <c r="F121" s="793"/>
      <c r="G121" s="793"/>
      <c r="H121" s="793"/>
      <c r="I121" s="793"/>
      <c r="J121" s="793"/>
    </row>
    <row r="122" spans="1:11" ht="25.5" hidden="1">
      <c r="A122" s="760">
        <v>1173000</v>
      </c>
      <c r="B122" s="795" t="s">
        <v>126</v>
      </c>
      <c r="C122" s="771" t="s">
        <v>358</v>
      </c>
      <c r="D122" s="793">
        <v>0</v>
      </c>
      <c r="E122" s="793"/>
      <c r="F122" s="793">
        <v>0</v>
      </c>
      <c r="G122" s="793">
        <v>0</v>
      </c>
      <c r="H122" s="793">
        <v>0</v>
      </c>
      <c r="I122" s="793">
        <v>0</v>
      </c>
      <c r="J122" s="793">
        <v>0</v>
      </c>
    </row>
    <row r="123" spans="1:11" ht="25.5" hidden="1">
      <c r="A123" s="791">
        <v>1173100</v>
      </c>
      <c r="B123" s="798" t="s">
        <v>127</v>
      </c>
      <c r="C123" s="742" t="s">
        <v>1088</v>
      </c>
      <c r="D123" s="793"/>
      <c r="E123" s="793"/>
      <c r="F123" s="793"/>
      <c r="G123" s="793"/>
      <c r="H123" s="793"/>
      <c r="I123" s="793"/>
      <c r="J123" s="793"/>
    </row>
    <row r="124" spans="1:11" ht="32.25" hidden="1" customHeight="1">
      <c r="A124" s="791">
        <v>1174000</v>
      </c>
      <c r="B124" s="795" t="s">
        <v>1089</v>
      </c>
      <c r="C124" s="771" t="s">
        <v>358</v>
      </c>
      <c r="D124" s="793">
        <v>0</v>
      </c>
      <c r="E124" s="793"/>
      <c r="F124" s="793">
        <v>0</v>
      </c>
      <c r="G124" s="793">
        <v>0</v>
      </c>
      <c r="H124" s="793">
        <v>0</v>
      </c>
      <c r="I124" s="793">
        <v>0</v>
      </c>
      <c r="J124" s="793">
        <v>0</v>
      </c>
    </row>
    <row r="125" spans="1:11" ht="30" hidden="1" customHeight="1">
      <c r="A125" s="791">
        <v>1174100</v>
      </c>
      <c r="B125" s="798" t="s">
        <v>1104</v>
      </c>
      <c r="C125" s="742" t="s">
        <v>1090</v>
      </c>
      <c r="D125" s="1513">
        <v>0</v>
      </c>
      <c r="E125" s="1516">
        <v>0</v>
      </c>
      <c r="F125" s="1516">
        <f>D125+E125</f>
        <v>0</v>
      </c>
      <c r="G125" s="1516">
        <v>0</v>
      </c>
      <c r="H125" s="1516">
        <v>0</v>
      </c>
      <c r="I125" s="1516">
        <v>0</v>
      </c>
      <c r="J125" s="1516">
        <f>F125</f>
        <v>0</v>
      </c>
    </row>
    <row r="126" spans="1:11" ht="25.5" hidden="1">
      <c r="A126" s="791">
        <v>1174200</v>
      </c>
      <c r="B126" s="797" t="s">
        <v>1681</v>
      </c>
      <c r="C126" s="742" t="s">
        <v>447</v>
      </c>
      <c r="D126" s="793"/>
      <c r="E126" s="793"/>
      <c r="F126" s="793"/>
      <c r="G126" s="793"/>
      <c r="H126" s="793"/>
      <c r="I126" s="793"/>
      <c r="J126" s="793"/>
    </row>
    <row r="127" spans="1:11" ht="51" hidden="1">
      <c r="A127" s="791">
        <v>1175000</v>
      </c>
      <c r="B127" s="795" t="s">
        <v>558</v>
      </c>
      <c r="C127" s="771" t="s">
        <v>358</v>
      </c>
      <c r="D127" s="793">
        <v>0</v>
      </c>
      <c r="E127" s="793"/>
      <c r="F127" s="793">
        <v>0</v>
      </c>
      <c r="G127" s="793">
        <v>0</v>
      </c>
      <c r="H127" s="793">
        <v>0</v>
      </c>
      <c r="I127" s="793">
        <v>0</v>
      </c>
      <c r="J127" s="793">
        <v>0</v>
      </c>
    </row>
    <row r="128" spans="1:11" ht="38.25" hidden="1">
      <c r="A128" s="791">
        <v>1175100</v>
      </c>
      <c r="B128" s="797" t="s">
        <v>1682</v>
      </c>
      <c r="C128" s="742" t="s">
        <v>227</v>
      </c>
      <c r="D128" s="793"/>
      <c r="E128" s="793"/>
      <c r="F128" s="793"/>
      <c r="G128" s="793"/>
      <c r="H128" s="793"/>
      <c r="I128" s="793"/>
      <c r="J128" s="793"/>
    </row>
    <row r="129" spans="1:12" hidden="1">
      <c r="A129" s="791">
        <v>1176000</v>
      </c>
      <c r="B129" s="795" t="s">
        <v>228</v>
      </c>
      <c r="C129" s="771" t="s">
        <v>358</v>
      </c>
      <c r="D129" s="793">
        <v>0</v>
      </c>
      <c r="E129" s="793"/>
      <c r="F129" s="793">
        <v>0</v>
      </c>
      <c r="G129" s="793">
        <v>0</v>
      </c>
      <c r="H129" s="793">
        <v>0</v>
      </c>
      <c r="I129" s="793">
        <v>0</v>
      </c>
      <c r="J129" s="793">
        <v>0</v>
      </c>
    </row>
    <row r="130" spans="1:12" hidden="1">
      <c r="A130" s="791">
        <v>1176100</v>
      </c>
      <c r="B130" s="797" t="s">
        <v>1683</v>
      </c>
      <c r="C130" s="742" t="s">
        <v>8</v>
      </c>
      <c r="D130" s="793"/>
      <c r="E130" s="793"/>
      <c r="F130" s="793"/>
      <c r="G130" s="793"/>
      <c r="H130" s="793"/>
      <c r="I130" s="793"/>
      <c r="J130" s="793"/>
    </row>
    <row r="131" spans="1:12" hidden="1">
      <c r="A131" s="791">
        <v>1177000</v>
      </c>
      <c r="B131" s="795" t="s">
        <v>587</v>
      </c>
      <c r="C131" s="771" t="s">
        <v>358</v>
      </c>
      <c r="D131" s="793">
        <v>0</v>
      </c>
      <c r="E131" s="793"/>
      <c r="F131" s="793">
        <v>0</v>
      </c>
      <c r="G131" s="793">
        <v>0</v>
      </c>
      <c r="H131" s="793">
        <v>0</v>
      </c>
      <c r="I131" s="793">
        <v>0</v>
      </c>
      <c r="J131" s="793">
        <v>0</v>
      </c>
    </row>
    <row r="132" spans="1:12" ht="13.5" hidden="1" thickBot="1">
      <c r="A132" s="785">
        <v>1177100</v>
      </c>
      <c r="B132" s="799" t="s">
        <v>1684</v>
      </c>
      <c r="C132" s="746" t="s">
        <v>259</v>
      </c>
      <c r="D132" s="800"/>
      <c r="E132" s="800"/>
      <c r="F132" s="800"/>
      <c r="G132" s="800"/>
      <c r="H132" s="800"/>
      <c r="I132" s="800"/>
      <c r="J132" s="800"/>
    </row>
    <row r="133" spans="1:12" ht="13.5" hidden="1" thickBot="1">
      <c r="A133" s="801" t="s">
        <v>260</v>
      </c>
      <c r="B133" s="802" t="s">
        <v>261</v>
      </c>
      <c r="C133" s="803"/>
      <c r="D133" s="804"/>
      <c r="E133" s="804"/>
      <c r="F133" s="804"/>
      <c r="G133" s="804"/>
      <c r="H133" s="804"/>
      <c r="I133" s="804"/>
      <c r="J133" s="804"/>
    </row>
    <row r="134" spans="1:12" ht="26.25" hidden="1" thickBot="1">
      <c r="A134" s="805" t="s">
        <v>262</v>
      </c>
      <c r="B134" s="806" t="s">
        <v>648</v>
      </c>
      <c r="C134" s="807" t="s">
        <v>358</v>
      </c>
      <c r="D134" s="804">
        <v>0</v>
      </c>
      <c r="E134" s="804"/>
      <c r="F134" s="804">
        <v>0</v>
      </c>
      <c r="G134" s="804">
        <v>0</v>
      </c>
      <c r="H134" s="804">
        <v>0</v>
      </c>
      <c r="I134" s="804">
        <v>0</v>
      </c>
      <c r="J134" s="804">
        <v>0</v>
      </c>
    </row>
    <row r="135" spans="1:12" ht="13.5" hidden="1" thickBot="1">
      <c r="A135" s="808"/>
      <c r="B135" s="809" t="s">
        <v>649</v>
      </c>
      <c r="C135" s="810"/>
      <c r="D135" s="811"/>
      <c r="E135" s="811"/>
      <c r="F135" s="811"/>
      <c r="G135" s="811"/>
      <c r="H135" s="811"/>
      <c r="I135" s="811"/>
      <c r="J135" s="811"/>
    </row>
    <row r="136" spans="1:12" hidden="1">
      <c r="A136" s="801" t="s">
        <v>260</v>
      </c>
      <c r="B136" s="802" t="s">
        <v>261</v>
      </c>
      <c r="C136" s="812"/>
      <c r="D136" s="813"/>
      <c r="E136" s="813"/>
      <c r="F136" s="813"/>
      <c r="G136" s="813"/>
      <c r="H136" s="813"/>
      <c r="I136" s="813"/>
      <c r="J136" s="813"/>
    </row>
    <row r="137" spans="1:12" ht="11.25" hidden="1" customHeight="1">
      <c r="A137" s="814" t="s">
        <v>650</v>
      </c>
      <c r="B137" s="815" t="s">
        <v>651</v>
      </c>
      <c r="C137" s="816" t="s">
        <v>358</v>
      </c>
      <c r="D137" s="817">
        <v>0</v>
      </c>
      <c r="E137" s="817"/>
      <c r="F137" s="817">
        <v>0</v>
      </c>
      <c r="G137" s="817">
        <v>0</v>
      </c>
      <c r="H137" s="817">
        <v>0</v>
      </c>
      <c r="I137" s="817">
        <v>0</v>
      </c>
      <c r="J137" s="817">
        <v>0</v>
      </c>
    </row>
    <row r="138" spans="1:12" hidden="1">
      <c r="A138" s="818" t="s">
        <v>652</v>
      </c>
      <c r="B138" s="797" t="s">
        <v>1685</v>
      </c>
      <c r="C138" s="819" t="s">
        <v>987</v>
      </c>
      <c r="D138" s="793"/>
      <c r="E138" s="793"/>
      <c r="F138" s="793"/>
      <c r="G138" s="793"/>
      <c r="H138" s="793"/>
      <c r="I138" s="793"/>
      <c r="J138" s="793"/>
    </row>
    <row r="139" spans="1:12" hidden="1">
      <c r="A139" s="818" t="s">
        <v>988</v>
      </c>
      <c r="B139" s="797" t="s">
        <v>1686</v>
      </c>
      <c r="C139" s="819" t="s">
        <v>965</v>
      </c>
      <c r="D139" s="793"/>
      <c r="E139" s="793"/>
      <c r="F139" s="793"/>
      <c r="G139" s="793"/>
      <c r="H139" s="793"/>
      <c r="I139" s="793"/>
      <c r="J139" s="793"/>
      <c r="L139" s="626" t="s">
        <v>89</v>
      </c>
    </row>
    <row r="140" spans="1:12" ht="25.5" hidden="1">
      <c r="A140" s="818" t="s">
        <v>966</v>
      </c>
      <c r="B140" s="797" t="s">
        <v>1687</v>
      </c>
      <c r="C140" s="819" t="s">
        <v>968</v>
      </c>
      <c r="D140" s="793"/>
      <c r="E140" s="793"/>
      <c r="F140" s="793"/>
      <c r="G140" s="793"/>
      <c r="H140" s="793"/>
      <c r="I140" s="793"/>
      <c r="J140" s="793"/>
    </row>
    <row r="141" spans="1:12" hidden="1">
      <c r="A141" s="818" t="s">
        <v>969</v>
      </c>
      <c r="B141" s="797" t="s">
        <v>1688</v>
      </c>
      <c r="C141" s="819" t="s">
        <v>1099</v>
      </c>
      <c r="D141" s="793"/>
      <c r="E141" s="793"/>
      <c r="F141" s="793"/>
      <c r="G141" s="793"/>
      <c r="H141" s="793"/>
      <c r="I141" s="793"/>
      <c r="J141" s="793"/>
    </row>
    <row r="142" spans="1:12" hidden="1">
      <c r="A142" s="818" t="s">
        <v>138</v>
      </c>
      <c r="B142" s="798" t="s">
        <v>139</v>
      </c>
      <c r="C142" s="819" t="s">
        <v>140</v>
      </c>
      <c r="D142" s="793"/>
      <c r="E142" s="793"/>
      <c r="F142" s="793"/>
      <c r="G142" s="793"/>
      <c r="H142" s="793"/>
      <c r="I142" s="793"/>
      <c r="J142" s="793"/>
    </row>
    <row r="143" spans="1:12" hidden="1">
      <c r="A143" s="818" t="s">
        <v>141</v>
      </c>
      <c r="B143" s="797" t="s">
        <v>1689</v>
      </c>
      <c r="C143" s="819" t="s">
        <v>897</v>
      </c>
      <c r="D143" s="793"/>
      <c r="E143" s="793"/>
      <c r="F143" s="793"/>
      <c r="G143" s="793"/>
      <c r="H143" s="793"/>
      <c r="I143" s="793"/>
      <c r="J143" s="793"/>
    </row>
    <row r="144" spans="1:12" ht="0.75" hidden="1" customHeight="1">
      <c r="A144" s="818" t="s">
        <v>898</v>
      </c>
      <c r="B144" s="797" t="s">
        <v>1690</v>
      </c>
      <c r="C144" s="819" t="s">
        <v>900</v>
      </c>
      <c r="D144" s="793"/>
      <c r="E144" s="793"/>
      <c r="F144" s="793"/>
      <c r="G144" s="793"/>
      <c r="H144" s="793"/>
      <c r="I144" s="793"/>
      <c r="J144" s="793"/>
    </row>
    <row r="145" spans="1:10" hidden="1">
      <c r="A145" s="818" t="s">
        <v>655</v>
      </c>
      <c r="B145" s="797" t="s">
        <v>1691</v>
      </c>
      <c r="C145" s="819" t="s">
        <v>657</v>
      </c>
      <c r="D145" s="793"/>
      <c r="E145" s="793"/>
      <c r="F145" s="793"/>
      <c r="G145" s="793"/>
      <c r="H145" s="793"/>
      <c r="I145" s="793"/>
      <c r="J145" s="793"/>
    </row>
    <row r="146" spans="1:10" hidden="1">
      <c r="A146" s="818" t="s">
        <v>658</v>
      </c>
      <c r="B146" s="795" t="s">
        <v>659</v>
      </c>
      <c r="C146" s="820" t="s">
        <v>358</v>
      </c>
      <c r="D146" s="793">
        <v>0</v>
      </c>
      <c r="E146" s="793"/>
      <c r="F146" s="793">
        <v>0</v>
      </c>
      <c r="G146" s="793">
        <v>0</v>
      </c>
      <c r="H146" s="793">
        <v>0</v>
      </c>
      <c r="I146" s="793">
        <v>0</v>
      </c>
      <c r="J146" s="793">
        <v>0</v>
      </c>
    </row>
    <row r="147" spans="1:10" hidden="1">
      <c r="A147" s="818" t="s">
        <v>660</v>
      </c>
      <c r="B147" s="798" t="s">
        <v>661</v>
      </c>
      <c r="C147" s="819" t="s">
        <v>662</v>
      </c>
      <c r="D147" s="793"/>
      <c r="E147" s="793"/>
      <c r="F147" s="793"/>
      <c r="G147" s="793"/>
      <c r="H147" s="793"/>
      <c r="I147" s="793"/>
      <c r="J147" s="793"/>
    </row>
    <row r="148" spans="1:10" hidden="1">
      <c r="A148" s="818" t="s">
        <v>663</v>
      </c>
      <c r="B148" s="798" t="s">
        <v>664</v>
      </c>
      <c r="C148" s="819" t="s">
        <v>665</v>
      </c>
      <c r="D148" s="793"/>
      <c r="E148" s="793"/>
      <c r="F148" s="793"/>
      <c r="G148" s="793"/>
      <c r="H148" s="793"/>
      <c r="I148" s="793"/>
      <c r="J148" s="793"/>
    </row>
    <row r="149" spans="1:10" ht="25.5" hidden="1">
      <c r="A149" s="818" t="s">
        <v>666</v>
      </c>
      <c r="B149" s="797" t="s">
        <v>1692</v>
      </c>
      <c r="C149" s="819" t="s">
        <v>314</v>
      </c>
      <c r="D149" s="793"/>
      <c r="E149" s="793"/>
      <c r="F149" s="793"/>
      <c r="G149" s="793"/>
      <c r="H149" s="793"/>
      <c r="I149" s="793"/>
      <c r="J149" s="793"/>
    </row>
    <row r="150" spans="1:10" hidden="1">
      <c r="A150" s="818" t="s">
        <v>315</v>
      </c>
      <c r="B150" s="797" t="s">
        <v>1693</v>
      </c>
      <c r="C150" s="819" t="s">
        <v>317</v>
      </c>
      <c r="D150" s="793"/>
      <c r="E150" s="793"/>
      <c r="F150" s="793"/>
      <c r="G150" s="793"/>
      <c r="H150" s="793"/>
      <c r="I150" s="793"/>
      <c r="J150" s="793"/>
    </row>
    <row r="151" spans="1:10" hidden="1">
      <c r="A151" s="818" t="s">
        <v>318</v>
      </c>
      <c r="B151" s="795" t="s">
        <v>319</v>
      </c>
      <c r="C151" s="820" t="s">
        <v>358</v>
      </c>
      <c r="D151" s="793">
        <v>0</v>
      </c>
      <c r="E151" s="793"/>
      <c r="F151" s="793">
        <v>0</v>
      </c>
      <c r="G151" s="793">
        <v>0</v>
      </c>
      <c r="H151" s="793">
        <v>0</v>
      </c>
      <c r="I151" s="793">
        <v>0</v>
      </c>
      <c r="J151" s="793">
        <v>0</v>
      </c>
    </row>
    <row r="152" spans="1:10" hidden="1">
      <c r="A152" s="818" t="s">
        <v>320</v>
      </c>
      <c r="B152" s="798" t="s">
        <v>1105</v>
      </c>
      <c r="C152" s="819" t="s">
        <v>321</v>
      </c>
      <c r="D152" s="793"/>
      <c r="E152" s="793"/>
      <c r="F152" s="793"/>
      <c r="G152" s="793"/>
      <c r="H152" s="793"/>
      <c r="I152" s="793"/>
      <c r="J152" s="793"/>
    </row>
    <row r="153" spans="1:10" hidden="1">
      <c r="A153" s="821" t="s">
        <v>322</v>
      </c>
      <c r="B153" s="822" t="s">
        <v>323</v>
      </c>
      <c r="C153" s="820" t="s">
        <v>358</v>
      </c>
      <c r="D153" s="793">
        <v>0</v>
      </c>
      <c r="E153" s="793"/>
      <c r="F153" s="793">
        <v>0</v>
      </c>
      <c r="G153" s="793">
        <v>0</v>
      </c>
      <c r="H153" s="793">
        <v>0</v>
      </c>
      <c r="I153" s="793">
        <v>0</v>
      </c>
      <c r="J153" s="793">
        <v>0</v>
      </c>
    </row>
    <row r="154" spans="1:10" hidden="1">
      <c r="A154" s="818" t="s">
        <v>324</v>
      </c>
      <c r="B154" s="798" t="s">
        <v>1106</v>
      </c>
      <c r="C154" s="819" t="s">
        <v>325</v>
      </c>
      <c r="D154" s="793"/>
      <c r="E154" s="793"/>
      <c r="F154" s="793"/>
      <c r="G154" s="793"/>
      <c r="H154" s="793"/>
      <c r="I154" s="793"/>
      <c r="J154" s="793"/>
    </row>
    <row r="155" spans="1:10" hidden="1">
      <c r="A155" s="818" t="s">
        <v>326</v>
      </c>
      <c r="B155" s="798" t="s">
        <v>1107</v>
      </c>
      <c r="C155" s="819" t="s">
        <v>327</v>
      </c>
      <c r="D155" s="793"/>
      <c r="E155" s="793"/>
      <c r="F155" s="793"/>
      <c r="G155" s="793"/>
      <c r="H155" s="793"/>
      <c r="I155" s="793"/>
      <c r="J155" s="793"/>
    </row>
    <row r="156" spans="1:10" hidden="1">
      <c r="A156" s="818" t="s">
        <v>328</v>
      </c>
      <c r="B156" s="797" t="s">
        <v>1694</v>
      </c>
      <c r="C156" s="819" t="s">
        <v>330</v>
      </c>
      <c r="D156" s="793"/>
      <c r="E156" s="793"/>
      <c r="F156" s="793"/>
      <c r="G156" s="793"/>
      <c r="H156" s="793"/>
      <c r="I156" s="793"/>
      <c r="J156" s="793"/>
    </row>
    <row r="157" spans="1:10" ht="13.5" thickBot="1">
      <c r="A157" s="823">
        <v>1244000</v>
      </c>
      <c r="B157" s="824" t="s">
        <v>1695</v>
      </c>
      <c r="C157" s="825" t="s">
        <v>1134</v>
      </c>
      <c r="D157" s="1136"/>
      <c r="E157" s="1136"/>
      <c r="F157" s="1136"/>
      <c r="G157" s="1136"/>
      <c r="H157" s="1136"/>
      <c r="I157" s="1136"/>
      <c r="J157" s="1136"/>
    </row>
    <row r="158" spans="1:10" ht="26.25" thickBot="1">
      <c r="A158" s="826">
        <v>1000000</v>
      </c>
      <c r="B158" s="827" t="s">
        <v>1135</v>
      </c>
      <c r="C158" s="828" t="s">
        <v>358</v>
      </c>
      <c r="D158" s="1137">
        <f t="shared" ref="D158:J158" si="0">D32</f>
        <v>4000</v>
      </c>
      <c r="E158" s="1137">
        <f t="shared" si="0"/>
        <v>0</v>
      </c>
      <c r="F158" s="1137">
        <f t="shared" si="0"/>
        <v>4000</v>
      </c>
      <c r="G158" s="1137">
        <f t="shared" si="0"/>
        <v>1000</v>
      </c>
      <c r="H158" s="1137">
        <f t="shared" si="0"/>
        <v>1000</v>
      </c>
      <c r="I158" s="1137">
        <f t="shared" si="0"/>
        <v>2000</v>
      </c>
      <c r="J158" s="1572">
        <f t="shared" si="0"/>
        <v>4000</v>
      </c>
    </row>
    <row r="159" spans="1:10" ht="11.25" customHeight="1">
      <c r="A159" s="829"/>
      <c r="B159" s="830"/>
      <c r="C159" s="831"/>
      <c r="D159" s="678"/>
      <c r="E159" s="678"/>
      <c r="F159" s="678"/>
      <c r="G159" s="678"/>
      <c r="H159" s="678"/>
      <c r="I159" s="678"/>
      <c r="J159" s="678"/>
    </row>
    <row r="160" spans="1:10" ht="12.75" customHeight="1">
      <c r="A160" s="2617"/>
      <c r="B160" s="2617"/>
      <c r="C160" s="2617"/>
      <c r="D160" s="2617"/>
      <c r="E160" s="2617"/>
      <c r="F160" s="2617"/>
      <c r="G160" s="2617"/>
      <c r="H160" s="2617"/>
      <c r="I160" s="2617"/>
      <c r="J160" s="2617"/>
    </row>
    <row r="161" spans="1:10" s="678" customFormat="1" ht="15.75" customHeight="1">
      <c r="A161" s="2594" t="s">
        <v>2261</v>
      </c>
      <c r="B161" s="2594"/>
      <c r="C161" s="2594"/>
      <c r="D161" s="2594"/>
      <c r="E161" s="2594"/>
      <c r="F161" s="2594"/>
      <c r="G161" s="2594"/>
      <c r="H161" s="2594"/>
      <c r="I161" s="2594"/>
      <c r="J161" s="2594"/>
    </row>
    <row r="162" spans="1:10" ht="12.75" customHeight="1">
      <c r="A162" s="2637" t="s">
        <v>1114</v>
      </c>
      <c r="B162" s="2637"/>
      <c r="C162" s="2637"/>
      <c r="D162" s="2637"/>
      <c r="E162" s="2637"/>
      <c r="F162" s="2637"/>
      <c r="G162" s="2637"/>
      <c r="H162" s="2637"/>
      <c r="I162" s="2637"/>
      <c r="J162" s="2637"/>
    </row>
    <row r="163" spans="1:10" ht="12.75" customHeight="1">
      <c r="A163" s="1163" t="s">
        <v>1781</v>
      </c>
      <c r="B163" s="1163"/>
      <c r="C163" s="1164"/>
      <c r="D163" s="1163"/>
      <c r="E163" s="1163"/>
      <c r="F163" s="1163"/>
      <c r="G163" s="1163" t="s">
        <v>1145</v>
      </c>
      <c r="H163" s="1163"/>
      <c r="I163" s="1163"/>
      <c r="J163" s="1163"/>
    </row>
    <row r="164" spans="1:10" ht="12.75" customHeight="1">
      <c r="A164" s="834" t="s">
        <v>1697</v>
      </c>
      <c r="B164" s="834"/>
      <c r="C164" s="834"/>
      <c r="D164" s="678"/>
      <c r="E164" s="675" t="s">
        <v>309</v>
      </c>
      <c r="F164" s="678"/>
      <c r="G164" s="675" t="s">
        <v>310</v>
      </c>
      <c r="H164" s="678"/>
      <c r="I164" s="678"/>
      <c r="J164" s="834"/>
    </row>
    <row r="165" spans="1:10" ht="12.75" hidden="1" customHeight="1">
      <c r="A165" s="1409" t="s">
        <v>1714</v>
      </c>
      <c r="B165" s="1409"/>
      <c r="C165" s="1410"/>
      <c r="D165" s="1409"/>
      <c r="E165" s="1409"/>
      <c r="F165" s="1409"/>
      <c r="G165" s="1409"/>
      <c r="H165" s="1409"/>
      <c r="I165" s="1409"/>
      <c r="J165" s="1409"/>
    </row>
    <row r="166" spans="1:10" ht="14.25">
      <c r="A166" s="832" t="s">
        <v>2075</v>
      </c>
      <c r="B166" s="832"/>
      <c r="C166" s="833"/>
      <c r="D166" s="832"/>
      <c r="E166" s="832"/>
      <c r="F166" s="832"/>
      <c r="G166" s="832" t="s">
        <v>1147</v>
      </c>
      <c r="H166" s="832"/>
      <c r="I166" s="832"/>
      <c r="J166" s="832"/>
    </row>
    <row r="167" spans="1:10" ht="14.25">
      <c r="A167" s="834" t="s">
        <v>1700</v>
      </c>
      <c r="B167" s="833" t="s">
        <v>642</v>
      </c>
      <c r="C167" s="836"/>
      <c r="D167" s="678"/>
      <c r="E167" s="675" t="s">
        <v>309</v>
      </c>
      <c r="F167" s="678"/>
      <c r="G167" s="675" t="s">
        <v>310</v>
      </c>
      <c r="H167" s="678"/>
      <c r="I167" s="678"/>
      <c r="J167" s="834"/>
    </row>
    <row r="168" spans="1:10" ht="12.75" customHeight="1">
      <c r="A168" s="688"/>
      <c r="B168" s="679"/>
      <c r="C168" s="689"/>
      <c r="D168" s="678"/>
      <c r="E168" s="678"/>
      <c r="F168" s="678"/>
      <c r="G168" s="678"/>
      <c r="H168" s="678"/>
      <c r="I168" s="678"/>
      <c r="J168" s="678"/>
    </row>
    <row r="169" spans="1:10" ht="12.75" customHeight="1">
      <c r="A169" s="688"/>
      <c r="B169" s="679"/>
      <c r="C169" s="689"/>
      <c r="D169" s="678"/>
      <c r="E169" s="678"/>
      <c r="F169" s="678"/>
      <c r="G169" s="678"/>
      <c r="H169" s="678"/>
      <c r="I169" s="678"/>
      <c r="J169" s="678"/>
    </row>
    <row r="170" spans="1:10" ht="12.75" customHeight="1">
      <c r="A170" s="688"/>
      <c r="B170" s="679"/>
      <c r="C170" s="689"/>
      <c r="D170" s="678"/>
      <c r="E170" s="678"/>
      <c r="F170" s="678"/>
      <c r="G170" s="678"/>
      <c r="H170" s="678"/>
      <c r="I170" s="678"/>
      <c r="J170" s="678"/>
    </row>
    <row r="171" spans="1:10" ht="12.75" customHeight="1">
      <c r="A171" s="688"/>
      <c r="B171" s="679"/>
      <c r="C171" s="689"/>
      <c r="D171" s="678"/>
      <c r="E171" s="678"/>
      <c r="F171" s="678"/>
      <c r="G171" s="678"/>
      <c r="H171" s="678"/>
      <c r="I171" s="678"/>
      <c r="J171" s="678"/>
    </row>
  </sheetData>
  <mergeCells count="17">
    <mergeCell ref="F1:J1"/>
    <mergeCell ref="F3:J3"/>
    <mergeCell ref="A10:E10"/>
    <mergeCell ref="A11:E11"/>
    <mergeCell ref="A13:J13"/>
    <mergeCell ref="A12:B12"/>
    <mergeCell ref="A8:E8"/>
    <mergeCell ref="A162:J162"/>
    <mergeCell ref="A160:J160"/>
    <mergeCell ref="A161:J161"/>
    <mergeCell ref="A14:J14"/>
    <mergeCell ref="A15:J15"/>
    <mergeCell ref="F23:J24"/>
    <mergeCell ref="F29:F30"/>
    <mergeCell ref="G29:J29"/>
    <mergeCell ref="B16:F17"/>
    <mergeCell ref="H27:J27"/>
  </mergeCells>
  <phoneticPr fontId="5" type="noConversion"/>
  <pageMargins left="0.24" right="0.16" top="0.22" bottom="0.21" header="0.2" footer="0.2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216"/>
  <sheetViews>
    <sheetView topLeftCell="A31" workbookViewId="0">
      <selection activeCell="K42" sqref="K42"/>
    </sheetView>
  </sheetViews>
  <sheetFormatPr defaultRowHeight="12.75"/>
  <cols>
    <col min="1" max="1" width="5.8554687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3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931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888</v>
      </c>
    </row>
    <row r="4" spans="1:10">
      <c r="G4" s="173" t="s">
        <v>1025</v>
      </c>
    </row>
    <row r="5" spans="1:10">
      <c r="H5" s="23" t="s">
        <v>174</v>
      </c>
    </row>
    <row r="6" spans="1:10" ht="14.25" customHeight="1">
      <c r="B6" s="175" t="s">
        <v>35</v>
      </c>
      <c r="C6" s="176"/>
      <c r="D6" s="175"/>
      <c r="E6" s="175"/>
      <c r="F6" s="16"/>
      <c r="G6" s="177" t="s">
        <v>1014</v>
      </c>
      <c r="H6" s="170"/>
    </row>
    <row r="7" spans="1:10">
      <c r="B7" s="163"/>
      <c r="C7" s="178"/>
    </row>
    <row r="8" spans="1:10" ht="12" customHeight="1">
      <c r="A8" s="28" t="s">
        <v>1146</v>
      </c>
      <c r="F8" s="179"/>
      <c r="G8" s="179"/>
    </row>
    <row r="9" spans="1:10" s="28" customFormat="1" ht="9.75" customHeight="1">
      <c r="A9" s="2644" t="s">
        <v>1118</v>
      </c>
      <c r="B9" s="2644"/>
      <c r="C9" s="2644"/>
      <c r="D9" s="2644"/>
      <c r="E9" s="2644"/>
    </row>
    <row r="10" spans="1:10">
      <c r="A10" s="28" t="s">
        <v>473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474</v>
      </c>
      <c r="B12" s="177" t="s">
        <v>1145</v>
      </c>
      <c r="C12" s="178"/>
      <c r="D12" s="177"/>
      <c r="E12" s="177"/>
      <c r="F12" s="177"/>
      <c r="G12" s="170"/>
      <c r="H12" s="187" t="s">
        <v>208</v>
      </c>
    </row>
    <row r="13" spans="1:10" ht="30" customHeight="1">
      <c r="A13" s="188" t="s">
        <v>611</v>
      </c>
      <c r="B13" s="188"/>
      <c r="C13" s="184"/>
      <c r="D13" s="188"/>
      <c r="E13" s="188"/>
      <c r="F13" s="188"/>
      <c r="G13" s="189"/>
    </row>
    <row r="14" spans="1:10" ht="33" customHeight="1">
      <c r="A14" s="190" t="s">
        <v>1195</v>
      </c>
      <c r="B14" s="359" t="s">
        <v>1196</v>
      </c>
      <c r="F14" s="179"/>
      <c r="G14" s="179"/>
    </row>
    <row r="15" spans="1:10" ht="21.75" customHeight="1">
      <c r="A15" s="192"/>
      <c r="B15" s="2645" t="s">
        <v>612</v>
      </c>
      <c r="C15" s="2645"/>
      <c r="D15" s="2645"/>
      <c r="E15" s="2645"/>
      <c r="F15" s="193"/>
      <c r="G15" s="193"/>
      <c r="H15" s="193"/>
      <c r="I15" s="193"/>
      <c r="J15" s="193"/>
    </row>
    <row r="16" spans="1:10" ht="21" customHeight="1">
      <c r="A16" s="163"/>
      <c r="B16" s="2646" t="s">
        <v>258</v>
      </c>
      <c r="C16" s="2646"/>
      <c r="D16" s="2646"/>
      <c r="E16" s="2646"/>
      <c r="F16" s="2646"/>
      <c r="G16" s="194"/>
      <c r="H16" s="194"/>
      <c r="I16" s="194"/>
      <c r="J16" s="194"/>
    </row>
    <row r="17" spans="1:10" s="28" customFormat="1" ht="21.75" customHeight="1">
      <c r="A17" s="188" t="s">
        <v>1193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221</v>
      </c>
      <c r="B19" s="198"/>
      <c r="C19" s="199"/>
      <c r="D19" s="200"/>
      <c r="E19" s="200"/>
      <c r="G19" s="202" t="s">
        <v>647</v>
      </c>
      <c r="H19" s="203"/>
      <c r="I19" s="203"/>
      <c r="J19" s="203"/>
    </row>
    <row r="20" spans="1:10" s="173" customFormat="1" ht="15.75" customHeight="1" thickBot="1">
      <c r="A20" s="38" t="s">
        <v>89</v>
      </c>
      <c r="B20" s="204"/>
      <c r="C20" s="199"/>
      <c r="G20" s="204" t="s">
        <v>333</v>
      </c>
      <c r="H20" s="205">
        <v>4</v>
      </c>
      <c r="I20" s="206">
        <v>2</v>
      </c>
      <c r="J20" s="207">
        <v>1</v>
      </c>
    </row>
    <row r="21" spans="1:10" s="204" customFormat="1" ht="15" customHeight="1" thickBot="1">
      <c r="A21" s="38" t="s">
        <v>630</v>
      </c>
      <c r="C21" s="199"/>
      <c r="G21" s="204" t="s">
        <v>925</v>
      </c>
    </row>
    <row r="22" spans="1:10" s="204" customFormat="1" ht="9.75" customHeight="1" thickBot="1">
      <c r="A22" s="38" t="s">
        <v>554</v>
      </c>
      <c r="C22" s="208"/>
      <c r="D22" s="209"/>
      <c r="G22" s="204" t="s">
        <v>555</v>
      </c>
    </row>
    <row r="23" spans="1:10" s="173" customFormat="1" ht="15.75" customHeight="1" thickBot="1">
      <c r="A23" s="38" t="s">
        <v>729</v>
      </c>
      <c r="B23" s="204"/>
      <c r="C23" s="199"/>
      <c r="G23" s="204" t="s">
        <v>944</v>
      </c>
      <c r="I23" s="210"/>
    </row>
    <row r="24" spans="1:10" s="173" customFormat="1" ht="12.75" customHeight="1">
      <c r="A24" s="38" t="s">
        <v>307</v>
      </c>
      <c r="B24" s="211"/>
      <c r="C24" s="212"/>
      <c r="F24" s="213"/>
      <c r="G24" s="204" t="s">
        <v>946</v>
      </c>
    </row>
    <row r="25" spans="1:10" s="173" customFormat="1" ht="15.75" customHeight="1" thickBot="1">
      <c r="A25" s="40" t="s">
        <v>306</v>
      </c>
      <c r="B25" s="202"/>
      <c r="C25" s="212"/>
      <c r="D25" s="214"/>
      <c r="E25" s="214"/>
      <c r="G25" s="204" t="s">
        <v>233</v>
      </c>
      <c r="I25" s="213"/>
    </row>
    <row r="26" spans="1:10" s="213" customFormat="1" ht="15.75" customHeight="1" thickBot="1">
      <c r="A26" s="38" t="s">
        <v>116</v>
      </c>
      <c r="B26" s="204"/>
      <c r="C26" s="212"/>
      <c r="D26" s="215"/>
      <c r="E26" s="173"/>
      <c r="G26" s="213" t="s">
        <v>201</v>
      </c>
      <c r="H26" s="216"/>
      <c r="I26" s="217"/>
      <c r="J26" s="218"/>
    </row>
    <row r="27" spans="1:10" s="213" customFormat="1" ht="16.5" customHeight="1" thickBot="1">
      <c r="A27" s="38" t="s">
        <v>638</v>
      </c>
      <c r="B27" s="204"/>
      <c r="C27" s="212"/>
      <c r="E27" s="219" t="s">
        <v>740</v>
      </c>
      <c r="G27" s="204" t="s">
        <v>419</v>
      </c>
      <c r="I27" s="173"/>
      <c r="J27" s="173"/>
    </row>
    <row r="28" spans="1:10" s="213" customFormat="1" ht="16.5" customHeight="1" thickBot="1">
      <c r="A28" s="41"/>
      <c r="B28" s="173"/>
      <c r="C28" s="220"/>
      <c r="E28" s="221"/>
      <c r="F28" s="173"/>
      <c r="G28" s="173"/>
    </row>
    <row r="29" spans="1:10" s="28" customFormat="1" ht="35.25" customHeight="1" thickBot="1">
      <c r="A29" s="56" t="s">
        <v>406</v>
      </c>
      <c r="B29" s="2" t="s">
        <v>639</v>
      </c>
      <c r="C29" s="57"/>
      <c r="D29" s="2" t="s">
        <v>422</v>
      </c>
      <c r="E29" s="3"/>
      <c r="F29" s="2647" t="s">
        <v>362</v>
      </c>
      <c r="G29" s="2649" t="s">
        <v>363</v>
      </c>
      <c r="H29" s="2650"/>
      <c r="I29" s="2650"/>
      <c r="J29" s="2651"/>
    </row>
    <row r="30" spans="1:10" s="28" customFormat="1" ht="96.75" customHeight="1" thickBot="1">
      <c r="A30" s="58"/>
      <c r="B30" s="4" t="s">
        <v>349</v>
      </c>
      <c r="C30" s="59" t="s">
        <v>671</v>
      </c>
      <c r="D30" s="15" t="s">
        <v>796</v>
      </c>
      <c r="E30" s="60" t="s">
        <v>971</v>
      </c>
      <c r="F30" s="2648"/>
      <c r="G30" s="15" t="s">
        <v>972</v>
      </c>
      <c r="H30" s="15" t="s">
        <v>973</v>
      </c>
      <c r="I30" s="15" t="s">
        <v>974</v>
      </c>
      <c r="J30" s="15" t="s">
        <v>975</v>
      </c>
    </row>
    <row r="31" spans="1:10" s="222" customFormat="1" ht="21" customHeight="1" thickBot="1">
      <c r="A31" s="61" t="s">
        <v>976</v>
      </c>
      <c r="B31" s="62" t="s">
        <v>977</v>
      </c>
      <c r="C31" s="63" t="s">
        <v>978</v>
      </c>
      <c r="D31" s="64" t="s">
        <v>739</v>
      </c>
      <c r="E31" s="64" t="s">
        <v>740</v>
      </c>
      <c r="F31" s="64" t="s">
        <v>672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20.25" customHeight="1" thickBot="1">
      <c r="A32" s="259">
        <v>1100000</v>
      </c>
      <c r="B32" s="68" t="s">
        <v>264</v>
      </c>
      <c r="C32" s="69" t="s">
        <v>358</v>
      </c>
      <c r="D32" s="304">
        <f>D33+D42+D138</f>
        <v>0</v>
      </c>
      <c r="E32" s="304"/>
      <c r="F32" s="304">
        <f>F33+F42+F138</f>
        <v>0</v>
      </c>
      <c r="G32" s="304">
        <f>G33+G42+G131</f>
        <v>0</v>
      </c>
      <c r="H32" s="304">
        <f>H33+H42+H131</f>
        <v>0</v>
      </c>
      <c r="I32" s="304">
        <f>I33+I42+I131</f>
        <v>0</v>
      </c>
      <c r="J32" s="304">
        <f>J33+J42+J131</f>
        <v>0</v>
      </c>
    </row>
    <row r="33" spans="1:10" s="28" customFormat="1" ht="39.75" customHeight="1" thickBot="1">
      <c r="A33" s="259">
        <v>1110000</v>
      </c>
      <c r="B33" s="70" t="s">
        <v>802</v>
      </c>
      <c r="C33" s="69" t="s">
        <v>358</v>
      </c>
      <c r="D33" s="305">
        <f>D34</f>
        <v>0</v>
      </c>
      <c r="E33" s="305"/>
      <c r="F33" s="305">
        <f>F34</f>
        <v>0</v>
      </c>
      <c r="G33" s="305">
        <f>G34</f>
        <v>0</v>
      </c>
      <c r="H33" s="305">
        <f>H34</f>
        <v>0</v>
      </c>
      <c r="I33" s="305">
        <f>I34</f>
        <v>0</v>
      </c>
      <c r="J33" s="305">
        <f>J34</f>
        <v>0</v>
      </c>
    </row>
    <row r="34" spans="1:10" s="28" customFormat="1" ht="18" customHeight="1">
      <c r="A34" s="260">
        <v>1110000</v>
      </c>
      <c r="B34" s="73" t="s">
        <v>803</v>
      </c>
      <c r="C34" s="74" t="s">
        <v>358</v>
      </c>
      <c r="D34" s="306">
        <f>SUM(D35:D41)</f>
        <v>0</v>
      </c>
      <c r="E34" s="306"/>
      <c r="F34" s="306">
        <f>SUM(F35:F41)</f>
        <v>0</v>
      </c>
      <c r="G34" s="306">
        <f>SUM(G35:G41)</f>
        <v>0</v>
      </c>
      <c r="H34" s="306">
        <f>SUM(H35:H41)</f>
        <v>0</v>
      </c>
      <c r="I34" s="306">
        <f>SUM(I35:I41)</f>
        <v>0</v>
      </c>
      <c r="J34" s="306">
        <f>SUM(J35:J41)</f>
        <v>0</v>
      </c>
    </row>
    <row r="35" spans="1:10" s="28" customFormat="1" ht="25.5">
      <c r="A35" s="261">
        <v>1111000</v>
      </c>
      <c r="B35" s="76" t="s">
        <v>673</v>
      </c>
      <c r="C35" s="77" t="s">
        <v>804</v>
      </c>
      <c r="D35" s="351">
        <v>0</v>
      </c>
      <c r="E35" s="308">
        <v>0</v>
      </c>
      <c r="F35" s="351">
        <f>D35+E35</f>
        <v>0</v>
      </c>
      <c r="G35" s="307">
        <v>0</v>
      </c>
      <c r="H35" s="307">
        <v>0</v>
      </c>
      <c r="I35" s="307">
        <v>0</v>
      </c>
      <c r="J35" s="307">
        <f>F35</f>
        <v>0</v>
      </c>
    </row>
    <row r="36" spans="1:10" s="28" customFormat="1" ht="24.75" customHeight="1">
      <c r="A36" s="262">
        <v>1112000</v>
      </c>
      <c r="B36" s="14" t="s">
        <v>271</v>
      </c>
      <c r="C36" s="81" t="s">
        <v>805</v>
      </c>
      <c r="D36" s="310">
        <v>0</v>
      </c>
      <c r="E36" s="310"/>
      <c r="F36" s="310">
        <v>0</v>
      </c>
      <c r="G36" s="310">
        <v>0</v>
      </c>
      <c r="H36" s="310">
        <v>0</v>
      </c>
      <c r="I36" s="310">
        <v>0</v>
      </c>
      <c r="J36" s="310">
        <f>F36</f>
        <v>0</v>
      </c>
    </row>
    <row r="37" spans="1:10" s="28" customFormat="1" ht="0.75" customHeight="1">
      <c r="A37" s="262">
        <v>1113000</v>
      </c>
      <c r="B37" s="14" t="s">
        <v>806</v>
      </c>
      <c r="C37" s="81" t="s">
        <v>807</v>
      </c>
      <c r="D37" s="310"/>
      <c r="E37" s="310"/>
      <c r="F37" s="310"/>
      <c r="G37" s="310"/>
      <c r="H37" s="310"/>
      <c r="I37" s="310"/>
      <c r="J37" s="309">
        <v>0</v>
      </c>
    </row>
    <row r="38" spans="1:10" s="28" customFormat="1" ht="40.5" hidden="1" customHeight="1">
      <c r="A38" s="262">
        <v>1114000</v>
      </c>
      <c r="B38" s="14" t="s">
        <v>398</v>
      </c>
      <c r="C38" s="81" t="s">
        <v>399</v>
      </c>
      <c r="D38" s="310"/>
      <c r="E38" s="310"/>
      <c r="F38" s="310"/>
      <c r="G38" s="310"/>
      <c r="H38" s="310"/>
      <c r="I38" s="310"/>
      <c r="J38" s="309">
        <v>0</v>
      </c>
    </row>
    <row r="39" spans="1:10" s="28" customFormat="1" ht="12.75" customHeight="1">
      <c r="A39" s="262">
        <v>1115000</v>
      </c>
      <c r="B39" s="14" t="s">
        <v>615</v>
      </c>
      <c r="C39" s="81" t="s">
        <v>388</v>
      </c>
      <c r="D39" s="310"/>
      <c r="E39" s="310"/>
      <c r="F39" s="310"/>
      <c r="G39" s="310"/>
      <c r="H39" s="310"/>
      <c r="I39" s="310"/>
      <c r="J39" s="309">
        <v>0</v>
      </c>
    </row>
    <row r="40" spans="1:10" s="28" customFormat="1" ht="17.25" customHeight="1">
      <c r="A40" s="262">
        <v>1116000</v>
      </c>
      <c r="B40" s="14" t="s">
        <v>1024</v>
      </c>
      <c r="C40" s="83" t="s">
        <v>389</v>
      </c>
      <c r="D40" s="310"/>
      <c r="E40" s="310"/>
      <c r="F40" s="310"/>
      <c r="G40" s="310"/>
      <c r="H40" s="310"/>
      <c r="I40" s="310"/>
      <c r="J40" s="309">
        <v>0</v>
      </c>
    </row>
    <row r="41" spans="1:10" s="28" customFormat="1" ht="17.25" customHeight="1" thickBot="1">
      <c r="A41" s="263">
        <v>1117000</v>
      </c>
      <c r="B41" s="85" t="s">
        <v>640</v>
      </c>
      <c r="C41" s="86" t="s">
        <v>20</v>
      </c>
      <c r="D41" s="311">
        <v>0</v>
      </c>
      <c r="E41" s="311">
        <v>0</v>
      </c>
      <c r="F41" s="311">
        <f>D41+E41</f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5.5" customHeight="1" thickBot="1">
      <c r="A42" s="264">
        <v>1120000</v>
      </c>
      <c r="B42" s="89" t="s">
        <v>21</v>
      </c>
      <c r="C42" s="69" t="s">
        <v>358</v>
      </c>
      <c r="D42" s="312">
        <f>D43+D55+D66+D69+D51+D64</f>
        <v>0</v>
      </c>
      <c r="E42" s="312"/>
      <c r="F42" s="312">
        <f>F43+F55+F66+F69+F51+F64</f>
        <v>0</v>
      </c>
      <c r="G42" s="312">
        <f>G43+G51+G55+G64+G66+G69</f>
        <v>0</v>
      </c>
      <c r="H42" s="312">
        <f>H43+H51+H55+H64+H66+H69</f>
        <v>0</v>
      </c>
      <c r="I42" s="312">
        <f>I43+I51+I55+I64+I66+I69</f>
        <v>0</v>
      </c>
      <c r="J42" s="309">
        <f>F42</f>
        <v>0</v>
      </c>
    </row>
    <row r="43" spans="1:10" s="28" customFormat="1" ht="14.25" hidden="1">
      <c r="A43" s="260">
        <v>1121000</v>
      </c>
      <c r="B43" s="91" t="s">
        <v>22</v>
      </c>
      <c r="C43" s="92"/>
      <c r="D43" s="307">
        <f>SUM(D44:D49)</f>
        <v>0</v>
      </c>
      <c r="E43" s="307"/>
      <c r="F43" s="307">
        <f>SUM(F44:F49)</f>
        <v>0</v>
      </c>
      <c r="G43" s="307">
        <f>SUM(G44:G49)</f>
        <v>0</v>
      </c>
      <c r="H43" s="307">
        <f>SUM(H44:H49)</f>
        <v>0</v>
      </c>
      <c r="I43" s="307">
        <f>SUM(I44:I49)</f>
        <v>0</v>
      </c>
      <c r="J43" s="309">
        <f>SUM(J44:J49)</f>
        <v>0</v>
      </c>
    </row>
    <row r="44" spans="1:10" s="28" customFormat="1" ht="15" hidden="1" customHeight="1">
      <c r="A44" s="262">
        <v>1121100</v>
      </c>
      <c r="B44" s="93" t="s">
        <v>380</v>
      </c>
      <c r="C44" s="83" t="s">
        <v>381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 hidden="1">
      <c r="A45" s="262">
        <v>1121200</v>
      </c>
      <c r="B45" s="94" t="s">
        <v>382</v>
      </c>
      <c r="C45" s="81" t="s">
        <v>383</v>
      </c>
      <c r="D45" s="82">
        <v>0</v>
      </c>
      <c r="E45" s="310"/>
      <c r="F45" s="82">
        <v>0</v>
      </c>
      <c r="G45" s="82">
        <v>0</v>
      </c>
      <c r="H45" s="82">
        <v>0</v>
      </c>
      <c r="I45" s="82">
        <v>0</v>
      </c>
      <c r="J45" s="309">
        <f>F45</f>
        <v>0</v>
      </c>
    </row>
    <row r="46" spans="1:10" s="28" customFormat="1" hidden="1">
      <c r="A46" s="262">
        <v>1121300</v>
      </c>
      <c r="B46" s="93" t="s">
        <v>769</v>
      </c>
      <c r="C46" s="83" t="s">
        <v>384</v>
      </c>
      <c r="D46" s="82">
        <v>0</v>
      </c>
      <c r="E46" s="310"/>
      <c r="F46" s="82">
        <v>0</v>
      </c>
      <c r="G46" s="82">
        <v>0</v>
      </c>
      <c r="H46" s="82">
        <v>0</v>
      </c>
      <c r="I46" s="82">
        <v>0</v>
      </c>
      <c r="J46" s="309">
        <f>F46</f>
        <v>0</v>
      </c>
    </row>
    <row r="47" spans="1:10" s="28" customFormat="1" hidden="1">
      <c r="A47" s="262">
        <v>1121400</v>
      </c>
      <c r="B47" s="93" t="s">
        <v>770</v>
      </c>
      <c r="C47" s="81" t="s">
        <v>385</v>
      </c>
      <c r="D47" s="82">
        <v>0</v>
      </c>
      <c r="E47" s="310"/>
      <c r="F47" s="82">
        <v>0</v>
      </c>
      <c r="G47" s="82">
        <v>0</v>
      </c>
      <c r="H47" s="82">
        <v>0</v>
      </c>
      <c r="I47" s="82">
        <v>0</v>
      </c>
      <c r="J47" s="309">
        <f>F47</f>
        <v>0</v>
      </c>
    </row>
    <row r="48" spans="1:10" s="28" customFormat="1" hidden="1">
      <c r="A48" s="262">
        <v>1121500</v>
      </c>
      <c r="B48" s="93" t="s">
        <v>69</v>
      </c>
      <c r="C48" s="83" t="s">
        <v>386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t="12.75" hidden="1" customHeight="1">
      <c r="A49" s="262">
        <v>1121600</v>
      </c>
      <c r="B49" s="93" t="s">
        <v>70</v>
      </c>
      <c r="C49" s="81" t="s">
        <v>387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3.5" hidden="1" thickBot="1">
      <c r="A50" s="265">
        <v>1121700</v>
      </c>
      <c r="B50" s="96" t="s">
        <v>71</v>
      </c>
      <c r="C50" s="86" t="s">
        <v>766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9.25" hidden="1" customHeight="1">
      <c r="A51" s="260">
        <v>1122000</v>
      </c>
      <c r="B51" s="97" t="s">
        <v>767</v>
      </c>
      <c r="C51" s="74" t="s">
        <v>358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72</v>
      </c>
      <c r="C52" s="99" t="s">
        <v>768</v>
      </c>
      <c r="D52" s="310">
        <v>0</v>
      </c>
      <c r="E52" s="310"/>
      <c r="F52" s="310"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487</v>
      </c>
      <c r="C53" s="83" t="s">
        <v>1021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148</v>
      </c>
      <c r="C54" s="100" t="s">
        <v>1022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 hidden="1">
      <c r="A55" s="260">
        <v>1123000</v>
      </c>
      <c r="B55" s="97" t="s">
        <v>56</v>
      </c>
      <c r="C55" s="74" t="s">
        <v>358</v>
      </c>
      <c r="D55" s="308">
        <f>SUM(D56:D63)</f>
        <v>0</v>
      </c>
      <c r="E55" s="308"/>
      <c r="F55" s="308">
        <f>SUM(F56:F63)</f>
        <v>0</v>
      </c>
      <c r="G55" s="308">
        <f>SUM(G56:G63)</f>
        <v>0</v>
      </c>
      <c r="H55" s="308">
        <f>SUM(H56:H63)</f>
        <v>0</v>
      </c>
      <c r="I55" s="308">
        <f>SUM(I56:I63)</f>
        <v>0</v>
      </c>
      <c r="J55" s="309">
        <f>F55</f>
        <v>0</v>
      </c>
    </row>
    <row r="56" spans="1:10" s="28" customFormat="1" hidden="1">
      <c r="A56" s="266">
        <v>1123100</v>
      </c>
      <c r="B56" s="93" t="s">
        <v>149</v>
      </c>
      <c r="C56" s="99" t="s">
        <v>365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 hidden="1">
      <c r="A57" s="266">
        <v>1123200</v>
      </c>
      <c r="B57" s="93" t="s">
        <v>150</v>
      </c>
      <c r="C57" s="83" t="s">
        <v>366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151</v>
      </c>
      <c r="C58" s="83" t="s">
        <v>367</v>
      </c>
      <c r="D58" s="342"/>
      <c r="E58" s="310"/>
      <c r="F58" s="342"/>
      <c r="G58" s="342"/>
      <c r="H58" s="342"/>
      <c r="I58" s="342"/>
      <c r="J58" s="309"/>
    </row>
    <row r="59" spans="1:10" s="28" customFormat="1" ht="14.25" hidden="1" customHeight="1">
      <c r="A59" s="266">
        <v>1123400</v>
      </c>
      <c r="B59" s="93" t="s">
        <v>556</v>
      </c>
      <c r="C59" s="83" t="s">
        <v>368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0">F59</f>
        <v>0</v>
      </c>
    </row>
    <row r="60" spans="1:10" s="28" customFormat="1" hidden="1">
      <c r="A60" s="266">
        <v>1123500</v>
      </c>
      <c r="B60" s="101" t="s">
        <v>557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0"/>
        <v>0</v>
      </c>
    </row>
    <row r="61" spans="1:10" s="28" customFormat="1" ht="16.5" hidden="1" customHeight="1">
      <c r="A61" s="266">
        <v>1123600</v>
      </c>
      <c r="B61" s="93" t="s">
        <v>186</v>
      </c>
      <c r="C61" s="81" t="s">
        <v>369</v>
      </c>
      <c r="D61" s="342"/>
      <c r="E61" s="310"/>
      <c r="F61" s="342"/>
      <c r="G61" s="342"/>
      <c r="H61" s="342"/>
      <c r="I61" s="342"/>
      <c r="J61" s="309">
        <f t="shared" si="0"/>
        <v>0</v>
      </c>
    </row>
    <row r="62" spans="1:10" s="28" customFormat="1" hidden="1">
      <c r="A62" s="266">
        <v>1123700</v>
      </c>
      <c r="B62" s="93" t="s">
        <v>187</v>
      </c>
      <c r="C62" s="83" t="s">
        <v>370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0"/>
        <v>0</v>
      </c>
    </row>
    <row r="63" spans="1:10" s="28" customFormat="1" ht="13.5" hidden="1" thickBot="1">
      <c r="A63" s="264">
        <v>1123800</v>
      </c>
      <c r="B63" s="96" t="s">
        <v>188</v>
      </c>
      <c r="C63" s="100" t="s">
        <v>371</v>
      </c>
      <c r="D63" s="87">
        <v>0</v>
      </c>
      <c r="E63" s="311"/>
      <c r="F63" s="87">
        <v>0</v>
      </c>
      <c r="G63" s="87">
        <v>0</v>
      </c>
      <c r="H63" s="87">
        <v>0</v>
      </c>
      <c r="I63" s="87">
        <v>0</v>
      </c>
      <c r="J63" s="309">
        <f t="shared" si="0"/>
        <v>0</v>
      </c>
    </row>
    <row r="64" spans="1:10" s="28" customFormat="1" ht="28.5" hidden="1">
      <c r="A64" s="260">
        <v>1124000</v>
      </c>
      <c r="B64" s="97" t="s">
        <v>213</v>
      </c>
      <c r="C64" s="74" t="s">
        <v>358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0"/>
        <v>0</v>
      </c>
    </row>
    <row r="65" spans="1:10" s="28" customFormat="1" ht="13.5" hidden="1" thickBot="1">
      <c r="A65" s="264">
        <v>1124100</v>
      </c>
      <c r="B65" s="96" t="s">
        <v>189</v>
      </c>
      <c r="C65" s="86" t="s">
        <v>214</v>
      </c>
      <c r="D65" s="311">
        <v>0</v>
      </c>
      <c r="E65" s="311"/>
      <c r="F65" s="311">
        <v>0</v>
      </c>
      <c r="G65" s="311">
        <v>0</v>
      </c>
      <c r="H65" s="311">
        <v>0</v>
      </c>
      <c r="I65" s="311">
        <v>0</v>
      </c>
      <c r="J65" s="309">
        <f t="shared" si="0"/>
        <v>0</v>
      </c>
    </row>
    <row r="66" spans="1:10" s="28" customFormat="1" ht="28.5" hidden="1">
      <c r="A66" s="260">
        <v>1125000</v>
      </c>
      <c r="B66" s="97" t="s">
        <v>918</v>
      </c>
      <c r="C66" s="74" t="s">
        <v>358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 hidden="1">
      <c r="A67" s="266">
        <v>1125100</v>
      </c>
      <c r="B67" s="93" t="s">
        <v>190</v>
      </c>
      <c r="C67" s="99" t="s">
        <v>919</v>
      </c>
      <c r="D67" s="310"/>
      <c r="E67" s="310"/>
      <c r="F67" s="310"/>
      <c r="G67" s="310"/>
      <c r="H67" s="310"/>
      <c r="I67" s="310"/>
      <c r="J67" s="309">
        <f t="shared" ref="J67:J73" si="1">F67</f>
        <v>0</v>
      </c>
    </row>
    <row r="68" spans="1:10" s="28" customFormat="1" ht="26.25" hidden="1" thickBot="1">
      <c r="A68" s="264">
        <v>1125200</v>
      </c>
      <c r="B68" s="96" t="s">
        <v>703</v>
      </c>
      <c r="C68" s="100" t="s">
        <v>1031</v>
      </c>
      <c r="D68" s="311">
        <v>0</v>
      </c>
      <c r="E68" s="311"/>
      <c r="F68" s="311">
        <v>0</v>
      </c>
      <c r="G68" s="311">
        <v>0</v>
      </c>
      <c r="H68" s="311">
        <v>0</v>
      </c>
      <c r="I68" s="311">
        <v>0</v>
      </c>
      <c r="J68" s="309">
        <f t="shared" si="1"/>
        <v>0</v>
      </c>
    </row>
    <row r="69" spans="1:10" s="28" customFormat="1" ht="14.25" hidden="1">
      <c r="A69" s="260">
        <v>1126000</v>
      </c>
      <c r="B69" s="97" t="s">
        <v>1032</v>
      </c>
      <c r="C69" s="74" t="s">
        <v>358</v>
      </c>
      <c r="D69" s="308">
        <f>SUM(D70:D77)</f>
        <v>0</v>
      </c>
      <c r="E69" s="308"/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1"/>
        <v>0</v>
      </c>
    </row>
    <row r="70" spans="1:10" s="28" customFormat="1" hidden="1">
      <c r="A70" s="260">
        <v>1126100</v>
      </c>
      <c r="B70" s="93" t="s">
        <v>983</v>
      </c>
      <c r="C70" s="77" t="s">
        <v>1033</v>
      </c>
      <c r="D70" s="82">
        <v>0</v>
      </c>
      <c r="E70" s="310"/>
      <c r="F70" s="82">
        <v>0</v>
      </c>
      <c r="G70" s="82">
        <v>0</v>
      </c>
      <c r="H70" s="82">
        <v>0</v>
      </c>
      <c r="I70" s="82">
        <v>0</v>
      </c>
      <c r="J70" s="309">
        <f t="shared" si="1"/>
        <v>0</v>
      </c>
    </row>
    <row r="71" spans="1:10" s="28" customFormat="1" hidden="1">
      <c r="A71" s="260">
        <v>1126200</v>
      </c>
      <c r="B71" s="93" t="s">
        <v>984</v>
      </c>
      <c r="C71" s="83" t="s">
        <v>1034</v>
      </c>
      <c r="D71" s="342"/>
      <c r="E71" s="310"/>
      <c r="F71" s="342"/>
      <c r="G71" s="342"/>
      <c r="H71" s="342"/>
      <c r="I71" s="342"/>
      <c r="J71" s="309">
        <f t="shared" si="1"/>
        <v>0</v>
      </c>
    </row>
    <row r="72" spans="1:10" s="28" customFormat="1" hidden="1">
      <c r="A72" s="260">
        <v>1126300</v>
      </c>
      <c r="B72" s="93" t="s">
        <v>390</v>
      </c>
      <c r="C72" s="83" t="s">
        <v>391</v>
      </c>
      <c r="D72" s="342"/>
      <c r="E72" s="310"/>
      <c r="F72" s="342"/>
      <c r="G72" s="342"/>
      <c r="H72" s="342"/>
      <c r="I72" s="342"/>
      <c r="J72" s="309">
        <f t="shared" si="1"/>
        <v>0</v>
      </c>
    </row>
    <row r="73" spans="1:10" s="28" customFormat="1" hidden="1">
      <c r="A73" s="262">
        <v>1126400</v>
      </c>
      <c r="B73" s="103" t="s">
        <v>985</v>
      </c>
      <c r="C73" s="81" t="s">
        <v>392</v>
      </c>
      <c r="D73" s="82">
        <v>0</v>
      </c>
      <c r="E73" s="310"/>
      <c r="F73" s="82">
        <v>0</v>
      </c>
      <c r="G73" s="82">
        <v>0</v>
      </c>
      <c r="H73" s="82">
        <v>0</v>
      </c>
      <c r="I73" s="82">
        <v>0</v>
      </c>
      <c r="J73" s="309">
        <f t="shared" si="1"/>
        <v>0</v>
      </c>
    </row>
    <row r="74" spans="1:10" s="28" customFormat="1" ht="0.75" hidden="1" customHeight="1">
      <c r="A74" s="263">
        <v>1126500</v>
      </c>
      <c r="B74" s="104" t="s">
        <v>943</v>
      </c>
      <c r="C74" s="83" t="s">
        <v>393</v>
      </c>
      <c r="D74" s="342"/>
      <c r="E74" s="310"/>
      <c r="F74" s="342"/>
      <c r="G74" s="342"/>
      <c r="H74" s="342"/>
      <c r="I74" s="342"/>
      <c r="J74" s="309">
        <v>0</v>
      </c>
    </row>
    <row r="75" spans="1:10" s="28" customFormat="1" hidden="1">
      <c r="A75" s="262">
        <v>1126600</v>
      </c>
      <c r="B75" s="103" t="s">
        <v>229</v>
      </c>
      <c r="C75" s="81" t="s">
        <v>394</v>
      </c>
      <c r="D75" s="342"/>
      <c r="E75" s="310"/>
      <c r="F75" s="342"/>
      <c r="G75" s="342"/>
      <c r="H75" s="342"/>
      <c r="I75" s="342"/>
      <c r="J75" s="309">
        <f>F75</f>
        <v>0</v>
      </c>
    </row>
    <row r="76" spans="1:10" s="28" customFormat="1" hidden="1">
      <c r="A76" s="262">
        <v>1126700</v>
      </c>
      <c r="B76" s="103" t="s">
        <v>230</v>
      </c>
      <c r="C76" s="83" t="s">
        <v>395</v>
      </c>
      <c r="D76" s="82">
        <v>0</v>
      </c>
      <c r="E76" s="310"/>
      <c r="F76" s="82"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13.5" hidden="1" thickBot="1">
      <c r="A77" s="265">
        <v>1126800</v>
      </c>
      <c r="B77" s="105" t="s">
        <v>480</v>
      </c>
      <c r="C77" s="86" t="s">
        <v>396</v>
      </c>
      <c r="D77" s="311">
        <v>0</v>
      </c>
      <c r="E77" s="311"/>
      <c r="F77" s="311"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hidden="1">
      <c r="A78" s="267">
        <v>1130000</v>
      </c>
      <c r="B78" s="107" t="s">
        <v>294</v>
      </c>
      <c r="C78" s="74" t="s">
        <v>358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t="0.75" hidden="1" customHeight="1">
      <c r="A79" s="267">
        <v>1130100</v>
      </c>
      <c r="B79" s="103" t="s">
        <v>481</v>
      </c>
      <c r="C79" s="99" t="s">
        <v>295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idden="1">
      <c r="A80" s="267">
        <v>1130200</v>
      </c>
      <c r="B80" s="103" t="s">
        <v>482</v>
      </c>
      <c r="C80" s="83" t="s">
        <v>296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t="14.25" hidden="1" customHeight="1">
      <c r="A81" s="267">
        <v>1130300</v>
      </c>
      <c r="B81" s="103" t="s">
        <v>483</v>
      </c>
      <c r="C81" s="83" t="s">
        <v>297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idden="1">
      <c r="A82" s="267">
        <v>1130400</v>
      </c>
      <c r="B82" s="108" t="s">
        <v>484</v>
      </c>
      <c r="C82" s="109" t="s">
        <v>298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0.75" hidden="1" customHeight="1">
      <c r="A83" s="262">
        <v>1131000</v>
      </c>
      <c r="B83" s="110" t="s">
        <v>299</v>
      </c>
      <c r="C83" s="111" t="s">
        <v>358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0.75" hidden="1" customHeight="1">
      <c r="A84" s="262">
        <v>1131100</v>
      </c>
      <c r="B84" s="103" t="s">
        <v>588</v>
      </c>
      <c r="C84" s="77" t="s">
        <v>300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idden="1">
      <c r="A85" s="262">
        <v>1131200</v>
      </c>
      <c r="B85" s="103" t="s">
        <v>589</v>
      </c>
      <c r="C85" s="83" t="s">
        <v>301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590</v>
      </c>
      <c r="C86" s="86" t="s">
        <v>302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4.25" hidden="1">
      <c r="A87" s="268">
        <v>1140000</v>
      </c>
      <c r="B87" s="107" t="s">
        <v>303</v>
      </c>
      <c r="C87" s="74" t="s">
        <v>358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5.5" hidden="1">
      <c r="A88" s="268">
        <v>1141000</v>
      </c>
      <c r="B88" s="103" t="s">
        <v>304</v>
      </c>
      <c r="C88" s="99" t="s">
        <v>1003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5.5" hidden="1">
      <c r="A89" s="268">
        <v>1142000</v>
      </c>
      <c r="B89" s="103" t="s">
        <v>42</v>
      </c>
      <c r="C89" s="83" t="s">
        <v>43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6.25" hidden="1" customHeight="1">
      <c r="A90" s="268">
        <v>1143000</v>
      </c>
      <c r="B90" s="103" t="s">
        <v>44</v>
      </c>
      <c r="C90" s="83" t="s">
        <v>45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9.25" hidden="1" customHeight="1">
      <c r="A91" s="264">
        <v>1144000</v>
      </c>
      <c r="B91" s="105" t="s">
        <v>46</v>
      </c>
      <c r="C91" s="86" t="s">
        <v>439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6.5" hidden="1" customHeight="1">
      <c r="A92" s="269">
        <v>1150000</v>
      </c>
      <c r="B92" s="224" t="s">
        <v>730</v>
      </c>
      <c r="C92" s="74" t="s">
        <v>358</v>
      </c>
      <c r="D92" s="308">
        <v>0</v>
      </c>
      <c r="E92" s="308"/>
      <c r="F92" s="308">
        <v>0</v>
      </c>
      <c r="G92" s="308">
        <v>0</v>
      </c>
      <c r="H92" s="308">
        <v>0</v>
      </c>
      <c r="I92" s="308">
        <v>0</v>
      </c>
      <c r="J92" s="309">
        <v>0</v>
      </c>
    </row>
    <row r="93" spans="1:10" s="28" customFormat="1" ht="31.5" hidden="1" customHeight="1">
      <c r="A93" s="270">
        <v>1151000</v>
      </c>
      <c r="B93" s="226" t="s">
        <v>681</v>
      </c>
      <c r="C93" s="74" t="s">
        <v>358</v>
      </c>
      <c r="D93" s="313">
        <v>0</v>
      </c>
      <c r="E93" s="313"/>
      <c r="F93" s="313">
        <v>0</v>
      </c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31.5" hidden="1" customHeight="1">
      <c r="A94" s="270">
        <v>1151100</v>
      </c>
      <c r="B94" s="227" t="s">
        <v>265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31.5" hidden="1" customHeight="1">
      <c r="A95" s="270">
        <v>1151200</v>
      </c>
      <c r="B95" s="227" t="s">
        <v>637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31.5" hidden="1" customHeight="1">
      <c r="A96" s="270">
        <v>1152000</v>
      </c>
      <c r="B96" s="229" t="s">
        <v>518</v>
      </c>
      <c r="C96" s="230" t="s">
        <v>358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31.5" hidden="1" customHeight="1">
      <c r="A97" s="270">
        <v>1152100</v>
      </c>
      <c r="B97" s="231" t="s">
        <v>541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31.5" hidden="1" customHeight="1">
      <c r="A98" s="271">
        <v>1152200</v>
      </c>
      <c r="B98" s="233" t="s">
        <v>759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31.5" hidden="1" customHeight="1">
      <c r="A99" s="269">
        <v>1153000</v>
      </c>
      <c r="B99" s="235" t="s">
        <v>760</v>
      </c>
      <c r="C99" s="236" t="s">
        <v>358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31.5" hidden="1" customHeight="1">
      <c r="A100" s="270">
        <v>1153100</v>
      </c>
      <c r="B100" s="231" t="s">
        <v>761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t="31.5" hidden="1" customHeight="1">
      <c r="A101" s="270">
        <v>1153200</v>
      </c>
      <c r="B101" s="231" t="s">
        <v>101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1.5" hidden="1" customHeight="1">
      <c r="A102" s="270">
        <v>1153300</v>
      </c>
      <c r="B102" s="231" t="s">
        <v>501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1.5" hidden="1" customHeight="1">
      <c r="A103" s="270">
        <v>1153400</v>
      </c>
      <c r="B103" s="231" t="s">
        <v>502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t="31.5" hidden="1" customHeight="1">
      <c r="A104" s="270">
        <v>1153500</v>
      </c>
      <c r="B104" s="237" t="s">
        <v>503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1.5" hidden="1" customHeight="1">
      <c r="A105" s="270">
        <v>1153700</v>
      </c>
      <c r="B105" s="237" t="s">
        <v>504</v>
      </c>
      <c r="C105" s="228">
        <v>463700</v>
      </c>
      <c r="D105" s="315"/>
      <c r="E105" s="315"/>
      <c r="F105" s="315"/>
      <c r="G105" s="315"/>
      <c r="H105" s="315"/>
      <c r="I105" s="315"/>
      <c r="J105" s="309">
        <v>0</v>
      </c>
    </row>
    <row r="106" spans="1:10" s="28" customFormat="1" ht="31.5" hidden="1" customHeight="1">
      <c r="A106" s="270">
        <v>1153800</v>
      </c>
      <c r="B106" s="237" t="s">
        <v>995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t="31.5" hidden="1" customHeight="1">
      <c r="A107" s="270">
        <v>1153900</v>
      </c>
      <c r="B107" s="237" t="s">
        <v>996</v>
      </c>
      <c r="C107" s="228">
        <v>463900</v>
      </c>
      <c r="D107" s="315"/>
      <c r="E107" s="315"/>
      <c r="F107" s="315"/>
      <c r="G107" s="315"/>
      <c r="H107" s="315"/>
      <c r="I107" s="315"/>
      <c r="J107" s="309">
        <v>0</v>
      </c>
    </row>
    <row r="108" spans="1:10" s="28" customFormat="1" ht="31.5" hidden="1" customHeight="1">
      <c r="A108" s="270">
        <v>1154000</v>
      </c>
      <c r="B108" s="238" t="s">
        <v>997</v>
      </c>
      <c r="C108" s="230" t="s">
        <v>358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31.5" hidden="1" customHeight="1">
      <c r="A109" s="270">
        <v>1154100</v>
      </c>
      <c r="B109" s="237" t="s">
        <v>210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t="31.5" hidden="1" customHeight="1">
      <c r="A110" s="270">
        <v>1154200</v>
      </c>
      <c r="B110" s="237" t="s">
        <v>211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t="31.5" hidden="1" customHeight="1">
      <c r="A111" s="270">
        <v>1154300</v>
      </c>
      <c r="B111" s="237" t="s">
        <v>212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1.5" hidden="1" customHeight="1">
      <c r="A112" s="270">
        <v>1154500</v>
      </c>
      <c r="B112" s="237" t="s">
        <v>67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1.5" hidden="1" customHeight="1">
      <c r="A113" s="270">
        <v>1154600</v>
      </c>
      <c r="B113" s="237" t="s">
        <v>68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31.5" hidden="1" customHeight="1">
      <c r="A114" s="271">
        <v>1154700</v>
      </c>
      <c r="B114" s="239" t="s">
        <v>78</v>
      </c>
      <c r="C114" s="86" t="s">
        <v>79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5.5" hidden="1" customHeight="1">
      <c r="A115" s="272">
        <v>1160000</v>
      </c>
      <c r="B115" s="120" t="s">
        <v>80</v>
      </c>
      <c r="C115" s="74" t="s">
        <v>358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t="26.25" hidden="1" customHeight="1">
      <c r="A116" s="266">
        <v>1161000</v>
      </c>
      <c r="B116" s="122" t="s">
        <v>81</v>
      </c>
      <c r="C116" s="123" t="s">
        <v>358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6.25" hidden="1" customHeight="1">
      <c r="A117" s="266">
        <v>1161100</v>
      </c>
      <c r="B117" s="14" t="s">
        <v>400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6.25" hidden="1" customHeight="1">
      <c r="A118" s="266">
        <v>1161200</v>
      </c>
      <c r="B118" s="116" t="s">
        <v>707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26.25" hidden="1" customHeight="1">
      <c r="A119" s="266">
        <v>1162000</v>
      </c>
      <c r="B119" s="122" t="s">
        <v>1125</v>
      </c>
      <c r="C119" s="123" t="s">
        <v>358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6.25" hidden="1" customHeight="1">
      <c r="A120" s="266">
        <v>1162100</v>
      </c>
      <c r="B120" s="116" t="s">
        <v>1126</v>
      </c>
      <c r="C120" s="83" t="s">
        <v>130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t="26.25" hidden="1" customHeight="1">
      <c r="A121" s="266">
        <v>1162200</v>
      </c>
      <c r="B121" s="116" t="s">
        <v>131</v>
      </c>
      <c r="C121" s="83" t="s">
        <v>24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6.25" hidden="1" customHeight="1">
      <c r="A122" s="266">
        <v>1162300</v>
      </c>
      <c r="B122" s="116" t="s">
        <v>25</v>
      </c>
      <c r="C122" s="83" t="s">
        <v>26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t="26.25" hidden="1" customHeight="1">
      <c r="A123" s="266">
        <v>1162400</v>
      </c>
      <c r="B123" s="116" t="s">
        <v>831</v>
      </c>
      <c r="C123" s="83" t="s">
        <v>832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6.25" hidden="1" customHeight="1">
      <c r="A124" s="266">
        <v>1162500</v>
      </c>
      <c r="B124" s="116" t="s">
        <v>833</v>
      </c>
      <c r="C124" s="83" t="s">
        <v>834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t="26.25" hidden="1" customHeight="1">
      <c r="A125" s="266">
        <v>1162600</v>
      </c>
      <c r="B125" s="116" t="s">
        <v>510</v>
      </c>
      <c r="C125" s="83" t="s">
        <v>511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6.25" hidden="1" customHeight="1">
      <c r="A126" s="266">
        <v>1162700</v>
      </c>
      <c r="B126" s="14" t="s">
        <v>512</v>
      </c>
      <c r="C126" s="83" t="s">
        <v>513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t="26.25" hidden="1" customHeight="1">
      <c r="A127" s="266">
        <v>1162800</v>
      </c>
      <c r="B127" s="116" t="s">
        <v>871</v>
      </c>
      <c r="C127" s="83" t="s">
        <v>872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t="26.25" hidden="1" customHeight="1">
      <c r="A128" s="273">
        <v>1162900</v>
      </c>
      <c r="B128" s="116" t="s">
        <v>873</v>
      </c>
      <c r="C128" s="83" t="s">
        <v>874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t="26.25" hidden="1" customHeight="1">
      <c r="A129" s="273">
        <v>1163000</v>
      </c>
      <c r="B129" s="122" t="s">
        <v>58</v>
      </c>
      <c r="C129" s="111" t="s">
        <v>358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26.25" hidden="1" customHeight="1">
      <c r="A130" s="274">
        <v>1163100</v>
      </c>
      <c r="B130" s="105" t="s">
        <v>798</v>
      </c>
      <c r="C130" s="86" t="s">
        <v>799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t="16.5" hidden="1" customHeight="1">
      <c r="A131" s="275">
        <v>1170000</v>
      </c>
      <c r="B131" s="126" t="s">
        <v>875</v>
      </c>
      <c r="C131" s="74" t="s">
        <v>358</v>
      </c>
      <c r="D131" s="326">
        <f>D135</f>
        <v>0</v>
      </c>
      <c r="E131" s="326"/>
      <c r="F131" s="326">
        <f>F135</f>
        <v>0</v>
      </c>
      <c r="G131" s="326">
        <f>G135</f>
        <v>0</v>
      </c>
      <c r="H131" s="326">
        <f>H135</f>
        <v>0</v>
      </c>
      <c r="I131" s="326">
        <f>I135</f>
        <v>0</v>
      </c>
      <c r="J131" s="309">
        <f>J135</f>
        <v>0</v>
      </c>
    </row>
    <row r="132" spans="1:10" s="28" customFormat="1" ht="25.5" hidden="1">
      <c r="A132" s="273">
        <v>1171000</v>
      </c>
      <c r="B132" s="129" t="s">
        <v>215</v>
      </c>
      <c r="C132" s="74" t="s">
        <v>358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1.5" hidden="1" customHeight="1">
      <c r="A133" s="273">
        <v>1171100</v>
      </c>
      <c r="B133" s="14" t="s">
        <v>478</v>
      </c>
      <c r="C133" s="99" t="s">
        <v>479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5.5" hidden="1">
      <c r="A134" s="273">
        <v>1171200</v>
      </c>
      <c r="B134" s="116" t="s">
        <v>351</v>
      </c>
      <c r="C134" s="131" t="s">
        <v>352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38.25" hidden="1">
      <c r="A135" s="266">
        <v>1172000</v>
      </c>
      <c r="B135" s="132" t="s">
        <v>1017</v>
      </c>
      <c r="C135" s="111" t="s">
        <v>358</v>
      </c>
      <c r="D135" s="326">
        <f>D137+D138</f>
        <v>0</v>
      </c>
      <c r="E135" s="326"/>
      <c r="F135" s="326">
        <f>F137+F138</f>
        <v>0</v>
      </c>
      <c r="G135" s="326">
        <f>G137+G138</f>
        <v>0</v>
      </c>
      <c r="H135" s="326">
        <f>H137+H138</f>
        <v>0</v>
      </c>
      <c r="I135" s="326">
        <f>I137+I138</f>
        <v>0</v>
      </c>
      <c r="J135" s="309">
        <f>F135</f>
        <v>0</v>
      </c>
    </row>
    <row r="136" spans="1:10" s="28" customFormat="1" hidden="1">
      <c r="A136" s="266">
        <v>1172100</v>
      </c>
      <c r="B136" s="103" t="s">
        <v>1102</v>
      </c>
      <c r="C136" s="99" t="s">
        <v>1018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1103</v>
      </c>
      <c r="C137" s="133">
        <v>482200</v>
      </c>
      <c r="D137" s="317">
        <v>0</v>
      </c>
      <c r="E137" s="310"/>
      <c r="F137" s="317">
        <v>0</v>
      </c>
      <c r="G137" s="317">
        <v>0</v>
      </c>
      <c r="H137" s="317">
        <v>0</v>
      </c>
      <c r="I137" s="317">
        <v>0</v>
      </c>
      <c r="J137" s="309">
        <f>F137</f>
        <v>0</v>
      </c>
    </row>
    <row r="138" spans="1:10" s="28" customFormat="1" hidden="1">
      <c r="A138" s="266">
        <v>1172300</v>
      </c>
      <c r="B138" s="116" t="s">
        <v>1019</v>
      </c>
      <c r="C138" s="83" t="s">
        <v>1020</v>
      </c>
      <c r="D138" s="117">
        <v>0</v>
      </c>
      <c r="E138" s="310"/>
      <c r="F138" s="117">
        <v>0</v>
      </c>
      <c r="G138" s="117">
        <v>0</v>
      </c>
      <c r="H138" s="117">
        <v>0</v>
      </c>
      <c r="I138" s="117">
        <v>0</v>
      </c>
      <c r="J138" s="309">
        <f>F138</f>
        <v>0</v>
      </c>
    </row>
    <row r="139" spans="1:10" s="28" customFormat="1" ht="25.5" hidden="1">
      <c r="A139" s="266">
        <v>1172400</v>
      </c>
      <c r="B139" s="134" t="s">
        <v>124</v>
      </c>
      <c r="C139" s="83" t="s">
        <v>125</v>
      </c>
      <c r="D139" s="327"/>
      <c r="E139" s="310"/>
      <c r="F139" s="327"/>
      <c r="G139" s="327"/>
      <c r="H139" s="327"/>
      <c r="I139" s="327"/>
      <c r="J139" s="309">
        <v>0</v>
      </c>
    </row>
    <row r="140" spans="1:10" s="28" customFormat="1" ht="25.5" hidden="1">
      <c r="A140" s="266">
        <v>1173000</v>
      </c>
      <c r="B140" s="132" t="s">
        <v>126</v>
      </c>
      <c r="C140" s="111" t="s">
        <v>358</v>
      </c>
      <c r="D140" s="327">
        <v>0</v>
      </c>
      <c r="E140" s="327"/>
      <c r="F140" s="327">
        <v>0</v>
      </c>
      <c r="G140" s="327">
        <v>0</v>
      </c>
      <c r="H140" s="327">
        <v>0</v>
      </c>
      <c r="I140" s="327">
        <v>0</v>
      </c>
      <c r="J140" s="309">
        <v>0</v>
      </c>
    </row>
    <row r="141" spans="1:10" s="28" customFormat="1" ht="25.5" hidden="1">
      <c r="A141" s="273">
        <v>1173100</v>
      </c>
      <c r="B141" s="135" t="s">
        <v>127</v>
      </c>
      <c r="C141" s="83" t="s">
        <v>1088</v>
      </c>
      <c r="D141" s="327"/>
      <c r="E141" s="310"/>
      <c r="F141" s="327"/>
      <c r="G141" s="327"/>
      <c r="H141" s="327"/>
      <c r="I141" s="327"/>
      <c r="J141" s="309">
        <v>0</v>
      </c>
    </row>
    <row r="142" spans="1:10" s="28" customFormat="1" ht="38.25" hidden="1">
      <c r="A142" s="273">
        <v>1174000</v>
      </c>
      <c r="B142" s="132" t="s">
        <v>1089</v>
      </c>
      <c r="C142" s="111" t="s">
        <v>358</v>
      </c>
      <c r="D142" s="327">
        <v>0</v>
      </c>
      <c r="E142" s="327"/>
      <c r="F142" s="327">
        <v>0</v>
      </c>
      <c r="G142" s="327">
        <v>0</v>
      </c>
      <c r="H142" s="327">
        <v>0</v>
      </c>
      <c r="I142" s="327">
        <v>0</v>
      </c>
      <c r="J142" s="309">
        <v>0</v>
      </c>
    </row>
    <row r="143" spans="1:10" s="28" customFormat="1" ht="25.5" hidden="1">
      <c r="A143" s="273">
        <v>1174100</v>
      </c>
      <c r="B143" s="135" t="s">
        <v>1104</v>
      </c>
      <c r="C143" s="83" t="s">
        <v>1090</v>
      </c>
      <c r="D143" s="327"/>
      <c r="E143" s="327"/>
      <c r="F143" s="327"/>
      <c r="G143" s="327"/>
      <c r="H143" s="327"/>
      <c r="I143" s="327"/>
      <c r="J143" s="309">
        <v>0</v>
      </c>
    </row>
    <row r="144" spans="1:10" s="28" customFormat="1" ht="25.5" hidden="1">
      <c r="A144" s="273">
        <v>1174200</v>
      </c>
      <c r="B144" s="134" t="s">
        <v>446</v>
      </c>
      <c r="C144" s="83" t="s">
        <v>447</v>
      </c>
      <c r="D144" s="327"/>
      <c r="E144" s="327"/>
      <c r="F144" s="327"/>
      <c r="G144" s="327"/>
      <c r="H144" s="327"/>
      <c r="I144" s="327"/>
      <c r="J144" s="309">
        <v>0</v>
      </c>
    </row>
    <row r="145" spans="1:10" s="28" customFormat="1" ht="38.25" hidden="1">
      <c r="A145" s="273">
        <v>1175000</v>
      </c>
      <c r="B145" s="132" t="s">
        <v>558</v>
      </c>
      <c r="C145" s="111" t="s">
        <v>358</v>
      </c>
      <c r="D145" s="327">
        <v>0</v>
      </c>
      <c r="E145" s="327"/>
      <c r="F145" s="327">
        <v>0</v>
      </c>
      <c r="G145" s="327">
        <v>0</v>
      </c>
      <c r="H145" s="327">
        <v>0</v>
      </c>
      <c r="I145" s="327">
        <v>0</v>
      </c>
      <c r="J145" s="309">
        <v>0</v>
      </c>
    </row>
    <row r="146" spans="1:10" s="28" customFormat="1" ht="22.5" customHeight="1">
      <c r="A146" s="273">
        <v>1175100</v>
      </c>
      <c r="B146" s="134" t="s">
        <v>226</v>
      </c>
      <c r="C146" s="83" t="s">
        <v>227</v>
      </c>
      <c r="D146" s="327"/>
      <c r="E146" s="327"/>
      <c r="F146" s="327"/>
      <c r="G146" s="327"/>
      <c r="H146" s="327"/>
      <c r="I146" s="327"/>
      <c r="J146" s="309">
        <v>0</v>
      </c>
    </row>
    <row r="147" spans="1:10" s="28" customFormat="1" hidden="1">
      <c r="A147" s="273">
        <v>1176000</v>
      </c>
      <c r="B147" s="132" t="s">
        <v>228</v>
      </c>
      <c r="C147" s="111" t="s">
        <v>358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09">
        <v>0</v>
      </c>
    </row>
    <row r="148" spans="1:10" s="28" customFormat="1" hidden="1">
      <c r="A148" s="273">
        <v>1176100</v>
      </c>
      <c r="B148" s="134" t="s">
        <v>7</v>
      </c>
      <c r="C148" s="83" t="s">
        <v>8</v>
      </c>
      <c r="D148" s="327"/>
      <c r="E148" s="310"/>
      <c r="F148" s="327"/>
      <c r="G148" s="327"/>
      <c r="H148" s="327"/>
      <c r="I148" s="327"/>
      <c r="J148" s="309">
        <v>0</v>
      </c>
    </row>
    <row r="149" spans="1:10" s="28" customFormat="1" hidden="1">
      <c r="A149" s="273">
        <v>1177000</v>
      </c>
      <c r="B149" s="132" t="s">
        <v>587</v>
      </c>
      <c r="C149" s="111" t="s">
        <v>358</v>
      </c>
      <c r="D149" s="327">
        <v>0</v>
      </c>
      <c r="E149" s="327"/>
      <c r="F149" s="327">
        <v>0</v>
      </c>
      <c r="G149" s="327">
        <v>0</v>
      </c>
      <c r="H149" s="327">
        <v>0</v>
      </c>
      <c r="I149" s="327">
        <v>0</v>
      </c>
      <c r="J149" s="309">
        <v>0</v>
      </c>
    </row>
    <row r="150" spans="1:10" s="28" customFormat="1" ht="13.5" hidden="1" thickBot="1">
      <c r="A150" s="274">
        <v>1177100</v>
      </c>
      <c r="B150" s="136" t="s">
        <v>716</v>
      </c>
      <c r="C150" s="86" t="s">
        <v>259</v>
      </c>
      <c r="D150" s="320"/>
      <c r="E150" s="320"/>
      <c r="F150" s="320"/>
      <c r="G150" s="320"/>
      <c r="H150" s="320"/>
      <c r="I150" s="320"/>
      <c r="J150" s="309">
        <v>0</v>
      </c>
    </row>
    <row r="151" spans="1:10" s="28" customFormat="1" ht="26.25" hidden="1" thickBot="1">
      <c r="A151" s="276" t="s">
        <v>262</v>
      </c>
      <c r="B151" s="143" t="s">
        <v>648</v>
      </c>
      <c r="C151" s="144" t="s">
        <v>358</v>
      </c>
      <c r="D151" s="329"/>
      <c r="E151" s="329"/>
      <c r="F151" s="329"/>
      <c r="G151" s="329">
        <f>G152</f>
        <v>0</v>
      </c>
      <c r="H151" s="329">
        <f>H152</f>
        <v>0</v>
      </c>
      <c r="I151" s="329">
        <f>I152</f>
        <v>0</v>
      </c>
      <c r="J151" s="309">
        <f>F152</f>
        <v>0</v>
      </c>
    </row>
    <row r="152" spans="1:10" s="28" customFormat="1" hidden="1">
      <c r="A152" s="275" t="s">
        <v>650</v>
      </c>
      <c r="B152" s="150" t="s">
        <v>651</v>
      </c>
      <c r="C152" s="74" t="s">
        <v>358</v>
      </c>
      <c r="D152" s="326">
        <f>SUM(D153:D162)</f>
        <v>0</v>
      </c>
      <c r="E152" s="326"/>
      <c r="F152" s="326">
        <f>SUM(F153:F162)</f>
        <v>0</v>
      </c>
      <c r="G152" s="326">
        <f>SUM(G153:G162)</f>
        <v>0</v>
      </c>
      <c r="H152" s="326">
        <f>SUM(H153:H162)</f>
        <v>0</v>
      </c>
      <c r="I152" s="326">
        <f>SUM(I153:I162)</f>
        <v>0</v>
      </c>
      <c r="J152" s="309">
        <f>F152</f>
        <v>0</v>
      </c>
    </row>
    <row r="153" spans="1:10" s="28" customFormat="1" hidden="1">
      <c r="A153" s="273" t="s">
        <v>652</v>
      </c>
      <c r="B153" s="134" t="s">
        <v>986</v>
      </c>
      <c r="C153" s="241" t="s">
        <v>987</v>
      </c>
      <c r="D153" s="327"/>
      <c r="E153" s="310"/>
      <c r="F153" s="327"/>
      <c r="G153" s="327"/>
      <c r="H153" s="327"/>
      <c r="I153" s="327"/>
      <c r="J153" s="309">
        <f>F153</f>
        <v>0</v>
      </c>
    </row>
    <row r="154" spans="1:10" s="28" customFormat="1" hidden="1">
      <c r="A154" s="273" t="s">
        <v>988</v>
      </c>
      <c r="B154" s="134" t="s">
        <v>964</v>
      </c>
      <c r="C154" s="241" t="s">
        <v>965</v>
      </c>
      <c r="D154" s="327"/>
      <c r="E154" s="310"/>
      <c r="F154" s="327"/>
      <c r="G154" s="327"/>
      <c r="H154" s="327"/>
      <c r="I154" s="327"/>
      <c r="J154" s="309">
        <f>F154</f>
        <v>0</v>
      </c>
    </row>
    <row r="155" spans="1:10" s="28" customFormat="1" ht="25.5" hidden="1">
      <c r="A155" s="273" t="s">
        <v>966</v>
      </c>
      <c r="B155" s="134" t="s">
        <v>967</v>
      </c>
      <c r="C155" s="241" t="s">
        <v>968</v>
      </c>
      <c r="D155" s="347">
        <v>0</v>
      </c>
      <c r="E155" s="344"/>
      <c r="F155" s="347">
        <v>0</v>
      </c>
      <c r="G155" s="345">
        <v>0</v>
      </c>
      <c r="H155" s="348">
        <v>0</v>
      </c>
      <c r="I155" s="348">
        <v>0</v>
      </c>
      <c r="J155" s="346">
        <f>F155</f>
        <v>0</v>
      </c>
    </row>
    <row r="156" spans="1:10" s="28" customFormat="1" hidden="1">
      <c r="A156" s="277" t="s">
        <v>969</v>
      </c>
      <c r="B156" s="134" t="s">
        <v>1098</v>
      </c>
      <c r="C156" s="241" t="s">
        <v>1099</v>
      </c>
      <c r="D156" s="327"/>
      <c r="E156" s="310"/>
      <c r="F156" s="327"/>
      <c r="G156" s="327"/>
      <c r="H156" s="327"/>
      <c r="I156" s="327"/>
      <c r="J156" s="309">
        <v>0</v>
      </c>
    </row>
    <row r="157" spans="1:10" s="28" customFormat="1" hidden="1">
      <c r="A157" s="277" t="s">
        <v>138</v>
      </c>
      <c r="B157" s="135" t="s">
        <v>139</v>
      </c>
      <c r="C157" s="241" t="s">
        <v>140</v>
      </c>
      <c r="D157" s="130">
        <v>0</v>
      </c>
      <c r="E157" s="310"/>
      <c r="F157" s="130">
        <v>0</v>
      </c>
      <c r="G157" s="327"/>
      <c r="H157" s="327"/>
      <c r="I157" s="327">
        <v>0</v>
      </c>
      <c r="J157" s="309">
        <f>F157</f>
        <v>0</v>
      </c>
    </row>
    <row r="158" spans="1:10" s="28" customFormat="1" hidden="1">
      <c r="A158" s="277" t="s">
        <v>141</v>
      </c>
      <c r="B158" s="134" t="s">
        <v>955</v>
      </c>
      <c r="C158" s="241" t="s">
        <v>897</v>
      </c>
      <c r="D158" s="327"/>
      <c r="E158" s="310"/>
      <c r="F158" s="327"/>
      <c r="G158" s="327"/>
      <c r="H158" s="327"/>
      <c r="I158" s="327"/>
      <c r="J158" s="309">
        <v>0</v>
      </c>
    </row>
    <row r="159" spans="1:10" s="28" customFormat="1" hidden="1">
      <c r="A159" s="277" t="s">
        <v>898</v>
      </c>
      <c r="B159" s="134" t="s">
        <v>899</v>
      </c>
      <c r="C159" s="241" t="s">
        <v>900</v>
      </c>
      <c r="D159" s="327"/>
      <c r="E159" s="310"/>
      <c r="F159" s="327"/>
      <c r="G159" s="327"/>
      <c r="H159" s="327"/>
      <c r="I159" s="327"/>
      <c r="J159" s="309">
        <v>0</v>
      </c>
    </row>
    <row r="160" spans="1:10" s="28" customFormat="1" hidden="1">
      <c r="A160" s="278" t="s">
        <v>800</v>
      </c>
      <c r="B160" s="243" t="s">
        <v>656</v>
      </c>
      <c r="C160" s="244" t="s">
        <v>657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801</v>
      </c>
      <c r="B161" s="245" t="s">
        <v>1063</v>
      </c>
      <c r="C161" s="228" t="s">
        <v>1064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1065</v>
      </c>
      <c r="B162" s="245" t="s">
        <v>1066</v>
      </c>
      <c r="C162" s="228" t="s">
        <v>1067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395" customFormat="1" hidden="1">
      <c r="A163" s="397" t="s">
        <v>658</v>
      </c>
      <c r="B163" s="398" t="s">
        <v>659</v>
      </c>
      <c r="C163" s="399" t="s">
        <v>358</v>
      </c>
      <c r="D163" s="377">
        <v>0</v>
      </c>
      <c r="E163" s="377"/>
      <c r="F163" s="377">
        <v>0</v>
      </c>
      <c r="G163" s="377">
        <v>0</v>
      </c>
      <c r="H163" s="377">
        <v>0</v>
      </c>
      <c r="I163" s="377">
        <v>0</v>
      </c>
      <c r="J163" s="400">
        <v>0</v>
      </c>
    </row>
    <row r="164" spans="1:10" hidden="1">
      <c r="A164" s="277" t="s">
        <v>660</v>
      </c>
      <c r="B164" s="135" t="s">
        <v>661</v>
      </c>
      <c r="C164" s="241" t="s">
        <v>662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663</v>
      </c>
      <c r="B165" s="135" t="s">
        <v>664</v>
      </c>
      <c r="C165" s="241" t="s">
        <v>665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666</v>
      </c>
      <c r="B166" s="134" t="s">
        <v>313</v>
      </c>
      <c r="C166" s="241" t="s">
        <v>314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315</v>
      </c>
      <c r="B167" s="134" t="s">
        <v>316</v>
      </c>
      <c r="C167" s="241" t="s">
        <v>317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318</v>
      </c>
      <c r="B168" s="132" t="s">
        <v>319</v>
      </c>
      <c r="C168" s="123" t="s">
        <v>358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320</v>
      </c>
      <c r="B169" s="135" t="s">
        <v>1105</v>
      </c>
      <c r="C169" s="241" t="s">
        <v>321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322</v>
      </c>
      <c r="B170" s="155" t="s">
        <v>1068</v>
      </c>
      <c r="C170" s="123" t="s">
        <v>358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324</v>
      </c>
      <c r="B171" s="135" t="s">
        <v>1106</v>
      </c>
      <c r="C171" s="241" t="s">
        <v>325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326</v>
      </c>
      <c r="B172" s="135" t="s">
        <v>1107</v>
      </c>
      <c r="C172" s="241" t="s">
        <v>327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328</v>
      </c>
      <c r="B173" s="134" t="s">
        <v>329</v>
      </c>
      <c r="C173" s="241" t="s">
        <v>330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1069</v>
      </c>
      <c r="C174" s="244" t="s">
        <v>1134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1070</v>
      </c>
      <c r="C175" s="248" t="s">
        <v>358</v>
      </c>
      <c r="D175" s="329">
        <f>D32+D151</f>
        <v>0</v>
      </c>
      <c r="E175" s="329"/>
      <c r="F175" s="329">
        <f>F32+F151</f>
        <v>0</v>
      </c>
      <c r="G175" s="329">
        <f>G32+G151</f>
        <v>0</v>
      </c>
      <c r="H175" s="329">
        <f>H32+H151</f>
        <v>0</v>
      </c>
      <c r="I175" s="329">
        <f>I32+I151</f>
        <v>0</v>
      </c>
      <c r="J175" s="329">
        <f>J32+J151</f>
        <v>0</v>
      </c>
    </row>
    <row r="176" spans="1:10" ht="18" customHeight="1">
      <c r="A176" s="2643"/>
      <c r="B176" s="2643"/>
      <c r="C176" s="2643"/>
      <c r="D176" s="2643"/>
      <c r="E176" s="2643"/>
      <c r="F176" s="2643"/>
      <c r="G176" s="2643"/>
      <c r="H176" s="2643"/>
      <c r="I176" s="2643"/>
      <c r="J176" s="2643"/>
    </row>
    <row r="177" spans="1:10" ht="18.75" customHeight="1">
      <c r="A177" s="2655" t="s">
        <v>1271</v>
      </c>
      <c r="B177" s="2655"/>
      <c r="C177" s="2655"/>
      <c r="D177" s="2655"/>
      <c r="E177" s="2655"/>
      <c r="F177" s="2655"/>
      <c r="G177" s="2655"/>
      <c r="H177" s="2655"/>
      <c r="I177" s="2655"/>
      <c r="J177" s="2655"/>
    </row>
    <row r="178" spans="1:10">
      <c r="A178" s="2652" t="s">
        <v>1114</v>
      </c>
      <c r="B178" s="2652"/>
      <c r="C178" s="2652"/>
      <c r="D178" s="2652"/>
      <c r="E178" s="2652"/>
      <c r="F178" s="2652"/>
      <c r="G178" s="2652"/>
      <c r="H178" s="2652"/>
      <c r="I178" s="2652"/>
      <c r="J178" s="2652"/>
    </row>
    <row r="179" spans="1:10" ht="14.25">
      <c r="A179" s="2652" t="s">
        <v>1142</v>
      </c>
      <c r="B179" s="2652"/>
      <c r="C179" s="2652"/>
      <c r="D179" s="2652"/>
      <c r="E179" s="2652"/>
      <c r="F179" s="2652"/>
      <c r="G179" s="2652"/>
      <c r="H179" s="2652"/>
      <c r="I179" s="2652"/>
      <c r="J179" s="2652"/>
    </row>
    <row r="180" spans="1:10">
      <c r="A180" s="2653" t="s">
        <v>992</v>
      </c>
      <c r="B180" s="2653"/>
      <c r="C180" s="2653"/>
      <c r="D180" s="2653"/>
      <c r="E180" s="2653"/>
      <c r="F180" s="2653"/>
      <c r="G180" s="2653"/>
      <c r="H180" s="2653"/>
      <c r="I180" s="2653"/>
      <c r="J180" s="2653"/>
    </row>
    <row r="181" spans="1:10" ht="14.25">
      <c r="A181" s="2654" t="s">
        <v>311</v>
      </c>
      <c r="B181" s="2654"/>
      <c r="C181" s="2654"/>
      <c r="D181" s="2654"/>
      <c r="E181" s="2654"/>
      <c r="F181" s="2654"/>
      <c r="G181" s="2654"/>
      <c r="H181" s="2654"/>
      <c r="I181" s="2654"/>
      <c r="J181" s="2654"/>
    </row>
    <row r="182" spans="1:10">
      <c r="A182" s="2652" t="s">
        <v>993</v>
      </c>
      <c r="B182" s="2652"/>
      <c r="C182" s="2652"/>
      <c r="D182" s="2652"/>
      <c r="E182" s="2652"/>
      <c r="F182" s="2652"/>
      <c r="G182" s="2652"/>
      <c r="H182" s="2652"/>
      <c r="I182" s="2652"/>
      <c r="J182" s="2652"/>
    </row>
    <row r="183" spans="1:10">
      <c r="A183" s="2652" t="s">
        <v>470</v>
      </c>
      <c r="B183" s="2652"/>
      <c r="C183" s="2652"/>
      <c r="D183" s="2652"/>
      <c r="E183" s="2652"/>
      <c r="F183" s="2652"/>
      <c r="G183" s="2652"/>
      <c r="H183" s="2652"/>
      <c r="I183" s="2652"/>
      <c r="J183" s="2652"/>
    </row>
    <row r="184" spans="1:10" ht="14.25">
      <c r="A184" s="2657" t="s">
        <v>1119</v>
      </c>
      <c r="B184" s="2657"/>
      <c r="C184" s="2657"/>
      <c r="D184" s="2657"/>
      <c r="E184" s="2657"/>
      <c r="F184" s="2657"/>
      <c r="G184" s="2657"/>
      <c r="H184" s="2657"/>
      <c r="I184" s="2657"/>
      <c r="J184" s="2657"/>
    </row>
    <row r="185" spans="1:10">
      <c r="A185" s="2644"/>
      <c r="B185" s="2644"/>
      <c r="C185" s="2644"/>
      <c r="D185" s="2644"/>
      <c r="E185" s="2644"/>
      <c r="F185" s="2644"/>
      <c r="G185" s="2644"/>
      <c r="H185" s="2644"/>
      <c r="I185" s="2644"/>
      <c r="J185" s="2644"/>
    </row>
    <row r="186" spans="1:10">
      <c r="A186" s="2656"/>
      <c r="B186" s="2656"/>
      <c r="C186" s="2656"/>
      <c r="D186" s="2656"/>
      <c r="E186" s="2656"/>
      <c r="F186" s="2656"/>
      <c r="G186" s="2656"/>
      <c r="H186" s="2656"/>
      <c r="I186" s="2656"/>
      <c r="J186" s="2656"/>
    </row>
    <row r="187" spans="1:10">
      <c r="A187" s="2656"/>
      <c r="B187" s="2656"/>
      <c r="C187" s="2656"/>
      <c r="D187" s="2656"/>
      <c r="E187" s="2656"/>
      <c r="F187" s="2656"/>
      <c r="G187" s="2656"/>
      <c r="H187" s="2656"/>
      <c r="I187" s="2656"/>
      <c r="J187" s="2656"/>
    </row>
    <row r="188" spans="1:10">
      <c r="A188" s="2656"/>
      <c r="B188" s="2656"/>
      <c r="C188" s="2656"/>
      <c r="D188" s="2656"/>
      <c r="E188" s="2656"/>
      <c r="F188" s="2656"/>
      <c r="G188" s="2656"/>
      <c r="H188" s="2656"/>
      <c r="I188" s="2656"/>
      <c r="J188" s="2656"/>
    </row>
    <row r="189" spans="1:10">
      <c r="A189" s="2656"/>
      <c r="B189" s="2656"/>
      <c r="C189" s="2656"/>
      <c r="D189" s="2656"/>
      <c r="E189" s="2656"/>
      <c r="F189" s="2656"/>
      <c r="G189" s="2656"/>
      <c r="H189" s="2656"/>
      <c r="I189" s="2656"/>
      <c r="J189" s="2656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656"/>
      <c r="B191" s="2656"/>
      <c r="C191" s="2656"/>
      <c r="D191" s="2656"/>
      <c r="E191" s="2656"/>
      <c r="F191" s="2656"/>
      <c r="G191" s="2656"/>
      <c r="H191" s="2656"/>
      <c r="I191" s="2656"/>
      <c r="J191" s="2656"/>
    </row>
    <row r="192" spans="1:10">
      <c r="A192" s="2658"/>
      <c r="B192" s="2658"/>
      <c r="C192" s="2658"/>
      <c r="D192" s="2658"/>
      <c r="E192" s="2658"/>
      <c r="F192" s="2658"/>
      <c r="G192" s="2658"/>
      <c r="H192" s="2658"/>
      <c r="I192" s="2658"/>
      <c r="J192" s="2658"/>
    </row>
    <row r="193" spans="1:10">
      <c r="A193" s="2656"/>
      <c r="B193" s="2656"/>
      <c r="C193" s="2656"/>
      <c r="D193" s="2656"/>
      <c r="E193" s="2656"/>
      <c r="F193" s="2656"/>
      <c r="G193" s="2656"/>
      <c r="H193" s="2656"/>
      <c r="I193" s="2656"/>
      <c r="J193" s="2656"/>
    </row>
    <row r="194" spans="1:10">
      <c r="A194" s="2656"/>
      <c r="B194" s="2656"/>
      <c r="C194" s="2656"/>
      <c r="D194" s="2656"/>
      <c r="E194" s="2656"/>
      <c r="F194" s="2656"/>
      <c r="G194" s="2656"/>
      <c r="H194" s="2656"/>
      <c r="I194" s="2656"/>
      <c r="J194" s="2656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656"/>
      <c r="B196" s="2656"/>
      <c r="C196" s="2656"/>
      <c r="D196" s="2656"/>
      <c r="E196" s="2656"/>
      <c r="F196" s="2656"/>
      <c r="G196" s="2656"/>
      <c r="H196" s="2656"/>
      <c r="I196" s="2656"/>
      <c r="J196" s="2656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656"/>
      <c r="B198" s="2656"/>
      <c r="C198" s="2656"/>
      <c r="D198" s="2656"/>
      <c r="E198" s="2656"/>
      <c r="F198" s="2656"/>
      <c r="G198" s="2656"/>
      <c r="H198" s="2656"/>
      <c r="I198" s="2656"/>
      <c r="J198" s="2656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656"/>
      <c r="B200" s="2656"/>
      <c r="C200" s="2656"/>
      <c r="D200" s="2656"/>
      <c r="E200" s="2656"/>
      <c r="F200" s="2656"/>
      <c r="G200" s="2656"/>
      <c r="H200" s="2656"/>
      <c r="I200" s="2656"/>
      <c r="J200" s="2656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656" t="s">
        <v>53</v>
      </c>
      <c r="B202" s="2656"/>
      <c r="C202" s="2656"/>
      <c r="D202" s="2656"/>
      <c r="E202" s="2656"/>
      <c r="F202" s="2656"/>
      <c r="G202" s="2656"/>
      <c r="H202" s="2656"/>
      <c r="I202" s="2656"/>
      <c r="J202" s="2656"/>
    </row>
    <row r="203" spans="1:10">
      <c r="A203" s="2659" t="s">
        <v>356</v>
      </c>
      <c r="B203" s="2659"/>
      <c r="C203" s="2659"/>
      <c r="D203" s="2659"/>
      <c r="E203" s="2659"/>
      <c r="F203" s="2659"/>
      <c r="G203" s="2659"/>
      <c r="H203" s="2659"/>
      <c r="I203" s="2659"/>
      <c r="J203" s="2659"/>
    </row>
    <row r="204" spans="1:10">
      <c r="A204" s="2660" t="s">
        <v>204</v>
      </c>
      <c r="B204" s="2660"/>
      <c r="C204" s="2660"/>
      <c r="D204" s="2660"/>
      <c r="E204" s="2660"/>
      <c r="F204" s="2660"/>
      <c r="G204" s="2660"/>
      <c r="H204" s="2660"/>
      <c r="I204" s="2660"/>
      <c r="J204" s="2660"/>
    </row>
    <row r="205" spans="1:10">
      <c r="A205" s="2660" t="s">
        <v>205</v>
      </c>
      <c r="B205" s="2660"/>
      <c r="C205" s="2660"/>
      <c r="D205" s="2660"/>
      <c r="E205" s="2660"/>
      <c r="F205" s="2660"/>
      <c r="G205" s="2660"/>
      <c r="H205" s="2660"/>
      <c r="I205" s="2660"/>
      <c r="J205" s="2660"/>
    </row>
    <row r="206" spans="1:10">
      <c r="A206" s="256" t="s">
        <v>932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660" t="s">
        <v>674</v>
      </c>
      <c r="B207" s="2660"/>
      <c r="C207" s="2660"/>
      <c r="D207" s="2660"/>
      <c r="E207" s="2660"/>
      <c r="F207" s="2660"/>
      <c r="G207" s="2660"/>
      <c r="H207" s="2660"/>
      <c r="I207" s="2660"/>
      <c r="J207" s="2660"/>
    </row>
    <row r="208" spans="1:10">
      <c r="A208" s="2655" t="s">
        <v>675</v>
      </c>
      <c r="B208" s="2655"/>
      <c r="C208" s="2655"/>
      <c r="D208" s="2655"/>
      <c r="E208" s="2655"/>
      <c r="F208" s="2655"/>
      <c r="G208" s="2655"/>
      <c r="H208" s="2655"/>
      <c r="I208" s="2655"/>
      <c r="J208" s="2655"/>
    </row>
    <row r="209" spans="1:10">
      <c r="A209" s="2652" t="s">
        <v>1114</v>
      </c>
      <c r="B209" s="2652"/>
      <c r="C209" s="2652"/>
      <c r="D209" s="2652"/>
      <c r="E209" s="2652"/>
      <c r="F209" s="2652"/>
      <c r="G209" s="2652"/>
      <c r="H209" s="2652"/>
      <c r="I209" s="2652"/>
      <c r="J209" s="2652"/>
    </row>
    <row r="210" spans="1:10" ht="14.25">
      <c r="A210" s="2652" t="s">
        <v>1116</v>
      </c>
      <c r="B210" s="2652"/>
      <c r="C210" s="2652"/>
      <c r="D210" s="2652"/>
      <c r="E210" s="2652"/>
      <c r="F210" s="2652"/>
      <c r="G210" s="2652"/>
      <c r="H210" s="2652"/>
      <c r="I210" s="2652"/>
      <c r="J210" s="2652"/>
    </row>
    <row r="211" spans="1:10">
      <c r="A211" s="2653" t="s">
        <v>992</v>
      </c>
      <c r="B211" s="2653"/>
      <c r="C211" s="2653"/>
      <c r="D211" s="2653"/>
      <c r="E211" s="2653"/>
      <c r="F211" s="2653"/>
      <c r="G211" s="2653"/>
      <c r="H211" s="2653"/>
      <c r="I211" s="2653"/>
      <c r="J211" s="2653"/>
    </row>
    <row r="212" spans="1:10" ht="14.25">
      <c r="A212" s="2654" t="s">
        <v>311</v>
      </c>
      <c r="B212" s="2654"/>
      <c r="C212" s="2654"/>
      <c r="D212" s="2654"/>
      <c r="E212" s="2654"/>
      <c r="F212" s="2654"/>
      <c r="G212" s="2654"/>
      <c r="H212" s="2654"/>
      <c r="I212" s="2654"/>
      <c r="J212" s="2654"/>
    </row>
    <row r="213" spans="1:10">
      <c r="A213" s="2652" t="s">
        <v>993</v>
      </c>
      <c r="B213" s="2652"/>
      <c r="C213" s="2652"/>
      <c r="D213" s="2652"/>
      <c r="E213" s="2652"/>
      <c r="F213" s="2652"/>
      <c r="G213" s="2652"/>
      <c r="H213" s="2652"/>
      <c r="I213" s="2652"/>
      <c r="J213" s="2652"/>
    </row>
    <row r="214" spans="1:10">
      <c r="A214" s="2652" t="s">
        <v>994</v>
      </c>
      <c r="B214" s="2652"/>
      <c r="C214" s="2652"/>
      <c r="D214" s="2652"/>
      <c r="E214" s="2652"/>
      <c r="F214" s="2652"/>
      <c r="G214" s="2652"/>
      <c r="H214" s="2652"/>
      <c r="I214" s="2652"/>
      <c r="J214" s="2652"/>
    </row>
    <row r="215" spans="1:10" ht="14.25">
      <c r="A215" s="2657" t="s">
        <v>1119</v>
      </c>
      <c r="B215" s="2657"/>
      <c r="C215" s="2657"/>
      <c r="D215" s="2657"/>
      <c r="E215" s="2657"/>
      <c r="F215" s="2657"/>
      <c r="G215" s="2657"/>
      <c r="H215" s="2657"/>
      <c r="I215" s="2657"/>
      <c r="J215" s="2657"/>
    </row>
    <row r="216" spans="1:10">
      <c r="A216" s="2644"/>
      <c r="B216" s="2644"/>
      <c r="C216" s="2644"/>
      <c r="D216" s="2644"/>
      <c r="E216" s="2644"/>
      <c r="F216" s="2644"/>
      <c r="G216" s="2644"/>
      <c r="H216" s="2644"/>
      <c r="I216" s="2644"/>
      <c r="J216" s="2644"/>
    </row>
  </sheetData>
  <mergeCells count="40">
    <mergeCell ref="A216:J216"/>
    <mergeCell ref="A212:J212"/>
    <mergeCell ref="A213:J213"/>
    <mergeCell ref="A214:J214"/>
    <mergeCell ref="A215:J215"/>
    <mergeCell ref="A208:J208"/>
    <mergeCell ref="A209:J209"/>
    <mergeCell ref="A210:J210"/>
    <mergeCell ref="A211:J211"/>
    <mergeCell ref="A203:J203"/>
    <mergeCell ref="A204:J204"/>
    <mergeCell ref="A205:J205"/>
    <mergeCell ref="A207:J207"/>
    <mergeCell ref="A196:J196"/>
    <mergeCell ref="A198:J198"/>
    <mergeCell ref="A200:J200"/>
    <mergeCell ref="A202:J202"/>
    <mergeCell ref="A191:J191"/>
    <mergeCell ref="A192:J192"/>
    <mergeCell ref="A193:J193"/>
    <mergeCell ref="A194:J194"/>
    <mergeCell ref="A186:J186"/>
    <mergeCell ref="A187:J187"/>
    <mergeCell ref="A188:J188"/>
    <mergeCell ref="A189:J189"/>
    <mergeCell ref="A182:J182"/>
    <mergeCell ref="A183:J183"/>
    <mergeCell ref="A184:J184"/>
    <mergeCell ref="A185:J185"/>
    <mergeCell ref="A178:J178"/>
    <mergeCell ref="A179:J179"/>
    <mergeCell ref="A180:J180"/>
    <mergeCell ref="A181:J181"/>
    <mergeCell ref="A177:J177"/>
    <mergeCell ref="A176:J176"/>
    <mergeCell ref="A9:E9"/>
    <mergeCell ref="B15:E15"/>
    <mergeCell ref="B16:F16"/>
    <mergeCell ref="F29:F30"/>
    <mergeCell ref="G29:J29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C00000"/>
  </sheetPr>
  <dimension ref="A1:N174"/>
  <sheetViews>
    <sheetView topLeftCell="A22" workbookViewId="0">
      <selection activeCell="M138" sqref="M138"/>
    </sheetView>
  </sheetViews>
  <sheetFormatPr defaultRowHeight="12.75"/>
  <cols>
    <col min="1" max="1" width="7" style="626" customWidth="1"/>
    <col min="2" max="2" width="37.7109375" style="626" customWidth="1"/>
    <col min="3" max="3" width="8.140625" style="626" customWidth="1"/>
    <col min="4" max="4" width="12.140625" style="626" customWidth="1"/>
    <col min="5" max="5" width="11.42578125" style="626" customWidth="1"/>
    <col min="6" max="6" width="10.42578125" style="626" customWidth="1"/>
    <col min="7" max="7" width="11.42578125" style="626" customWidth="1"/>
    <col min="8" max="8" width="10.5703125" style="626" customWidth="1"/>
    <col min="9" max="9" width="12.140625" style="626" customWidth="1"/>
    <col min="10" max="10" width="10.570312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8"/>
      <c r="B1" s="679"/>
      <c r="C1" s="680"/>
      <c r="D1" s="678"/>
      <c r="E1" s="681"/>
      <c r="F1" s="2598" t="s">
        <v>32</v>
      </c>
      <c r="G1" s="2598"/>
      <c r="H1" s="2598"/>
      <c r="I1" s="2598"/>
      <c r="J1" s="2598"/>
      <c r="K1" s="678"/>
      <c r="L1" s="678"/>
    </row>
    <row r="2" spans="1:12">
      <c r="A2" s="678"/>
      <c r="B2" s="679"/>
      <c r="C2" s="680"/>
      <c r="D2" s="678"/>
      <c r="E2" s="681"/>
      <c r="F2" s="682"/>
      <c r="G2" s="682"/>
      <c r="H2" s="682"/>
      <c r="I2" s="682"/>
      <c r="J2" s="682"/>
      <c r="K2" s="678"/>
      <c r="L2" s="678"/>
    </row>
    <row r="3" spans="1:12">
      <c r="A3" s="678"/>
      <c r="B3" s="679"/>
      <c r="C3" s="680"/>
      <c r="D3" s="678"/>
      <c r="E3" s="681"/>
      <c r="F3" s="2599" t="s">
        <v>890</v>
      </c>
      <c r="G3" s="2599"/>
      <c r="H3" s="2599"/>
      <c r="I3" s="2599"/>
      <c r="J3" s="2599"/>
      <c r="K3" s="678"/>
      <c r="L3" s="678"/>
    </row>
    <row r="4" spans="1:12">
      <c r="A4" s="678"/>
      <c r="B4" s="679"/>
      <c r="C4" s="680"/>
      <c r="D4" s="678"/>
      <c r="E4" s="681"/>
      <c r="F4" s="683" t="s">
        <v>34</v>
      </c>
      <c r="G4" s="683"/>
      <c r="H4" s="678"/>
      <c r="I4" s="678"/>
      <c r="J4" s="678"/>
      <c r="K4" s="678"/>
      <c r="L4" s="678"/>
    </row>
    <row r="5" spans="1:12">
      <c r="A5" s="678"/>
      <c r="B5" s="836" t="s">
        <v>35</v>
      </c>
      <c r="C5" s="680"/>
      <c r="D5" s="678"/>
      <c r="E5" s="681"/>
      <c r="F5" s="681"/>
      <c r="G5" s="685" t="s">
        <v>174</v>
      </c>
      <c r="H5" s="678"/>
      <c r="I5" s="678"/>
      <c r="J5" s="678"/>
      <c r="K5" s="678"/>
      <c r="L5" s="678"/>
    </row>
    <row r="6" spans="1:12" ht="14.25">
      <c r="A6" s="2600"/>
      <c r="B6" s="2601"/>
      <c r="C6" s="2601"/>
      <c r="D6" s="2601"/>
      <c r="E6" s="2601"/>
      <c r="F6" s="683" t="s">
        <v>935</v>
      </c>
      <c r="G6" s="678"/>
      <c r="H6" s="678"/>
      <c r="I6" s="678"/>
      <c r="J6" s="688"/>
      <c r="K6" s="678"/>
      <c r="L6" s="678"/>
    </row>
    <row r="7" spans="1:12" s="678" customFormat="1">
      <c r="A7" s="688" t="s">
        <v>2272</v>
      </c>
      <c r="B7" s="679"/>
      <c r="C7" s="689"/>
      <c r="F7" s="681"/>
      <c r="G7" s="681"/>
    </row>
    <row r="8" spans="1:12" s="688" customFormat="1" ht="10.5">
      <c r="A8" s="2600" t="s">
        <v>1118</v>
      </c>
      <c r="B8" s="2600"/>
      <c r="C8" s="2600"/>
      <c r="D8" s="2600"/>
      <c r="E8" s="2600"/>
    </row>
    <row r="9" spans="1:12" ht="14.25">
      <c r="A9" s="838" t="s">
        <v>1702</v>
      </c>
      <c r="B9" s="830"/>
      <c r="C9" s="839"/>
      <c r="D9" s="840"/>
      <c r="E9" s="841"/>
      <c r="F9" s="841"/>
      <c r="G9" s="688"/>
      <c r="H9" s="678"/>
      <c r="I9" s="678"/>
      <c r="J9" s="678"/>
      <c r="K9" s="678"/>
      <c r="L9" s="678"/>
    </row>
    <row r="10" spans="1:12">
      <c r="A10" s="678"/>
      <c r="B10" s="679"/>
      <c r="C10" s="680"/>
      <c r="D10" s="678"/>
      <c r="E10" s="681"/>
      <c r="F10" s="681"/>
      <c r="G10" s="678"/>
      <c r="H10" s="678"/>
      <c r="I10" s="678"/>
      <c r="J10" s="678"/>
      <c r="K10" s="678"/>
      <c r="L10" s="678"/>
    </row>
    <row r="11" spans="1:12">
      <c r="A11" s="2602" t="s">
        <v>1148</v>
      </c>
      <c r="B11" s="2602"/>
      <c r="C11" s="2602"/>
      <c r="D11" s="2602"/>
      <c r="E11" s="2602"/>
      <c r="F11" s="681"/>
      <c r="G11" s="690" t="s">
        <v>208</v>
      </c>
      <c r="H11" s="678"/>
      <c r="I11" s="678"/>
      <c r="J11" s="678"/>
      <c r="K11" s="678"/>
      <c r="L11" s="678"/>
    </row>
    <row r="12" spans="1:12">
      <c r="A12" s="2597" t="s">
        <v>903</v>
      </c>
      <c r="B12" s="2597"/>
      <c r="C12" s="2597"/>
      <c r="D12" s="2597"/>
      <c r="E12" s="2597"/>
      <c r="F12" s="681"/>
      <c r="G12" s="678"/>
      <c r="H12" s="678"/>
      <c r="I12" s="678"/>
      <c r="J12" s="678"/>
      <c r="K12" s="678"/>
      <c r="L12" s="678"/>
    </row>
    <row r="13" spans="1:12" s="857" customFormat="1">
      <c r="A13" s="2603" t="s">
        <v>2266</v>
      </c>
      <c r="B13" s="2604"/>
      <c r="C13" s="1530"/>
      <c r="F13" s="1531"/>
      <c r="G13" s="1531"/>
    </row>
    <row r="14" spans="1:12" ht="15.75">
      <c r="A14" s="2632" t="s">
        <v>816</v>
      </c>
      <c r="B14" s="2632"/>
      <c r="C14" s="2632"/>
      <c r="D14" s="2632"/>
      <c r="E14" s="2632"/>
      <c r="F14" s="2632"/>
      <c r="G14" s="2632"/>
      <c r="H14" s="2632"/>
      <c r="I14" s="2632"/>
      <c r="J14" s="2632"/>
      <c r="K14" s="678"/>
      <c r="L14" s="678"/>
    </row>
    <row r="15" spans="1:12" ht="14.25">
      <c r="A15" s="2638" t="s">
        <v>1036</v>
      </c>
      <c r="B15" s="2622"/>
      <c r="C15" s="2622"/>
      <c r="D15" s="2622"/>
      <c r="E15" s="2622"/>
      <c r="F15" s="2622"/>
      <c r="G15" s="2622"/>
      <c r="H15" s="2622"/>
      <c r="I15" s="2622"/>
      <c r="J15" s="2622"/>
      <c r="K15" s="678"/>
      <c r="L15" s="678"/>
    </row>
    <row r="16" spans="1:12" ht="16.5">
      <c r="A16" s="2639" t="s">
        <v>2233</v>
      </c>
      <c r="B16" s="2639"/>
      <c r="C16" s="2639"/>
      <c r="D16" s="2639"/>
      <c r="E16" s="2639"/>
      <c r="F16" s="2639"/>
      <c r="G16" s="2639"/>
      <c r="H16" s="2639"/>
      <c r="I16" s="2639"/>
      <c r="J16" s="2639"/>
      <c r="K16" s="678"/>
      <c r="L16" s="678"/>
    </row>
    <row r="17" spans="1:14" ht="3.75" customHeight="1">
      <c r="A17" s="2619" t="s">
        <v>2250</v>
      </c>
      <c r="B17" s="2619"/>
      <c r="C17" s="2619"/>
      <c r="D17" s="2619"/>
      <c r="E17" s="2619"/>
      <c r="F17" s="2609"/>
      <c r="G17" s="2609"/>
      <c r="H17" s="2606"/>
      <c r="I17" s="2606"/>
      <c r="J17" s="2606"/>
      <c r="K17" s="688"/>
      <c r="L17" s="688"/>
    </row>
    <row r="18" spans="1:14" ht="19.5" customHeight="1">
      <c r="A18" s="2619"/>
      <c r="B18" s="2619"/>
      <c r="C18" s="2619"/>
      <c r="D18" s="2619"/>
      <c r="E18" s="2619"/>
      <c r="F18" s="2609"/>
      <c r="G18" s="2609"/>
      <c r="H18" s="2609"/>
      <c r="I18" s="2609"/>
      <c r="J18" s="2609"/>
      <c r="K18" s="688"/>
      <c r="L18" s="688"/>
    </row>
    <row r="19" spans="1:14">
      <c r="A19" s="693" t="s">
        <v>1005</v>
      </c>
      <c r="B19" s="694"/>
      <c r="C19" s="694"/>
      <c r="D19" s="694"/>
      <c r="E19" s="688"/>
      <c r="F19" s="695" t="s">
        <v>332</v>
      </c>
      <c r="G19" s="688"/>
      <c r="H19" s="688"/>
      <c r="I19" s="688"/>
      <c r="J19" s="688"/>
      <c r="K19" s="688"/>
      <c r="L19" s="688"/>
    </row>
    <row r="20" spans="1:14">
      <c r="A20" s="693" t="s">
        <v>257</v>
      </c>
      <c r="B20" s="696"/>
      <c r="C20" s="696"/>
      <c r="D20" s="696"/>
      <c r="E20" s="696"/>
      <c r="F20" s="693" t="s">
        <v>333</v>
      </c>
      <c r="G20" s="660" t="s">
        <v>559</v>
      </c>
      <c r="H20" s="656" t="s">
        <v>740</v>
      </c>
      <c r="I20" s="657">
        <v>1</v>
      </c>
      <c r="J20" s="696"/>
      <c r="K20" s="696"/>
      <c r="L20" s="696"/>
    </row>
    <row r="21" spans="1:14">
      <c r="A21" s="693" t="s">
        <v>334</v>
      </c>
      <c r="B21" s="693"/>
      <c r="C21" s="693"/>
      <c r="D21" s="693"/>
      <c r="E21" s="693"/>
      <c r="F21" s="696"/>
      <c r="G21" s="693"/>
      <c r="H21" s="696"/>
      <c r="I21" s="693"/>
      <c r="J21" s="693"/>
      <c r="K21" s="693"/>
      <c r="L21" s="693"/>
    </row>
    <row r="22" spans="1:14">
      <c r="A22" s="693" t="s">
        <v>926</v>
      </c>
      <c r="B22" s="693"/>
      <c r="C22" s="693"/>
      <c r="D22" s="697"/>
      <c r="E22" s="697"/>
      <c r="F22" s="693" t="s">
        <v>1845</v>
      </c>
      <c r="G22" s="693"/>
      <c r="H22" s="693"/>
      <c r="I22" s="693"/>
      <c r="J22" s="693"/>
      <c r="K22" s="693"/>
      <c r="L22" s="693"/>
    </row>
    <row r="23" spans="1:14" ht="24" customHeight="1">
      <c r="A23" s="693" t="s">
        <v>1660</v>
      </c>
      <c r="B23" s="696"/>
      <c r="C23" s="696"/>
      <c r="D23" s="696"/>
      <c r="E23" s="696"/>
      <c r="F23" s="693" t="s">
        <v>937</v>
      </c>
      <c r="G23" s="693"/>
      <c r="H23" s="693"/>
      <c r="I23" s="696"/>
      <c r="J23" s="698"/>
      <c r="K23" s="696"/>
      <c r="L23" s="696"/>
    </row>
    <row r="24" spans="1:14" ht="17.25" customHeight="1">
      <c r="A24" s="696" t="s">
        <v>207</v>
      </c>
      <c r="B24" s="698"/>
      <c r="C24" s="699"/>
      <c r="D24" s="696"/>
      <c r="E24" s="696"/>
      <c r="F24" s="2611" t="s">
        <v>942</v>
      </c>
      <c r="G24" s="2611"/>
      <c r="H24" s="2611"/>
      <c r="I24" s="2611"/>
      <c r="J24" s="2611"/>
      <c r="K24" s="696"/>
      <c r="L24" s="696"/>
    </row>
    <row r="25" spans="1:14" ht="13.5" thickBot="1">
      <c r="A25" s="695" t="s">
        <v>916</v>
      </c>
      <c r="B25" s="700"/>
      <c r="C25" s="701"/>
      <c r="D25" s="700"/>
      <c r="E25" s="696"/>
      <c r="F25" s="2611"/>
      <c r="G25" s="2611"/>
      <c r="H25" s="2611"/>
      <c r="I25" s="2611"/>
      <c r="J25" s="2611"/>
      <c r="K25" s="696"/>
      <c r="L25" s="696"/>
    </row>
    <row r="26" spans="1:14" ht="13.5" thickBot="1">
      <c r="A26" s="693" t="s">
        <v>116</v>
      </c>
      <c r="B26" s="696"/>
      <c r="C26" s="699"/>
      <c r="D26" s="698"/>
      <c r="E26" s="702"/>
      <c r="G26" s="703"/>
      <c r="H26" s="704"/>
      <c r="I26" s="705"/>
      <c r="K26" s="698"/>
      <c r="L26" s="698"/>
    </row>
    <row r="27" spans="1:14" ht="13.5" thickBot="1">
      <c r="A27" s="693" t="s">
        <v>418</v>
      </c>
      <c r="B27" s="696"/>
      <c r="C27" s="696"/>
      <c r="D27" s="700"/>
      <c r="E27" s="700"/>
      <c r="F27" s="700"/>
      <c r="G27" s="706" t="s">
        <v>419</v>
      </c>
      <c r="H27" s="696"/>
      <c r="I27" s="698"/>
      <c r="J27" s="698"/>
      <c r="K27" s="700"/>
      <c r="L27" s="700"/>
    </row>
    <row r="28" spans="1:14" ht="13.5" thickBot="1">
      <c r="A28" s="693" t="s">
        <v>420</v>
      </c>
      <c r="B28" s="707"/>
      <c r="C28" s="708"/>
      <c r="D28" s="699"/>
      <c r="E28" s="709"/>
      <c r="F28" s="710"/>
      <c r="G28" s="688"/>
      <c r="H28" s="2618">
        <v>900272000531</v>
      </c>
      <c r="I28" s="2618"/>
      <c r="J28" s="2618"/>
      <c r="K28" s="688"/>
      <c r="L28" s="688"/>
    </row>
    <row r="29" spans="1:14" ht="4.5" customHeight="1" thickBot="1"/>
    <row r="30" spans="1:14" ht="49.5" customHeight="1" thickBot="1">
      <c r="A30" s="711" t="s">
        <v>406</v>
      </c>
      <c r="B30" s="712" t="s">
        <v>421</v>
      </c>
      <c r="C30" s="713"/>
      <c r="D30" s="712" t="s">
        <v>422</v>
      </c>
      <c r="E30" s="714"/>
      <c r="F30" s="2612" t="s">
        <v>362</v>
      </c>
      <c r="G30" s="2614" t="s">
        <v>363</v>
      </c>
      <c r="H30" s="2615"/>
      <c r="I30" s="2615"/>
      <c r="J30" s="2616"/>
    </row>
    <row r="31" spans="1:14" ht="69.75" customHeight="1" thickBot="1">
      <c r="A31" s="715"/>
      <c r="B31" s="716" t="s">
        <v>349</v>
      </c>
      <c r="C31" s="717" t="s">
        <v>671</v>
      </c>
      <c r="D31" s="718" t="s">
        <v>796</v>
      </c>
      <c r="E31" s="719" t="s">
        <v>971</v>
      </c>
      <c r="F31" s="2613"/>
      <c r="G31" s="718" t="s">
        <v>972</v>
      </c>
      <c r="H31" s="718" t="s">
        <v>973</v>
      </c>
      <c r="I31" s="718" t="s">
        <v>974</v>
      </c>
      <c r="J31" s="718" t="s">
        <v>975</v>
      </c>
      <c r="M31" s="704"/>
      <c r="N31" s="698"/>
    </row>
    <row r="32" spans="1:14" ht="18" customHeight="1" thickBot="1">
      <c r="A32" s="720" t="s">
        <v>976</v>
      </c>
      <c r="B32" s="721" t="s">
        <v>977</v>
      </c>
      <c r="C32" s="722" t="s">
        <v>978</v>
      </c>
      <c r="D32" s="723" t="s">
        <v>739</v>
      </c>
      <c r="E32" s="723" t="s">
        <v>740</v>
      </c>
      <c r="F32" s="723" t="s">
        <v>672</v>
      </c>
      <c r="G32" s="724">
        <v>4</v>
      </c>
      <c r="H32" s="725">
        <v>5</v>
      </c>
      <c r="I32" s="726">
        <v>6</v>
      </c>
      <c r="J32" s="725">
        <v>7</v>
      </c>
    </row>
    <row r="33" spans="1:10" ht="23.25" customHeight="1" thickBot="1">
      <c r="A33" s="720">
        <v>1100000</v>
      </c>
      <c r="B33" s="727" t="s">
        <v>1661</v>
      </c>
      <c r="C33" s="728" t="s">
        <v>358</v>
      </c>
      <c r="D33" s="842">
        <f t="shared" ref="D33:J33" si="0">D68</f>
        <v>0</v>
      </c>
      <c r="E33" s="842">
        <f t="shared" si="0"/>
        <v>0</v>
      </c>
      <c r="F33" s="842">
        <f t="shared" si="0"/>
        <v>0</v>
      </c>
      <c r="G33" s="842">
        <f t="shared" si="0"/>
        <v>0</v>
      </c>
      <c r="H33" s="842">
        <f t="shared" si="0"/>
        <v>0</v>
      </c>
      <c r="I33" s="842">
        <f t="shared" si="0"/>
        <v>0</v>
      </c>
      <c r="J33" s="842">
        <f t="shared" si="0"/>
        <v>0</v>
      </c>
    </row>
    <row r="34" spans="1:10" ht="102.75" hidden="1" thickBot="1">
      <c r="A34" s="720">
        <v>1110000</v>
      </c>
      <c r="B34" s="730" t="s">
        <v>1662</v>
      </c>
      <c r="C34" s="728" t="s">
        <v>358</v>
      </c>
      <c r="D34" s="843">
        <v>0</v>
      </c>
      <c r="E34" s="843"/>
      <c r="F34" s="843">
        <v>0</v>
      </c>
      <c r="G34" s="843">
        <v>0</v>
      </c>
      <c r="H34" s="843">
        <v>0</v>
      </c>
      <c r="I34" s="843">
        <v>0</v>
      </c>
      <c r="J34" s="843">
        <v>0</v>
      </c>
    </row>
    <row r="35" spans="1:10" ht="28.5" hidden="1">
      <c r="A35" s="732">
        <v>1110000</v>
      </c>
      <c r="B35" s="733" t="s">
        <v>803</v>
      </c>
      <c r="C35" s="734" t="s">
        <v>358</v>
      </c>
      <c r="D35" s="844">
        <v>0</v>
      </c>
      <c r="E35" s="844"/>
      <c r="F35" s="844">
        <v>0</v>
      </c>
      <c r="G35" s="844">
        <v>0</v>
      </c>
      <c r="H35" s="844">
        <v>0</v>
      </c>
      <c r="I35" s="844">
        <v>0</v>
      </c>
      <c r="J35" s="844">
        <v>0</v>
      </c>
    </row>
    <row r="36" spans="1:10" ht="25.5" hidden="1">
      <c r="A36" s="736">
        <v>1111000</v>
      </c>
      <c r="B36" s="737" t="s">
        <v>673</v>
      </c>
      <c r="C36" s="738" t="s">
        <v>804</v>
      </c>
      <c r="D36" s="845"/>
      <c r="E36" s="845"/>
      <c r="F36" s="845"/>
      <c r="G36" s="845"/>
      <c r="H36" s="845"/>
      <c r="I36" s="845"/>
      <c r="J36" s="845"/>
    </row>
    <row r="37" spans="1:10" ht="25.5" hidden="1">
      <c r="A37" s="740">
        <v>1112000</v>
      </c>
      <c r="B37" s="741" t="s">
        <v>271</v>
      </c>
      <c r="C37" s="742" t="s">
        <v>805</v>
      </c>
      <c r="D37" s="846"/>
      <c r="E37" s="846"/>
      <c r="F37" s="846"/>
      <c r="G37" s="846"/>
      <c r="H37" s="846"/>
      <c r="I37" s="846"/>
      <c r="J37" s="846"/>
    </row>
    <row r="38" spans="1:10" ht="38.25" hidden="1">
      <c r="A38" s="740">
        <v>1113000</v>
      </c>
      <c r="B38" s="741" t="s">
        <v>806</v>
      </c>
      <c r="C38" s="742" t="s">
        <v>807</v>
      </c>
      <c r="D38" s="846"/>
      <c r="E38" s="846"/>
      <c r="F38" s="846"/>
      <c r="G38" s="846"/>
      <c r="H38" s="846"/>
      <c r="I38" s="846"/>
      <c r="J38" s="846"/>
    </row>
    <row r="39" spans="1:10" ht="51" hidden="1">
      <c r="A39" s="740">
        <v>1114000</v>
      </c>
      <c r="B39" s="741" t="s">
        <v>398</v>
      </c>
      <c r="C39" s="742" t="s">
        <v>399</v>
      </c>
      <c r="D39" s="846"/>
      <c r="E39" s="846"/>
      <c r="F39" s="846"/>
      <c r="G39" s="846"/>
      <c r="H39" s="846"/>
      <c r="I39" s="846"/>
      <c r="J39" s="846"/>
    </row>
    <row r="40" spans="1:10" hidden="1">
      <c r="A40" s="740">
        <v>1115000</v>
      </c>
      <c r="B40" s="741" t="s">
        <v>615</v>
      </c>
      <c r="C40" s="742" t="s">
        <v>388</v>
      </c>
      <c r="D40" s="846"/>
      <c r="E40" s="846"/>
      <c r="F40" s="846"/>
      <c r="G40" s="846"/>
      <c r="H40" s="846"/>
      <c r="I40" s="846"/>
      <c r="J40" s="846"/>
    </row>
    <row r="41" spans="1:10" ht="25.5" hidden="1">
      <c r="A41" s="740">
        <v>1116000</v>
      </c>
      <c r="B41" s="741" t="s">
        <v>1024</v>
      </c>
      <c r="C41" s="742" t="s">
        <v>389</v>
      </c>
      <c r="D41" s="846"/>
      <c r="E41" s="846"/>
      <c r="F41" s="846"/>
      <c r="G41" s="846"/>
      <c r="H41" s="846"/>
      <c r="I41" s="846"/>
      <c r="J41" s="846"/>
    </row>
    <row r="42" spans="1:10" ht="39" hidden="1" thickBot="1">
      <c r="A42" s="744">
        <v>1117000</v>
      </c>
      <c r="B42" s="745" t="s">
        <v>19</v>
      </c>
      <c r="C42" s="746" t="s">
        <v>20</v>
      </c>
      <c r="D42" s="847"/>
      <c r="E42" s="847"/>
      <c r="F42" s="847"/>
      <c r="G42" s="847"/>
      <c r="H42" s="847"/>
      <c r="I42" s="847"/>
      <c r="J42" s="847"/>
    </row>
    <row r="43" spans="1:10" ht="29.25" hidden="1" thickBot="1">
      <c r="A43" s="748">
        <v>1120000</v>
      </c>
      <c r="B43" s="749" t="s">
        <v>21</v>
      </c>
      <c r="C43" s="728" t="s">
        <v>358</v>
      </c>
      <c r="D43" s="848">
        <v>0</v>
      </c>
      <c r="E43" s="848"/>
      <c r="F43" s="848">
        <v>0</v>
      </c>
      <c r="G43" s="848">
        <v>0</v>
      </c>
      <c r="H43" s="848">
        <v>0</v>
      </c>
      <c r="I43" s="848">
        <v>0</v>
      </c>
      <c r="J43" s="848">
        <v>0</v>
      </c>
    </row>
    <row r="44" spans="1:10" ht="14.25" hidden="1">
      <c r="A44" s="732">
        <v>1121000</v>
      </c>
      <c r="B44" s="751" t="s">
        <v>22</v>
      </c>
      <c r="C44" s="752"/>
      <c r="D44" s="845">
        <v>0</v>
      </c>
      <c r="E44" s="845"/>
      <c r="F44" s="845">
        <v>0</v>
      </c>
      <c r="G44" s="845">
        <v>0</v>
      </c>
      <c r="H44" s="845">
        <v>0</v>
      </c>
      <c r="I44" s="845">
        <v>0</v>
      </c>
      <c r="J44" s="845">
        <v>0</v>
      </c>
    </row>
    <row r="45" spans="1:10" ht="25.5" hidden="1">
      <c r="A45" s="740">
        <v>1121100</v>
      </c>
      <c r="B45" s="753" t="s">
        <v>380</v>
      </c>
      <c r="C45" s="742" t="s">
        <v>381</v>
      </c>
      <c r="D45" s="846">
        <v>0</v>
      </c>
      <c r="E45" s="846"/>
      <c r="F45" s="846"/>
      <c r="G45" s="846"/>
      <c r="H45" s="846"/>
      <c r="I45" s="846"/>
      <c r="J45" s="846"/>
    </row>
    <row r="46" spans="1:10" hidden="1">
      <c r="A46" s="740">
        <v>1121200</v>
      </c>
      <c r="B46" s="754" t="s">
        <v>1663</v>
      </c>
      <c r="C46" s="742" t="s">
        <v>383</v>
      </c>
      <c r="D46" s="846">
        <v>0</v>
      </c>
      <c r="E46" s="846"/>
      <c r="F46" s="846"/>
      <c r="G46" s="846"/>
      <c r="H46" s="846"/>
      <c r="I46" s="846"/>
      <c r="J46" s="846"/>
    </row>
    <row r="47" spans="1:10" hidden="1">
      <c r="A47" s="740">
        <v>1121300</v>
      </c>
      <c r="B47" s="753" t="s">
        <v>769</v>
      </c>
      <c r="C47" s="742" t="s">
        <v>384</v>
      </c>
      <c r="D47" s="846">
        <v>0</v>
      </c>
      <c r="E47" s="846"/>
      <c r="F47" s="846"/>
      <c r="G47" s="846"/>
      <c r="H47" s="846"/>
      <c r="I47" s="846"/>
      <c r="J47" s="846"/>
    </row>
    <row r="48" spans="1:10" hidden="1">
      <c r="A48" s="740">
        <v>1121400</v>
      </c>
      <c r="B48" s="753" t="s">
        <v>770</v>
      </c>
      <c r="C48" s="742" t="s">
        <v>385</v>
      </c>
      <c r="D48" s="846">
        <v>0</v>
      </c>
      <c r="E48" s="846"/>
      <c r="F48" s="846"/>
      <c r="G48" s="846"/>
      <c r="H48" s="846"/>
      <c r="I48" s="846"/>
      <c r="J48" s="846"/>
    </row>
    <row r="49" spans="1:10" hidden="1">
      <c r="A49" s="740">
        <v>1121500</v>
      </c>
      <c r="B49" s="753" t="s">
        <v>69</v>
      </c>
      <c r="C49" s="742" t="s">
        <v>386</v>
      </c>
      <c r="D49" s="846">
        <v>0</v>
      </c>
      <c r="E49" s="846"/>
      <c r="F49" s="845"/>
      <c r="G49" s="845"/>
      <c r="H49" s="845"/>
      <c r="I49" s="845"/>
      <c r="J49" s="845"/>
    </row>
    <row r="50" spans="1:10" ht="25.5" hidden="1">
      <c r="A50" s="740">
        <v>1121600</v>
      </c>
      <c r="B50" s="753" t="s">
        <v>70</v>
      </c>
      <c r="C50" s="742" t="s">
        <v>387</v>
      </c>
      <c r="D50" s="846">
        <v>0</v>
      </c>
      <c r="E50" s="846"/>
      <c r="F50" s="846"/>
      <c r="G50" s="846"/>
      <c r="H50" s="846"/>
      <c r="I50" s="846"/>
      <c r="J50" s="846"/>
    </row>
    <row r="51" spans="1:10" ht="13.5" hidden="1" thickBot="1">
      <c r="A51" s="756">
        <v>1121700</v>
      </c>
      <c r="B51" s="757" t="s">
        <v>71</v>
      </c>
      <c r="C51" s="746" t="s">
        <v>766</v>
      </c>
      <c r="D51" s="847">
        <v>0</v>
      </c>
      <c r="E51" s="847"/>
      <c r="F51" s="847"/>
      <c r="G51" s="847"/>
      <c r="H51" s="847"/>
      <c r="I51" s="847"/>
      <c r="J51" s="847"/>
    </row>
    <row r="52" spans="1:10" ht="28.5" hidden="1">
      <c r="A52" s="732">
        <v>1122000</v>
      </c>
      <c r="B52" s="758" t="s">
        <v>767</v>
      </c>
      <c r="C52" s="734" t="s">
        <v>358</v>
      </c>
      <c r="D52" s="851">
        <v>0</v>
      </c>
      <c r="E52" s="851"/>
      <c r="F52" s="851">
        <v>0</v>
      </c>
      <c r="G52" s="851">
        <v>0</v>
      </c>
      <c r="H52" s="851">
        <v>0</v>
      </c>
      <c r="I52" s="851">
        <v>0</v>
      </c>
      <c r="J52" s="851">
        <v>0</v>
      </c>
    </row>
    <row r="53" spans="1:10" hidden="1">
      <c r="A53" s="760">
        <v>1122100</v>
      </c>
      <c r="B53" s="753" t="s">
        <v>72</v>
      </c>
      <c r="C53" s="738" t="s">
        <v>768</v>
      </c>
      <c r="D53" s="846"/>
      <c r="E53" s="846"/>
      <c r="F53" s="846"/>
      <c r="G53" s="846"/>
      <c r="H53" s="846"/>
      <c r="I53" s="846"/>
      <c r="J53" s="846"/>
    </row>
    <row r="54" spans="1:10" ht="25.5" hidden="1">
      <c r="A54" s="760">
        <v>1122200</v>
      </c>
      <c r="B54" s="753" t="s">
        <v>487</v>
      </c>
      <c r="C54" s="742" t="s">
        <v>1021</v>
      </c>
      <c r="D54" s="846"/>
      <c r="E54" s="846"/>
      <c r="F54" s="846"/>
      <c r="G54" s="846"/>
      <c r="H54" s="846"/>
      <c r="I54" s="846"/>
      <c r="J54" s="846"/>
    </row>
    <row r="55" spans="1:10" ht="13.5" hidden="1" thickBot="1">
      <c r="A55" s="748">
        <v>1122300</v>
      </c>
      <c r="B55" s="757" t="s">
        <v>148</v>
      </c>
      <c r="C55" s="746" t="s">
        <v>1022</v>
      </c>
      <c r="D55" s="847"/>
      <c r="E55" s="847"/>
      <c r="F55" s="847"/>
      <c r="G55" s="847"/>
      <c r="H55" s="847"/>
      <c r="I55" s="847"/>
      <c r="J55" s="847"/>
    </row>
    <row r="56" spans="1:10" ht="28.5" hidden="1">
      <c r="A56" s="732">
        <v>1123000</v>
      </c>
      <c r="B56" s="758" t="s">
        <v>364</v>
      </c>
      <c r="C56" s="734" t="s">
        <v>358</v>
      </c>
      <c r="D56" s="851">
        <v>0</v>
      </c>
      <c r="E56" s="851"/>
      <c r="F56" s="851">
        <v>0</v>
      </c>
      <c r="G56" s="851">
        <v>0</v>
      </c>
      <c r="H56" s="851">
        <v>0</v>
      </c>
      <c r="I56" s="851">
        <v>0</v>
      </c>
      <c r="J56" s="851">
        <v>0</v>
      </c>
    </row>
    <row r="57" spans="1:10" hidden="1">
      <c r="A57" s="760">
        <v>1123100</v>
      </c>
      <c r="B57" s="753" t="s">
        <v>149</v>
      </c>
      <c r="C57" s="738" t="s">
        <v>365</v>
      </c>
      <c r="D57" s="846">
        <v>0</v>
      </c>
      <c r="E57" s="846"/>
      <c r="F57" s="846"/>
      <c r="G57" s="846"/>
      <c r="H57" s="846"/>
      <c r="I57" s="846"/>
      <c r="J57" s="846"/>
    </row>
    <row r="58" spans="1:10" hidden="1">
      <c r="A58" s="760">
        <v>1123200</v>
      </c>
      <c r="B58" s="753" t="s">
        <v>150</v>
      </c>
      <c r="C58" s="742" t="s">
        <v>366</v>
      </c>
      <c r="D58" s="846">
        <v>0</v>
      </c>
      <c r="E58" s="846"/>
      <c r="F58" s="846"/>
      <c r="G58" s="846"/>
      <c r="H58" s="846"/>
      <c r="I58" s="846"/>
      <c r="J58" s="846"/>
    </row>
    <row r="59" spans="1:10" ht="25.5" hidden="1">
      <c r="A59" s="760">
        <v>1123300</v>
      </c>
      <c r="B59" s="753" t="s">
        <v>151</v>
      </c>
      <c r="C59" s="742" t="s">
        <v>367</v>
      </c>
      <c r="D59" s="846">
        <v>0</v>
      </c>
      <c r="E59" s="846"/>
      <c r="F59" s="846"/>
      <c r="G59" s="846"/>
      <c r="H59" s="846"/>
      <c r="I59" s="846"/>
      <c r="J59" s="846"/>
    </row>
    <row r="60" spans="1:10" hidden="1">
      <c r="A60" s="760">
        <v>1123400</v>
      </c>
      <c r="B60" s="753" t="s">
        <v>556</v>
      </c>
      <c r="C60" s="742" t="s">
        <v>368</v>
      </c>
      <c r="D60" s="846">
        <v>0</v>
      </c>
      <c r="E60" s="846"/>
      <c r="F60" s="846"/>
      <c r="G60" s="846"/>
      <c r="H60" s="846"/>
      <c r="I60" s="846"/>
      <c r="J60" s="846"/>
    </row>
    <row r="61" spans="1:10" hidden="1">
      <c r="A61" s="760">
        <v>1123500</v>
      </c>
      <c r="B61" s="761" t="s">
        <v>557</v>
      </c>
      <c r="C61" s="762">
        <v>423500</v>
      </c>
      <c r="D61" s="846">
        <v>0</v>
      </c>
      <c r="E61" s="846"/>
      <c r="F61" s="846"/>
      <c r="G61" s="846"/>
      <c r="H61" s="846"/>
      <c r="I61" s="846"/>
      <c r="J61" s="846"/>
    </row>
    <row r="62" spans="1:10" ht="25.5" hidden="1">
      <c r="A62" s="760">
        <v>1123600</v>
      </c>
      <c r="B62" s="753" t="s">
        <v>186</v>
      </c>
      <c r="C62" s="742" t="s">
        <v>369</v>
      </c>
      <c r="D62" s="846">
        <v>0</v>
      </c>
      <c r="E62" s="846"/>
      <c r="F62" s="846"/>
      <c r="G62" s="846"/>
      <c r="H62" s="846"/>
      <c r="I62" s="846"/>
      <c r="J62" s="846"/>
    </row>
    <row r="63" spans="1:10" hidden="1">
      <c r="A63" s="760">
        <v>1123700</v>
      </c>
      <c r="B63" s="753" t="s">
        <v>187</v>
      </c>
      <c r="C63" s="742" t="s">
        <v>370</v>
      </c>
      <c r="D63" s="846">
        <v>0</v>
      </c>
      <c r="E63" s="846"/>
      <c r="F63" s="846"/>
      <c r="G63" s="846"/>
      <c r="H63" s="846"/>
      <c r="I63" s="846"/>
      <c r="J63" s="846"/>
    </row>
    <row r="64" spans="1:10" ht="13.5" hidden="1" thickBot="1">
      <c r="A64" s="748">
        <v>1123800</v>
      </c>
      <c r="B64" s="757" t="s">
        <v>188</v>
      </c>
      <c r="C64" s="746" t="s">
        <v>371</v>
      </c>
      <c r="D64" s="847">
        <v>0</v>
      </c>
      <c r="E64" s="847"/>
      <c r="F64" s="847"/>
      <c r="G64" s="847"/>
      <c r="H64" s="847"/>
      <c r="I64" s="847"/>
      <c r="J64" s="847"/>
    </row>
    <row r="65" spans="1:10" ht="28.5" hidden="1">
      <c r="A65" s="732">
        <v>1124000</v>
      </c>
      <c r="B65" s="758" t="s">
        <v>213</v>
      </c>
      <c r="C65" s="734" t="s">
        <v>358</v>
      </c>
      <c r="D65" s="851">
        <v>0</v>
      </c>
      <c r="E65" s="851"/>
      <c r="F65" s="851">
        <v>0</v>
      </c>
      <c r="G65" s="851">
        <v>0</v>
      </c>
      <c r="H65" s="851">
        <v>0</v>
      </c>
      <c r="I65" s="851">
        <v>0</v>
      </c>
      <c r="J65" s="851">
        <v>0</v>
      </c>
    </row>
    <row r="66" spans="1:10" ht="13.5" hidden="1" thickBot="1">
      <c r="A66" s="748">
        <v>1124100</v>
      </c>
      <c r="B66" s="757" t="s">
        <v>189</v>
      </c>
      <c r="C66" s="746" t="s">
        <v>214</v>
      </c>
      <c r="D66" s="847">
        <v>0</v>
      </c>
      <c r="E66" s="847"/>
      <c r="F66" s="847"/>
      <c r="G66" s="847"/>
      <c r="H66" s="847"/>
      <c r="I66" s="847"/>
      <c r="J66" s="847"/>
    </row>
    <row r="67" spans="1:10" ht="42.75" hidden="1">
      <c r="A67" s="732">
        <v>1125000</v>
      </c>
      <c r="B67" s="758" t="s">
        <v>918</v>
      </c>
      <c r="C67" s="734" t="s">
        <v>358</v>
      </c>
      <c r="D67" s="851">
        <v>0</v>
      </c>
      <c r="E67" s="851"/>
      <c r="F67" s="851">
        <v>0</v>
      </c>
      <c r="G67" s="851">
        <v>0</v>
      </c>
      <c r="H67" s="851">
        <v>0</v>
      </c>
      <c r="I67" s="851">
        <v>0</v>
      </c>
      <c r="J67" s="851">
        <v>0</v>
      </c>
    </row>
    <row r="68" spans="1:10" ht="25.5" hidden="1">
      <c r="A68" s="760">
        <v>1125100</v>
      </c>
      <c r="B68" s="753" t="s">
        <v>190</v>
      </c>
      <c r="C68" s="738" t="s">
        <v>919</v>
      </c>
      <c r="D68" s="860">
        <v>0</v>
      </c>
      <c r="E68" s="861">
        <v>0</v>
      </c>
      <c r="F68" s="861">
        <f>D68+E68</f>
        <v>0</v>
      </c>
      <c r="G68" s="861">
        <v>0</v>
      </c>
      <c r="H68" s="861">
        <v>0</v>
      </c>
      <c r="I68" s="861">
        <v>0</v>
      </c>
      <c r="J68" s="860">
        <f>F68</f>
        <v>0</v>
      </c>
    </row>
    <row r="69" spans="1:10" ht="26.25" hidden="1" thickBot="1">
      <c r="A69" s="748">
        <v>1125200</v>
      </c>
      <c r="B69" s="757" t="s">
        <v>703</v>
      </c>
      <c r="C69" s="746" t="s">
        <v>1031</v>
      </c>
      <c r="D69" s="847">
        <v>0</v>
      </c>
      <c r="E69" s="847"/>
      <c r="F69" s="847"/>
      <c r="G69" s="847"/>
      <c r="H69" s="847"/>
      <c r="I69" s="847"/>
      <c r="J69" s="847"/>
    </row>
    <row r="70" spans="1:10" ht="14.25" hidden="1">
      <c r="A70" s="732">
        <v>1126000</v>
      </c>
      <c r="B70" s="758" t="s">
        <v>1032</v>
      </c>
      <c r="C70" s="734" t="s">
        <v>358</v>
      </c>
      <c r="D70" s="851">
        <v>0</v>
      </c>
      <c r="E70" s="851"/>
      <c r="F70" s="851">
        <v>0</v>
      </c>
      <c r="G70" s="851">
        <v>0</v>
      </c>
      <c r="H70" s="851">
        <v>0</v>
      </c>
      <c r="I70" s="851">
        <v>0</v>
      </c>
      <c r="J70" s="851">
        <v>0</v>
      </c>
    </row>
    <row r="71" spans="1:10" hidden="1">
      <c r="A71" s="732">
        <v>1126100</v>
      </c>
      <c r="B71" s="753" t="s">
        <v>983</v>
      </c>
      <c r="C71" s="738" t="s">
        <v>1033</v>
      </c>
      <c r="D71" s="846">
        <v>0</v>
      </c>
      <c r="E71" s="846"/>
      <c r="F71" s="846"/>
      <c r="G71" s="846"/>
      <c r="H71" s="846"/>
      <c r="I71" s="846"/>
      <c r="J71" s="846"/>
    </row>
    <row r="72" spans="1:10" hidden="1">
      <c r="A72" s="732">
        <v>1126200</v>
      </c>
      <c r="B72" s="753" t="s">
        <v>984</v>
      </c>
      <c r="C72" s="742" t="s">
        <v>1034</v>
      </c>
      <c r="D72" s="846">
        <v>0</v>
      </c>
      <c r="E72" s="846"/>
      <c r="F72" s="846"/>
      <c r="G72" s="846"/>
      <c r="H72" s="846"/>
      <c r="I72" s="846"/>
      <c r="J72" s="846"/>
    </row>
    <row r="73" spans="1:10" ht="25.5" hidden="1">
      <c r="A73" s="732">
        <v>1126300</v>
      </c>
      <c r="B73" s="753" t="s">
        <v>390</v>
      </c>
      <c r="C73" s="742" t="s">
        <v>391</v>
      </c>
      <c r="D73" s="846">
        <v>0</v>
      </c>
      <c r="E73" s="846"/>
      <c r="F73" s="846"/>
      <c r="G73" s="846"/>
      <c r="H73" s="846"/>
      <c r="I73" s="846"/>
      <c r="J73" s="846"/>
    </row>
    <row r="74" spans="1:10" hidden="1">
      <c r="A74" s="740">
        <v>1126400</v>
      </c>
      <c r="B74" s="763" t="s">
        <v>985</v>
      </c>
      <c r="C74" s="742" t="s">
        <v>392</v>
      </c>
      <c r="D74" s="846">
        <v>0</v>
      </c>
      <c r="E74" s="846"/>
      <c r="F74" s="846"/>
      <c r="G74" s="846"/>
      <c r="H74" s="846"/>
      <c r="I74" s="846"/>
      <c r="J74" s="846"/>
    </row>
    <row r="75" spans="1:10" ht="25.5" hidden="1">
      <c r="A75" s="744">
        <v>1126500</v>
      </c>
      <c r="B75" s="764" t="s">
        <v>943</v>
      </c>
      <c r="C75" s="742" t="s">
        <v>393</v>
      </c>
      <c r="D75" s="846">
        <v>0</v>
      </c>
      <c r="E75" s="846"/>
      <c r="F75" s="846"/>
      <c r="G75" s="846"/>
      <c r="H75" s="846"/>
      <c r="I75" s="846"/>
      <c r="J75" s="846"/>
    </row>
    <row r="76" spans="1:10" ht="25.5" hidden="1">
      <c r="A76" s="740">
        <v>1126600</v>
      </c>
      <c r="B76" s="763" t="s">
        <v>229</v>
      </c>
      <c r="C76" s="742" t="s">
        <v>394</v>
      </c>
      <c r="D76" s="846">
        <v>0</v>
      </c>
      <c r="E76" s="846"/>
      <c r="F76" s="846"/>
      <c r="G76" s="846"/>
      <c r="H76" s="846"/>
      <c r="I76" s="846"/>
      <c r="J76" s="846"/>
    </row>
    <row r="77" spans="1:10" hidden="1">
      <c r="A77" s="740">
        <v>1126700</v>
      </c>
      <c r="B77" s="763" t="s">
        <v>230</v>
      </c>
      <c r="C77" s="742" t="s">
        <v>395</v>
      </c>
      <c r="D77" s="846">
        <v>0</v>
      </c>
      <c r="E77" s="846"/>
      <c r="F77" s="846"/>
      <c r="G77" s="846"/>
      <c r="H77" s="846"/>
      <c r="I77" s="846"/>
      <c r="J77" s="846"/>
    </row>
    <row r="78" spans="1:10" ht="13.5" hidden="1" thickBot="1">
      <c r="A78" s="756">
        <v>1126800</v>
      </c>
      <c r="B78" s="765" t="s">
        <v>480</v>
      </c>
      <c r="C78" s="746" t="s">
        <v>396</v>
      </c>
      <c r="D78" s="847">
        <v>0</v>
      </c>
      <c r="E78" s="847"/>
      <c r="F78" s="847"/>
      <c r="G78" s="847"/>
      <c r="H78" s="847"/>
      <c r="I78" s="847"/>
      <c r="J78" s="847"/>
    </row>
    <row r="79" spans="1:10" ht="14.25" hidden="1">
      <c r="A79" s="766">
        <v>1130000</v>
      </c>
      <c r="B79" s="767" t="s">
        <v>294</v>
      </c>
      <c r="C79" s="734" t="s">
        <v>358</v>
      </c>
      <c r="D79" s="851">
        <v>0</v>
      </c>
      <c r="E79" s="851"/>
      <c r="F79" s="851">
        <v>0</v>
      </c>
      <c r="G79" s="851">
        <v>0</v>
      </c>
      <c r="H79" s="851">
        <v>0</v>
      </c>
      <c r="I79" s="851">
        <v>0</v>
      </c>
      <c r="J79" s="851">
        <v>0</v>
      </c>
    </row>
    <row r="80" spans="1:10" hidden="1">
      <c r="A80" s="766">
        <v>1130100</v>
      </c>
      <c r="B80" s="763" t="s">
        <v>481</v>
      </c>
      <c r="C80" s="738" t="s">
        <v>295</v>
      </c>
      <c r="D80" s="846"/>
      <c r="E80" s="846"/>
      <c r="F80" s="846"/>
      <c r="G80" s="846"/>
      <c r="H80" s="846"/>
      <c r="I80" s="846"/>
      <c r="J80" s="846"/>
    </row>
    <row r="81" spans="1:10" hidden="1">
      <c r="A81" s="766">
        <v>1130200</v>
      </c>
      <c r="B81" s="763" t="s">
        <v>482</v>
      </c>
      <c r="C81" s="742" t="s">
        <v>296</v>
      </c>
      <c r="D81" s="846"/>
      <c r="E81" s="846"/>
      <c r="F81" s="846"/>
      <c r="G81" s="846"/>
      <c r="H81" s="846"/>
      <c r="I81" s="846"/>
      <c r="J81" s="846"/>
    </row>
    <row r="82" spans="1:10" ht="25.5" hidden="1">
      <c r="A82" s="766">
        <v>1130300</v>
      </c>
      <c r="B82" s="763" t="s">
        <v>483</v>
      </c>
      <c r="C82" s="742" t="s">
        <v>297</v>
      </c>
      <c r="D82" s="846"/>
      <c r="E82" s="846"/>
      <c r="F82" s="846"/>
      <c r="G82" s="846"/>
      <c r="H82" s="846"/>
      <c r="I82" s="846"/>
      <c r="J82" s="846"/>
    </row>
    <row r="83" spans="1:10" ht="25.5" hidden="1">
      <c r="A83" s="766">
        <v>1130400</v>
      </c>
      <c r="B83" s="768" t="s">
        <v>484</v>
      </c>
      <c r="C83" s="769" t="s">
        <v>298</v>
      </c>
      <c r="D83" s="845"/>
      <c r="E83" s="845"/>
      <c r="F83" s="845"/>
      <c r="G83" s="845"/>
      <c r="H83" s="845"/>
      <c r="I83" s="845"/>
      <c r="J83" s="845"/>
    </row>
    <row r="84" spans="1:10" ht="28.5" hidden="1">
      <c r="A84" s="740">
        <v>1131000</v>
      </c>
      <c r="B84" s="770" t="s">
        <v>299</v>
      </c>
      <c r="C84" s="771" t="s">
        <v>358</v>
      </c>
      <c r="D84" s="942"/>
      <c r="E84" s="942"/>
      <c r="F84" s="942"/>
      <c r="G84" s="942"/>
      <c r="H84" s="942"/>
      <c r="I84" s="942"/>
      <c r="J84" s="942"/>
    </row>
    <row r="85" spans="1:10" ht="25.5" hidden="1">
      <c r="A85" s="740">
        <v>1131100</v>
      </c>
      <c r="B85" s="763" t="s">
        <v>588</v>
      </c>
      <c r="C85" s="738" t="s">
        <v>300</v>
      </c>
      <c r="D85" s="846"/>
      <c r="E85" s="846"/>
      <c r="F85" s="846"/>
      <c r="G85" s="846"/>
      <c r="H85" s="846"/>
      <c r="I85" s="846"/>
      <c r="J85" s="846"/>
    </row>
    <row r="86" spans="1:10" hidden="1">
      <c r="A86" s="740">
        <v>1131200</v>
      </c>
      <c r="B86" s="763" t="s">
        <v>589</v>
      </c>
      <c r="C86" s="742" t="s">
        <v>301</v>
      </c>
      <c r="D86" s="846"/>
      <c r="E86" s="846"/>
      <c r="F86" s="846"/>
      <c r="G86" s="846"/>
      <c r="H86" s="846"/>
      <c r="I86" s="846"/>
      <c r="J86" s="846"/>
    </row>
    <row r="87" spans="1:10" ht="13.5" hidden="1" thickBot="1">
      <c r="A87" s="740">
        <v>1131300</v>
      </c>
      <c r="B87" s="765" t="s">
        <v>590</v>
      </c>
      <c r="C87" s="746" t="s">
        <v>302</v>
      </c>
      <c r="D87" s="847"/>
      <c r="E87" s="847"/>
      <c r="F87" s="847"/>
      <c r="G87" s="847"/>
      <c r="H87" s="847"/>
      <c r="I87" s="847"/>
      <c r="J87" s="847"/>
    </row>
    <row r="88" spans="1:10" ht="14.25" hidden="1">
      <c r="A88" s="773">
        <v>1140000</v>
      </c>
      <c r="B88" s="767" t="s">
        <v>303</v>
      </c>
      <c r="C88" s="734" t="s">
        <v>358</v>
      </c>
      <c r="D88" s="851">
        <v>0</v>
      </c>
      <c r="E88" s="851"/>
      <c r="F88" s="851">
        <v>0</v>
      </c>
      <c r="G88" s="851">
        <v>0</v>
      </c>
      <c r="H88" s="851">
        <v>0</v>
      </c>
      <c r="I88" s="851">
        <v>0</v>
      </c>
      <c r="J88" s="851">
        <v>0</v>
      </c>
    </row>
    <row r="89" spans="1:10" ht="25.5" hidden="1">
      <c r="A89" s="773">
        <v>1141000</v>
      </c>
      <c r="B89" s="763" t="s">
        <v>304</v>
      </c>
      <c r="C89" s="738" t="s">
        <v>1003</v>
      </c>
      <c r="D89" s="846"/>
      <c r="E89" s="846"/>
      <c r="F89" s="846"/>
      <c r="G89" s="846"/>
      <c r="H89" s="846"/>
      <c r="I89" s="846"/>
      <c r="J89" s="846"/>
    </row>
    <row r="90" spans="1:10" ht="25.5" hidden="1">
      <c r="A90" s="773">
        <v>1142000</v>
      </c>
      <c r="B90" s="763" t="s">
        <v>42</v>
      </c>
      <c r="C90" s="742" t="s">
        <v>43</v>
      </c>
      <c r="D90" s="846"/>
      <c r="E90" s="846"/>
      <c r="F90" s="846"/>
      <c r="G90" s="846"/>
      <c r="H90" s="846"/>
      <c r="I90" s="846"/>
      <c r="J90" s="846"/>
    </row>
    <row r="91" spans="1:10" ht="25.5" hidden="1">
      <c r="A91" s="773">
        <v>1143000</v>
      </c>
      <c r="B91" s="763" t="s">
        <v>44</v>
      </c>
      <c r="C91" s="742" t="s">
        <v>45</v>
      </c>
      <c r="D91" s="846"/>
      <c r="E91" s="846"/>
      <c r="F91" s="846"/>
      <c r="G91" s="846"/>
      <c r="H91" s="846"/>
      <c r="I91" s="846"/>
      <c r="J91" s="846"/>
    </row>
    <row r="92" spans="1:10" ht="26.25" hidden="1" thickBot="1">
      <c r="A92" s="773">
        <v>1144000</v>
      </c>
      <c r="B92" s="765" t="s">
        <v>46</v>
      </c>
      <c r="C92" s="746" t="s">
        <v>439</v>
      </c>
      <c r="D92" s="847"/>
      <c r="E92" s="847"/>
      <c r="F92" s="847"/>
      <c r="G92" s="847"/>
      <c r="H92" s="847"/>
      <c r="I92" s="847"/>
      <c r="J92" s="847"/>
    </row>
    <row r="93" spans="1:10" ht="14.25" hidden="1">
      <c r="A93" s="773">
        <v>1150000</v>
      </c>
      <c r="B93" s="774" t="s">
        <v>730</v>
      </c>
      <c r="C93" s="734" t="s">
        <v>358</v>
      </c>
      <c r="D93" s="851">
        <v>0</v>
      </c>
      <c r="E93" s="851"/>
      <c r="F93" s="851">
        <v>0</v>
      </c>
      <c r="G93" s="851">
        <v>0</v>
      </c>
      <c r="H93" s="851">
        <v>0</v>
      </c>
      <c r="I93" s="851">
        <v>0</v>
      </c>
      <c r="J93" s="851">
        <v>0</v>
      </c>
    </row>
    <row r="94" spans="1:10" ht="25.5" hidden="1">
      <c r="A94" s="775">
        <v>1151000</v>
      </c>
      <c r="B94" s="763" t="s">
        <v>808</v>
      </c>
      <c r="C94" s="738" t="s">
        <v>809</v>
      </c>
      <c r="D94" s="846"/>
      <c r="E94" s="846"/>
      <c r="F94" s="846"/>
      <c r="G94" s="846"/>
      <c r="H94" s="846"/>
      <c r="I94" s="846"/>
      <c r="J94" s="846"/>
    </row>
    <row r="95" spans="1:10" ht="25.5" hidden="1">
      <c r="A95" s="775">
        <v>1152000</v>
      </c>
      <c r="B95" s="763" t="s">
        <v>1101</v>
      </c>
      <c r="C95" s="742" t="s">
        <v>810</v>
      </c>
      <c r="D95" s="846"/>
      <c r="E95" s="846"/>
      <c r="F95" s="846"/>
      <c r="G95" s="846"/>
      <c r="H95" s="846"/>
      <c r="I95" s="846"/>
      <c r="J95" s="846"/>
    </row>
    <row r="96" spans="1:10" ht="25.5" hidden="1">
      <c r="A96" s="775">
        <v>1153000</v>
      </c>
      <c r="B96" s="763" t="s">
        <v>830</v>
      </c>
      <c r="C96" s="742" t="s">
        <v>811</v>
      </c>
      <c r="D96" s="846"/>
      <c r="E96" s="846"/>
      <c r="F96" s="846"/>
      <c r="G96" s="846"/>
      <c r="H96" s="846"/>
      <c r="I96" s="846"/>
      <c r="J96" s="846"/>
    </row>
    <row r="97" spans="1:10" ht="25.5" hidden="1">
      <c r="A97" s="775">
        <v>1154000</v>
      </c>
      <c r="B97" s="763" t="s">
        <v>737</v>
      </c>
      <c r="C97" s="742" t="s">
        <v>812</v>
      </c>
      <c r="D97" s="846"/>
      <c r="E97" s="846"/>
      <c r="F97" s="846"/>
      <c r="G97" s="846"/>
      <c r="H97" s="846"/>
      <c r="I97" s="846"/>
      <c r="J97" s="846"/>
    </row>
    <row r="98" spans="1:10" ht="25.5" hidden="1">
      <c r="A98" s="760">
        <v>1155000</v>
      </c>
      <c r="B98" s="776" t="s">
        <v>1664</v>
      </c>
      <c r="C98" s="742" t="s">
        <v>727</v>
      </c>
      <c r="D98" s="860"/>
      <c r="E98" s="860"/>
      <c r="F98" s="860"/>
      <c r="G98" s="860"/>
      <c r="H98" s="860"/>
      <c r="I98" s="860"/>
      <c r="J98" s="860"/>
    </row>
    <row r="99" spans="1:10" ht="39" hidden="1" thickBot="1">
      <c r="A99" s="748">
        <v>1156000</v>
      </c>
      <c r="B99" s="778" t="s">
        <v>1665</v>
      </c>
      <c r="C99" s="746" t="s">
        <v>818</v>
      </c>
      <c r="D99" s="855"/>
      <c r="E99" s="855"/>
      <c r="F99" s="855"/>
      <c r="G99" s="855"/>
      <c r="H99" s="855"/>
      <c r="I99" s="855"/>
      <c r="J99" s="855"/>
    </row>
    <row r="100" spans="1:10" hidden="1">
      <c r="A100" s="732">
        <v>1160000</v>
      </c>
      <c r="B100" s="780" t="s">
        <v>819</v>
      </c>
      <c r="C100" s="734" t="s">
        <v>358</v>
      </c>
      <c r="D100" s="858">
        <v>0</v>
      </c>
      <c r="E100" s="858"/>
      <c r="F100" s="858">
        <v>0</v>
      </c>
      <c r="G100" s="858">
        <v>0</v>
      </c>
      <c r="H100" s="858">
        <v>0</v>
      </c>
      <c r="I100" s="858">
        <v>0</v>
      </c>
      <c r="J100" s="858">
        <v>0</v>
      </c>
    </row>
    <row r="101" spans="1:10" ht="51" hidden="1">
      <c r="A101" s="760">
        <v>1161000</v>
      </c>
      <c r="B101" s="782" t="s">
        <v>206</v>
      </c>
      <c r="C101" s="783" t="s">
        <v>358</v>
      </c>
      <c r="D101" s="860">
        <v>0</v>
      </c>
      <c r="E101" s="860"/>
      <c r="F101" s="860">
        <v>0</v>
      </c>
      <c r="G101" s="860">
        <v>0</v>
      </c>
      <c r="H101" s="860">
        <v>0</v>
      </c>
      <c r="I101" s="860">
        <v>0</v>
      </c>
      <c r="J101" s="860">
        <v>0</v>
      </c>
    </row>
    <row r="102" spans="1:10" ht="38.25" hidden="1">
      <c r="A102" s="760">
        <v>1161100</v>
      </c>
      <c r="B102" s="741" t="s">
        <v>1666</v>
      </c>
      <c r="C102" s="762">
        <v>471100</v>
      </c>
      <c r="D102" s="860"/>
      <c r="E102" s="860"/>
      <c r="F102" s="860"/>
      <c r="G102" s="860"/>
      <c r="H102" s="860"/>
      <c r="I102" s="860"/>
      <c r="J102" s="860"/>
    </row>
    <row r="103" spans="1:10" ht="38.25" hidden="1">
      <c r="A103" s="760">
        <v>1161200</v>
      </c>
      <c r="B103" s="776" t="s">
        <v>1667</v>
      </c>
      <c r="C103" s="762">
        <v>471200</v>
      </c>
      <c r="D103" s="860"/>
      <c r="E103" s="860"/>
      <c r="F103" s="860"/>
      <c r="G103" s="860"/>
      <c r="H103" s="860"/>
      <c r="I103" s="860"/>
      <c r="J103" s="860"/>
    </row>
    <row r="104" spans="1:10" ht="38.25" hidden="1">
      <c r="A104" s="760">
        <v>1162000</v>
      </c>
      <c r="B104" s="782" t="s">
        <v>1125</v>
      </c>
      <c r="C104" s="783" t="s">
        <v>358</v>
      </c>
      <c r="D104" s="860">
        <v>0</v>
      </c>
      <c r="E104" s="860"/>
      <c r="F104" s="860">
        <v>0</v>
      </c>
      <c r="G104" s="860">
        <v>0</v>
      </c>
      <c r="H104" s="860">
        <v>0</v>
      </c>
      <c r="I104" s="860">
        <v>0</v>
      </c>
      <c r="J104" s="860">
        <v>0</v>
      </c>
    </row>
    <row r="105" spans="1:10" ht="25.5" hidden="1">
      <c r="A105" s="760">
        <v>1162100</v>
      </c>
      <c r="B105" s="776" t="s">
        <v>1668</v>
      </c>
      <c r="C105" s="742" t="s">
        <v>130</v>
      </c>
      <c r="D105" s="860"/>
      <c r="E105" s="860"/>
      <c r="F105" s="860"/>
      <c r="G105" s="860"/>
      <c r="H105" s="860"/>
      <c r="I105" s="860"/>
      <c r="J105" s="860"/>
    </row>
    <row r="106" spans="1:10" hidden="1">
      <c r="A106" s="760">
        <v>1162200</v>
      </c>
      <c r="B106" s="776" t="s">
        <v>1669</v>
      </c>
      <c r="C106" s="742" t="s">
        <v>24</v>
      </c>
      <c r="D106" s="860"/>
      <c r="E106" s="860"/>
      <c r="F106" s="860"/>
      <c r="G106" s="860"/>
      <c r="H106" s="860"/>
      <c r="I106" s="860"/>
      <c r="J106" s="860"/>
    </row>
    <row r="107" spans="1:10" ht="25.5" hidden="1">
      <c r="A107" s="760">
        <v>1162300</v>
      </c>
      <c r="B107" s="776" t="s">
        <v>1670</v>
      </c>
      <c r="C107" s="742" t="s">
        <v>26</v>
      </c>
      <c r="D107" s="860"/>
      <c r="E107" s="860"/>
      <c r="F107" s="860"/>
      <c r="G107" s="860"/>
      <c r="H107" s="860"/>
      <c r="I107" s="860"/>
      <c r="J107" s="860"/>
    </row>
    <row r="108" spans="1:10" hidden="1">
      <c r="A108" s="760">
        <v>1162400</v>
      </c>
      <c r="B108" s="776" t="s">
        <v>1671</v>
      </c>
      <c r="C108" s="742" t="s">
        <v>832</v>
      </c>
      <c r="D108" s="860"/>
      <c r="E108" s="860"/>
      <c r="F108" s="860"/>
      <c r="G108" s="860"/>
      <c r="H108" s="860"/>
      <c r="I108" s="860"/>
      <c r="J108" s="860"/>
    </row>
    <row r="109" spans="1:10" ht="25.5" hidden="1">
      <c r="A109" s="760">
        <v>1162500</v>
      </c>
      <c r="B109" s="776" t="s">
        <v>1672</v>
      </c>
      <c r="C109" s="742" t="s">
        <v>834</v>
      </c>
      <c r="D109" s="860"/>
      <c r="E109" s="860"/>
      <c r="F109" s="860"/>
      <c r="G109" s="860"/>
      <c r="H109" s="860"/>
      <c r="I109" s="860"/>
      <c r="J109" s="860"/>
    </row>
    <row r="110" spans="1:10" ht="25.5" hidden="1">
      <c r="A110" s="760">
        <v>1162600</v>
      </c>
      <c r="B110" s="776" t="s">
        <v>1673</v>
      </c>
      <c r="C110" s="742" t="s">
        <v>511</v>
      </c>
      <c r="D110" s="860"/>
      <c r="E110" s="860"/>
      <c r="F110" s="860"/>
      <c r="G110" s="860"/>
      <c r="H110" s="860"/>
      <c r="I110" s="860"/>
      <c r="J110" s="860"/>
    </row>
    <row r="111" spans="1:10" ht="25.5" hidden="1">
      <c r="A111" s="760">
        <v>1162700</v>
      </c>
      <c r="B111" s="741" t="s">
        <v>1674</v>
      </c>
      <c r="C111" s="742" t="s">
        <v>513</v>
      </c>
      <c r="D111" s="860"/>
      <c r="E111" s="860"/>
      <c r="F111" s="860"/>
      <c r="G111" s="860"/>
      <c r="H111" s="860"/>
      <c r="I111" s="860"/>
      <c r="J111" s="860"/>
    </row>
    <row r="112" spans="1:10" hidden="1">
      <c r="A112" s="760">
        <v>1162800</v>
      </c>
      <c r="B112" s="776" t="s">
        <v>1675</v>
      </c>
      <c r="C112" s="742" t="s">
        <v>872</v>
      </c>
      <c r="D112" s="949"/>
      <c r="E112" s="949"/>
      <c r="F112" s="949"/>
      <c r="G112" s="949"/>
      <c r="H112" s="949"/>
      <c r="I112" s="949"/>
      <c r="J112" s="949"/>
    </row>
    <row r="113" spans="1:10" ht="13.5" hidden="1" thickBot="1">
      <c r="A113" s="785">
        <v>1162900</v>
      </c>
      <c r="B113" s="778" t="s">
        <v>1676</v>
      </c>
      <c r="C113" s="746" t="s">
        <v>874</v>
      </c>
      <c r="D113" s="953"/>
      <c r="E113" s="953"/>
      <c r="F113" s="953"/>
      <c r="G113" s="953"/>
      <c r="H113" s="953"/>
      <c r="I113" s="953"/>
      <c r="J113" s="953"/>
    </row>
    <row r="114" spans="1:10" hidden="1">
      <c r="A114" s="787">
        <v>1170000</v>
      </c>
      <c r="B114" s="788" t="s">
        <v>875</v>
      </c>
      <c r="C114" s="789" t="s">
        <v>358</v>
      </c>
      <c r="D114" s="967">
        <v>0</v>
      </c>
      <c r="E114" s="967"/>
      <c r="F114" s="967">
        <v>0</v>
      </c>
      <c r="G114" s="967">
        <v>0</v>
      </c>
      <c r="H114" s="967">
        <v>0</v>
      </c>
      <c r="I114" s="967">
        <v>0</v>
      </c>
      <c r="J114" s="967">
        <v>0</v>
      </c>
    </row>
    <row r="115" spans="1:10" ht="38.25" hidden="1">
      <c r="A115" s="791">
        <v>1171000</v>
      </c>
      <c r="B115" s="792" t="s">
        <v>215</v>
      </c>
      <c r="C115" s="734" t="s">
        <v>358</v>
      </c>
      <c r="D115" s="865">
        <v>0</v>
      </c>
      <c r="E115" s="865"/>
      <c r="F115" s="865">
        <v>0</v>
      </c>
      <c r="G115" s="865">
        <v>0</v>
      </c>
      <c r="H115" s="865">
        <v>0</v>
      </c>
      <c r="I115" s="865">
        <v>0</v>
      </c>
      <c r="J115" s="865">
        <v>0</v>
      </c>
    </row>
    <row r="116" spans="1:10" ht="51" hidden="1">
      <c r="A116" s="791">
        <v>1171100</v>
      </c>
      <c r="B116" s="741" t="s">
        <v>1677</v>
      </c>
      <c r="C116" s="738" t="s">
        <v>479</v>
      </c>
      <c r="D116" s="949">
        <v>0</v>
      </c>
      <c r="E116" s="949"/>
      <c r="F116" s="949"/>
      <c r="G116" s="949"/>
      <c r="H116" s="949"/>
      <c r="I116" s="949"/>
      <c r="J116" s="949"/>
    </row>
    <row r="117" spans="1:10" ht="25.5" hidden="1">
      <c r="A117" s="791">
        <v>1171200</v>
      </c>
      <c r="B117" s="776" t="s">
        <v>1678</v>
      </c>
      <c r="C117" s="794" t="s">
        <v>352</v>
      </c>
      <c r="D117" s="949">
        <v>0</v>
      </c>
      <c r="E117" s="949"/>
      <c r="F117" s="949"/>
      <c r="G117" s="949"/>
      <c r="H117" s="949"/>
      <c r="I117" s="949"/>
      <c r="J117" s="949"/>
    </row>
    <row r="118" spans="1:10" ht="63.75" hidden="1">
      <c r="A118" s="760">
        <v>1172000</v>
      </c>
      <c r="B118" s="795" t="s">
        <v>1017</v>
      </c>
      <c r="C118" s="771" t="s">
        <v>358</v>
      </c>
      <c r="D118" s="967">
        <v>0</v>
      </c>
      <c r="E118" s="967"/>
      <c r="F118" s="967">
        <v>0</v>
      </c>
      <c r="G118" s="967">
        <v>0</v>
      </c>
      <c r="H118" s="967">
        <v>0</v>
      </c>
      <c r="I118" s="967">
        <v>0</v>
      </c>
      <c r="J118" s="967">
        <v>0</v>
      </c>
    </row>
    <row r="119" spans="1:10" hidden="1">
      <c r="A119" s="760">
        <v>1172100</v>
      </c>
      <c r="B119" s="763" t="s">
        <v>1102</v>
      </c>
      <c r="C119" s="738" t="s">
        <v>1018</v>
      </c>
      <c r="D119" s="949">
        <v>0</v>
      </c>
      <c r="E119" s="949"/>
      <c r="F119" s="949"/>
      <c r="G119" s="949"/>
      <c r="H119" s="949"/>
      <c r="I119" s="949"/>
      <c r="J119" s="949"/>
    </row>
    <row r="120" spans="1:10" hidden="1">
      <c r="A120" s="760">
        <v>1172200</v>
      </c>
      <c r="B120" s="763" t="s">
        <v>1103</v>
      </c>
      <c r="C120" s="796">
        <v>482200</v>
      </c>
      <c r="D120" s="949">
        <v>0</v>
      </c>
      <c r="E120" s="949"/>
      <c r="F120" s="949"/>
      <c r="G120" s="949"/>
      <c r="H120" s="949"/>
      <c r="I120" s="949"/>
      <c r="J120" s="949"/>
    </row>
    <row r="121" spans="1:10" hidden="1">
      <c r="A121" s="760">
        <v>1172300</v>
      </c>
      <c r="B121" s="776" t="s">
        <v>1679</v>
      </c>
      <c r="C121" s="742" t="s">
        <v>1020</v>
      </c>
      <c r="D121" s="949">
        <v>0</v>
      </c>
      <c r="E121" s="949"/>
      <c r="F121" s="949"/>
      <c r="G121" s="949"/>
      <c r="H121" s="949"/>
      <c r="I121" s="949"/>
      <c r="J121" s="949"/>
    </row>
    <row r="122" spans="1:10" ht="38.25" hidden="1">
      <c r="A122" s="760">
        <v>1172400</v>
      </c>
      <c r="B122" s="797" t="s">
        <v>1680</v>
      </c>
      <c r="C122" s="742" t="s">
        <v>125</v>
      </c>
      <c r="D122" s="865">
        <v>0</v>
      </c>
      <c r="E122" s="865"/>
      <c r="F122" s="865"/>
      <c r="G122" s="865"/>
      <c r="H122" s="865"/>
      <c r="I122" s="865"/>
      <c r="J122" s="865"/>
    </row>
    <row r="123" spans="1:10" ht="38.25" hidden="1">
      <c r="A123" s="760">
        <v>1173000</v>
      </c>
      <c r="B123" s="795" t="s">
        <v>126</v>
      </c>
      <c r="C123" s="771" t="s">
        <v>358</v>
      </c>
      <c r="D123" s="865">
        <v>0</v>
      </c>
      <c r="E123" s="865"/>
      <c r="F123" s="865">
        <v>0</v>
      </c>
      <c r="G123" s="865">
        <v>0</v>
      </c>
      <c r="H123" s="865">
        <v>0</v>
      </c>
      <c r="I123" s="865">
        <v>0</v>
      </c>
      <c r="J123" s="865">
        <v>0</v>
      </c>
    </row>
    <row r="124" spans="1:10" ht="25.5" hidden="1">
      <c r="A124" s="791">
        <v>1173100</v>
      </c>
      <c r="B124" s="798" t="s">
        <v>127</v>
      </c>
      <c r="C124" s="742" t="s">
        <v>1088</v>
      </c>
      <c r="D124" s="865">
        <v>0</v>
      </c>
      <c r="E124" s="865"/>
      <c r="F124" s="865"/>
      <c r="G124" s="865"/>
      <c r="H124" s="865"/>
      <c r="I124" s="865"/>
      <c r="J124" s="865"/>
    </row>
    <row r="125" spans="1:10" ht="51" hidden="1">
      <c r="A125" s="791">
        <v>1174000</v>
      </c>
      <c r="B125" s="795" t="s">
        <v>1089</v>
      </c>
      <c r="C125" s="771" t="s">
        <v>358</v>
      </c>
      <c r="D125" s="865">
        <v>0</v>
      </c>
      <c r="E125" s="865"/>
      <c r="F125" s="865">
        <v>0</v>
      </c>
      <c r="G125" s="865">
        <v>0</v>
      </c>
      <c r="H125" s="865">
        <v>0</v>
      </c>
      <c r="I125" s="865">
        <v>0</v>
      </c>
      <c r="J125" s="865">
        <v>0</v>
      </c>
    </row>
    <row r="126" spans="1:10" ht="38.25" hidden="1">
      <c r="A126" s="791">
        <v>1174100</v>
      </c>
      <c r="B126" s="798" t="s">
        <v>1104</v>
      </c>
      <c r="C126" s="742" t="s">
        <v>1090</v>
      </c>
      <c r="D126" s="865">
        <v>0</v>
      </c>
      <c r="E126" s="865"/>
      <c r="F126" s="865"/>
      <c r="G126" s="865"/>
      <c r="H126" s="865"/>
      <c r="I126" s="865"/>
      <c r="J126" s="865"/>
    </row>
    <row r="127" spans="1:10" ht="25.5" hidden="1">
      <c r="A127" s="791">
        <v>1174200</v>
      </c>
      <c r="B127" s="797" t="s">
        <v>1681</v>
      </c>
      <c r="C127" s="742" t="s">
        <v>447</v>
      </c>
      <c r="D127" s="865">
        <v>0</v>
      </c>
      <c r="E127" s="865"/>
      <c r="F127" s="865"/>
      <c r="G127" s="865"/>
      <c r="H127" s="865"/>
      <c r="I127" s="865"/>
      <c r="J127" s="865"/>
    </row>
    <row r="128" spans="1:10" ht="51" hidden="1">
      <c r="A128" s="791">
        <v>1175000</v>
      </c>
      <c r="B128" s="795" t="s">
        <v>558</v>
      </c>
      <c r="C128" s="771" t="s">
        <v>358</v>
      </c>
      <c r="D128" s="865">
        <v>0</v>
      </c>
      <c r="E128" s="865"/>
      <c r="F128" s="865">
        <v>0</v>
      </c>
      <c r="G128" s="865">
        <v>0</v>
      </c>
      <c r="H128" s="865">
        <v>0</v>
      </c>
      <c r="I128" s="865">
        <v>0</v>
      </c>
      <c r="J128" s="865">
        <v>0</v>
      </c>
    </row>
    <row r="129" spans="1:14" ht="51" hidden="1">
      <c r="A129" s="791">
        <v>1175100</v>
      </c>
      <c r="B129" s="797" t="s">
        <v>1682</v>
      </c>
      <c r="C129" s="742" t="s">
        <v>227</v>
      </c>
      <c r="D129" s="865">
        <v>0</v>
      </c>
      <c r="E129" s="865"/>
      <c r="F129" s="865"/>
      <c r="G129" s="865"/>
      <c r="H129" s="865"/>
      <c r="I129" s="865"/>
      <c r="J129" s="865"/>
    </row>
    <row r="130" spans="1:14" hidden="1">
      <c r="A130" s="791">
        <v>1176000</v>
      </c>
      <c r="B130" s="795" t="s">
        <v>228</v>
      </c>
      <c r="C130" s="771" t="s">
        <v>358</v>
      </c>
      <c r="D130" s="865">
        <v>0</v>
      </c>
      <c r="E130" s="865"/>
      <c r="F130" s="865">
        <v>0</v>
      </c>
      <c r="G130" s="865">
        <v>0</v>
      </c>
      <c r="H130" s="865">
        <v>0</v>
      </c>
      <c r="I130" s="865">
        <v>0</v>
      </c>
      <c r="J130" s="865">
        <v>0</v>
      </c>
    </row>
    <row r="131" spans="1:14" hidden="1">
      <c r="A131" s="791">
        <v>1176100</v>
      </c>
      <c r="B131" s="797" t="s">
        <v>1683</v>
      </c>
      <c r="C131" s="742" t="s">
        <v>8</v>
      </c>
      <c r="D131" s="865">
        <v>0</v>
      </c>
      <c r="E131" s="865"/>
      <c r="F131" s="865"/>
      <c r="G131" s="865"/>
      <c r="H131" s="865"/>
      <c r="I131" s="865"/>
      <c r="J131" s="865"/>
    </row>
    <row r="132" spans="1:14" hidden="1">
      <c r="A132" s="791">
        <v>1177000</v>
      </c>
      <c r="B132" s="795" t="s">
        <v>587</v>
      </c>
      <c r="C132" s="771" t="s">
        <v>358</v>
      </c>
      <c r="D132" s="865">
        <v>0</v>
      </c>
      <c r="E132" s="865"/>
      <c r="F132" s="865">
        <v>0</v>
      </c>
      <c r="G132" s="865">
        <v>0</v>
      </c>
      <c r="H132" s="865">
        <v>0</v>
      </c>
      <c r="I132" s="865">
        <v>0</v>
      </c>
      <c r="J132" s="865">
        <v>0</v>
      </c>
    </row>
    <row r="133" spans="1:14" ht="13.5" thickBot="1">
      <c r="A133" s="785">
        <v>1177100</v>
      </c>
      <c r="B133" s="799" t="s">
        <v>1684</v>
      </c>
      <c r="C133" s="746" t="s">
        <v>259</v>
      </c>
      <c r="D133" s="867">
        <v>0</v>
      </c>
      <c r="E133" s="867"/>
      <c r="F133" s="867"/>
      <c r="G133" s="867"/>
      <c r="H133" s="867"/>
      <c r="I133" s="867"/>
      <c r="J133" s="867"/>
    </row>
    <row r="134" spans="1:14" ht="13.5" thickBot="1">
      <c r="A134" s="801" t="s">
        <v>260</v>
      </c>
      <c r="B134" s="802" t="s">
        <v>261</v>
      </c>
      <c r="C134" s="803"/>
      <c r="D134" s="869"/>
      <c r="E134" s="869"/>
      <c r="F134" s="869"/>
      <c r="G134" s="869"/>
      <c r="H134" s="869"/>
      <c r="I134" s="869"/>
      <c r="J134" s="869"/>
    </row>
    <row r="135" spans="1:14" ht="26.25" thickBot="1">
      <c r="A135" s="805" t="s">
        <v>262</v>
      </c>
      <c r="B135" s="806" t="s">
        <v>648</v>
      </c>
      <c r="C135" s="807" t="s">
        <v>358</v>
      </c>
      <c r="D135" s="2048">
        <f>D138</f>
        <v>67872</v>
      </c>
      <c r="E135" s="2048">
        <f>E141</f>
        <v>0</v>
      </c>
      <c r="F135" s="2048">
        <f>F138</f>
        <v>67872</v>
      </c>
      <c r="G135" s="2048">
        <f>G138</f>
        <v>21000</v>
      </c>
      <c r="H135" s="2048">
        <f>H138</f>
        <v>21000</v>
      </c>
      <c r="I135" s="2048">
        <f>I138</f>
        <v>21000</v>
      </c>
      <c r="J135" s="2048">
        <f>J138</f>
        <v>67872</v>
      </c>
    </row>
    <row r="136" spans="1:14" ht="13.5" thickBot="1">
      <c r="A136" s="808"/>
      <c r="B136" s="809" t="s">
        <v>649</v>
      </c>
      <c r="C136" s="810"/>
      <c r="D136" s="2049"/>
      <c r="E136" s="2049"/>
      <c r="F136" s="2049"/>
      <c r="G136" s="2049"/>
      <c r="H136" s="2049"/>
      <c r="I136" s="2049"/>
      <c r="J136" s="2049"/>
    </row>
    <row r="137" spans="1:14">
      <c r="A137" s="801" t="s">
        <v>260</v>
      </c>
      <c r="B137" s="802" t="s">
        <v>261</v>
      </c>
      <c r="C137" s="812"/>
      <c r="D137" s="2050"/>
      <c r="E137" s="2050"/>
      <c r="F137" s="2050"/>
      <c r="G137" s="2050"/>
      <c r="H137" s="2050"/>
      <c r="I137" s="2050"/>
      <c r="J137" s="2050"/>
    </row>
    <row r="138" spans="1:14" ht="23.25" customHeight="1">
      <c r="A138" s="814" t="s">
        <v>650</v>
      </c>
      <c r="B138" s="815" t="s">
        <v>651</v>
      </c>
      <c r="C138" s="816" t="s">
        <v>358</v>
      </c>
      <c r="D138" s="2051">
        <f>D140+D141+D142</f>
        <v>67872</v>
      </c>
      <c r="E138" s="2051"/>
      <c r="F138" s="2051">
        <f>F140+F141+F142</f>
        <v>67872</v>
      </c>
      <c r="G138" s="2051">
        <f>G140+G141+G142</f>
        <v>21000</v>
      </c>
      <c r="H138" s="2051">
        <f>H140+H141+H142</f>
        <v>21000</v>
      </c>
      <c r="I138" s="2051">
        <f>I140+I141+I142</f>
        <v>21000</v>
      </c>
      <c r="J138" s="2051">
        <f>F138</f>
        <v>67872</v>
      </c>
    </row>
    <row r="139" spans="1:14">
      <c r="A139" s="818" t="s">
        <v>652</v>
      </c>
      <c r="B139" s="797" t="s">
        <v>1685</v>
      </c>
      <c r="C139" s="819" t="s">
        <v>987</v>
      </c>
      <c r="D139" s="2052">
        <v>0</v>
      </c>
      <c r="E139" s="2052"/>
      <c r="F139" s="2052"/>
      <c r="G139" s="2052"/>
      <c r="H139" s="2052"/>
      <c r="I139" s="2052"/>
      <c r="J139" s="2052"/>
    </row>
    <row r="140" spans="1:14">
      <c r="A140" s="818" t="s">
        <v>988</v>
      </c>
      <c r="B140" s="797" t="s">
        <v>1686</v>
      </c>
      <c r="C140" s="819" t="s">
        <v>965</v>
      </c>
      <c r="D140" s="2053">
        <v>0</v>
      </c>
      <c r="E140" s="2052">
        <v>0</v>
      </c>
      <c r="F140" s="2052">
        <f>D140+E140</f>
        <v>0</v>
      </c>
      <c r="G140" s="2054" t="s">
        <v>738</v>
      </c>
      <c r="H140" s="2054">
        <v>0</v>
      </c>
      <c r="I140" s="2054">
        <v>0</v>
      </c>
      <c r="J140" s="2054">
        <f>F140</f>
        <v>0</v>
      </c>
      <c r="L140" s="626" t="s">
        <v>89</v>
      </c>
    </row>
    <row r="141" spans="1:14" ht="25.5">
      <c r="A141" s="818" t="s">
        <v>966</v>
      </c>
      <c r="B141" s="797" t="s">
        <v>1687</v>
      </c>
      <c r="C141" s="1253" t="s">
        <v>968</v>
      </c>
      <c r="D141" s="2053">
        <v>0</v>
      </c>
      <c r="E141" s="2053">
        <v>0</v>
      </c>
      <c r="F141" s="2055">
        <f>D141+E141</f>
        <v>0</v>
      </c>
      <c r="G141" s="2056">
        <v>0</v>
      </c>
      <c r="H141" s="2056">
        <v>0</v>
      </c>
      <c r="I141" s="2056">
        <v>0</v>
      </c>
      <c r="J141" s="2052">
        <f>F141</f>
        <v>0</v>
      </c>
    </row>
    <row r="142" spans="1:14" ht="18" customHeight="1">
      <c r="A142" s="818" t="s">
        <v>969</v>
      </c>
      <c r="B142" s="797" t="s">
        <v>1688</v>
      </c>
      <c r="C142" s="819" t="s">
        <v>1099</v>
      </c>
      <c r="D142" s="2053">
        <v>67872</v>
      </c>
      <c r="E142" s="2100">
        <v>0</v>
      </c>
      <c r="F142" s="2052">
        <f>D142+E142</f>
        <v>67872</v>
      </c>
      <c r="G142" s="2053">
        <v>21000</v>
      </c>
      <c r="H142" s="2053">
        <v>21000</v>
      </c>
      <c r="I142" s="2052">
        <v>21000</v>
      </c>
      <c r="J142" s="2052">
        <f>F142</f>
        <v>67872</v>
      </c>
      <c r="K142" s="2661"/>
      <c r="L142" s="2662"/>
      <c r="M142" s="2662"/>
      <c r="N142" s="2662"/>
    </row>
    <row r="143" spans="1:14" ht="12.75" hidden="1" customHeight="1">
      <c r="A143" s="818" t="s">
        <v>138</v>
      </c>
      <c r="B143" s="798" t="s">
        <v>139</v>
      </c>
      <c r="C143" s="819" t="s">
        <v>140</v>
      </c>
      <c r="D143" s="2052">
        <v>0</v>
      </c>
      <c r="E143" s="2052"/>
      <c r="F143" s="2052"/>
      <c r="G143" s="2052"/>
      <c r="H143" s="2052"/>
      <c r="I143" s="2052"/>
      <c r="J143" s="2052"/>
      <c r="K143" s="2661"/>
      <c r="L143" s="2662"/>
      <c r="M143" s="2662"/>
      <c r="N143" s="2662"/>
    </row>
    <row r="144" spans="1:14" ht="12.75" hidden="1" customHeight="1">
      <c r="A144" s="818" t="s">
        <v>141</v>
      </c>
      <c r="B144" s="797" t="s">
        <v>1689</v>
      </c>
      <c r="C144" s="819" t="s">
        <v>897</v>
      </c>
      <c r="D144" s="2052">
        <v>0</v>
      </c>
      <c r="E144" s="2052"/>
      <c r="F144" s="2052"/>
      <c r="G144" s="2052"/>
      <c r="H144" s="2052"/>
      <c r="I144" s="2052"/>
      <c r="J144" s="2052"/>
      <c r="K144" s="2661"/>
      <c r="L144" s="2662"/>
      <c r="M144" s="2662"/>
      <c r="N144" s="2662"/>
    </row>
    <row r="145" spans="1:14" ht="12.75" hidden="1" customHeight="1">
      <c r="A145" s="818" t="s">
        <v>898</v>
      </c>
      <c r="B145" s="797" t="s">
        <v>1690</v>
      </c>
      <c r="C145" s="819" t="s">
        <v>900</v>
      </c>
      <c r="D145" s="2052">
        <v>0</v>
      </c>
      <c r="E145" s="2052"/>
      <c r="F145" s="2052"/>
      <c r="G145" s="2052"/>
      <c r="H145" s="2052"/>
      <c r="I145" s="2052"/>
      <c r="J145" s="2052"/>
      <c r="K145" s="2661"/>
      <c r="L145" s="2662"/>
      <c r="M145" s="2662"/>
      <c r="N145" s="2662"/>
    </row>
    <row r="146" spans="1:14" ht="12.75" hidden="1" customHeight="1">
      <c r="A146" s="818" t="s">
        <v>655</v>
      </c>
      <c r="B146" s="797" t="s">
        <v>1691</v>
      </c>
      <c r="C146" s="819" t="s">
        <v>657</v>
      </c>
      <c r="D146" s="2052">
        <v>0</v>
      </c>
      <c r="E146" s="2052"/>
      <c r="F146" s="2052"/>
      <c r="G146" s="2052"/>
      <c r="H146" s="2052"/>
      <c r="I146" s="2052"/>
      <c r="J146" s="2052"/>
      <c r="K146" s="2661"/>
      <c r="L146" s="2662"/>
      <c r="M146" s="2662"/>
      <c r="N146" s="2662"/>
    </row>
    <row r="147" spans="1:14" ht="12.75" hidden="1" customHeight="1">
      <c r="A147" s="818" t="s">
        <v>658</v>
      </c>
      <c r="B147" s="795" t="s">
        <v>659</v>
      </c>
      <c r="C147" s="820" t="s">
        <v>358</v>
      </c>
      <c r="D147" s="2052">
        <v>0</v>
      </c>
      <c r="E147" s="2052"/>
      <c r="F147" s="2052">
        <v>0</v>
      </c>
      <c r="G147" s="2052"/>
      <c r="H147" s="2052">
        <v>0</v>
      </c>
      <c r="I147" s="2052">
        <v>0</v>
      </c>
      <c r="J147" s="2052">
        <v>0</v>
      </c>
      <c r="K147" s="2661"/>
      <c r="L147" s="2662"/>
      <c r="M147" s="2662"/>
      <c r="N147" s="2662"/>
    </row>
    <row r="148" spans="1:14" ht="12.75" hidden="1" customHeight="1">
      <c r="A148" s="818" t="s">
        <v>660</v>
      </c>
      <c r="B148" s="798" t="s">
        <v>661</v>
      </c>
      <c r="C148" s="819" t="s">
        <v>662</v>
      </c>
      <c r="D148" s="2052">
        <v>0</v>
      </c>
      <c r="E148" s="2052"/>
      <c r="F148" s="2052"/>
      <c r="G148" s="2052"/>
      <c r="H148" s="2052"/>
      <c r="I148" s="2052"/>
      <c r="J148" s="2052"/>
      <c r="K148" s="2661"/>
      <c r="L148" s="2662"/>
      <c r="M148" s="2662"/>
      <c r="N148" s="2662"/>
    </row>
    <row r="149" spans="1:14" ht="12.75" hidden="1" customHeight="1">
      <c r="A149" s="818" t="s">
        <v>663</v>
      </c>
      <c r="B149" s="798" t="s">
        <v>664</v>
      </c>
      <c r="C149" s="819" t="s">
        <v>665</v>
      </c>
      <c r="D149" s="2052">
        <v>0</v>
      </c>
      <c r="E149" s="2052"/>
      <c r="F149" s="2052"/>
      <c r="G149" s="2052"/>
      <c r="H149" s="2052"/>
      <c r="I149" s="2052"/>
      <c r="J149" s="2052"/>
      <c r="K149" s="2661"/>
      <c r="L149" s="2662"/>
      <c r="M149" s="2662"/>
      <c r="N149" s="2662"/>
    </row>
    <row r="150" spans="1:14" ht="25.5" hidden="1" customHeight="1">
      <c r="A150" s="818" t="s">
        <v>666</v>
      </c>
      <c r="B150" s="797" t="s">
        <v>1692</v>
      </c>
      <c r="C150" s="819" t="s">
        <v>314</v>
      </c>
      <c r="D150" s="2052">
        <v>0</v>
      </c>
      <c r="E150" s="2052"/>
      <c r="F150" s="2052"/>
      <c r="G150" s="2052"/>
      <c r="H150" s="2052"/>
      <c r="I150" s="2052"/>
      <c r="J150" s="2052"/>
      <c r="K150" s="2661"/>
      <c r="L150" s="2662"/>
      <c r="M150" s="2662"/>
      <c r="N150" s="2662"/>
    </row>
    <row r="151" spans="1:14" ht="25.5" hidden="1" customHeight="1">
      <c r="A151" s="818" t="s">
        <v>315</v>
      </c>
      <c r="B151" s="797" t="s">
        <v>1693</v>
      </c>
      <c r="C151" s="819" t="s">
        <v>317</v>
      </c>
      <c r="D151" s="2052">
        <v>0</v>
      </c>
      <c r="E151" s="2052"/>
      <c r="F151" s="2052"/>
      <c r="G151" s="2052"/>
      <c r="H151" s="2052"/>
      <c r="I151" s="2052"/>
      <c r="J151" s="2052"/>
      <c r="K151" s="2661"/>
      <c r="L151" s="2662"/>
      <c r="M151" s="2662"/>
      <c r="N151" s="2662"/>
    </row>
    <row r="152" spans="1:14" ht="12.75" hidden="1" customHeight="1">
      <c r="A152" s="818" t="s">
        <v>318</v>
      </c>
      <c r="B152" s="795" t="s">
        <v>319</v>
      </c>
      <c r="C152" s="820" t="s">
        <v>358</v>
      </c>
      <c r="D152" s="2052">
        <v>0</v>
      </c>
      <c r="E152" s="2052"/>
      <c r="F152" s="2052">
        <v>0</v>
      </c>
      <c r="G152" s="2052">
        <v>0</v>
      </c>
      <c r="H152" s="2052">
        <v>0</v>
      </c>
      <c r="I152" s="2052">
        <v>0</v>
      </c>
      <c r="J152" s="2052">
        <v>0</v>
      </c>
      <c r="K152" s="2661"/>
      <c r="L152" s="2662"/>
      <c r="M152" s="2662"/>
      <c r="N152" s="2662"/>
    </row>
    <row r="153" spans="1:14" ht="12.75" hidden="1" customHeight="1">
      <c r="A153" s="818" t="s">
        <v>320</v>
      </c>
      <c r="B153" s="798" t="s">
        <v>1105</v>
      </c>
      <c r="C153" s="819" t="s">
        <v>321</v>
      </c>
      <c r="D153" s="2052">
        <v>0</v>
      </c>
      <c r="E153" s="2052"/>
      <c r="F153" s="2052"/>
      <c r="G153" s="2052"/>
      <c r="H153" s="2052"/>
      <c r="I153" s="2052"/>
      <c r="J153" s="2052"/>
      <c r="K153" s="2661"/>
      <c r="L153" s="2662"/>
      <c r="M153" s="2662"/>
      <c r="N153" s="2662"/>
    </row>
    <row r="154" spans="1:14" ht="12.75" hidden="1" customHeight="1">
      <c r="A154" s="821" t="s">
        <v>322</v>
      </c>
      <c r="B154" s="822" t="s">
        <v>323</v>
      </c>
      <c r="C154" s="820" t="s">
        <v>358</v>
      </c>
      <c r="D154" s="2052">
        <v>0</v>
      </c>
      <c r="E154" s="2052"/>
      <c r="F154" s="2052">
        <v>0</v>
      </c>
      <c r="G154" s="2052">
        <v>0</v>
      </c>
      <c r="H154" s="2052">
        <v>0</v>
      </c>
      <c r="I154" s="2052">
        <v>0</v>
      </c>
      <c r="J154" s="2052">
        <v>0</v>
      </c>
      <c r="K154" s="2661"/>
      <c r="L154" s="2662"/>
      <c r="M154" s="2662"/>
      <c r="N154" s="2662"/>
    </row>
    <row r="155" spans="1:14" ht="12.75" hidden="1" customHeight="1">
      <c r="A155" s="818" t="s">
        <v>324</v>
      </c>
      <c r="B155" s="798" t="s">
        <v>1106</v>
      </c>
      <c r="C155" s="819" t="s">
        <v>325</v>
      </c>
      <c r="D155" s="2052">
        <v>0</v>
      </c>
      <c r="E155" s="2052"/>
      <c r="F155" s="2052"/>
      <c r="G155" s="2052"/>
      <c r="H155" s="2052"/>
      <c r="I155" s="2052"/>
      <c r="J155" s="2052"/>
      <c r="K155" s="2661"/>
      <c r="L155" s="2662"/>
      <c r="M155" s="2662"/>
      <c r="N155" s="2662"/>
    </row>
    <row r="156" spans="1:14" ht="12.75" hidden="1" customHeight="1">
      <c r="A156" s="818" t="s">
        <v>326</v>
      </c>
      <c r="B156" s="798" t="s">
        <v>1107</v>
      </c>
      <c r="C156" s="819" t="s">
        <v>327</v>
      </c>
      <c r="D156" s="2052">
        <v>0</v>
      </c>
      <c r="E156" s="2052"/>
      <c r="F156" s="2052"/>
      <c r="G156" s="2052"/>
      <c r="H156" s="2052"/>
      <c r="I156" s="2052"/>
      <c r="J156" s="2052"/>
      <c r="K156" s="2661"/>
      <c r="L156" s="2662"/>
      <c r="M156" s="2662"/>
      <c r="N156" s="2662"/>
    </row>
    <row r="157" spans="1:14" ht="12.75" hidden="1" customHeight="1">
      <c r="A157" s="818" t="s">
        <v>328</v>
      </c>
      <c r="B157" s="797" t="s">
        <v>1694</v>
      </c>
      <c r="C157" s="819" t="s">
        <v>330</v>
      </c>
      <c r="D157" s="2052">
        <v>0</v>
      </c>
      <c r="E157" s="2052"/>
      <c r="F157" s="2052"/>
      <c r="G157" s="2052"/>
      <c r="H157" s="2052"/>
      <c r="I157" s="2052"/>
      <c r="J157" s="2052"/>
      <c r="K157" s="2661"/>
      <c r="L157" s="2662"/>
      <c r="M157" s="2662"/>
      <c r="N157" s="2662"/>
    </row>
    <row r="158" spans="1:14" ht="26.25" thickBot="1">
      <c r="A158" s="823">
        <v>1244000</v>
      </c>
      <c r="B158" s="824" t="s">
        <v>1695</v>
      </c>
      <c r="C158" s="825" t="s">
        <v>1134</v>
      </c>
      <c r="D158" s="2057">
        <v>0</v>
      </c>
      <c r="E158" s="2057"/>
      <c r="F158" s="2057"/>
      <c r="G158" s="2057"/>
      <c r="H158" s="2057"/>
      <c r="I158" s="2057"/>
      <c r="J158" s="2057"/>
      <c r="K158" s="2661"/>
      <c r="L158" s="2662"/>
      <c r="M158" s="2662"/>
      <c r="N158" s="2662"/>
    </row>
    <row r="159" spans="1:14" ht="39" thickBot="1">
      <c r="A159" s="826">
        <v>1000000</v>
      </c>
      <c r="B159" s="827" t="s">
        <v>1135</v>
      </c>
      <c r="C159" s="828" t="s">
        <v>358</v>
      </c>
      <c r="D159" s="2058">
        <f t="shared" ref="D159:I159" si="1">D33+D135</f>
        <v>67872</v>
      </c>
      <c r="E159" s="2058">
        <f t="shared" si="1"/>
        <v>0</v>
      </c>
      <c r="F159" s="2058">
        <f t="shared" si="1"/>
        <v>67872</v>
      </c>
      <c r="G159" s="2058">
        <f t="shared" si="1"/>
        <v>21000</v>
      </c>
      <c r="H159" s="2058">
        <f t="shared" si="1"/>
        <v>21000</v>
      </c>
      <c r="I159" s="2058">
        <f t="shared" si="1"/>
        <v>21000</v>
      </c>
      <c r="J159" s="2059">
        <f>F159</f>
        <v>67872</v>
      </c>
      <c r="K159" s="2661"/>
      <c r="L159" s="2662"/>
      <c r="M159" s="2662"/>
      <c r="N159" s="2662"/>
    </row>
    <row r="160" spans="1:14">
      <c r="A160" s="829"/>
      <c r="B160" s="830"/>
      <c r="C160" s="831"/>
      <c r="D160" s="678"/>
      <c r="E160" s="678"/>
      <c r="F160" s="678"/>
      <c r="G160" s="678"/>
      <c r="H160" s="678"/>
      <c r="I160" s="678"/>
      <c r="J160" s="678"/>
    </row>
    <row r="161" spans="1:10" ht="14.25">
      <c r="A161" s="2617"/>
      <c r="B161" s="2617"/>
      <c r="C161" s="2617"/>
      <c r="D161" s="2617"/>
      <c r="E161" s="2617"/>
      <c r="F161" s="2617"/>
      <c r="G161" s="2617"/>
      <c r="H161" s="2617"/>
      <c r="I161" s="2617"/>
      <c r="J161" s="2617"/>
    </row>
    <row r="162" spans="1:10" s="678" customFormat="1" ht="15.75" customHeight="1">
      <c r="A162" s="2594" t="s">
        <v>2261</v>
      </c>
      <c r="B162" s="2594"/>
      <c r="C162" s="2594"/>
      <c r="D162" s="2594"/>
      <c r="E162" s="2594"/>
      <c r="F162" s="2594"/>
      <c r="G162" s="2594"/>
      <c r="H162" s="2594"/>
      <c r="I162" s="2594"/>
      <c r="J162" s="2594"/>
    </row>
    <row r="163" spans="1:10">
      <c r="A163" s="2610" t="s">
        <v>1114</v>
      </c>
      <c r="B163" s="2610"/>
      <c r="C163" s="2610"/>
      <c r="D163" s="2610"/>
      <c r="E163" s="2610"/>
      <c r="F163" s="2610"/>
      <c r="G163" s="2610"/>
      <c r="H163" s="2610"/>
      <c r="I163" s="2610"/>
      <c r="J163" s="2610"/>
    </row>
    <row r="164" spans="1:10" ht="14.25">
      <c r="A164" s="832" t="s">
        <v>1696</v>
      </c>
      <c r="B164" s="832"/>
      <c r="C164" s="833"/>
      <c r="D164" s="832"/>
      <c r="E164" s="832"/>
      <c r="F164" s="832"/>
      <c r="G164" s="832" t="s">
        <v>1143</v>
      </c>
      <c r="H164" s="832"/>
      <c r="I164" s="832"/>
      <c r="J164" s="832"/>
    </row>
    <row r="165" spans="1:10" ht="13.5" customHeight="1">
      <c r="A165" s="834" t="s">
        <v>1697</v>
      </c>
      <c r="B165" s="834"/>
      <c r="C165" s="834"/>
      <c r="D165" s="678"/>
      <c r="E165" s="675" t="s">
        <v>309</v>
      </c>
      <c r="F165" s="678"/>
      <c r="G165" s="675" t="s">
        <v>310</v>
      </c>
      <c r="H165" s="834"/>
      <c r="I165" s="834"/>
      <c r="J165" s="834"/>
    </row>
    <row r="166" spans="1:10" ht="14.25" hidden="1">
      <c r="A166" s="835"/>
      <c r="B166" s="835"/>
      <c r="C166" s="834"/>
      <c r="D166" s="835"/>
      <c r="E166" s="835"/>
      <c r="F166" s="835"/>
      <c r="G166" s="835"/>
      <c r="H166" s="835"/>
      <c r="I166" s="835"/>
      <c r="J166" s="835"/>
    </row>
    <row r="167" spans="1:10" ht="14.25">
      <c r="A167" s="832" t="s">
        <v>2075</v>
      </c>
      <c r="B167" s="832"/>
      <c r="C167" s="833"/>
      <c r="D167" s="832"/>
      <c r="E167" s="832"/>
      <c r="F167" s="832"/>
      <c r="G167" s="832" t="s">
        <v>1147</v>
      </c>
      <c r="H167" s="832"/>
      <c r="I167" s="832"/>
      <c r="J167" s="832"/>
    </row>
    <row r="168" spans="1:10" ht="14.25">
      <c r="A168" s="834" t="s">
        <v>1700</v>
      </c>
      <c r="B168" s="833" t="s">
        <v>642</v>
      </c>
      <c r="C168" s="836"/>
      <c r="D168" s="678"/>
      <c r="E168" s="675" t="s">
        <v>309</v>
      </c>
      <c r="F168" s="678"/>
      <c r="G168" s="675" t="s">
        <v>310</v>
      </c>
      <c r="H168" s="678"/>
      <c r="I168" s="678"/>
      <c r="J168" s="834"/>
    </row>
    <row r="169" spans="1:10" ht="4.5" customHeight="1">
      <c r="A169" s="688"/>
      <c r="B169" s="679"/>
      <c r="C169" s="689"/>
      <c r="D169" s="678"/>
      <c r="E169" s="678"/>
      <c r="F169" s="678"/>
      <c r="G169" s="678"/>
      <c r="H169" s="678"/>
      <c r="I169" s="678"/>
      <c r="J169" s="678"/>
    </row>
    <row r="170" spans="1:10" hidden="1">
      <c r="A170" s="688"/>
      <c r="B170" s="679"/>
      <c r="C170" s="689"/>
      <c r="D170" s="678"/>
      <c r="E170" s="678"/>
      <c r="F170" s="678"/>
      <c r="G170" s="678"/>
      <c r="H170" s="678"/>
      <c r="I170" s="678"/>
      <c r="J170" s="678"/>
    </row>
    <row r="171" spans="1:10" hidden="1">
      <c r="A171" s="688"/>
      <c r="B171" s="679"/>
      <c r="C171" s="689"/>
      <c r="D171" s="678"/>
      <c r="E171" s="678"/>
      <c r="F171" s="678"/>
      <c r="G171" s="678"/>
      <c r="H171" s="678"/>
      <c r="I171" s="678"/>
      <c r="J171" s="678"/>
    </row>
    <row r="172" spans="1:10" hidden="1">
      <c r="A172" s="688"/>
      <c r="B172" s="679"/>
      <c r="C172" s="689"/>
      <c r="D172" s="678"/>
      <c r="E172" s="678"/>
      <c r="F172" s="678"/>
      <c r="G172" s="678"/>
      <c r="H172" s="678"/>
      <c r="I172" s="678"/>
      <c r="J172" s="678"/>
    </row>
    <row r="173" spans="1:10" hidden="1"/>
    <row r="174" spans="1:10">
      <c r="B174" s="857"/>
    </row>
  </sheetData>
  <mergeCells count="20">
    <mergeCell ref="A12:E12"/>
    <mergeCell ref="F1:J1"/>
    <mergeCell ref="F3:J3"/>
    <mergeCell ref="A6:E6"/>
    <mergeCell ref="A8:E8"/>
    <mergeCell ref="A11:E11"/>
    <mergeCell ref="A13:B13"/>
    <mergeCell ref="A14:J14"/>
    <mergeCell ref="A15:J15"/>
    <mergeCell ref="A16:J16"/>
    <mergeCell ref="A17:E18"/>
    <mergeCell ref="F17:J18"/>
    <mergeCell ref="K142:N159"/>
    <mergeCell ref="A162:J162"/>
    <mergeCell ref="A163:J163"/>
    <mergeCell ref="F24:J25"/>
    <mergeCell ref="F30:F31"/>
    <mergeCell ref="G30:J30"/>
    <mergeCell ref="H28:J28"/>
    <mergeCell ref="A161:J161"/>
  </mergeCells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0"/>
  </sheetPr>
  <dimension ref="A1:N172"/>
  <sheetViews>
    <sheetView topLeftCell="A82" workbookViewId="0">
      <selection activeCell="F158" sqref="F158"/>
    </sheetView>
  </sheetViews>
  <sheetFormatPr defaultRowHeight="12.75"/>
  <cols>
    <col min="1" max="1" width="7" style="626" customWidth="1"/>
    <col min="2" max="2" width="39.140625" style="626" customWidth="1"/>
    <col min="3" max="3" width="8.140625" style="626" customWidth="1"/>
    <col min="4" max="4" width="11" style="626" customWidth="1"/>
    <col min="5" max="5" width="8.85546875" style="857" customWidth="1"/>
    <col min="6" max="6" width="14.140625" style="626" customWidth="1"/>
    <col min="7" max="7" width="11.42578125" style="626" customWidth="1"/>
    <col min="8" max="8" width="13.85546875" style="626" customWidth="1"/>
    <col min="9" max="9" width="12.140625" style="626" customWidth="1"/>
    <col min="10" max="10" width="9.85546875" style="626" customWidth="1"/>
    <col min="11" max="11" width="9.140625" style="626"/>
    <col min="12" max="12" width="15.140625" style="626" customWidth="1"/>
    <col min="13" max="16384" width="9.140625" style="626"/>
  </cols>
  <sheetData>
    <row r="1" spans="1:10">
      <c r="A1" s="678"/>
      <c r="B1" s="679"/>
      <c r="C1" s="680"/>
      <c r="D1" s="678"/>
      <c r="E1" s="1531"/>
      <c r="F1" s="2598" t="s">
        <v>32</v>
      </c>
      <c r="G1" s="2598"/>
      <c r="H1" s="2598"/>
      <c r="I1" s="2598"/>
      <c r="J1" s="2598"/>
    </row>
    <row r="2" spans="1:10">
      <c r="A2" s="678"/>
      <c r="B2" s="679"/>
      <c r="C2" s="680"/>
      <c r="D2" s="678"/>
      <c r="E2" s="1531"/>
      <c r="F2" s="682"/>
      <c r="G2" s="682"/>
      <c r="H2" s="682"/>
      <c r="I2" s="682"/>
      <c r="J2" s="682"/>
    </row>
    <row r="3" spans="1:10">
      <c r="A3" s="678"/>
      <c r="B3" s="679"/>
      <c r="C3" s="680"/>
      <c r="D3" s="678"/>
      <c r="E3" s="1531"/>
      <c r="F3" s="2599" t="s">
        <v>890</v>
      </c>
      <c r="G3" s="2599"/>
      <c r="H3" s="2599"/>
      <c r="I3" s="2599"/>
      <c r="J3" s="2599"/>
    </row>
    <row r="4" spans="1:10">
      <c r="A4" s="678"/>
      <c r="B4" s="679"/>
      <c r="C4" s="680"/>
      <c r="D4" s="678"/>
      <c r="E4" s="1531"/>
      <c r="F4" s="683" t="s">
        <v>34</v>
      </c>
      <c r="G4" s="683"/>
      <c r="H4" s="678"/>
      <c r="I4" s="678"/>
      <c r="J4" s="678"/>
    </row>
    <row r="5" spans="1:10">
      <c r="A5" s="678"/>
      <c r="B5" s="836" t="s">
        <v>35</v>
      </c>
      <c r="C5" s="680"/>
      <c r="D5" s="678"/>
      <c r="E5" s="1531"/>
      <c r="F5" s="681"/>
      <c r="G5" s="685" t="s">
        <v>174</v>
      </c>
      <c r="H5" s="678"/>
      <c r="I5" s="678"/>
      <c r="J5" s="678"/>
    </row>
    <row r="6" spans="1:10" ht="14.25">
      <c r="A6" s="2600"/>
      <c r="B6" s="2601"/>
      <c r="C6" s="2601"/>
      <c r="D6" s="2601"/>
      <c r="E6" s="2601"/>
      <c r="F6" s="683" t="s">
        <v>935</v>
      </c>
      <c r="G6" s="678"/>
      <c r="H6" s="678"/>
      <c r="I6" s="678"/>
      <c r="J6" s="688"/>
    </row>
    <row r="7" spans="1:10" s="678" customFormat="1">
      <c r="A7" s="688" t="s">
        <v>2273</v>
      </c>
      <c r="B7" s="679"/>
      <c r="C7" s="689"/>
      <c r="E7" s="857"/>
      <c r="F7" s="681"/>
      <c r="G7" s="681"/>
    </row>
    <row r="8" spans="1:10" s="688" customFormat="1" ht="10.5">
      <c r="A8" s="2600" t="s">
        <v>1118</v>
      </c>
      <c r="B8" s="2600"/>
      <c r="C8" s="2600"/>
      <c r="D8" s="2600"/>
      <c r="E8" s="2600"/>
    </row>
    <row r="9" spans="1:10" ht="14.25">
      <c r="A9" s="838" t="s">
        <v>1702</v>
      </c>
      <c r="B9" s="830"/>
      <c r="C9" s="839"/>
      <c r="D9" s="840"/>
      <c r="E9" s="1682"/>
      <c r="F9" s="841"/>
      <c r="G9" s="688"/>
      <c r="H9" s="678"/>
      <c r="I9" s="678"/>
      <c r="J9" s="678"/>
    </row>
    <row r="10" spans="1:10">
      <c r="A10" s="678"/>
      <c r="B10" s="679"/>
      <c r="C10" s="680"/>
      <c r="D10" s="678"/>
      <c r="E10" s="1531"/>
      <c r="F10" s="681"/>
      <c r="G10" s="678"/>
      <c r="H10" s="678"/>
      <c r="I10" s="678"/>
      <c r="J10" s="678"/>
    </row>
    <row r="11" spans="1:10">
      <c r="A11" s="2602" t="s">
        <v>1148</v>
      </c>
      <c r="B11" s="2602"/>
      <c r="C11" s="2602"/>
      <c r="D11" s="2602"/>
      <c r="E11" s="2602"/>
      <c r="F11" s="681"/>
      <c r="G11" s="690" t="s">
        <v>208</v>
      </c>
      <c r="H11" s="678"/>
      <c r="I11" s="678"/>
      <c r="J11" s="678"/>
    </row>
    <row r="12" spans="1:10">
      <c r="A12" s="2597" t="s">
        <v>903</v>
      </c>
      <c r="B12" s="2597"/>
      <c r="C12" s="2597"/>
      <c r="D12" s="2597"/>
      <c r="E12" s="2597"/>
      <c r="F12" s="681"/>
      <c r="G12" s="678"/>
      <c r="H12" s="678"/>
      <c r="I12" s="678"/>
      <c r="J12" s="678"/>
    </row>
    <row r="13" spans="1:10" s="857" customFormat="1">
      <c r="A13" s="2603" t="s">
        <v>2296</v>
      </c>
      <c r="B13" s="2604"/>
      <c r="C13" s="1530"/>
      <c r="F13" s="1531"/>
      <c r="G13" s="1531"/>
    </row>
    <row r="14" spans="1:10" ht="15.75">
      <c r="A14" s="2632" t="s">
        <v>816</v>
      </c>
      <c r="B14" s="2632"/>
      <c r="C14" s="2632"/>
      <c r="D14" s="2632"/>
      <c r="E14" s="2632"/>
      <c r="F14" s="2632"/>
      <c r="G14" s="2632"/>
      <c r="H14" s="2632"/>
      <c r="I14" s="2632"/>
      <c r="J14" s="2632"/>
    </row>
    <row r="15" spans="1:10" ht="14.25">
      <c r="A15" s="2638" t="s">
        <v>1036</v>
      </c>
      <c r="B15" s="2622"/>
      <c r="C15" s="2622"/>
      <c r="D15" s="2622"/>
      <c r="E15" s="2622"/>
      <c r="F15" s="2622"/>
      <c r="G15" s="2622"/>
      <c r="H15" s="2622"/>
      <c r="I15" s="2622"/>
      <c r="J15" s="2622"/>
    </row>
    <row r="16" spans="1:10" ht="16.5">
      <c r="A16" s="2639" t="s">
        <v>2233</v>
      </c>
      <c r="B16" s="2639"/>
      <c r="C16" s="2639"/>
      <c r="D16" s="2639"/>
      <c r="E16" s="2639"/>
      <c r="F16" s="2639"/>
      <c r="G16" s="2639"/>
      <c r="H16" s="2639"/>
      <c r="I16" s="2639"/>
      <c r="J16" s="2639"/>
    </row>
    <row r="17" spans="1:14" ht="3.75" customHeight="1">
      <c r="A17" s="2619" t="s">
        <v>2250</v>
      </c>
      <c r="B17" s="2619"/>
      <c r="C17" s="2619"/>
      <c r="D17" s="2619"/>
      <c r="E17" s="2619"/>
      <c r="F17" s="2619"/>
      <c r="G17" s="2619"/>
      <c r="H17" s="2638"/>
      <c r="I17" s="2638"/>
      <c r="J17" s="2638"/>
    </row>
    <row r="18" spans="1:14" ht="19.5" customHeight="1">
      <c r="A18" s="2619"/>
      <c r="B18" s="2619"/>
      <c r="C18" s="2619"/>
      <c r="D18" s="2619"/>
      <c r="E18" s="2619"/>
      <c r="F18" s="2619"/>
      <c r="G18" s="2619"/>
      <c r="H18" s="2619"/>
      <c r="I18" s="2619"/>
      <c r="J18" s="2619"/>
    </row>
    <row r="19" spans="1:14">
      <c r="A19" s="693" t="s">
        <v>1005</v>
      </c>
      <c r="B19" s="694"/>
      <c r="C19" s="694"/>
      <c r="D19" s="694"/>
      <c r="E19" s="1001"/>
      <c r="F19" s="695" t="s">
        <v>332</v>
      </c>
      <c r="G19" s="688"/>
      <c r="H19" s="688"/>
      <c r="I19" s="688"/>
      <c r="J19" s="688"/>
    </row>
    <row r="20" spans="1:14">
      <c r="A20" s="693" t="s">
        <v>257</v>
      </c>
      <c r="B20" s="696"/>
      <c r="C20" s="696"/>
      <c r="D20" s="696"/>
      <c r="E20" s="1683"/>
      <c r="F20" s="693" t="s">
        <v>333</v>
      </c>
      <c r="G20" s="660" t="s">
        <v>559</v>
      </c>
      <c r="H20" s="656" t="s">
        <v>740</v>
      </c>
      <c r="I20" s="657">
        <v>1</v>
      </c>
      <c r="J20" s="696"/>
    </row>
    <row r="21" spans="1:14">
      <c r="A21" s="693" t="s">
        <v>334</v>
      </c>
      <c r="B21" s="693"/>
      <c r="C21" s="693"/>
      <c r="D21" s="693"/>
      <c r="E21" s="1684"/>
      <c r="F21" s="696"/>
      <c r="G21" s="693"/>
      <c r="H21" s="696"/>
      <c r="I21" s="693"/>
      <c r="J21" s="693"/>
    </row>
    <row r="22" spans="1:14">
      <c r="A22" s="693" t="s">
        <v>926</v>
      </c>
      <c r="B22" s="693"/>
      <c r="C22" s="693"/>
      <c r="D22" s="697"/>
      <c r="E22" s="1685"/>
      <c r="F22" s="693" t="s">
        <v>1845</v>
      </c>
      <c r="G22" s="693"/>
      <c r="H22" s="693"/>
      <c r="I22" s="693"/>
      <c r="J22" s="693"/>
    </row>
    <row r="23" spans="1:14" ht="24" customHeight="1">
      <c r="A23" s="693" t="s">
        <v>1660</v>
      </c>
      <c r="B23" s="696"/>
      <c r="C23" s="696"/>
      <c r="D23" s="696"/>
      <c r="E23" s="1683"/>
      <c r="F23" s="693" t="s">
        <v>937</v>
      </c>
      <c r="G23" s="693"/>
      <c r="H23" s="693"/>
      <c r="I23" s="696"/>
      <c r="J23" s="698"/>
    </row>
    <row r="24" spans="1:14" ht="17.25" customHeight="1">
      <c r="A24" s="696" t="s">
        <v>207</v>
      </c>
      <c r="B24" s="698"/>
      <c r="C24" s="699"/>
      <c r="D24" s="696"/>
      <c r="E24" s="1683"/>
      <c r="F24" s="2611" t="s">
        <v>942</v>
      </c>
      <c r="G24" s="2611"/>
      <c r="H24" s="2611"/>
      <c r="I24" s="2611"/>
      <c r="J24" s="2611"/>
    </row>
    <row r="25" spans="1:14" ht="13.5" thickBot="1">
      <c r="A25" s="695" t="s">
        <v>916</v>
      </c>
      <c r="B25" s="700"/>
      <c r="C25" s="701"/>
      <c r="D25" s="700"/>
      <c r="E25" s="1683"/>
      <c r="F25" s="2611"/>
      <c r="G25" s="2611"/>
      <c r="H25" s="2611"/>
      <c r="I25" s="2611"/>
      <c r="J25" s="2611"/>
    </row>
    <row r="26" spans="1:14" ht="13.5" thickBot="1">
      <c r="A26" s="693" t="s">
        <v>116</v>
      </c>
      <c r="B26" s="696"/>
      <c r="C26" s="699"/>
      <c r="D26" s="698"/>
      <c r="E26" s="1686"/>
      <c r="G26" s="703"/>
      <c r="H26" s="704"/>
      <c r="I26" s="705"/>
    </row>
    <row r="27" spans="1:14" ht="13.5" thickBot="1">
      <c r="A27" s="693" t="s">
        <v>418</v>
      </c>
      <c r="B27" s="696"/>
      <c r="C27" s="696"/>
      <c r="D27" s="700"/>
      <c r="E27" s="1687"/>
      <c r="F27" s="700"/>
      <c r="G27" s="706" t="s">
        <v>419</v>
      </c>
      <c r="H27" s="696"/>
      <c r="I27" s="698"/>
      <c r="J27" s="698"/>
    </row>
    <row r="28" spans="1:14" ht="13.5" thickBot="1">
      <c r="A28" s="693" t="s">
        <v>420</v>
      </c>
      <c r="B28" s="707"/>
      <c r="C28" s="708"/>
      <c r="D28" s="699"/>
      <c r="E28" s="1688"/>
      <c r="F28" s="710"/>
      <c r="G28" s="688"/>
      <c r="H28" s="2618" t="s">
        <v>2222</v>
      </c>
      <c r="I28" s="2618"/>
      <c r="J28" s="2618"/>
    </row>
    <row r="29" spans="1:14" ht="4.5" customHeight="1" thickBot="1"/>
    <row r="30" spans="1:14" ht="49.5" customHeight="1" thickBot="1">
      <c r="A30" s="711" t="s">
        <v>406</v>
      </c>
      <c r="B30" s="712" t="s">
        <v>421</v>
      </c>
      <c r="C30" s="713"/>
      <c r="D30" s="712" t="s">
        <v>422</v>
      </c>
      <c r="E30" s="1462"/>
      <c r="F30" s="2612" t="s">
        <v>362</v>
      </c>
      <c r="G30" s="2614" t="s">
        <v>363</v>
      </c>
      <c r="H30" s="2615"/>
      <c r="I30" s="2615"/>
      <c r="J30" s="2616"/>
    </row>
    <row r="31" spans="1:14" ht="46.5" customHeight="1" thickBot="1">
      <c r="A31" s="715"/>
      <c r="B31" s="716" t="s">
        <v>349</v>
      </c>
      <c r="C31" s="717" t="s">
        <v>671</v>
      </c>
      <c r="D31" s="718" t="s">
        <v>796</v>
      </c>
      <c r="E31" s="1463" t="s">
        <v>971</v>
      </c>
      <c r="F31" s="2613"/>
      <c r="G31" s="718" t="s">
        <v>972</v>
      </c>
      <c r="H31" s="718" t="s">
        <v>973</v>
      </c>
      <c r="I31" s="718" t="s">
        <v>974</v>
      </c>
      <c r="J31" s="718" t="s">
        <v>975</v>
      </c>
      <c r="M31" s="704"/>
      <c r="N31" s="698"/>
    </row>
    <row r="32" spans="1:14" ht="13.5" thickBot="1">
      <c r="A32" s="720" t="s">
        <v>976</v>
      </c>
      <c r="B32" s="721" t="s">
        <v>977</v>
      </c>
      <c r="C32" s="722" t="s">
        <v>978</v>
      </c>
      <c r="D32" s="723" t="s">
        <v>739</v>
      </c>
      <c r="E32" s="1464" t="s">
        <v>740</v>
      </c>
      <c r="F32" s="723" t="s">
        <v>672</v>
      </c>
      <c r="G32" s="724">
        <v>4</v>
      </c>
      <c r="H32" s="725">
        <v>5</v>
      </c>
      <c r="I32" s="726">
        <v>6</v>
      </c>
      <c r="J32" s="725">
        <v>7</v>
      </c>
    </row>
    <row r="33" spans="1:10" ht="43.5" customHeight="1" thickBot="1">
      <c r="A33" s="720">
        <v>1100000</v>
      </c>
      <c r="B33" s="727" t="s">
        <v>1661</v>
      </c>
      <c r="C33" s="728" t="s">
        <v>358</v>
      </c>
      <c r="D33" s="842">
        <f t="shared" ref="D33" si="0">D68</f>
        <v>0</v>
      </c>
      <c r="E33" s="1120">
        <f>E66</f>
        <v>0</v>
      </c>
      <c r="F33" s="842">
        <f>F66</f>
        <v>1000</v>
      </c>
      <c r="G33" s="842">
        <f t="shared" ref="G33:H33" si="1">G100</f>
        <v>0</v>
      </c>
      <c r="H33" s="842">
        <f t="shared" si="1"/>
        <v>0</v>
      </c>
      <c r="I33" s="842">
        <f>I66</f>
        <v>1000</v>
      </c>
      <c r="J33" s="842">
        <f>F33</f>
        <v>1000</v>
      </c>
    </row>
    <row r="34" spans="1:10" ht="90" hidden="1" thickBot="1">
      <c r="A34" s="720">
        <v>1110000</v>
      </c>
      <c r="B34" s="730" t="s">
        <v>1662</v>
      </c>
      <c r="C34" s="728" t="s">
        <v>358</v>
      </c>
      <c r="D34" s="843">
        <v>0</v>
      </c>
      <c r="E34" s="1138"/>
      <c r="F34" s="843">
        <v>0</v>
      </c>
      <c r="G34" s="843">
        <v>0</v>
      </c>
      <c r="H34" s="843">
        <v>0</v>
      </c>
      <c r="I34" s="843">
        <v>0</v>
      </c>
      <c r="J34" s="843">
        <v>0</v>
      </c>
    </row>
    <row r="35" spans="1:10" ht="29.25" hidden="1" thickBot="1">
      <c r="A35" s="732">
        <v>1110000</v>
      </c>
      <c r="B35" s="733" t="s">
        <v>803</v>
      </c>
      <c r="C35" s="734" t="s">
        <v>358</v>
      </c>
      <c r="D35" s="844">
        <v>0</v>
      </c>
      <c r="E35" s="1465"/>
      <c r="F35" s="844">
        <v>0</v>
      </c>
      <c r="G35" s="844">
        <v>0</v>
      </c>
      <c r="H35" s="844">
        <v>0</v>
      </c>
      <c r="I35" s="844">
        <v>0</v>
      </c>
      <c r="J35" s="844">
        <v>0</v>
      </c>
    </row>
    <row r="36" spans="1:10" ht="26.25" hidden="1" thickBot="1">
      <c r="A36" s="736">
        <v>1111000</v>
      </c>
      <c r="B36" s="737" t="s">
        <v>673</v>
      </c>
      <c r="C36" s="738" t="s">
        <v>804</v>
      </c>
      <c r="D36" s="845"/>
      <c r="E36" s="882"/>
      <c r="F36" s="845"/>
      <c r="G36" s="845"/>
      <c r="H36" s="845"/>
      <c r="I36" s="845"/>
      <c r="J36" s="845"/>
    </row>
    <row r="37" spans="1:10" ht="26.25" hidden="1" thickBot="1">
      <c r="A37" s="740">
        <v>1112000</v>
      </c>
      <c r="B37" s="741" t="s">
        <v>271</v>
      </c>
      <c r="C37" s="742" t="s">
        <v>805</v>
      </c>
      <c r="D37" s="846"/>
      <c r="E37" s="853"/>
      <c r="F37" s="846"/>
      <c r="G37" s="846"/>
      <c r="H37" s="846"/>
      <c r="I37" s="846"/>
      <c r="J37" s="846"/>
    </row>
    <row r="38" spans="1:10" ht="39" hidden="1" thickBot="1">
      <c r="A38" s="740">
        <v>1113000</v>
      </c>
      <c r="B38" s="741" t="s">
        <v>806</v>
      </c>
      <c r="C38" s="742" t="s">
        <v>807</v>
      </c>
      <c r="D38" s="846"/>
      <c r="E38" s="853"/>
      <c r="F38" s="846"/>
      <c r="G38" s="846"/>
      <c r="H38" s="846"/>
      <c r="I38" s="846"/>
      <c r="J38" s="846"/>
    </row>
    <row r="39" spans="1:10" ht="51.75" hidden="1" thickBot="1">
      <c r="A39" s="740">
        <v>1114000</v>
      </c>
      <c r="B39" s="741" t="s">
        <v>398</v>
      </c>
      <c r="C39" s="742" t="s">
        <v>399</v>
      </c>
      <c r="D39" s="846"/>
      <c r="E39" s="853"/>
      <c r="F39" s="846"/>
      <c r="G39" s="846"/>
      <c r="H39" s="846"/>
      <c r="I39" s="846"/>
      <c r="J39" s="846"/>
    </row>
    <row r="40" spans="1:10" ht="13.5" hidden="1" thickBot="1">
      <c r="A40" s="740">
        <v>1115000</v>
      </c>
      <c r="B40" s="741" t="s">
        <v>615</v>
      </c>
      <c r="C40" s="742" t="s">
        <v>388</v>
      </c>
      <c r="D40" s="846"/>
      <c r="E40" s="853"/>
      <c r="F40" s="846"/>
      <c r="G40" s="846"/>
      <c r="H40" s="846"/>
      <c r="I40" s="846"/>
      <c r="J40" s="846"/>
    </row>
    <row r="41" spans="1:10" ht="26.25" hidden="1" thickBot="1">
      <c r="A41" s="740">
        <v>1116000</v>
      </c>
      <c r="B41" s="741" t="s">
        <v>1024</v>
      </c>
      <c r="C41" s="742" t="s">
        <v>389</v>
      </c>
      <c r="D41" s="846"/>
      <c r="E41" s="853"/>
      <c r="F41" s="846"/>
      <c r="G41" s="846"/>
      <c r="H41" s="846"/>
      <c r="I41" s="846"/>
      <c r="J41" s="846"/>
    </row>
    <row r="42" spans="1:10" ht="39" hidden="1" thickBot="1">
      <c r="A42" s="744">
        <v>1117000</v>
      </c>
      <c r="B42" s="745" t="s">
        <v>19</v>
      </c>
      <c r="C42" s="746" t="s">
        <v>20</v>
      </c>
      <c r="D42" s="847"/>
      <c r="E42" s="852"/>
      <c r="F42" s="847"/>
      <c r="G42" s="847"/>
      <c r="H42" s="847"/>
      <c r="I42" s="847"/>
      <c r="J42" s="847"/>
    </row>
    <row r="43" spans="1:10" ht="29.25" hidden="1" thickBot="1">
      <c r="A43" s="748">
        <v>1120000</v>
      </c>
      <c r="B43" s="749" t="s">
        <v>21</v>
      </c>
      <c r="C43" s="728" t="s">
        <v>358</v>
      </c>
      <c r="D43" s="848">
        <v>0</v>
      </c>
      <c r="E43" s="1055"/>
      <c r="F43" s="848">
        <v>0</v>
      </c>
      <c r="G43" s="848">
        <v>0</v>
      </c>
      <c r="H43" s="848">
        <v>0</v>
      </c>
      <c r="I43" s="848">
        <v>0</v>
      </c>
      <c r="J43" s="848">
        <v>0</v>
      </c>
    </row>
    <row r="44" spans="1:10" ht="14.25" hidden="1">
      <c r="A44" s="732">
        <v>1121000</v>
      </c>
      <c r="B44" s="751" t="s">
        <v>22</v>
      </c>
      <c r="C44" s="752"/>
      <c r="D44" s="845">
        <v>0</v>
      </c>
      <c r="E44" s="882"/>
      <c r="F44" s="845">
        <v>0</v>
      </c>
      <c r="G44" s="845">
        <v>0</v>
      </c>
      <c r="H44" s="845">
        <v>0</v>
      </c>
      <c r="I44" s="845">
        <v>0</v>
      </c>
      <c r="J44" s="845">
        <v>0</v>
      </c>
    </row>
    <row r="45" spans="1:10" ht="25.5" hidden="1">
      <c r="A45" s="740">
        <v>1121100</v>
      </c>
      <c r="B45" s="753" t="s">
        <v>380</v>
      </c>
      <c r="C45" s="742" t="s">
        <v>381</v>
      </c>
      <c r="D45" s="846">
        <v>0</v>
      </c>
      <c r="E45" s="853"/>
      <c r="F45" s="846"/>
      <c r="G45" s="846"/>
      <c r="H45" s="846"/>
      <c r="I45" s="846"/>
      <c r="J45" s="846"/>
    </row>
    <row r="46" spans="1:10" hidden="1">
      <c r="A46" s="740">
        <v>1121200</v>
      </c>
      <c r="B46" s="754" t="s">
        <v>1663</v>
      </c>
      <c r="C46" s="742" t="s">
        <v>383</v>
      </c>
      <c r="D46" s="846">
        <v>0</v>
      </c>
      <c r="E46" s="853"/>
      <c r="F46" s="846"/>
      <c r="G46" s="846"/>
      <c r="H46" s="846"/>
      <c r="I46" s="846"/>
      <c r="J46" s="846"/>
    </row>
    <row r="47" spans="1:10" hidden="1">
      <c r="A47" s="740">
        <v>1121300</v>
      </c>
      <c r="B47" s="753" t="s">
        <v>769</v>
      </c>
      <c r="C47" s="742" t="s">
        <v>384</v>
      </c>
      <c r="D47" s="846">
        <v>0</v>
      </c>
      <c r="E47" s="853"/>
      <c r="F47" s="846"/>
      <c r="G47" s="846"/>
      <c r="H47" s="846"/>
      <c r="I47" s="846"/>
      <c r="J47" s="846"/>
    </row>
    <row r="48" spans="1:10" hidden="1">
      <c r="A48" s="740">
        <v>1121400</v>
      </c>
      <c r="B48" s="753" t="s">
        <v>770</v>
      </c>
      <c r="C48" s="742" t="s">
        <v>385</v>
      </c>
      <c r="D48" s="846">
        <v>0</v>
      </c>
      <c r="E48" s="853"/>
      <c r="F48" s="846"/>
      <c r="G48" s="846"/>
      <c r="H48" s="846"/>
      <c r="I48" s="846"/>
      <c r="J48" s="846"/>
    </row>
    <row r="49" spans="1:10" hidden="1">
      <c r="A49" s="740">
        <v>1121500</v>
      </c>
      <c r="B49" s="753" t="s">
        <v>69</v>
      </c>
      <c r="C49" s="742" t="s">
        <v>386</v>
      </c>
      <c r="D49" s="846">
        <v>0</v>
      </c>
      <c r="E49" s="853"/>
      <c r="F49" s="845"/>
      <c r="G49" s="845"/>
      <c r="H49" s="845"/>
      <c r="I49" s="845"/>
      <c r="J49" s="845"/>
    </row>
    <row r="50" spans="1:10" ht="25.5" hidden="1">
      <c r="A50" s="740">
        <v>1121600</v>
      </c>
      <c r="B50" s="753" t="s">
        <v>70</v>
      </c>
      <c r="C50" s="742" t="s">
        <v>387</v>
      </c>
      <c r="D50" s="846">
        <v>0</v>
      </c>
      <c r="E50" s="853"/>
      <c r="F50" s="846"/>
      <c r="G50" s="846"/>
      <c r="H50" s="846"/>
      <c r="I50" s="846"/>
      <c r="J50" s="846"/>
    </row>
    <row r="51" spans="1:10" ht="13.5" hidden="1" thickBot="1">
      <c r="A51" s="756">
        <v>1121700</v>
      </c>
      <c r="B51" s="757" t="s">
        <v>71</v>
      </c>
      <c r="C51" s="746" t="s">
        <v>766</v>
      </c>
      <c r="D51" s="847">
        <v>0</v>
      </c>
      <c r="E51" s="852"/>
      <c r="F51" s="847"/>
      <c r="G51" s="847"/>
      <c r="H51" s="847"/>
      <c r="I51" s="847"/>
      <c r="J51" s="847"/>
    </row>
    <row r="52" spans="1:10" ht="28.5" hidden="1">
      <c r="A52" s="732">
        <v>1122000</v>
      </c>
      <c r="B52" s="758" t="s">
        <v>767</v>
      </c>
      <c r="C52" s="734" t="s">
        <v>358</v>
      </c>
      <c r="D52" s="851">
        <v>0</v>
      </c>
      <c r="E52" s="854"/>
      <c r="F52" s="851">
        <v>0</v>
      </c>
      <c r="G52" s="851">
        <v>0</v>
      </c>
      <c r="H52" s="851">
        <v>0</v>
      </c>
      <c r="I52" s="851">
        <v>0</v>
      </c>
      <c r="J52" s="851">
        <v>0</v>
      </c>
    </row>
    <row r="53" spans="1:10" hidden="1">
      <c r="A53" s="760">
        <v>1122100</v>
      </c>
      <c r="B53" s="753" t="s">
        <v>72</v>
      </c>
      <c r="C53" s="738" t="s">
        <v>768</v>
      </c>
      <c r="D53" s="846"/>
      <c r="E53" s="853"/>
      <c r="F53" s="846"/>
      <c r="G53" s="846"/>
      <c r="H53" s="846"/>
      <c r="I53" s="846"/>
      <c r="J53" s="846"/>
    </row>
    <row r="54" spans="1:10" ht="25.5" hidden="1">
      <c r="A54" s="760">
        <v>1122200</v>
      </c>
      <c r="B54" s="753" t="s">
        <v>487</v>
      </c>
      <c r="C54" s="742" t="s">
        <v>1021</v>
      </c>
      <c r="D54" s="846"/>
      <c r="E54" s="853"/>
      <c r="F54" s="846"/>
      <c r="G54" s="846"/>
      <c r="H54" s="846"/>
      <c r="I54" s="846"/>
      <c r="J54" s="846"/>
    </row>
    <row r="55" spans="1:10" ht="13.5" hidden="1" thickBot="1">
      <c r="A55" s="748">
        <v>1122300</v>
      </c>
      <c r="B55" s="757" t="s">
        <v>148</v>
      </c>
      <c r="C55" s="746" t="s">
        <v>1022</v>
      </c>
      <c r="D55" s="847"/>
      <c r="E55" s="852"/>
      <c r="F55" s="847"/>
      <c r="G55" s="847"/>
      <c r="H55" s="847"/>
      <c r="I55" s="847"/>
      <c r="J55" s="847"/>
    </row>
    <row r="56" spans="1:10" ht="28.5" hidden="1">
      <c r="A56" s="732">
        <v>1123000</v>
      </c>
      <c r="B56" s="758" t="s">
        <v>364</v>
      </c>
      <c r="C56" s="734" t="s">
        <v>358</v>
      </c>
      <c r="D56" s="851">
        <v>0</v>
      </c>
      <c r="E56" s="854"/>
      <c r="F56" s="851">
        <v>0</v>
      </c>
      <c r="G56" s="851">
        <v>0</v>
      </c>
      <c r="H56" s="851">
        <v>0</v>
      </c>
      <c r="I56" s="851">
        <v>0</v>
      </c>
      <c r="J56" s="851">
        <v>0</v>
      </c>
    </row>
    <row r="57" spans="1:10" hidden="1">
      <c r="A57" s="760">
        <v>1123100</v>
      </c>
      <c r="B57" s="753" t="s">
        <v>149</v>
      </c>
      <c r="C57" s="738" t="s">
        <v>365</v>
      </c>
      <c r="D57" s="846">
        <v>0</v>
      </c>
      <c r="E57" s="853"/>
      <c r="F57" s="846"/>
      <c r="G57" s="846"/>
      <c r="H57" s="846"/>
      <c r="I57" s="846"/>
      <c r="J57" s="846"/>
    </row>
    <row r="58" spans="1:10" hidden="1">
      <c r="A58" s="760">
        <v>1123200</v>
      </c>
      <c r="B58" s="753" t="s">
        <v>150</v>
      </c>
      <c r="C58" s="742" t="s">
        <v>366</v>
      </c>
      <c r="D58" s="846">
        <v>0</v>
      </c>
      <c r="E58" s="853"/>
      <c r="F58" s="846"/>
      <c r="G58" s="846"/>
      <c r="H58" s="846"/>
      <c r="I58" s="846"/>
      <c r="J58" s="846"/>
    </row>
    <row r="59" spans="1:10" ht="25.5" hidden="1">
      <c r="A59" s="760">
        <v>1123300</v>
      </c>
      <c r="B59" s="753" t="s">
        <v>151</v>
      </c>
      <c r="C59" s="742" t="s">
        <v>367</v>
      </c>
      <c r="D59" s="846">
        <v>0</v>
      </c>
      <c r="E59" s="853"/>
      <c r="F59" s="846"/>
      <c r="G59" s="846"/>
      <c r="H59" s="846"/>
      <c r="I59" s="846"/>
      <c r="J59" s="846"/>
    </row>
    <row r="60" spans="1:10" hidden="1">
      <c r="A60" s="760">
        <v>1123400</v>
      </c>
      <c r="B60" s="753" t="s">
        <v>556</v>
      </c>
      <c r="C60" s="742" t="s">
        <v>368</v>
      </c>
      <c r="D60" s="846">
        <v>0</v>
      </c>
      <c r="E60" s="853"/>
      <c r="F60" s="846"/>
      <c r="G60" s="846"/>
      <c r="H60" s="846"/>
      <c r="I60" s="846"/>
      <c r="J60" s="846"/>
    </row>
    <row r="61" spans="1:10" hidden="1">
      <c r="A61" s="760">
        <v>1123500</v>
      </c>
      <c r="B61" s="761" t="s">
        <v>557</v>
      </c>
      <c r="C61" s="762">
        <v>423500</v>
      </c>
      <c r="D61" s="846">
        <v>0</v>
      </c>
      <c r="E61" s="853"/>
      <c r="F61" s="846"/>
      <c r="G61" s="846"/>
      <c r="H61" s="846"/>
      <c r="I61" s="846"/>
      <c r="J61" s="846"/>
    </row>
    <row r="62" spans="1:10" ht="25.5" hidden="1">
      <c r="A62" s="760">
        <v>1123600</v>
      </c>
      <c r="B62" s="753" t="s">
        <v>186</v>
      </c>
      <c r="C62" s="742" t="s">
        <v>369</v>
      </c>
      <c r="D62" s="846">
        <v>0</v>
      </c>
      <c r="E62" s="853"/>
      <c r="F62" s="846"/>
      <c r="G62" s="846"/>
      <c r="H62" s="846"/>
      <c r="I62" s="846"/>
      <c r="J62" s="846"/>
    </row>
    <row r="63" spans="1:10" hidden="1">
      <c r="A63" s="760">
        <v>1123700</v>
      </c>
      <c r="B63" s="753" t="s">
        <v>187</v>
      </c>
      <c r="C63" s="742" t="s">
        <v>370</v>
      </c>
      <c r="D63" s="846">
        <v>0</v>
      </c>
      <c r="E63" s="853"/>
      <c r="F63" s="846"/>
      <c r="G63" s="846"/>
      <c r="H63" s="846"/>
      <c r="I63" s="846"/>
      <c r="J63" s="846"/>
    </row>
    <row r="64" spans="1:10" ht="24" hidden="1" customHeight="1" thickBot="1">
      <c r="A64" s="748">
        <v>1123800</v>
      </c>
      <c r="B64" s="757" t="s">
        <v>188</v>
      </c>
      <c r="C64" s="746" t="s">
        <v>371</v>
      </c>
      <c r="D64" s="847">
        <v>0</v>
      </c>
      <c r="E64" s="852"/>
      <c r="F64" s="847"/>
      <c r="G64" s="847"/>
      <c r="H64" s="847"/>
      <c r="I64" s="847"/>
      <c r="J64" s="847"/>
    </row>
    <row r="65" spans="1:10" ht="28.5">
      <c r="A65" s="732">
        <v>1124000</v>
      </c>
      <c r="B65" s="758" t="s">
        <v>213</v>
      </c>
      <c r="C65" s="734" t="s">
        <v>358</v>
      </c>
      <c r="D65" s="851">
        <v>0</v>
      </c>
      <c r="E65" s="854"/>
      <c r="F65" s="851">
        <v>0</v>
      </c>
      <c r="G65" s="851">
        <v>0</v>
      </c>
      <c r="H65" s="851">
        <v>0</v>
      </c>
      <c r="I65" s="851">
        <v>0</v>
      </c>
      <c r="J65" s="851">
        <v>0</v>
      </c>
    </row>
    <row r="66" spans="1:10" ht="34.5" customHeight="1" thickBot="1">
      <c r="A66" s="748">
        <v>1124100</v>
      </c>
      <c r="B66" s="757" t="s">
        <v>189</v>
      </c>
      <c r="C66" s="746" t="s">
        <v>214</v>
      </c>
      <c r="D66" s="847">
        <v>1000</v>
      </c>
      <c r="E66" s="2148">
        <v>0</v>
      </c>
      <c r="F66" s="847">
        <f>D66+E66</f>
        <v>1000</v>
      </c>
      <c r="G66" s="847"/>
      <c r="H66" s="847"/>
      <c r="I66" s="847">
        <v>1000</v>
      </c>
      <c r="J66" s="847">
        <f>F66</f>
        <v>1000</v>
      </c>
    </row>
    <row r="67" spans="1:10" ht="41.25" customHeight="1">
      <c r="A67" s="732">
        <v>1125000</v>
      </c>
      <c r="B67" s="758" t="s">
        <v>918</v>
      </c>
      <c r="C67" s="734" t="s">
        <v>358</v>
      </c>
      <c r="D67" s="851">
        <v>0</v>
      </c>
      <c r="E67" s="854"/>
      <c r="F67" s="851">
        <v>0</v>
      </c>
      <c r="G67" s="851">
        <v>0</v>
      </c>
      <c r="H67" s="851">
        <v>0</v>
      </c>
      <c r="I67" s="851">
        <v>0</v>
      </c>
      <c r="J67" s="851">
        <v>0</v>
      </c>
    </row>
    <row r="68" spans="1:10" ht="25.5" hidden="1">
      <c r="A68" s="760">
        <v>1125100</v>
      </c>
      <c r="B68" s="753" t="s">
        <v>190</v>
      </c>
      <c r="C68" s="738" t="s">
        <v>919</v>
      </c>
      <c r="D68" s="860">
        <v>0</v>
      </c>
      <c r="E68" s="861">
        <v>0</v>
      </c>
      <c r="F68" s="861">
        <f>D68+E68</f>
        <v>0</v>
      </c>
      <c r="G68" s="861">
        <v>0</v>
      </c>
      <c r="H68" s="861">
        <v>0</v>
      </c>
      <c r="I68" s="861">
        <v>0</v>
      </c>
      <c r="J68" s="860">
        <f>F68</f>
        <v>0</v>
      </c>
    </row>
    <row r="69" spans="1:10" ht="26.25" hidden="1" thickBot="1">
      <c r="A69" s="748">
        <v>1125200</v>
      </c>
      <c r="B69" s="757" t="s">
        <v>703</v>
      </c>
      <c r="C69" s="746" t="s">
        <v>1031</v>
      </c>
      <c r="D69" s="847">
        <v>0</v>
      </c>
      <c r="E69" s="852"/>
      <c r="F69" s="847"/>
      <c r="G69" s="847"/>
      <c r="H69" s="847"/>
      <c r="I69" s="847"/>
      <c r="J69" s="847"/>
    </row>
    <row r="70" spans="1:10" ht="14.25" hidden="1">
      <c r="A70" s="732">
        <v>1126000</v>
      </c>
      <c r="B70" s="758" t="s">
        <v>1032</v>
      </c>
      <c r="C70" s="734" t="s">
        <v>358</v>
      </c>
      <c r="D70" s="851">
        <v>0</v>
      </c>
      <c r="E70" s="854"/>
      <c r="F70" s="851">
        <v>0</v>
      </c>
      <c r="G70" s="851">
        <v>0</v>
      </c>
      <c r="H70" s="851">
        <v>0</v>
      </c>
      <c r="I70" s="851">
        <v>0</v>
      </c>
      <c r="J70" s="851">
        <v>0</v>
      </c>
    </row>
    <row r="71" spans="1:10" hidden="1">
      <c r="A71" s="732">
        <v>1126100</v>
      </c>
      <c r="B71" s="753" t="s">
        <v>983</v>
      </c>
      <c r="C71" s="738" t="s">
        <v>1033</v>
      </c>
      <c r="D71" s="846">
        <v>0</v>
      </c>
      <c r="E71" s="853"/>
      <c r="F71" s="846"/>
      <c r="G71" s="846"/>
      <c r="H71" s="846"/>
      <c r="I71" s="846"/>
      <c r="J71" s="846"/>
    </row>
    <row r="72" spans="1:10" hidden="1">
      <c r="A72" s="732">
        <v>1126200</v>
      </c>
      <c r="B72" s="753" t="s">
        <v>984</v>
      </c>
      <c r="C72" s="742" t="s">
        <v>1034</v>
      </c>
      <c r="D72" s="846">
        <v>0</v>
      </c>
      <c r="E72" s="853"/>
      <c r="F72" s="846"/>
      <c r="G72" s="846"/>
      <c r="H72" s="846"/>
      <c r="I72" s="846"/>
      <c r="J72" s="846"/>
    </row>
    <row r="73" spans="1:10" ht="25.5" hidden="1">
      <c r="A73" s="732">
        <v>1126300</v>
      </c>
      <c r="B73" s="753" t="s">
        <v>390</v>
      </c>
      <c r="C73" s="742" t="s">
        <v>391</v>
      </c>
      <c r="D73" s="846">
        <v>0</v>
      </c>
      <c r="E73" s="853"/>
      <c r="F73" s="846"/>
      <c r="G73" s="846"/>
      <c r="H73" s="846"/>
      <c r="I73" s="846"/>
      <c r="J73" s="846"/>
    </row>
    <row r="74" spans="1:10" hidden="1">
      <c r="A74" s="740">
        <v>1126400</v>
      </c>
      <c r="B74" s="763" t="s">
        <v>985</v>
      </c>
      <c r="C74" s="742" t="s">
        <v>392</v>
      </c>
      <c r="D74" s="846">
        <v>0</v>
      </c>
      <c r="E74" s="853"/>
      <c r="F74" s="846"/>
      <c r="G74" s="846"/>
      <c r="H74" s="846"/>
      <c r="I74" s="846"/>
      <c r="J74" s="846"/>
    </row>
    <row r="75" spans="1:10" ht="25.5" hidden="1">
      <c r="A75" s="744">
        <v>1126500</v>
      </c>
      <c r="B75" s="764" t="s">
        <v>943</v>
      </c>
      <c r="C75" s="742" t="s">
        <v>393</v>
      </c>
      <c r="D75" s="846">
        <v>0</v>
      </c>
      <c r="E75" s="853"/>
      <c r="F75" s="846"/>
      <c r="G75" s="846"/>
      <c r="H75" s="846"/>
      <c r="I75" s="846"/>
      <c r="J75" s="846"/>
    </row>
    <row r="76" spans="1:10" hidden="1">
      <c r="A76" s="740">
        <v>1126600</v>
      </c>
      <c r="B76" s="763" t="s">
        <v>229</v>
      </c>
      <c r="C76" s="742" t="s">
        <v>394</v>
      </c>
      <c r="D76" s="846">
        <v>0</v>
      </c>
      <c r="E76" s="853"/>
      <c r="F76" s="846"/>
      <c r="G76" s="846"/>
      <c r="H76" s="846"/>
      <c r="I76" s="846"/>
      <c r="J76" s="846"/>
    </row>
    <row r="77" spans="1:10" hidden="1">
      <c r="A77" s="740">
        <v>1126700</v>
      </c>
      <c r="B77" s="763" t="s">
        <v>230</v>
      </c>
      <c r="C77" s="742" t="s">
        <v>395</v>
      </c>
      <c r="D77" s="846">
        <v>0</v>
      </c>
      <c r="E77" s="853"/>
      <c r="F77" s="846"/>
      <c r="G77" s="846"/>
      <c r="H77" s="846"/>
      <c r="I77" s="846"/>
      <c r="J77" s="846"/>
    </row>
    <row r="78" spans="1:10" ht="13.5" hidden="1" thickBot="1">
      <c r="A78" s="756">
        <v>1126800</v>
      </c>
      <c r="B78" s="765" t="s">
        <v>480</v>
      </c>
      <c r="C78" s="746" t="s">
        <v>396</v>
      </c>
      <c r="D78" s="847">
        <v>0</v>
      </c>
      <c r="E78" s="852"/>
      <c r="F78" s="847"/>
      <c r="G78" s="847"/>
      <c r="H78" s="847"/>
      <c r="I78" s="847"/>
      <c r="J78" s="847"/>
    </row>
    <row r="79" spans="1:10" ht="14.25" hidden="1">
      <c r="A79" s="766">
        <v>1130000</v>
      </c>
      <c r="B79" s="767" t="s">
        <v>294</v>
      </c>
      <c r="C79" s="734" t="s">
        <v>358</v>
      </c>
      <c r="D79" s="851">
        <v>0</v>
      </c>
      <c r="E79" s="854"/>
      <c r="F79" s="851">
        <v>0</v>
      </c>
      <c r="G79" s="851">
        <v>0</v>
      </c>
      <c r="H79" s="851">
        <v>0</v>
      </c>
      <c r="I79" s="851">
        <v>0</v>
      </c>
      <c r="J79" s="851">
        <v>0</v>
      </c>
    </row>
    <row r="80" spans="1:10" hidden="1">
      <c r="A80" s="766">
        <v>1130100</v>
      </c>
      <c r="B80" s="763" t="s">
        <v>481</v>
      </c>
      <c r="C80" s="738" t="s">
        <v>295</v>
      </c>
      <c r="D80" s="846"/>
      <c r="E80" s="853"/>
      <c r="F80" s="846"/>
      <c r="G80" s="846"/>
      <c r="H80" s="846"/>
      <c r="I80" s="846"/>
      <c r="J80" s="846"/>
    </row>
    <row r="81" spans="1:10" hidden="1">
      <c r="A81" s="766">
        <v>1130200</v>
      </c>
      <c r="B81" s="763" t="s">
        <v>482</v>
      </c>
      <c r="C81" s="742" t="s">
        <v>296</v>
      </c>
      <c r="D81" s="846"/>
      <c r="E81" s="853"/>
      <c r="F81" s="846"/>
      <c r="G81" s="846"/>
      <c r="H81" s="846"/>
      <c r="I81" s="846"/>
      <c r="J81" s="846"/>
    </row>
    <row r="82" spans="1:10" ht="0.75" customHeight="1">
      <c r="A82" s="766">
        <v>1130300</v>
      </c>
      <c r="B82" s="763" t="s">
        <v>483</v>
      </c>
      <c r="C82" s="742" t="s">
        <v>297</v>
      </c>
      <c r="D82" s="846"/>
      <c r="E82" s="853"/>
      <c r="F82" s="846"/>
      <c r="G82" s="846"/>
      <c r="H82" s="846"/>
      <c r="I82" s="846"/>
      <c r="J82" s="846"/>
    </row>
    <row r="83" spans="1:10" ht="25.5" hidden="1">
      <c r="A83" s="766">
        <v>1130400</v>
      </c>
      <c r="B83" s="768" t="s">
        <v>484</v>
      </c>
      <c r="C83" s="769" t="s">
        <v>298</v>
      </c>
      <c r="D83" s="845"/>
      <c r="E83" s="882"/>
      <c r="F83" s="845"/>
      <c r="G83" s="845"/>
      <c r="H83" s="845"/>
      <c r="I83" s="845"/>
      <c r="J83" s="845"/>
    </row>
    <row r="84" spans="1:10" ht="28.5" hidden="1">
      <c r="A84" s="740">
        <v>1131000</v>
      </c>
      <c r="B84" s="770" t="s">
        <v>299</v>
      </c>
      <c r="C84" s="771" t="s">
        <v>358</v>
      </c>
      <c r="D84" s="942"/>
      <c r="E84" s="991"/>
      <c r="F84" s="942"/>
      <c r="G84" s="942"/>
      <c r="H84" s="942"/>
      <c r="I84" s="942"/>
      <c r="J84" s="942"/>
    </row>
    <row r="85" spans="1:10" ht="25.5" hidden="1">
      <c r="A85" s="740">
        <v>1131100</v>
      </c>
      <c r="B85" s="763" t="s">
        <v>588</v>
      </c>
      <c r="C85" s="738" t="s">
        <v>300</v>
      </c>
      <c r="D85" s="846"/>
      <c r="E85" s="853"/>
      <c r="F85" s="846"/>
      <c r="G85" s="846"/>
      <c r="H85" s="846"/>
      <c r="I85" s="846"/>
      <c r="J85" s="846"/>
    </row>
    <row r="86" spans="1:10" hidden="1">
      <c r="A86" s="740">
        <v>1131200</v>
      </c>
      <c r="B86" s="763" t="s">
        <v>589</v>
      </c>
      <c r="C86" s="742" t="s">
        <v>301</v>
      </c>
      <c r="D86" s="846"/>
      <c r="E86" s="853"/>
      <c r="F86" s="846"/>
      <c r="G86" s="846"/>
      <c r="H86" s="846"/>
      <c r="I86" s="846"/>
      <c r="J86" s="846"/>
    </row>
    <row r="87" spans="1:10" ht="13.5" hidden="1" thickBot="1">
      <c r="A87" s="740">
        <v>1131300</v>
      </c>
      <c r="B87" s="765" t="s">
        <v>590</v>
      </c>
      <c r="C87" s="746" t="s">
        <v>302</v>
      </c>
      <c r="D87" s="847"/>
      <c r="E87" s="852"/>
      <c r="F87" s="847"/>
      <c r="G87" s="847"/>
      <c r="H87" s="847"/>
      <c r="I87" s="847"/>
      <c r="J87" s="847"/>
    </row>
    <row r="88" spans="1:10" ht="14.25" hidden="1">
      <c r="A88" s="773">
        <v>1140000</v>
      </c>
      <c r="B88" s="767" t="s">
        <v>303</v>
      </c>
      <c r="C88" s="734" t="s">
        <v>358</v>
      </c>
      <c r="D88" s="851">
        <v>0</v>
      </c>
      <c r="E88" s="854"/>
      <c r="F88" s="851">
        <v>0</v>
      </c>
      <c r="G88" s="851">
        <v>0</v>
      </c>
      <c r="H88" s="851">
        <v>0</v>
      </c>
      <c r="I88" s="851">
        <v>0</v>
      </c>
      <c r="J88" s="851">
        <v>0</v>
      </c>
    </row>
    <row r="89" spans="1:10" ht="25.5" hidden="1">
      <c r="A89" s="773">
        <v>1141000</v>
      </c>
      <c r="B89" s="763" t="s">
        <v>304</v>
      </c>
      <c r="C89" s="738" t="s">
        <v>1003</v>
      </c>
      <c r="D89" s="846"/>
      <c r="E89" s="853"/>
      <c r="F89" s="846"/>
      <c r="G89" s="846"/>
      <c r="H89" s="846"/>
      <c r="I89" s="846"/>
      <c r="J89" s="846"/>
    </row>
    <row r="90" spans="1:10" ht="25.5" hidden="1">
      <c r="A90" s="773">
        <v>1142000</v>
      </c>
      <c r="B90" s="763" t="s">
        <v>42</v>
      </c>
      <c r="C90" s="742" t="s">
        <v>43</v>
      </c>
      <c r="D90" s="846"/>
      <c r="E90" s="853"/>
      <c r="F90" s="846"/>
      <c r="G90" s="846"/>
      <c r="H90" s="846"/>
      <c r="I90" s="846"/>
      <c r="J90" s="846"/>
    </row>
    <row r="91" spans="1:10" ht="25.5" hidden="1">
      <c r="A91" s="773">
        <v>1143000</v>
      </c>
      <c r="B91" s="763" t="s">
        <v>44</v>
      </c>
      <c r="C91" s="742" t="s">
        <v>45</v>
      </c>
      <c r="D91" s="846"/>
      <c r="E91" s="853"/>
      <c r="F91" s="846"/>
      <c r="G91" s="846"/>
      <c r="H91" s="846"/>
      <c r="I91" s="846"/>
      <c r="J91" s="846"/>
    </row>
    <row r="92" spans="1:10" ht="26.25" hidden="1" thickBot="1">
      <c r="A92" s="773">
        <v>1144000</v>
      </c>
      <c r="B92" s="765" t="s">
        <v>46</v>
      </c>
      <c r="C92" s="746" t="s">
        <v>439</v>
      </c>
      <c r="D92" s="847"/>
      <c r="E92" s="852"/>
      <c r="F92" s="847"/>
      <c r="G92" s="847"/>
      <c r="H92" s="847"/>
      <c r="I92" s="847"/>
      <c r="J92" s="847"/>
    </row>
    <row r="93" spans="1:10" ht="14.25" hidden="1">
      <c r="A93" s="773">
        <v>1150000</v>
      </c>
      <c r="B93" s="774" t="s">
        <v>730</v>
      </c>
      <c r="C93" s="734" t="s">
        <v>358</v>
      </c>
      <c r="D93" s="851">
        <v>0</v>
      </c>
      <c r="E93" s="854"/>
      <c r="F93" s="851">
        <v>0</v>
      </c>
      <c r="G93" s="851">
        <v>0</v>
      </c>
      <c r="H93" s="851">
        <v>0</v>
      </c>
      <c r="I93" s="851">
        <v>0</v>
      </c>
      <c r="J93" s="851">
        <v>0</v>
      </c>
    </row>
    <row r="94" spans="1:10" ht="25.5" hidden="1">
      <c r="A94" s="775">
        <v>1151000</v>
      </c>
      <c r="B94" s="763" t="s">
        <v>808</v>
      </c>
      <c r="C94" s="738" t="s">
        <v>809</v>
      </c>
      <c r="D94" s="846"/>
      <c r="E94" s="853"/>
      <c r="F94" s="846"/>
      <c r="G94" s="846"/>
      <c r="H94" s="846"/>
      <c r="I94" s="846"/>
      <c r="J94" s="846"/>
    </row>
    <row r="95" spans="1:10" ht="25.5" hidden="1">
      <c r="A95" s="775">
        <v>1152000</v>
      </c>
      <c r="B95" s="763" t="s">
        <v>1101</v>
      </c>
      <c r="C95" s="742" t="s">
        <v>810</v>
      </c>
      <c r="D95" s="846"/>
      <c r="E95" s="853"/>
      <c r="F95" s="846"/>
      <c r="G95" s="846"/>
      <c r="H95" s="846"/>
      <c r="I95" s="846"/>
      <c r="J95" s="846"/>
    </row>
    <row r="96" spans="1:10" ht="25.5" hidden="1">
      <c r="A96" s="775">
        <v>1153000</v>
      </c>
      <c r="B96" s="763" t="s">
        <v>830</v>
      </c>
      <c r="C96" s="742" t="s">
        <v>811</v>
      </c>
      <c r="D96" s="846"/>
      <c r="E96" s="853"/>
      <c r="F96" s="846"/>
      <c r="G96" s="846"/>
      <c r="H96" s="846"/>
      <c r="I96" s="846"/>
      <c r="J96" s="846"/>
    </row>
    <row r="97" spans="1:10" ht="25.5" hidden="1">
      <c r="A97" s="775">
        <v>1154000</v>
      </c>
      <c r="B97" s="763" t="s">
        <v>737</v>
      </c>
      <c r="C97" s="742" t="s">
        <v>812</v>
      </c>
      <c r="D97" s="846"/>
      <c r="E97" s="853"/>
      <c r="F97" s="846"/>
      <c r="G97" s="846"/>
      <c r="H97" s="846"/>
      <c r="I97" s="846"/>
      <c r="J97" s="846"/>
    </row>
    <row r="98" spans="1:10" ht="25.5" hidden="1">
      <c r="A98" s="760">
        <v>1155000</v>
      </c>
      <c r="B98" s="776" t="s">
        <v>1664</v>
      </c>
      <c r="C98" s="742" t="s">
        <v>727</v>
      </c>
      <c r="D98" s="860"/>
      <c r="E98" s="861"/>
      <c r="F98" s="860"/>
      <c r="G98" s="860"/>
      <c r="H98" s="860"/>
      <c r="I98" s="860"/>
      <c r="J98" s="860"/>
    </row>
    <row r="99" spans="1:10" ht="26.25" thickBot="1">
      <c r="A99" s="748">
        <v>1156000</v>
      </c>
      <c r="B99" s="778" t="s">
        <v>1665</v>
      </c>
      <c r="C99" s="746" t="s">
        <v>818</v>
      </c>
      <c r="D99" s="855"/>
      <c r="E99" s="856"/>
      <c r="F99" s="855"/>
      <c r="G99" s="855"/>
      <c r="H99" s="855"/>
      <c r="I99" s="855"/>
      <c r="J99" s="855"/>
    </row>
    <row r="100" spans="1:10" ht="21.75" customHeight="1">
      <c r="A100" s="732">
        <v>1160000</v>
      </c>
      <c r="B100" s="780" t="s">
        <v>819</v>
      </c>
      <c r="C100" s="734" t="s">
        <v>358</v>
      </c>
      <c r="D100" s="858">
        <v>0</v>
      </c>
      <c r="E100" s="859">
        <f t="shared" ref="E100:J100" si="2">E113</f>
        <v>54020</v>
      </c>
      <c r="F100" s="858">
        <f t="shared" si="2"/>
        <v>54020</v>
      </c>
      <c r="G100" s="858">
        <f t="shared" si="2"/>
        <v>0</v>
      </c>
      <c r="H100" s="858">
        <f t="shared" si="2"/>
        <v>0</v>
      </c>
      <c r="I100" s="858">
        <f t="shared" si="2"/>
        <v>0</v>
      </c>
      <c r="J100" s="858">
        <f t="shared" si="2"/>
        <v>54020</v>
      </c>
    </row>
    <row r="101" spans="1:10" ht="48.75" customHeight="1">
      <c r="A101" s="760">
        <v>1161000</v>
      </c>
      <c r="B101" s="782" t="s">
        <v>206</v>
      </c>
      <c r="C101" s="783" t="s">
        <v>358</v>
      </c>
      <c r="D101" s="860">
        <v>0</v>
      </c>
      <c r="E101" s="861"/>
      <c r="F101" s="860">
        <v>0</v>
      </c>
      <c r="G101" s="860">
        <v>0</v>
      </c>
      <c r="H101" s="860">
        <v>0</v>
      </c>
      <c r="I101" s="860">
        <v>0</v>
      </c>
      <c r="J101" s="860">
        <v>0</v>
      </c>
    </row>
    <row r="102" spans="1:10" ht="38.25" hidden="1">
      <c r="A102" s="760">
        <v>1161100</v>
      </c>
      <c r="B102" s="741" t="s">
        <v>1666</v>
      </c>
      <c r="C102" s="762">
        <v>471100</v>
      </c>
      <c r="D102" s="860"/>
      <c r="E102" s="861"/>
      <c r="F102" s="860"/>
      <c r="G102" s="860"/>
      <c r="H102" s="860"/>
      <c r="I102" s="860"/>
      <c r="J102" s="860"/>
    </row>
    <row r="103" spans="1:10" ht="38.25" hidden="1">
      <c r="A103" s="760">
        <v>1161200</v>
      </c>
      <c r="B103" s="776" t="s">
        <v>1667</v>
      </c>
      <c r="C103" s="762">
        <v>471200</v>
      </c>
      <c r="D103" s="860"/>
      <c r="E103" s="861"/>
      <c r="F103" s="860"/>
      <c r="G103" s="860"/>
      <c r="H103" s="860"/>
      <c r="I103" s="860"/>
      <c r="J103" s="860"/>
    </row>
    <row r="104" spans="1:10" ht="38.25" hidden="1">
      <c r="A104" s="760">
        <v>1162000</v>
      </c>
      <c r="B104" s="782" t="s">
        <v>1125</v>
      </c>
      <c r="C104" s="783" t="s">
        <v>358</v>
      </c>
      <c r="D104" s="860">
        <v>0</v>
      </c>
      <c r="E104" s="861"/>
      <c r="F104" s="860">
        <v>0</v>
      </c>
      <c r="G104" s="860">
        <v>0</v>
      </c>
      <c r="H104" s="860">
        <v>0</v>
      </c>
      <c r="I104" s="860">
        <v>0</v>
      </c>
      <c r="J104" s="860">
        <v>0</v>
      </c>
    </row>
    <row r="105" spans="1:10" ht="25.5" hidden="1">
      <c r="A105" s="760">
        <v>1162100</v>
      </c>
      <c r="B105" s="776" t="s">
        <v>1668</v>
      </c>
      <c r="C105" s="742" t="s">
        <v>130</v>
      </c>
      <c r="D105" s="860"/>
      <c r="E105" s="861"/>
      <c r="F105" s="860"/>
      <c r="G105" s="860"/>
      <c r="H105" s="860"/>
      <c r="I105" s="860"/>
      <c r="J105" s="860"/>
    </row>
    <row r="106" spans="1:10" hidden="1">
      <c r="A106" s="760">
        <v>1162200</v>
      </c>
      <c r="B106" s="776" t="s">
        <v>1669</v>
      </c>
      <c r="C106" s="742" t="s">
        <v>24</v>
      </c>
      <c r="D106" s="860"/>
      <c r="E106" s="861"/>
      <c r="F106" s="860"/>
      <c r="G106" s="860"/>
      <c r="H106" s="860"/>
      <c r="I106" s="860"/>
      <c r="J106" s="860"/>
    </row>
    <row r="107" spans="1:10" ht="25.5" hidden="1">
      <c r="A107" s="760">
        <v>1162300</v>
      </c>
      <c r="B107" s="776" t="s">
        <v>1670</v>
      </c>
      <c r="C107" s="742" t="s">
        <v>26</v>
      </c>
      <c r="D107" s="860"/>
      <c r="E107" s="861"/>
      <c r="F107" s="860"/>
      <c r="G107" s="860"/>
      <c r="H107" s="860"/>
      <c r="I107" s="860"/>
      <c r="J107" s="860"/>
    </row>
    <row r="108" spans="1:10" hidden="1">
      <c r="A108" s="760">
        <v>1162400</v>
      </c>
      <c r="B108" s="776" t="s">
        <v>1671</v>
      </c>
      <c r="C108" s="742" t="s">
        <v>832</v>
      </c>
      <c r="D108" s="860"/>
      <c r="E108" s="861"/>
      <c r="F108" s="860"/>
      <c r="G108" s="860"/>
      <c r="H108" s="860"/>
      <c r="I108" s="860"/>
      <c r="J108" s="860"/>
    </row>
    <row r="109" spans="1:10" ht="25.5" hidden="1">
      <c r="A109" s="760">
        <v>1162500</v>
      </c>
      <c r="B109" s="776" t="s">
        <v>1672</v>
      </c>
      <c r="C109" s="742" t="s">
        <v>834</v>
      </c>
      <c r="D109" s="860"/>
      <c r="E109" s="861"/>
      <c r="F109" s="860"/>
      <c r="G109" s="860"/>
      <c r="H109" s="860"/>
      <c r="I109" s="860"/>
      <c r="J109" s="860"/>
    </row>
    <row r="110" spans="1:10" ht="25.5" hidden="1">
      <c r="A110" s="760">
        <v>1162600</v>
      </c>
      <c r="B110" s="776" t="s">
        <v>1673</v>
      </c>
      <c r="C110" s="742" t="s">
        <v>511</v>
      </c>
      <c r="D110" s="860"/>
      <c r="E110" s="861"/>
      <c r="F110" s="860"/>
      <c r="G110" s="860"/>
      <c r="H110" s="860"/>
      <c r="I110" s="860"/>
      <c r="J110" s="860"/>
    </row>
    <row r="111" spans="1:10" ht="25.5" hidden="1">
      <c r="A111" s="760">
        <v>1162700</v>
      </c>
      <c r="B111" s="741" t="s">
        <v>1674</v>
      </c>
      <c r="C111" s="742" t="s">
        <v>513</v>
      </c>
      <c r="D111" s="860"/>
      <c r="E111" s="861"/>
      <c r="F111" s="860"/>
      <c r="G111" s="860"/>
      <c r="H111" s="860"/>
      <c r="I111" s="860"/>
      <c r="J111" s="860"/>
    </row>
    <row r="112" spans="1:10">
      <c r="A112" s="760">
        <v>1162800</v>
      </c>
      <c r="B112" s="776" t="s">
        <v>1675</v>
      </c>
      <c r="C112" s="742" t="s">
        <v>872</v>
      </c>
      <c r="D112" s="949"/>
      <c r="E112" s="992"/>
      <c r="F112" s="949"/>
      <c r="G112" s="949"/>
      <c r="H112" s="949"/>
      <c r="I112" s="949"/>
      <c r="J112" s="949"/>
    </row>
    <row r="113" spans="1:10" ht="24" customHeight="1" thickBot="1">
      <c r="A113" s="785">
        <v>1162900</v>
      </c>
      <c r="B113" s="778" t="s">
        <v>1676</v>
      </c>
      <c r="C113" s="746" t="s">
        <v>874</v>
      </c>
      <c r="D113" s="2045">
        <v>0</v>
      </c>
      <c r="E113" s="2149">
        <v>54020</v>
      </c>
      <c r="F113" s="2047">
        <f>D113+E113</f>
        <v>54020</v>
      </c>
      <c r="G113" s="2047"/>
      <c r="H113" s="2046"/>
      <c r="I113" s="2046"/>
      <c r="J113" s="2047">
        <f>F113</f>
        <v>54020</v>
      </c>
    </row>
    <row r="114" spans="1:10">
      <c r="A114" s="787">
        <v>1170000</v>
      </c>
      <c r="B114" s="788" t="s">
        <v>875</v>
      </c>
      <c r="C114" s="789" t="s">
        <v>358</v>
      </c>
      <c r="D114" s="967">
        <v>0</v>
      </c>
      <c r="E114" s="994"/>
      <c r="F114" s="967">
        <v>0</v>
      </c>
      <c r="G114" s="967">
        <v>0</v>
      </c>
      <c r="H114" s="967">
        <v>0</v>
      </c>
      <c r="I114" s="967">
        <v>0</v>
      </c>
      <c r="J114" s="967">
        <v>0</v>
      </c>
    </row>
    <row r="115" spans="1:10" ht="38.25" hidden="1">
      <c r="A115" s="791">
        <v>1171000</v>
      </c>
      <c r="B115" s="792" t="s">
        <v>215</v>
      </c>
      <c r="C115" s="734" t="s">
        <v>358</v>
      </c>
      <c r="D115" s="865">
        <v>0</v>
      </c>
      <c r="E115" s="866"/>
      <c r="F115" s="865">
        <v>0</v>
      </c>
      <c r="G115" s="865">
        <v>0</v>
      </c>
      <c r="H115" s="865">
        <v>0</v>
      </c>
      <c r="I115" s="865">
        <v>0</v>
      </c>
      <c r="J115" s="865">
        <v>0</v>
      </c>
    </row>
    <row r="116" spans="1:10" ht="51" hidden="1">
      <c r="A116" s="791">
        <v>1171100</v>
      </c>
      <c r="B116" s="741" t="s">
        <v>1677</v>
      </c>
      <c r="C116" s="738" t="s">
        <v>479</v>
      </c>
      <c r="D116" s="949">
        <v>0</v>
      </c>
      <c r="E116" s="992"/>
      <c r="F116" s="949"/>
      <c r="G116" s="949"/>
      <c r="H116" s="949"/>
      <c r="I116" s="949"/>
      <c r="J116" s="949"/>
    </row>
    <row r="117" spans="1:10" ht="25.5" hidden="1">
      <c r="A117" s="791">
        <v>1171200</v>
      </c>
      <c r="B117" s="776" t="s">
        <v>1678</v>
      </c>
      <c r="C117" s="794" t="s">
        <v>352</v>
      </c>
      <c r="D117" s="949">
        <v>0</v>
      </c>
      <c r="E117" s="992"/>
      <c r="F117" s="949"/>
      <c r="G117" s="949"/>
      <c r="H117" s="949"/>
      <c r="I117" s="949"/>
      <c r="J117" s="949"/>
    </row>
    <row r="118" spans="1:10" ht="51" hidden="1">
      <c r="A118" s="760">
        <v>1172000</v>
      </c>
      <c r="B118" s="795" t="s">
        <v>1017</v>
      </c>
      <c r="C118" s="771" t="s">
        <v>358</v>
      </c>
      <c r="D118" s="967">
        <v>0</v>
      </c>
      <c r="E118" s="994"/>
      <c r="F118" s="967">
        <v>0</v>
      </c>
      <c r="G118" s="967">
        <v>0</v>
      </c>
      <c r="H118" s="967">
        <v>0</v>
      </c>
      <c r="I118" s="967">
        <v>0</v>
      </c>
      <c r="J118" s="967">
        <v>0</v>
      </c>
    </row>
    <row r="119" spans="1:10" hidden="1">
      <c r="A119" s="760">
        <v>1172100</v>
      </c>
      <c r="B119" s="763" t="s">
        <v>1102</v>
      </c>
      <c r="C119" s="738" t="s">
        <v>1018</v>
      </c>
      <c r="D119" s="949">
        <v>0</v>
      </c>
      <c r="E119" s="992"/>
      <c r="F119" s="949"/>
      <c r="G119" s="949"/>
      <c r="H119" s="949"/>
      <c r="I119" s="949"/>
      <c r="J119" s="949"/>
    </row>
    <row r="120" spans="1:10" hidden="1">
      <c r="A120" s="760">
        <v>1172200</v>
      </c>
      <c r="B120" s="763" t="s">
        <v>1103</v>
      </c>
      <c r="C120" s="796">
        <v>482200</v>
      </c>
      <c r="D120" s="949">
        <v>0</v>
      </c>
      <c r="E120" s="992"/>
      <c r="F120" s="949"/>
      <c r="G120" s="949"/>
      <c r="H120" s="949"/>
      <c r="I120" s="949"/>
      <c r="J120" s="949"/>
    </row>
    <row r="121" spans="1:10" hidden="1">
      <c r="A121" s="760">
        <v>1172300</v>
      </c>
      <c r="B121" s="776" t="s">
        <v>1679</v>
      </c>
      <c r="C121" s="742" t="s">
        <v>1020</v>
      </c>
      <c r="D121" s="949">
        <v>0</v>
      </c>
      <c r="E121" s="992"/>
      <c r="F121" s="949"/>
      <c r="G121" s="949"/>
      <c r="H121" s="949"/>
      <c r="I121" s="949"/>
      <c r="J121" s="949"/>
    </row>
    <row r="122" spans="1:10" ht="38.25" hidden="1">
      <c r="A122" s="760">
        <v>1172400</v>
      </c>
      <c r="B122" s="797" t="s">
        <v>1680</v>
      </c>
      <c r="C122" s="742" t="s">
        <v>125</v>
      </c>
      <c r="D122" s="865">
        <v>0</v>
      </c>
      <c r="E122" s="866"/>
      <c r="F122" s="865"/>
      <c r="G122" s="865"/>
      <c r="H122" s="865"/>
      <c r="I122" s="865"/>
      <c r="J122" s="865"/>
    </row>
    <row r="123" spans="1:10" ht="38.25" hidden="1">
      <c r="A123" s="760">
        <v>1173000</v>
      </c>
      <c r="B123" s="795" t="s">
        <v>126</v>
      </c>
      <c r="C123" s="771" t="s">
        <v>358</v>
      </c>
      <c r="D123" s="865">
        <v>0</v>
      </c>
      <c r="E123" s="866"/>
      <c r="F123" s="865">
        <v>0</v>
      </c>
      <c r="G123" s="865">
        <v>0</v>
      </c>
      <c r="H123" s="865">
        <v>0</v>
      </c>
      <c r="I123" s="865">
        <v>0</v>
      </c>
      <c r="J123" s="865">
        <v>0</v>
      </c>
    </row>
    <row r="124" spans="1:10" ht="25.5" hidden="1">
      <c r="A124" s="791">
        <v>1173100</v>
      </c>
      <c r="B124" s="798" t="s">
        <v>127</v>
      </c>
      <c r="C124" s="742" t="s">
        <v>1088</v>
      </c>
      <c r="D124" s="865">
        <v>0</v>
      </c>
      <c r="E124" s="866"/>
      <c r="F124" s="865"/>
      <c r="G124" s="865"/>
      <c r="H124" s="865"/>
      <c r="I124" s="865"/>
      <c r="J124" s="865"/>
    </row>
    <row r="125" spans="1:10" ht="51" hidden="1">
      <c r="A125" s="791">
        <v>1174000</v>
      </c>
      <c r="B125" s="795" t="s">
        <v>1089</v>
      </c>
      <c r="C125" s="771" t="s">
        <v>358</v>
      </c>
      <c r="D125" s="865">
        <v>0</v>
      </c>
      <c r="E125" s="866"/>
      <c r="F125" s="865">
        <v>0</v>
      </c>
      <c r="G125" s="865">
        <v>0</v>
      </c>
      <c r="H125" s="865">
        <v>0</v>
      </c>
      <c r="I125" s="865">
        <v>0</v>
      </c>
      <c r="J125" s="865">
        <v>0</v>
      </c>
    </row>
    <row r="126" spans="1:10" ht="38.25" hidden="1">
      <c r="A126" s="791">
        <v>1174100</v>
      </c>
      <c r="B126" s="798" t="s">
        <v>1104</v>
      </c>
      <c r="C126" s="742" t="s">
        <v>1090</v>
      </c>
      <c r="D126" s="865">
        <v>0</v>
      </c>
      <c r="E126" s="866"/>
      <c r="F126" s="865"/>
      <c r="G126" s="865"/>
      <c r="H126" s="865"/>
      <c r="I126" s="865"/>
      <c r="J126" s="865"/>
    </row>
    <row r="127" spans="1:10" ht="25.5" hidden="1">
      <c r="A127" s="791">
        <v>1174200</v>
      </c>
      <c r="B127" s="797" t="s">
        <v>1681</v>
      </c>
      <c r="C127" s="742" t="s">
        <v>447</v>
      </c>
      <c r="D127" s="865">
        <v>0</v>
      </c>
      <c r="E127" s="866"/>
      <c r="F127" s="865"/>
      <c r="G127" s="865"/>
      <c r="H127" s="865"/>
      <c r="I127" s="865"/>
      <c r="J127" s="865"/>
    </row>
    <row r="128" spans="1:10" ht="51" hidden="1">
      <c r="A128" s="791">
        <v>1175000</v>
      </c>
      <c r="B128" s="795" t="s">
        <v>558</v>
      </c>
      <c r="C128" s="771" t="s">
        <v>358</v>
      </c>
      <c r="D128" s="865">
        <v>0</v>
      </c>
      <c r="E128" s="866"/>
      <c r="F128" s="865">
        <v>0</v>
      </c>
      <c r="G128" s="865">
        <v>0</v>
      </c>
      <c r="H128" s="865">
        <v>0</v>
      </c>
      <c r="I128" s="865">
        <v>0</v>
      </c>
      <c r="J128" s="865">
        <v>0</v>
      </c>
    </row>
    <row r="129" spans="1:12" ht="51" hidden="1">
      <c r="A129" s="791">
        <v>1175100</v>
      </c>
      <c r="B129" s="797" t="s">
        <v>1682</v>
      </c>
      <c r="C129" s="742" t="s">
        <v>227</v>
      </c>
      <c r="D129" s="865">
        <v>0</v>
      </c>
      <c r="E129" s="866"/>
      <c r="F129" s="865"/>
      <c r="G129" s="865"/>
      <c r="H129" s="865"/>
      <c r="I129" s="865"/>
      <c r="J129" s="865"/>
    </row>
    <row r="130" spans="1:12">
      <c r="A130" s="791">
        <v>1176000</v>
      </c>
      <c r="B130" s="795" t="s">
        <v>228</v>
      </c>
      <c r="C130" s="771" t="s">
        <v>358</v>
      </c>
      <c r="D130" s="865">
        <v>0</v>
      </c>
      <c r="E130" s="866"/>
      <c r="F130" s="865">
        <v>0</v>
      </c>
      <c r="G130" s="865">
        <v>0</v>
      </c>
      <c r="H130" s="865">
        <v>0</v>
      </c>
      <c r="I130" s="865">
        <v>0</v>
      </c>
      <c r="J130" s="865">
        <v>0</v>
      </c>
    </row>
    <row r="131" spans="1:12">
      <c r="A131" s="791">
        <v>1176100</v>
      </c>
      <c r="B131" s="797" t="s">
        <v>1683</v>
      </c>
      <c r="C131" s="742" t="s">
        <v>8</v>
      </c>
      <c r="D131" s="865">
        <v>0</v>
      </c>
      <c r="E131" s="866"/>
      <c r="F131" s="865"/>
      <c r="G131" s="865"/>
      <c r="H131" s="865"/>
      <c r="I131" s="865"/>
      <c r="J131" s="865"/>
    </row>
    <row r="132" spans="1:12">
      <c r="A132" s="791">
        <v>1177000</v>
      </c>
      <c r="B132" s="795" t="s">
        <v>587</v>
      </c>
      <c r="C132" s="771" t="s">
        <v>358</v>
      </c>
      <c r="D132" s="865">
        <v>0</v>
      </c>
      <c r="E132" s="866"/>
      <c r="F132" s="865">
        <v>0</v>
      </c>
      <c r="G132" s="865">
        <v>0</v>
      </c>
      <c r="H132" s="865">
        <v>0</v>
      </c>
      <c r="I132" s="865">
        <v>0</v>
      </c>
      <c r="J132" s="865">
        <v>0</v>
      </c>
    </row>
    <row r="133" spans="1:12" ht="13.5" thickBot="1">
      <c r="A133" s="785">
        <v>1177100</v>
      </c>
      <c r="B133" s="799" t="s">
        <v>1684</v>
      </c>
      <c r="C133" s="746" t="s">
        <v>259</v>
      </c>
      <c r="D133" s="867">
        <v>0</v>
      </c>
      <c r="E133" s="868"/>
      <c r="F133" s="867"/>
      <c r="G133" s="867"/>
      <c r="H133" s="867"/>
      <c r="I133" s="867"/>
      <c r="J133" s="867"/>
    </row>
    <row r="134" spans="1:12" ht="13.5" thickBot="1">
      <c r="A134" s="801" t="s">
        <v>260</v>
      </c>
      <c r="B134" s="802" t="s">
        <v>261</v>
      </c>
      <c r="C134" s="803"/>
      <c r="D134" s="869"/>
      <c r="E134" s="870"/>
      <c r="F134" s="869"/>
      <c r="G134" s="869"/>
      <c r="H134" s="869"/>
      <c r="I134" s="869"/>
      <c r="J134" s="869"/>
    </row>
    <row r="135" spans="1:12" ht="29.25" customHeight="1" thickBot="1">
      <c r="A135" s="805" t="s">
        <v>262</v>
      </c>
      <c r="B135" s="806" t="s">
        <v>648</v>
      </c>
      <c r="C135" s="807" t="s">
        <v>358</v>
      </c>
      <c r="D135" s="871">
        <f>D138</f>
        <v>980</v>
      </c>
      <c r="E135" s="872">
        <f>E141</f>
        <v>0</v>
      </c>
      <c r="F135" s="871">
        <f>F138</f>
        <v>980</v>
      </c>
      <c r="G135" s="871">
        <f>G138</f>
        <v>980</v>
      </c>
      <c r="H135" s="871">
        <f>H138</f>
        <v>980</v>
      </c>
      <c r="I135" s="871">
        <f>I138</f>
        <v>980</v>
      </c>
      <c r="J135" s="871">
        <f>J138</f>
        <v>980</v>
      </c>
    </row>
    <row r="136" spans="1:12" ht="13.5" thickBot="1">
      <c r="A136" s="808"/>
      <c r="B136" s="809" t="s">
        <v>649</v>
      </c>
      <c r="C136" s="810"/>
      <c r="D136" s="1411"/>
      <c r="E136" s="1810"/>
      <c r="F136" s="1411"/>
      <c r="G136" s="1411"/>
      <c r="H136" s="1411"/>
      <c r="I136" s="1411"/>
      <c r="J136" s="1411"/>
    </row>
    <row r="137" spans="1:12">
      <c r="A137" s="801" t="s">
        <v>260</v>
      </c>
      <c r="B137" s="802" t="s">
        <v>261</v>
      </c>
      <c r="C137" s="812"/>
      <c r="D137" s="1412"/>
      <c r="E137" s="1811"/>
      <c r="F137" s="1412"/>
      <c r="G137" s="1412"/>
      <c r="H137" s="1412"/>
      <c r="I137" s="1412"/>
      <c r="J137" s="1412"/>
    </row>
    <row r="138" spans="1:12" ht="21" customHeight="1">
      <c r="A138" s="814" t="s">
        <v>650</v>
      </c>
      <c r="B138" s="1669" t="s">
        <v>651</v>
      </c>
      <c r="C138" s="816" t="s">
        <v>358</v>
      </c>
      <c r="D138" s="998">
        <f>D140+D141+D142</f>
        <v>980</v>
      </c>
      <c r="E138" s="999"/>
      <c r="F138" s="998">
        <f>F140+F141+F142</f>
        <v>980</v>
      </c>
      <c r="G138" s="998">
        <f>G140+G141+G142</f>
        <v>980</v>
      </c>
      <c r="H138" s="998">
        <f>H140+H141+H142</f>
        <v>980</v>
      </c>
      <c r="I138" s="998">
        <f>I140+I141+I142</f>
        <v>980</v>
      </c>
      <c r="J138" s="998">
        <f>F138</f>
        <v>980</v>
      </c>
    </row>
    <row r="139" spans="1:12">
      <c r="A139" s="818" t="s">
        <v>652</v>
      </c>
      <c r="B139" s="797" t="s">
        <v>1685</v>
      </c>
      <c r="C139" s="819" t="s">
        <v>987</v>
      </c>
      <c r="D139" s="863">
        <v>0</v>
      </c>
      <c r="E139" s="864"/>
      <c r="F139" s="863"/>
      <c r="G139" s="863"/>
      <c r="H139" s="863"/>
      <c r="I139" s="863"/>
      <c r="J139" s="863"/>
    </row>
    <row r="140" spans="1:12">
      <c r="A140" s="818" t="s">
        <v>988</v>
      </c>
      <c r="B140" s="797" t="s">
        <v>1686</v>
      </c>
      <c r="C140" s="819" t="s">
        <v>965</v>
      </c>
      <c r="D140" s="864">
        <v>0</v>
      </c>
      <c r="E140" s="864">
        <v>0</v>
      </c>
      <c r="F140" s="863">
        <f>D140+E140</f>
        <v>0</v>
      </c>
      <c r="G140" s="860" t="s">
        <v>738</v>
      </c>
      <c r="H140" s="860">
        <v>0</v>
      </c>
      <c r="I140" s="860">
        <v>0</v>
      </c>
      <c r="J140" s="860">
        <f>F140</f>
        <v>0</v>
      </c>
    </row>
    <row r="141" spans="1:12" ht="25.5">
      <c r="A141" s="818" t="s">
        <v>966</v>
      </c>
      <c r="B141" s="797" t="s">
        <v>1687</v>
      </c>
      <c r="C141" s="1253" t="s">
        <v>968</v>
      </c>
      <c r="D141" s="864">
        <v>0</v>
      </c>
      <c r="E141" s="864">
        <v>0</v>
      </c>
      <c r="F141" s="861">
        <f>D141+E141</f>
        <v>0</v>
      </c>
      <c r="G141" s="858">
        <v>0</v>
      </c>
      <c r="H141" s="858">
        <v>0</v>
      </c>
      <c r="I141" s="858">
        <v>0</v>
      </c>
      <c r="J141" s="863">
        <f>F141</f>
        <v>0</v>
      </c>
    </row>
    <row r="142" spans="1:12" ht="21.75" customHeight="1">
      <c r="A142" s="818" t="s">
        <v>969</v>
      </c>
      <c r="B142" s="797" t="s">
        <v>1688</v>
      </c>
      <c r="C142" s="819" t="s">
        <v>1099</v>
      </c>
      <c r="D142" s="1479">
        <v>980</v>
      </c>
      <c r="E142" s="2144">
        <v>0</v>
      </c>
      <c r="F142" s="1497">
        <f>D142+E142</f>
        <v>980</v>
      </c>
      <c r="G142" s="1497">
        <v>980</v>
      </c>
      <c r="H142" s="1497">
        <v>980</v>
      </c>
      <c r="I142" s="1497">
        <v>980</v>
      </c>
      <c r="J142" s="1497">
        <f>F142</f>
        <v>980</v>
      </c>
      <c r="K142" s="2663" t="s">
        <v>2295</v>
      </c>
      <c r="L142" s="2664"/>
    </row>
    <row r="143" spans="1:12" ht="15.75" customHeight="1">
      <c r="A143" s="818" t="s">
        <v>138</v>
      </c>
      <c r="B143" s="798" t="s">
        <v>139</v>
      </c>
      <c r="C143" s="819" t="s">
        <v>140</v>
      </c>
      <c r="D143" s="863">
        <v>0</v>
      </c>
      <c r="E143" s="864"/>
      <c r="F143" s="863"/>
      <c r="G143" s="863"/>
      <c r="H143" s="863"/>
      <c r="I143" s="863"/>
      <c r="J143" s="863"/>
    </row>
    <row r="144" spans="1:12" ht="0.75" hidden="1" customHeight="1">
      <c r="A144" s="818" t="s">
        <v>141</v>
      </c>
      <c r="B144" s="797" t="s">
        <v>1689</v>
      </c>
      <c r="C144" s="819" t="s">
        <v>897</v>
      </c>
      <c r="D144" s="863">
        <v>0</v>
      </c>
      <c r="E144" s="864"/>
      <c r="F144" s="863"/>
      <c r="G144" s="863"/>
      <c r="H144" s="863"/>
      <c r="I144" s="863"/>
      <c r="J144" s="863"/>
    </row>
    <row r="145" spans="1:10" hidden="1">
      <c r="A145" s="818" t="s">
        <v>898</v>
      </c>
      <c r="B145" s="797" t="s">
        <v>1690</v>
      </c>
      <c r="C145" s="819" t="s">
        <v>900</v>
      </c>
      <c r="D145" s="863">
        <v>0</v>
      </c>
      <c r="E145" s="864"/>
      <c r="F145" s="863"/>
      <c r="G145" s="863"/>
      <c r="H145" s="863"/>
      <c r="I145" s="863"/>
      <c r="J145" s="863"/>
    </row>
    <row r="146" spans="1:10" hidden="1">
      <c r="A146" s="818" t="s">
        <v>655</v>
      </c>
      <c r="B146" s="797" t="s">
        <v>1691</v>
      </c>
      <c r="C146" s="819" t="s">
        <v>657</v>
      </c>
      <c r="D146" s="863">
        <v>0</v>
      </c>
      <c r="E146" s="864"/>
      <c r="F146" s="863"/>
      <c r="G146" s="863"/>
      <c r="H146" s="863"/>
      <c r="I146" s="863"/>
      <c r="J146" s="863"/>
    </row>
    <row r="147" spans="1:10" hidden="1">
      <c r="A147" s="818" t="s">
        <v>658</v>
      </c>
      <c r="B147" s="795" t="s">
        <v>659</v>
      </c>
      <c r="C147" s="820" t="s">
        <v>358</v>
      </c>
      <c r="D147" s="863">
        <v>0</v>
      </c>
      <c r="E147" s="864"/>
      <c r="F147" s="863">
        <v>0</v>
      </c>
      <c r="G147" s="863"/>
      <c r="H147" s="863">
        <v>0</v>
      </c>
      <c r="I147" s="863">
        <v>0</v>
      </c>
      <c r="J147" s="863">
        <v>0</v>
      </c>
    </row>
    <row r="148" spans="1:10" hidden="1">
      <c r="A148" s="818" t="s">
        <v>660</v>
      </c>
      <c r="B148" s="798" t="s">
        <v>661</v>
      </c>
      <c r="C148" s="819" t="s">
        <v>662</v>
      </c>
      <c r="D148" s="863">
        <v>0</v>
      </c>
      <c r="E148" s="864"/>
      <c r="F148" s="863"/>
      <c r="G148" s="863"/>
      <c r="H148" s="863"/>
      <c r="I148" s="863"/>
      <c r="J148" s="863"/>
    </row>
    <row r="149" spans="1:10" hidden="1">
      <c r="A149" s="818" t="s">
        <v>663</v>
      </c>
      <c r="B149" s="798" t="s">
        <v>664</v>
      </c>
      <c r="C149" s="819" t="s">
        <v>665</v>
      </c>
      <c r="D149" s="863">
        <v>0</v>
      </c>
      <c r="E149" s="864"/>
      <c r="F149" s="863"/>
      <c r="G149" s="863"/>
      <c r="H149" s="863"/>
      <c r="I149" s="863"/>
      <c r="J149" s="863"/>
    </row>
    <row r="150" spans="1:10" ht="25.5" hidden="1">
      <c r="A150" s="818" t="s">
        <v>666</v>
      </c>
      <c r="B150" s="797" t="s">
        <v>1692</v>
      </c>
      <c r="C150" s="819" t="s">
        <v>314</v>
      </c>
      <c r="D150" s="863">
        <v>0</v>
      </c>
      <c r="E150" s="864"/>
      <c r="F150" s="863"/>
      <c r="G150" s="863"/>
      <c r="H150" s="863"/>
      <c r="I150" s="863"/>
      <c r="J150" s="863"/>
    </row>
    <row r="151" spans="1:10" ht="25.5" hidden="1">
      <c r="A151" s="818" t="s">
        <v>315</v>
      </c>
      <c r="B151" s="797" t="s">
        <v>1693</v>
      </c>
      <c r="C151" s="1670" t="s">
        <v>317</v>
      </c>
      <c r="D151" s="860">
        <v>0</v>
      </c>
      <c r="E151" s="864"/>
      <c r="F151" s="863"/>
      <c r="G151" s="863"/>
      <c r="H151" s="863"/>
      <c r="I151" s="863"/>
      <c r="J151" s="863"/>
    </row>
    <row r="152" spans="1:10" ht="0.75" customHeight="1">
      <c r="A152" s="818" t="s">
        <v>318</v>
      </c>
      <c r="B152" s="795" t="s">
        <v>319</v>
      </c>
      <c r="C152" s="1671" t="s">
        <v>358</v>
      </c>
      <c r="D152" s="860">
        <v>0</v>
      </c>
      <c r="E152" s="864"/>
      <c r="F152" s="863">
        <v>0</v>
      </c>
      <c r="G152" s="863">
        <v>0</v>
      </c>
      <c r="H152" s="863">
        <v>0</v>
      </c>
      <c r="I152" s="863">
        <v>0</v>
      </c>
      <c r="J152" s="863">
        <v>0</v>
      </c>
    </row>
    <row r="153" spans="1:10" hidden="1">
      <c r="A153" s="818" t="s">
        <v>320</v>
      </c>
      <c r="B153" s="798" t="s">
        <v>1105</v>
      </c>
      <c r="C153" s="1672" t="s">
        <v>321</v>
      </c>
      <c r="D153" s="860">
        <v>0</v>
      </c>
      <c r="E153" s="864"/>
      <c r="F153" s="863"/>
      <c r="G153" s="863"/>
      <c r="H153" s="863"/>
      <c r="I153" s="863"/>
      <c r="J153" s="863"/>
    </row>
    <row r="154" spans="1:10" hidden="1">
      <c r="A154" s="821" t="s">
        <v>322</v>
      </c>
      <c r="B154" s="822" t="s">
        <v>323</v>
      </c>
      <c r="C154" s="1671" t="s">
        <v>358</v>
      </c>
      <c r="D154" s="860">
        <v>0</v>
      </c>
      <c r="E154" s="864"/>
      <c r="F154" s="863">
        <v>0</v>
      </c>
      <c r="G154" s="863">
        <v>0</v>
      </c>
      <c r="H154" s="863">
        <v>0</v>
      </c>
      <c r="I154" s="863">
        <v>0</v>
      </c>
      <c r="J154" s="863">
        <v>0</v>
      </c>
    </row>
    <row r="155" spans="1:10" hidden="1">
      <c r="A155" s="818" t="s">
        <v>324</v>
      </c>
      <c r="B155" s="798" t="s">
        <v>1106</v>
      </c>
      <c r="C155" s="1672" t="s">
        <v>325</v>
      </c>
      <c r="D155" s="860">
        <v>0</v>
      </c>
      <c r="E155" s="864"/>
      <c r="F155" s="863"/>
      <c r="G155" s="863"/>
      <c r="H155" s="863"/>
      <c r="I155" s="863"/>
      <c r="J155" s="863"/>
    </row>
    <row r="156" spans="1:10" hidden="1">
      <c r="A156" s="818" t="s">
        <v>326</v>
      </c>
      <c r="B156" s="798" t="s">
        <v>1107</v>
      </c>
      <c r="C156" s="1672" t="s">
        <v>327</v>
      </c>
      <c r="D156" s="860">
        <v>0</v>
      </c>
      <c r="E156" s="864"/>
      <c r="F156" s="863"/>
      <c r="G156" s="863"/>
      <c r="H156" s="863"/>
      <c r="I156" s="863"/>
      <c r="J156" s="863"/>
    </row>
    <row r="157" spans="1:10" hidden="1">
      <c r="A157" s="818" t="s">
        <v>328</v>
      </c>
      <c r="B157" s="797" t="s">
        <v>1694</v>
      </c>
      <c r="C157" s="1672" t="s">
        <v>330</v>
      </c>
      <c r="D157" s="860">
        <v>0</v>
      </c>
      <c r="E157" s="864"/>
      <c r="F157" s="863"/>
      <c r="G157" s="863"/>
      <c r="H157" s="863"/>
      <c r="I157" s="863"/>
      <c r="J157" s="863"/>
    </row>
    <row r="158" spans="1:10" ht="26.25" thickBot="1">
      <c r="A158" s="823">
        <v>1244000</v>
      </c>
      <c r="B158" s="824" t="s">
        <v>1695</v>
      </c>
      <c r="C158" s="1673" t="s">
        <v>1134</v>
      </c>
      <c r="D158" s="860">
        <v>0</v>
      </c>
      <c r="E158" s="864"/>
      <c r="F158" s="863"/>
      <c r="G158" s="863"/>
      <c r="H158" s="863"/>
      <c r="I158" s="863"/>
      <c r="J158" s="863"/>
    </row>
    <row r="159" spans="1:10" ht="25.5" customHeight="1" thickBot="1">
      <c r="A159" s="826">
        <v>1000000</v>
      </c>
      <c r="B159" s="827" t="s">
        <v>1135</v>
      </c>
      <c r="C159" s="1674" t="s">
        <v>358</v>
      </c>
      <c r="D159" s="1121">
        <f t="shared" ref="D159:I159" si="3">D33+D135</f>
        <v>980</v>
      </c>
      <c r="E159" s="1676">
        <f t="shared" si="3"/>
        <v>0</v>
      </c>
      <c r="F159" s="1675">
        <f t="shared" si="3"/>
        <v>1980</v>
      </c>
      <c r="G159" s="1675">
        <f t="shared" si="3"/>
        <v>980</v>
      </c>
      <c r="H159" s="1675">
        <f t="shared" si="3"/>
        <v>980</v>
      </c>
      <c r="I159" s="1675">
        <f t="shared" si="3"/>
        <v>1980</v>
      </c>
      <c r="J159" s="1676">
        <f>F159</f>
        <v>1980</v>
      </c>
    </row>
    <row r="160" spans="1:10">
      <c r="A160" s="829"/>
      <c r="B160" s="830"/>
      <c r="C160" s="831"/>
      <c r="D160" s="678"/>
      <c r="F160" s="678"/>
      <c r="G160" s="678"/>
      <c r="H160" s="678"/>
      <c r="I160" s="678"/>
      <c r="J160" s="678"/>
    </row>
    <row r="161" spans="1:10" ht="14.25">
      <c r="A161" s="2617"/>
      <c r="B161" s="2617"/>
      <c r="C161" s="2617"/>
      <c r="D161" s="2617"/>
      <c r="E161" s="2617"/>
      <c r="F161" s="2617"/>
      <c r="G161" s="2617"/>
      <c r="H161" s="2617"/>
      <c r="I161" s="2617"/>
      <c r="J161" s="2617"/>
    </row>
    <row r="162" spans="1:10" s="678" customFormat="1" ht="15.75" customHeight="1">
      <c r="A162" s="2594" t="s">
        <v>2261</v>
      </c>
      <c r="B162" s="2594"/>
      <c r="C162" s="2594"/>
      <c r="D162" s="2594"/>
      <c r="E162" s="2594"/>
      <c r="F162" s="2594"/>
      <c r="G162" s="2594"/>
      <c r="H162" s="2594"/>
      <c r="I162" s="2594"/>
      <c r="J162" s="2594"/>
    </row>
    <row r="163" spans="1:10">
      <c r="A163" s="2610" t="s">
        <v>1114</v>
      </c>
      <c r="B163" s="2610"/>
      <c r="C163" s="2610"/>
      <c r="D163" s="2610"/>
      <c r="E163" s="2610"/>
      <c r="F163" s="2610"/>
      <c r="G163" s="2610"/>
      <c r="H163" s="2610"/>
      <c r="I163" s="2610"/>
      <c r="J163" s="2610"/>
    </row>
    <row r="164" spans="1:10" ht="14.25">
      <c r="A164" s="832" t="s">
        <v>1696</v>
      </c>
      <c r="B164" s="832"/>
      <c r="C164" s="833"/>
      <c r="D164" s="832"/>
      <c r="E164" s="1679"/>
      <c r="F164" s="832"/>
      <c r="G164" s="832" t="s">
        <v>1143</v>
      </c>
      <c r="H164" s="832"/>
      <c r="I164" s="832"/>
      <c r="J164" s="832"/>
    </row>
    <row r="165" spans="1:10" ht="12.75" customHeight="1">
      <c r="A165" s="834" t="s">
        <v>1697</v>
      </c>
      <c r="B165" s="834"/>
      <c r="C165" s="834"/>
      <c r="D165" s="678"/>
      <c r="E165" s="1680" t="s">
        <v>309</v>
      </c>
      <c r="F165" s="678"/>
      <c r="G165" s="675" t="s">
        <v>310</v>
      </c>
      <c r="H165" s="678"/>
      <c r="I165" s="678"/>
      <c r="J165" s="834"/>
    </row>
    <row r="166" spans="1:10" ht="14.25" hidden="1">
      <c r="A166" s="835"/>
      <c r="B166" s="835"/>
      <c r="C166" s="834"/>
      <c r="D166" s="835"/>
      <c r="E166" s="1809"/>
      <c r="F166" s="835"/>
      <c r="G166" s="835"/>
      <c r="H166" s="835"/>
      <c r="I166" s="835"/>
      <c r="J166" s="835"/>
    </row>
    <row r="167" spans="1:10" ht="14.25">
      <c r="A167" s="832" t="s">
        <v>2075</v>
      </c>
      <c r="B167" s="832"/>
      <c r="C167" s="833"/>
      <c r="D167" s="832"/>
      <c r="E167" s="1679"/>
      <c r="F167" s="832"/>
      <c r="G167" s="832" t="s">
        <v>1147</v>
      </c>
      <c r="H167" s="832"/>
      <c r="I167" s="832"/>
      <c r="J167" s="832"/>
    </row>
    <row r="168" spans="1:10" ht="14.25">
      <c r="A168" s="834" t="s">
        <v>1700</v>
      </c>
      <c r="B168" s="833" t="s">
        <v>642</v>
      </c>
      <c r="C168" s="836"/>
      <c r="D168" s="678"/>
      <c r="E168" s="1680" t="s">
        <v>309</v>
      </c>
      <c r="F168" s="678"/>
      <c r="G168" s="675" t="s">
        <v>310</v>
      </c>
      <c r="H168" s="678"/>
      <c r="I168" s="678"/>
      <c r="J168" s="834"/>
    </row>
    <row r="169" spans="1:10">
      <c r="A169" s="688"/>
      <c r="B169" s="679"/>
      <c r="C169" s="689"/>
      <c r="D169" s="678"/>
      <c r="F169" s="678"/>
      <c r="G169" s="678"/>
      <c r="H169" s="678"/>
      <c r="I169" s="678"/>
      <c r="J169" s="678"/>
    </row>
    <row r="170" spans="1:10">
      <c r="A170" s="688"/>
      <c r="B170" s="679"/>
      <c r="C170" s="689"/>
      <c r="D170" s="678"/>
      <c r="F170" s="678"/>
      <c r="G170" s="678"/>
      <c r="H170" s="678"/>
      <c r="I170" s="678"/>
      <c r="J170" s="678"/>
    </row>
    <row r="171" spans="1:10">
      <c r="A171" s="688"/>
      <c r="B171" s="679"/>
      <c r="C171" s="689"/>
      <c r="D171" s="678"/>
      <c r="F171" s="678"/>
      <c r="G171" s="678"/>
      <c r="H171" s="678"/>
      <c r="I171" s="678"/>
      <c r="J171" s="678"/>
    </row>
    <row r="172" spans="1:10">
      <c r="A172" s="688"/>
      <c r="B172" s="679"/>
      <c r="C172" s="689"/>
      <c r="D172" s="678"/>
      <c r="F172" s="678"/>
      <c r="G172" s="678"/>
      <c r="H172" s="678"/>
      <c r="I172" s="678"/>
      <c r="J172" s="678"/>
    </row>
  </sheetData>
  <mergeCells count="20">
    <mergeCell ref="A162:J162"/>
    <mergeCell ref="A163:J163"/>
    <mergeCell ref="F24:J25"/>
    <mergeCell ref="F30:F31"/>
    <mergeCell ref="G30:J30"/>
    <mergeCell ref="A161:J161"/>
    <mergeCell ref="H28:J28"/>
    <mergeCell ref="K142:L142"/>
    <mergeCell ref="A12:E12"/>
    <mergeCell ref="F1:J1"/>
    <mergeCell ref="F3:J3"/>
    <mergeCell ref="A6:E6"/>
    <mergeCell ref="A8:E8"/>
    <mergeCell ref="A11:E11"/>
    <mergeCell ref="A13:B13"/>
    <mergeCell ref="A14:J14"/>
    <mergeCell ref="A15:J15"/>
    <mergeCell ref="A16:J16"/>
    <mergeCell ref="A17:E18"/>
    <mergeCell ref="F17:J18"/>
  </mergeCells>
  <pageMargins left="0.7" right="0.7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C00000"/>
  </sheetPr>
  <dimension ref="A1:N174"/>
  <sheetViews>
    <sheetView topLeftCell="A25" workbookViewId="0">
      <selection activeCell="A162" sqref="A162:XFD162"/>
    </sheetView>
  </sheetViews>
  <sheetFormatPr defaultRowHeight="12.75"/>
  <cols>
    <col min="1" max="1" width="7" style="626" customWidth="1"/>
    <col min="2" max="2" width="40.5703125" style="626" customWidth="1"/>
    <col min="3" max="3" width="8.140625" style="626" customWidth="1"/>
    <col min="4" max="4" width="11" style="626" customWidth="1"/>
    <col min="5" max="5" width="10.5703125" style="626" customWidth="1"/>
    <col min="6" max="7" width="12.28515625" style="626" customWidth="1"/>
    <col min="8" max="8" width="11.5703125" style="626" customWidth="1"/>
    <col min="9" max="9" width="11.28515625" style="626" customWidth="1"/>
    <col min="10" max="10" width="11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8"/>
      <c r="B1" s="679"/>
      <c r="C1" s="680"/>
      <c r="D1" s="678"/>
      <c r="E1" s="681"/>
      <c r="F1" s="2598" t="s">
        <v>32</v>
      </c>
      <c r="G1" s="2598"/>
      <c r="H1" s="2598"/>
      <c r="I1" s="2598"/>
      <c r="J1" s="2598"/>
      <c r="K1" s="678"/>
      <c r="L1" s="678"/>
    </row>
    <row r="2" spans="1:12">
      <c r="A2" s="678"/>
      <c r="B2" s="679"/>
      <c r="C2" s="680"/>
      <c r="D2" s="678"/>
      <c r="E2" s="681"/>
      <c r="F2" s="682"/>
      <c r="G2" s="682"/>
      <c r="H2" s="682"/>
      <c r="I2" s="682"/>
      <c r="J2" s="682"/>
      <c r="K2" s="678"/>
      <c r="L2" s="678"/>
    </row>
    <row r="3" spans="1:12">
      <c r="A3" s="678"/>
      <c r="B3" s="679"/>
      <c r="C3" s="680"/>
      <c r="D3" s="678"/>
      <c r="E3" s="681"/>
      <c r="F3" s="2599" t="s">
        <v>890</v>
      </c>
      <c r="G3" s="2599"/>
      <c r="H3" s="2599"/>
      <c r="I3" s="2599"/>
      <c r="J3" s="2599"/>
      <c r="K3" s="678"/>
      <c r="L3" s="678"/>
    </row>
    <row r="4" spans="1:12">
      <c r="A4" s="678"/>
      <c r="B4" s="679"/>
      <c r="C4" s="680"/>
      <c r="D4" s="678"/>
      <c r="E4" s="681"/>
      <c r="F4" s="683" t="s">
        <v>34</v>
      </c>
      <c r="G4" s="683"/>
      <c r="H4" s="678"/>
      <c r="I4" s="678"/>
      <c r="J4" s="678"/>
      <c r="K4" s="678"/>
      <c r="L4" s="678"/>
    </row>
    <row r="5" spans="1:12">
      <c r="A5" s="678"/>
      <c r="B5" s="836" t="s">
        <v>35</v>
      </c>
      <c r="C5" s="680"/>
      <c r="D5" s="678"/>
      <c r="E5" s="681"/>
      <c r="F5" s="681"/>
      <c r="G5" s="685" t="s">
        <v>174</v>
      </c>
      <c r="H5" s="678"/>
      <c r="I5" s="678"/>
      <c r="J5" s="678"/>
      <c r="K5" s="678"/>
      <c r="L5" s="678"/>
    </row>
    <row r="6" spans="1:12" ht="14.25">
      <c r="A6" s="2600"/>
      <c r="B6" s="2601"/>
      <c r="C6" s="2601"/>
      <c r="D6" s="2601"/>
      <c r="E6" s="2601"/>
      <c r="F6" s="683" t="s">
        <v>935</v>
      </c>
      <c r="G6" s="678"/>
      <c r="H6" s="678"/>
      <c r="I6" s="678"/>
      <c r="J6" s="688"/>
      <c r="K6" s="678"/>
      <c r="L6" s="678"/>
    </row>
    <row r="7" spans="1:12" s="678" customFormat="1">
      <c r="A7" s="688" t="s">
        <v>2274</v>
      </c>
      <c r="B7" s="679"/>
      <c r="C7" s="689"/>
      <c r="F7" s="681"/>
      <c r="G7" s="681"/>
    </row>
    <row r="8" spans="1:12" s="688" customFormat="1" ht="10.5">
      <c r="A8" s="2600" t="s">
        <v>1118</v>
      </c>
      <c r="B8" s="2600"/>
      <c r="C8" s="2600"/>
      <c r="D8" s="2600"/>
      <c r="E8" s="2600"/>
    </row>
    <row r="9" spans="1:12" ht="14.25">
      <c r="A9" s="838" t="s">
        <v>1702</v>
      </c>
      <c r="B9" s="830"/>
      <c r="C9" s="839"/>
      <c r="D9" s="840"/>
      <c r="E9" s="841"/>
      <c r="F9" s="841"/>
      <c r="G9" s="688"/>
      <c r="H9" s="678"/>
      <c r="I9" s="678"/>
      <c r="J9" s="678"/>
      <c r="K9" s="678"/>
      <c r="L9" s="678"/>
    </row>
    <row r="10" spans="1:12">
      <c r="A10" s="678"/>
      <c r="B10" s="679"/>
      <c r="C10" s="680"/>
      <c r="D10" s="678"/>
      <c r="E10" s="681"/>
      <c r="F10" s="681"/>
      <c r="G10" s="678"/>
      <c r="H10" s="678"/>
      <c r="I10" s="678"/>
      <c r="J10" s="678"/>
      <c r="K10" s="678"/>
      <c r="L10" s="678"/>
    </row>
    <row r="11" spans="1:12">
      <c r="A11" s="2602" t="s">
        <v>1148</v>
      </c>
      <c r="B11" s="2602"/>
      <c r="C11" s="2602"/>
      <c r="D11" s="2602"/>
      <c r="E11" s="2602"/>
      <c r="F11" s="681"/>
      <c r="G11" s="690" t="s">
        <v>208</v>
      </c>
      <c r="H11" s="678"/>
      <c r="I11" s="678"/>
      <c r="J11" s="678"/>
      <c r="K11" s="678"/>
      <c r="L11" s="678"/>
    </row>
    <row r="12" spans="1:12">
      <c r="A12" s="2597" t="s">
        <v>903</v>
      </c>
      <c r="B12" s="2597"/>
      <c r="C12" s="2597"/>
      <c r="D12" s="2597"/>
      <c r="E12" s="2597"/>
      <c r="F12" s="681"/>
      <c r="G12" s="678"/>
      <c r="H12" s="678"/>
      <c r="I12" s="678"/>
      <c r="J12" s="678"/>
      <c r="K12" s="678"/>
      <c r="L12" s="678"/>
    </row>
    <row r="13" spans="1:12" s="857" customFormat="1">
      <c r="A13" s="2603" t="s">
        <v>2266</v>
      </c>
      <c r="B13" s="2604"/>
      <c r="C13" s="1530"/>
      <c r="F13" s="1531"/>
      <c r="G13" s="1531"/>
    </row>
    <row r="14" spans="1:12" ht="15.75">
      <c r="A14" s="2632" t="s">
        <v>816</v>
      </c>
      <c r="B14" s="2632"/>
      <c r="C14" s="2632"/>
      <c r="D14" s="2632"/>
      <c r="E14" s="2632"/>
      <c r="F14" s="2632"/>
      <c r="G14" s="2632"/>
      <c r="H14" s="2632"/>
      <c r="I14" s="2632"/>
      <c r="J14" s="2632"/>
      <c r="K14" s="678"/>
      <c r="L14" s="678"/>
    </row>
    <row r="15" spans="1:12" ht="14.25">
      <c r="A15" s="2638" t="s">
        <v>1036</v>
      </c>
      <c r="B15" s="2622"/>
      <c r="C15" s="2622"/>
      <c r="D15" s="2622"/>
      <c r="E15" s="2622"/>
      <c r="F15" s="2622"/>
      <c r="G15" s="2622"/>
      <c r="H15" s="2622"/>
      <c r="I15" s="2622"/>
      <c r="J15" s="2622"/>
      <c r="K15" s="678"/>
      <c r="L15" s="678"/>
    </row>
    <row r="16" spans="1:12" ht="16.5">
      <c r="A16" s="2639" t="s">
        <v>2233</v>
      </c>
      <c r="B16" s="2639"/>
      <c r="C16" s="2639"/>
      <c r="D16" s="2639"/>
      <c r="E16" s="2639"/>
      <c r="F16" s="2639"/>
      <c r="G16" s="2639"/>
      <c r="H16" s="2639"/>
      <c r="I16" s="2639"/>
      <c r="J16" s="2639"/>
      <c r="K16" s="678"/>
      <c r="L16" s="678"/>
    </row>
    <row r="17" spans="1:14" ht="3.75" customHeight="1">
      <c r="A17" s="2619" t="s">
        <v>2229</v>
      </c>
      <c r="B17" s="2619"/>
      <c r="C17" s="2619"/>
      <c r="D17" s="2619"/>
      <c r="E17" s="2619"/>
      <c r="F17" s="2619"/>
      <c r="G17" s="2619"/>
      <c r="H17" s="2638"/>
      <c r="I17" s="2638"/>
      <c r="J17" s="2638"/>
      <c r="K17" s="688"/>
      <c r="L17" s="688"/>
    </row>
    <row r="18" spans="1:14" ht="19.5" customHeight="1">
      <c r="A18" s="2619"/>
      <c r="B18" s="2619"/>
      <c r="C18" s="2619"/>
      <c r="D18" s="2619"/>
      <c r="E18" s="2619"/>
      <c r="F18" s="2619"/>
      <c r="G18" s="2619"/>
      <c r="H18" s="2619"/>
      <c r="I18" s="2619"/>
      <c r="J18" s="2619"/>
      <c r="K18" s="688"/>
      <c r="L18" s="688"/>
    </row>
    <row r="19" spans="1:14">
      <c r="A19" s="693" t="s">
        <v>1005</v>
      </c>
      <c r="B19" s="694"/>
      <c r="C19" s="694"/>
      <c r="D19" s="694"/>
      <c r="E19" s="688"/>
      <c r="F19" s="695" t="s">
        <v>332</v>
      </c>
      <c r="G19" s="688"/>
      <c r="H19" s="688"/>
      <c r="I19" s="688"/>
      <c r="J19" s="688"/>
      <c r="K19" s="688"/>
      <c r="L19" s="688"/>
    </row>
    <row r="20" spans="1:14">
      <c r="A20" s="693" t="s">
        <v>257</v>
      </c>
      <c r="B20" s="696"/>
      <c r="C20" s="696"/>
      <c r="D20" s="696"/>
      <c r="E20" s="696"/>
      <c r="F20" s="693" t="s">
        <v>333</v>
      </c>
      <c r="G20" s="660" t="s">
        <v>559</v>
      </c>
      <c r="H20" s="656">
        <v>5</v>
      </c>
      <c r="I20" s="657">
        <v>1</v>
      </c>
      <c r="J20" s="696"/>
      <c r="K20" s="696"/>
      <c r="L20" s="696"/>
    </row>
    <row r="21" spans="1:14">
      <c r="A21" s="693" t="s">
        <v>334</v>
      </c>
      <c r="B21" s="693"/>
      <c r="C21" s="693"/>
      <c r="D21" s="693"/>
      <c r="E21" s="693"/>
      <c r="F21" s="696"/>
      <c r="G21" s="693"/>
      <c r="H21" s="696"/>
      <c r="I21" s="693"/>
      <c r="J21" s="693"/>
      <c r="K21" s="693"/>
      <c r="L21" s="693"/>
    </row>
    <row r="22" spans="1:14">
      <c r="A22" s="693" t="s">
        <v>926</v>
      </c>
      <c r="B22" s="693"/>
      <c r="C22" s="693"/>
      <c r="D22" s="697"/>
      <c r="E22" s="697"/>
      <c r="F22" s="693" t="s">
        <v>1845</v>
      </c>
      <c r="G22" s="693"/>
      <c r="H22" s="693"/>
      <c r="I22" s="693"/>
      <c r="J22" s="693"/>
      <c r="K22" s="693"/>
      <c r="L22" s="693"/>
    </row>
    <row r="23" spans="1:14" ht="24" customHeight="1">
      <c r="A23" s="693" t="s">
        <v>1660</v>
      </c>
      <c r="B23" s="696"/>
      <c r="C23" s="696"/>
      <c r="D23" s="696"/>
      <c r="E23" s="696"/>
      <c r="F23" s="693" t="s">
        <v>937</v>
      </c>
      <c r="G23" s="693"/>
      <c r="H23" s="693"/>
      <c r="I23" s="696"/>
      <c r="J23" s="698"/>
      <c r="K23" s="696"/>
      <c r="L23" s="696"/>
    </row>
    <row r="24" spans="1:14" ht="17.25" customHeight="1">
      <c r="A24" s="696" t="s">
        <v>207</v>
      </c>
      <c r="B24" s="698"/>
      <c r="C24" s="699"/>
      <c r="D24" s="696"/>
      <c r="E24" s="696"/>
      <c r="F24" s="2611" t="s">
        <v>942</v>
      </c>
      <c r="G24" s="2611"/>
      <c r="H24" s="2611"/>
      <c r="I24" s="2611"/>
      <c r="J24" s="2611"/>
      <c r="K24" s="696"/>
      <c r="L24" s="696"/>
    </row>
    <row r="25" spans="1:14" ht="13.5" thickBot="1">
      <c r="A25" s="695" t="s">
        <v>916</v>
      </c>
      <c r="B25" s="700"/>
      <c r="C25" s="701"/>
      <c r="D25" s="700"/>
      <c r="E25" s="696"/>
      <c r="F25" s="2611"/>
      <c r="G25" s="2611"/>
      <c r="H25" s="2611"/>
      <c r="I25" s="2611"/>
      <c r="J25" s="2611"/>
      <c r="K25" s="696"/>
      <c r="L25" s="696"/>
    </row>
    <row r="26" spans="1:14" ht="13.5" thickBot="1">
      <c r="A26" s="693" t="s">
        <v>116</v>
      </c>
      <c r="B26" s="696"/>
      <c r="C26" s="699"/>
      <c r="D26" s="698"/>
      <c r="E26" s="702"/>
      <c r="G26" s="703"/>
      <c r="H26" s="704"/>
      <c r="I26" s="705"/>
      <c r="K26" s="698"/>
      <c r="L26" s="698"/>
    </row>
    <row r="27" spans="1:14" ht="13.5" thickBot="1">
      <c r="A27" s="693" t="s">
        <v>418</v>
      </c>
      <c r="B27" s="696"/>
      <c r="C27" s="696"/>
      <c r="D27" s="700"/>
      <c r="E27" s="700"/>
      <c r="F27" s="700"/>
      <c r="G27" s="706" t="s">
        <v>419</v>
      </c>
      <c r="H27" s="696"/>
      <c r="I27" s="698"/>
      <c r="J27" s="698"/>
      <c r="K27" s="700"/>
      <c r="L27" s="700"/>
    </row>
    <row r="28" spans="1:14" ht="13.5" thickBot="1">
      <c r="A28" s="693" t="s">
        <v>420</v>
      </c>
      <c r="B28" s="707"/>
      <c r="C28" s="708"/>
      <c r="D28" s="699"/>
      <c r="E28" s="709"/>
      <c r="F28" s="710"/>
      <c r="G28" s="688"/>
      <c r="H28" s="2618">
        <v>900272000507</v>
      </c>
      <c r="I28" s="2618"/>
      <c r="J28" s="2618"/>
      <c r="K28" s="688"/>
      <c r="L28" s="688"/>
    </row>
    <row r="29" spans="1:14" ht="4.5" customHeight="1" thickBot="1"/>
    <row r="30" spans="1:14" ht="49.5" customHeight="1" thickBot="1">
      <c r="A30" s="711" t="s">
        <v>406</v>
      </c>
      <c r="B30" s="712" t="s">
        <v>421</v>
      </c>
      <c r="C30" s="713"/>
      <c r="D30" s="712" t="s">
        <v>422</v>
      </c>
      <c r="E30" s="714"/>
      <c r="F30" s="2612" t="s">
        <v>362</v>
      </c>
      <c r="G30" s="2614" t="s">
        <v>363</v>
      </c>
      <c r="H30" s="2615"/>
      <c r="I30" s="2615"/>
      <c r="J30" s="2616"/>
    </row>
    <row r="31" spans="1:14" ht="69.75" customHeight="1" thickBot="1">
      <c r="A31" s="715"/>
      <c r="B31" s="716" t="s">
        <v>349</v>
      </c>
      <c r="C31" s="717" t="s">
        <v>671</v>
      </c>
      <c r="D31" s="718" t="s">
        <v>796</v>
      </c>
      <c r="E31" s="719" t="s">
        <v>971</v>
      </c>
      <c r="F31" s="2613"/>
      <c r="G31" s="718" t="s">
        <v>972</v>
      </c>
      <c r="H31" s="718" t="s">
        <v>973</v>
      </c>
      <c r="I31" s="718" t="s">
        <v>974</v>
      </c>
      <c r="J31" s="718" t="s">
        <v>975</v>
      </c>
      <c r="M31" s="704"/>
      <c r="N31" s="698"/>
    </row>
    <row r="32" spans="1:14" ht="18" customHeight="1" thickBot="1">
      <c r="A32" s="720" t="s">
        <v>976</v>
      </c>
      <c r="B32" s="721" t="s">
        <v>977</v>
      </c>
      <c r="C32" s="722" t="s">
        <v>978</v>
      </c>
      <c r="D32" s="723" t="s">
        <v>739</v>
      </c>
      <c r="E32" s="723" t="s">
        <v>740</v>
      </c>
      <c r="F32" s="723" t="s">
        <v>672</v>
      </c>
      <c r="G32" s="724">
        <v>4</v>
      </c>
      <c r="H32" s="725">
        <v>5</v>
      </c>
      <c r="I32" s="726">
        <v>6</v>
      </c>
      <c r="J32" s="725">
        <v>7</v>
      </c>
    </row>
    <row r="33" spans="1:10" ht="29.25" customHeight="1" thickBot="1">
      <c r="A33" s="720">
        <v>1100000</v>
      </c>
      <c r="B33" s="727" t="s">
        <v>1661</v>
      </c>
      <c r="C33" s="728" t="s">
        <v>358</v>
      </c>
      <c r="D33" s="842">
        <f t="shared" ref="D33:J33" si="0">D68</f>
        <v>0</v>
      </c>
      <c r="E33" s="842">
        <f t="shared" si="0"/>
        <v>0</v>
      </c>
      <c r="F33" s="842">
        <f t="shared" si="0"/>
        <v>0</v>
      </c>
      <c r="G33" s="842">
        <f t="shared" si="0"/>
        <v>0</v>
      </c>
      <c r="H33" s="842">
        <f t="shared" si="0"/>
        <v>0</v>
      </c>
      <c r="I33" s="842">
        <f t="shared" si="0"/>
        <v>0</v>
      </c>
      <c r="J33" s="842">
        <f t="shared" si="0"/>
        <v>0</v>
      </c>
    </row>
    <row r="34" spans="1:10" ht="77.25" hidden="1" thickBot="1">
      <c r="A34" s="720">
        <v>1110000</v>
      </c>
      <c r="B34" s="730" t="s">
        <v>1662</v>
      </c>
      <c r="C34" s="728" t="s">
        <v>358</v>
      </c>
      <c r="D34" s="843">
        <v>0</v>
      </c>
      <c r="E34" s="843"/>
      <c r="F34" s="843">
        <v>0</v>
      </c>
      <c r="G34" s="843">
        <v>0</v>
      </c>
      <c r="H34" s="843">
        <v>0</v>
      </c>
      <c r="I34" s="843">
        <v>0</v>
      </c>
      <c r="J34" s="843">
        <v>0</v>
      </c>
    </row>
    <row r="35" spans="1:10" ht="14.25" hidden="1">
      <c r="A35" s="732">
        <v>1110000</v>
      </c>
      <c r="B35" s="733" t="s">
        <v>803</v>
      </c>
      <c r="C35" s="734" t="s">
        <v>358</v>
      </c>
      <c r="D35" s="844">
        <v>0</v>
      </c>
      <c r="E35" s="844"/>
      <c r="F35" s="844">
        <v>0</v>
      </c>
      <c r="G35" s="844">
        <v>0</v>
      </c>
      <c r="H35" s="844">
        <v>0</v>
      </c>
      <c r="I35" s="844">
        <v>0</v>
      </c>
      <c r="J35" s="844">
        <v>0</v>
      </c>
    </row>
    <row r="36" spans="1:10" ht="25.5" hidden="1">
      <c r="A36" s="736">
        <v>1111000</v>
      </c>
      <c r="B36" s="737" t="s">
        <v>673</v>
      </c>
      <c r="C36" s="738" t="s">
        <v>804</v>
      </c>
      <c r="D36" s="845"/>
      <c r="E36" s="845"/>
      <c r="F36" s="845"/>
      <c r="G36" s="845"/>
      <c r="H36" s="845"/>
      <c r="I36" s="845"/>
      <c r="J36" s="845"/>
    </row>
    <row r="37" spans="1:10" ht="25.5" hidden="1">
      <c r="A37" s="740">
        <v>1112000</v>
      </c>
      <c r="B37" s="741" t="s">
        <v>271</v>
      </c>
      <c r="C37" s="742" t="s">
        <v>805</v>
      </c>
      <c r="D37" s="846"/>
      <c r="E37" s="846"/>
      <c r="F37" s="846"/>
      <c r="G37" s="846"/>
      <c r="H37" s="846"/>
      <c r="I37" s="846"/>
      <c r="J37" s="846"/>
    </row>
    <row r="38" spans="1:10" ht="38.25" hidden="1">
      <c r="A38" s="740">
        <v>1113000</v>
      </c>
      <c r="B38" s="741" t="s">
        <v>806</v>
      </c>
      <c r="C38" s="742" t="s">
        <v>807</v>
      </c>
      <c r="D38" s="846"/>
      <c r="E38" s="846"/>
      <c r="F38" s="846"/>
      <c r="G38" s="846"/>
      <c r="H38" s="846"/>
      <c r="I38" s="846"/>
      <c r="J38" s="846"/>
    </row>
    <row r="39" spans="1:10" ht="51" hidden="1">
      <c r="A39" s="740">
        <v>1114000</v>
      </c>
      <c r="B39" s="741" t="s">
        <v>398</v>
      </c>
      <c r="C39" s="742" t="s">
        <v>399</v>
      </c>
      <c r="D39" s="846"/>
      <c r="E39" s="846"/>
      <c r="F39" s="846"/>
      <c r="G39" s="846"/>
      <c r="H39" s="846"/>
      <c r="I39" s="846"/>
      <c r="J39" s="846"/>
    </row>
    <row r="40" spans="1:10" hidden="1">
      <c r="A40" s="740">
        <v>1115000</v>
      </c>
      <c r="B40" s="741" t="s">
        <v>615</v>
      </c>
      <c r="C40" s="742" t="s">
        <v>388</v>
      </c>
      <c r="D40" s="846"/>
      <c r="E40" s="846"/>
      <c r="F40" s="846"/>
      <c r="G40" s="846"/>
      <c r="H40" s="846"/>
      <c r="I40" s="846"/>
      <c r="J40" s="846"/>
    </row>
    <row r="41" spans="1:10" ht="25.5" hidden="1">
      <c r="A41" s="740">
        <v>1116000</v>
      </c>
      <c r="B41" s="741" t="s">
        <v>1024</v>
      </c>
      <c r="C41" s="742" t="s">
        <v>389</v>
      </c>
      <c r="D41" s="846"/>
      <c r="E41" s="846"/>
      <c r="F41" s="846"/>
      <c r="G41" s="846"/>
      <c r="H41" s="846"/>
      <c r="I41" s="846"/>
      <c r="J41" s="846"/>
    </row>
    <row r="42" spans="1:10" ht="10.5" hidden="1" customHeight="1" thickBot="1">
      <c r="A42" s="744">
        <v>1117000</v>
      </c>
      <c r="B42" s="745" t="s">
        <v>19</v>
      </c>
      <c r="C42" s="746" t="s">
        <v>20</v>
      </c>
      <c r="D42" s="847"/>
      <c r="E42" s="847"/>
      <c r="F42" s="847"/>
      <c r="G42" s="847"/>
      <c r="H42" s="847"/>
      <c r="I42" s="847"/>
      <c r="J42" s="847"/>
    </row>
    <row r="43" spans="1:10" ht="29.25" hidden="1" thickBot="1">
      <c r="A43" s="748">
        <v>1120000</v>
      </c>
      <c r="B43" s="749" t="s">
        <v>21</v>
      </c>
      <c r="C43" s="728" t="s">
        <v>358</v>
      </c>
      <c r="D43" s="848">
        <v>1500</v>
      </c>
      <c r="E43" s="848"/>
      <c r="F43" s="848">
        <v>1500</v>
      </c>
      <c r="G43" s="848">
        <v>0</v>
      </c>
      <c r="H43" s="848">
        <v>0</v>
      </c>
      <c r="I43" s="848">
        <v>1500</v>
      </c>
      <c r="J43" s="848">
        <v>1500</v>
      </c>
    </row>
    <row r="44" spans="1:10" ht="14.25" hidden="1">
      <c r="A44" s="732">
        <v>1121000</v>
      </c>
      <c r="B44" s="751" t="s">
        <v>22</v>
      </c>
      <c r="C44" s="752"/>
      <c r="D44" s="845">
        <v>0</v>
      </c>
      <c r="E44" s="845"/>
      <c r="F44" s="845">
        <v>0</v>
      </c>
      <c r="G44" s="845">
        <v>0</v>
      </c>
      <c r="H44" s="845">
        <v>0</v>
      </c>
      <c r="I44" s="845">
        <v>0</v>
      </c>
      <c r="J44" s="845">
        <v>0</v>
      </c>
    </row>
    <row r="45" spans="1:10" ht="25.5" hidden="1">
      <c r="A45" s="740">
        <v>1121100</v>
      </c>
      <c r="B45" s="753" t="s">
        <v>380</v>
      </c>
      <c r="C45" s="742" t="s">
        <v>381</v>
      </c>
      <c r="D45" s="846">
        <v>0</v>
      </c>
      <c r="E45" s="846"/>
      <c r="F45" s="846"/>
      <c r="G45" s="846"/>
      <c r="H45" s="846"/>
      <c r="I45" s="846"/>
      <c r="J45" s="846"/>
    </row>
    <row r="46" spans="1:10" hidden="1">
      <c r="A46" s="740">
        <v>1121200</v>
      </c>
      <c r="B46" s="754" t="s">
        <v>1663</v>
      </c>
      <c r="C46" s="742" t="s">
        <v>383</v>
      </c>
      <c r="D46" s="846">
        <v>0</v>
      </c>
      <c r="E46" s="846"/>
      <c r="F46" s="846"/>
      <c r="G46" s="846"/>
      <c r="H46" s="846"/>
      <c r="I46" s="846"/>
      <c r="J46" s="846"/>
    </row>
    <row r="47" spans="1:10" hidden="1">
      <c r="A47" s="740">
        <v>1121300</v>
      </c>
      <c r="B47" s="753" t="s">
        <v>769</v>
      </c>
      <c r="C47" s="742" t="s">
        <v>384</v>
      </c>
      <c r="D47" s="846">
        <v>0</v>
      </c>
      <c r="E47" s="846"/>
      <c r="F47" s="846"/>
      <c r="G47" s="846"/>
      <c r="H47" s="846"/>
      <c r="I47" s="846"/>
      <c r="J47" s="846"/>
    </row>
    <row r="48" spans="1:10" hidden="1">
      <c r="A48" s="740">
        <v>1121400</v>
      </c>
      <c r="B48" s="753" t="s">
        <v>770</v>
      </c>
      <c r="C48" s="742" t="s">
        <v>385</v>
      </c>
      <c r="D48" s="846">
        <v>0</v>
      </c>
      <c r="E48" s="846"/>
      <c r="F48" s="846"/>
      <c r="G48" s="846"/>
      <c r="H48" s="846"/>
      <c r="I48" s="846"/>
      <c r="J48" s="846"/>
    </row>
    <row r="49" spans="1:10" hidden="1">
      <c r="A49" s="740">
        <v>1121500</v>
      </c>
      <c r="B49" s="753" t="s">
        <v>69</v>
      </c>
      <c r="C49" s="742" t="s">
        <v>386</v>
      </c>
      <c r="D49" s="846">
        <v>0</v>
      </c>
      <c r="E49" s="846"/>
      <c r="F49" s="845"/>
      <c r="G49" s="845"/>
      <c r="H49" s="845"/>
      <c r="I49" s="845"/>
      <c r="J49" s="845"/>
    </row>
    <row r="50" spans="1:10" ht="25.5" hidden="1">
      <c r="A50" s="740">
        <v>1121600</v>
      </c>
      <c r="B50" s="753" t="s">
        <v>70</v>
      </c>
      <c r="C50" s="742" t="s">
        <v>387</v>
      </c>
      <c r="D50" s="846">
        <v>0</v>
      </c>
      <c r="E50" s="846"/>
      <c r="F50" s="846"/>
      <c r="G50" s="846"/>
      <c r="H50" s="846"/>
      <c r="I50" s="846"/>
      <c r="J50" s="846"/>
    </row>
    <row r="51" spans="1:10" ht="13.5" hidden="1" thickBot="1">
      <c r="A51" s="756">
        <v>1121700</v>
      </c>
      <c r="B51" s="757" t="s">
        <v>71</v>
      </c>
      <c r="C51" s="746" t="s">
        <v>766</v>
      </c>
      <c r="D51" s="847">
        <v>0</v>
      </c>
      <c r="E51" s="847"/>
      <c r="F51" s="847"/>
      <c r="G51" s="847"/>
      <c r="H51" s="847"/>
      <c r="I51" s="847"/>
      <c r="J51" s="847"/>
    </row>
    <row r="52" spans="1:10" ht="28.5" hidden="1">
      <c r="A52" s="732">
        <v>1122000</v>
      </c>
      <c r="B52" s="758" t="s">
        <v>767</v>
      </c>
      <c r="C52" s="734" t="s">
        <v>358</v>
      </c>
      <c r="D52" s="851">
        <v>0</v>
      </c>
      <c r="E52" s="851"/>
      <c r="F52" s="851">
        <v>0</v>
      </c>
      <c r="G52" s="851">
        <v>0</v>
      </c>
      <c r="H52" s="851">
        <v>0</v>
      </c>
      <c r="I52" s="851">
        <v>0</v>
      </c>
      <c r="J52" s="851">
        <v>0</v>
      </c>
    </row>
    <row r="53" spans="1:10" hidden="1">
      <c r="A53" s="760">
        <v>1122100</v>
      </c>
      <c r="B53" s="753" t="s">
        <v>72</v>
      </c>
      <c r="C53" s="738" t="s">
        <v>768</v>
      </c>
      <c r="D53" s="846"/>
      <c r="E53" s="846"/>
      <c r="F53" s="846"/>
      <c r="G53" s="846"/>
      <c r="H53" s="846"/>
      <c r="I53" s="846"/>
      <c r="J53" s="846"/>
    </row>
    <row r="54" spans="1:10" ht="25.5" hidden="1">
      <c r="A54" s="760">
        <v>1122200</v>
      </c>
      <c r="B54" s="753" t="s">
        <v>487</v>
      </c>
      <c r="C54" s="742" t="s">
        <v>1021</v>
      </c>
      <c r="D54" s="846"/>
      <c r="E54" s="846"/>
      <c r="F54" s="846"/>
      <c r="G54" s="846"/>
      <c r="H54" s="846"/>
      <c r="I54" s="846"/>
      <c r="J54" s="846"/>
    </row>
    <row r="55" spans="1:10" ht="13.5" hidden="1" thickBot="1">
      <c r="A55" s="748">
        <v>1122300</v>
      </c>
      <c r="B55" s="757" t="s">
        <v>148</v>
      </c>
      <c r="C55" s="746" t="s">
        <v>1022</v>
      </c>
      <c r="D55" s="847"/>
      <c r="E55" s="847"/>
      <c r="F55" s="847"/>
      <c r="G55" s="847"/>
      <c r="H55" s="847"/>
      <c r="I55" s="847"/>
      <c r="J55" s="847"/>
    </row>
    <row r="56" spans="1:10" ht="28.5" hidden="1">
      <c r="A56" s="732">
        <v>1123000</v>
      </c>
      <c r="B56" s="758" t="s">
        <v>364</v>
      </c>
      <c r="C56" s="734" t="s">
        <v>358</v>
      </c>
      <c r="D56" s="851">
        <v>0</v>
      </c>
      <c r="E56" s="851"/>
      <c r="F56" s="851">
        <v>0</v>
      </c>
      <c r="G56" s="851">
        <v>0</v>
      </c>
      <c r="H56" s="851">
        <v>0</v>
      </c>
      <c r="I56" s="851">
        <v>0</v>
      </c>
      <c r="J56" s="851">
        <v>0</v>
      </c>
    </row>
    <row r="57" spans="1:10" hidden="1">
      <c r="A57" s="760">
        <v>1123100</v>
      </c>
      <c r="B57" s="753" t="s">
        <v>149</v>
      </c>
      <c r="C57" s="738" t="s">
        <v>365</v>
      </c>
      <c r="D57" s="846">
        <v>0</v>
      </c>
      <c r="E57" s="846"/>
      <c r="F57" s="846"/>
      <c r="G57" s="846"/>
      <c r="H57" s="846"/>
      <c r="I57" s="846"/>
      <c r="J57" s="846"/>
    </row>
    <row r="58" spans="1:10" hidden="1">
      <c r="A58" s="760">
        <v>1123200</v>
      </c>
      <c r="B58" s="753" t="s">
        <v>150</v>
      </c>
      <c r="C58" s="742" t="s">
        <v>366</v>
      </c>
      <c r="D58" s="846">
        <v>0</v>
      </c>
      <c r="E58" s="846"/>
      <c r="F58" s="846"/>
      <c r="G58" s="846"/>
      <c r="H58" s="846"/>
      <c r="I58" s="846"/>
      <c r="J58" s="846"/>
    </row>
    <row r="59" spans="1:10" ht="25.5" hidden="1">
      <c r="A59" s="760">
        <v>1123300</v>
      </c>
      <c r="B59" s="753" t="s">
        <v>151</v>
      </c>
      <c r="C59" s="742" t="s">
        <v>367</v>
      </c>
      <c r="D59" s="846">
        <v>0</v>
      </c>
      <c r="E59" s="846"/>
      <c r="F59" s="846"/>
      <c r="G59" s="846"/>
      <c r="H59" s="846"/>
      <c r="I59" s="846"/>
      <c r="J59" s="846"/>
    </row>
    <row r="60" spans="1:10" hidden="1">
      <c r="A60" s="760">
        <v>1123400</v>
      </c>
      <c r="B60" s="753" t="s">
        <v>556</v>
      </c>
      <c r="C60" s="742" t="s">
        <v>368</v>
      </c>
      <c r="D60" s="846">
        <v>0</v>
      </c>
      <c r="E60" s="846"/>
      <c r="F60" s="846"/>
      <c r="G60" s="846"/>
      <c r="H60" s="846"/>
      <c r="I60" s="846"/>
      <c r="J60" s="846"/>
    </row>
    <row r="61" spans="1:10" hidden="1">
      <c r="A61" s="760">
        <v>1123500</v>
      </c>
      <c r="B61" s="761" t="s">
        <v>557</v>
      </c>
      <c r="C61" s="762">
        <v>423500</v>
      </c>
      <c r="D61" s="846">
        <v>0</v>
      </c>
      <c r="E61" s="846"/>
      <c r="F61" s="846"/>
      <c r="G61" s="846"/>
      <c r="H61" s="846"/>
      <c r="I61" s="846"/>
      <c r="J61" s="846"/>
    </row>
    <row r="62" spans="1:10" ht="25.5" hidden="1">
      <c r="A62" s="760">
        <v>1123600</v>
      </c>
      <c r="B62" s="753" t="s">
        <v>186</v>
      </c>
      <c r="C62" s="742" t="s">
        <v>369</v>
      </c>
      <c r="D62" s="846">
        <v>0</v>
      </c>
      <c r="E62" s="846"/>
      <c r="F62" s="846"/>
      <c r="G62" s="846"/>
      <c r="H62" s="846"/>
      <c r="I62" s="846"/>
      <c r="J62" s="846"/>
    </row>
    <row r="63" spans="1:10" hidden="1">
      <c r="A63" s="760">
        <v>1123700</v>
      </c>
      <c r="B63" s="753" t="s">
        <v>187</v>
      </c>
      <c r="C63" s="742" t="s">
        <v>370</v>
      </c>
      <c r="D63" s="846">
        <v>0</v>
      </c>
      <c r="E63" s="846"/>
      <c r="F63" s="846"/>
      <c r="G63" s="846"/>
      <c r="H63" s="846"/>
      <c r="I63" s="846"/>
      <c r="J63" s="846"/>
    </row>
    <row r="64" spans="1:10" ht="13.5" hidden="1" thickBot="1">
      <c r="A64" s="748">
        <v>1123800</v>
      </c>
      <c r="B64" s="757" t="s">
        <v>188</v>
      </c>
      <c r="C64" s="746" t="s">
        <v>371</v>
      </c>
      <c r="D64" s="847">
        <v>0</v>
      </c>
      <c r="E64" s="847"/>
      <c r="F64" s="847"/>
      <c r="G64" s="847"/>
      <c r="H64" s="847"/>
      <c r="I64" s="847"/>
      <c r="J64" s="847"/>
    </row>
    <row r="65" spans="1:10" ht="28.5" hidden="1">
      <c r="A65" s="732">
        <v>1124000</v>
      </c>
      <c r="B65" s="758" t="s">
        <v>213</v>
      </c>
      <c r="C65" s="734" t="s">
        <v>358</v>
      </c>
      <c r="D65" s="851">
        <v>0</v>
      </c>
      <c r="E65" s="851"/>
      <c r="F65" s="851">
        <v>0</v>
      </c>
      <c r="G65" s="851">
        <v>0</v>
      </c>
      <c r="H65" s="851">
        <v>0</v>
      </c>
      <c r="I65" s="851">
        <v>0</v>
      </c>
      <c r="J65" s="851">
        <v>0</v>
      </c>
    </row>
    <row r="66" spans="1:10" ht="12.75" hidden="1" customHeight="1" thickBot="1">
      <c r="A66" s="748">
        <v>1124100</v>
      </c>
      <c r="B66" s="757" t="s">
        <v>189</v>
      </c>
      <c r="C66" s="746" t="s">
        <v>214</v>
      </c>
      <c r="D66" s="847">
        <v>0</v>
      </c>
      <c r="E66" s="847"/>
      <c r="F66" s="847"/>
      <c r="G66" s="847"/>
      <c r="H66" s="847"/>
      <c r="I66" s="847"/>
      <c r="J66" s="847"/>
    </row>
    <row r="67" spans="1:10" ht="42.75" hidden="1">
      <c r="A67" s="732">
        <v>1125000</v>
      </c>
      <c r="B67" s="758" t="s">
        <v>918</v>
      </c>
      <c r="C67" s="734" t="s">
        <v>358</v>
      </c>
      <c r="D67" s="851">
        <v>0</v>
      </c>
      <c r="E67" s="851"/>
      <c r="F67" s="851">
        <v>0</v>
      </c>
      <c r="G67" s="851">
        <v>0</v>
      </c>
      <c r="H67" s="851">
        <v>0</v>
      </c>
      <c r="I67" s="851">
        <v>0</v>
      </c>
      <c r="J67" s="851">
        <v>0</v>
      </c>
    </row>
    <row r="68" spans="1:10" ht="25.5" hidden="1">
      <c r="A68" s="760">
        <v>1125100</v>
      </c>
      <c r="B68" s="753" t="s">
        <v>190</v>
      </c>
      <c r="C68" s="738" t="s">
        <v>919</v>
      </c>
      <c r="D68" s="860">
        <v>0</v>
      </c>
      <c r="E68" s="861">
        <v>0</v>
      </c>
      <c r="F68" s="861">
        <f>D68+E68</f>
        <v>0</v>
      </c>
      <c r="G68" s="861">
        <v>0</v>
      </c>
      <c r="H68" s="861">
        <v>0</v>
      </c>
      <c r="I68" s="861">
        <v>0</v>
      </c>
      <c r="J68" s="860">
        <f>F68</f>
        <v>0</v>
      </c>
    </row>
    <row r="69" spans="1:10" ht="26.25" hidden="1" thickBot="1">
      <c r="A69" s="748">
        <v>1125200</v>
      </c>
      <c r="B69" s="757" t="s">
        <v>703</v>
      </c>
      <c r="C69" s="746" t="s">
        <v>1031</v>
      </c>
      <c r="D69" s="847">
        <v>0</v>
      </c>
      <c r="E69" s="847"/>
      <c r="F69" s="847"/>
      <c r="G69" s="847"/>
      <c r="H69" s="847"/>
      <c r="I69" s="847"/>
      <c r="J69" s="847"/>
    </row>
    <row r="70" spans="1:10" ht="14.25" hidden="1">
      <c r="A70" s="732">
        <v>1126000</v>
      </c>
      <c r="B70" s="758" t="s">
        <v>1032</v>
      </c>
      <c r="C70" s="734" t="s">
        <v>358</v>
      </c>
      <c r="D70" s="851">
        <v>0</v>
      </c>
      <c r="E70" s="851"/>
      <c r="F70" s="851">
        <v>0</v>
      </c>
      <c r="G70" s="851">
        <v>0</v>
      </c>
      <c r="H70" s="851">
        <v>0</v>
      </c>
      <c r="I70" s="851">
        <v>0</v>
      </c>
      <c r="J70" s="851">
        <v>0</v>
      </c>
    </row>
    <row r="71" spans="1:10" hidden="1">
      <c r="A71" s="732">
        <v>1126100</v>
      </c>
      <c r="B71" s="753" t="s">
        <v>983</v>
      </c>
      <c r="C71" s="738" t="s">
        <v>1033</v>
      </c>
      <c r="D71" s="846">
        <v>0</v>
      </c>
      <c r="E71" s="846"/>
      <c r="F71" s="846"/>
      <c r="G71" s="846"/>
      <c r="H71" s="846"/>
      <c r="I71" s="846"/>
      <c r="J71" s="846"/>
    </row>
    <row r="72" spans="1:10" ht="0.75" hidden="1" customHeight="1">
      <c r="A72" s="732">
        <v>1126200</v>
      </c>
      <c r="B72" s="753" t="s">
        <v>984</v>
      </c>
      <c r="C72" s="742" t="s">
        <v>1034</v>
      </c>
      <c r="D72" s="846">
        <v>0</v>
      </c>
      <c r="E72" s="846"/>
      <c r="F72" s="846"/>
      <c r="G72" s="846"/>
      <c r="H72" s="846"/>
      <c r="I72" s="846"/>
      <c r="J72" s="846"/>
    </row>
    <row r="73" spans="1:10" ht="13.5" hidden="1" thickBot="1">
      <c r="A73" s="732">
        <v>1126300</v>
      </c>
      <c r="B73" s="753" t="s">
        <v>390</v>
      </c>
      <c r="C73" s="742" t="s">
        <v>391</v>
      </c>
      <c r="D73" s="846">
        <v>0</v>
      </c>
      <c r="E73" s="846"/>
      <c r="F73" s="846"/>
      <c r="G73" s="846"/>
      <c r="H73" s="846"/>
      <c r="I73" s="846"/>
      <c r="J73" s="846"/>
    </row>
    <row r="74" spans="1:10" ht="13.5" hidden="1" thickBot="1">
      <c r="A74" s="740">
        <v>1126400</v>
      </c>
      <c r="B74" s="763" t="s">
        <v>985</v>
      </c>
      <c r="C74" s="742" t="s">
        <v>392</v>
      </c>
      <c r="D74" s="846">
        <v>0</v>
      </c>
      <c r="E74" s="846"/>
      <c r="F74" s="846"/>
      <c r="G74" s="846"/>
      <c r="H74" s="846"/>
      <c r="I74" s="846"/>
      <c r="J74" s="846"/>
    </row>
    <row r="75" spans="1:10" ht="26.25" hidden="1" thickBot="1">
      <c r="A75" s="744">
        <v>1126500</v>
      </c>
      <c r="B75" s="764" t="s">
        <v>943</v>
      </c>
      <c r="C75" s="742" t="s">
        <v>393</v>
      </c>
      <c r="D75" s="846">
        <v>0</v>
      </c>
      <c r="E75" s="846"/>
      <c r="F75" s="846"/>
      <c r="G75" s="846"/>
      <c r="H75" s="846"/>
      <c r="I75" s="846"/>
      <c r="J75" s="846"/>
    </row>
    <row r="76" spans="1:10" ht="13.5" hidden="1" thickBot="1">
      <c r="A76" s="740">
        <v>1126600</v>
      </c>
      <c r="B76" s="763" t="s">
        <v>229</v>
      </c>
      <c r="C76" s="742" t="s">
        <v>394</v>
      </c>
      <c r="D76" s="846">
        <v>0</v>
      </c>
      <c r="E76" s="846"/>
      <c r="F76" s="846"/>
      <c r="G76" s="846"/>
      <c r="H76" s="846"/>
      <c r="I76" s="846"/>
      <c r="J76" s="846"/>
    </row>
    <row r="77" spans="1:10" ht="13.5" hidden="1" thickBot="1">
      <c r="A77" s="740">
        <v>1126700</v>
      </c>
      <c r="B77" s="763" t="s">
        <v>230</v>
      </c>
      <c r="C77" s="742" t="s">
        <v>395</v>
      </c>
      <c r="D77" s="846">
        <v>0</v>
      </c>
      <c r="E77" s="846"/>
      <c r="F77" s="846"/>
      <c r="G77" s="846"/>
      <c r="H77" s="846"/>
      <c r="I77" s="846"/>
      <c r="J77" s="846"/>
    </row>
    <row r="78" spans="1:10" ht="12" hidden="1" customHeight="1" thickBot="1">
      <c r="A78" s="756">
        <v>1126800</v>
      </c>
      <c r="B78" s="765" t="s">
        <v>480</v>
      </c>
      <c r="C78" s="746" t="s">
        <v>396</v>
      </c>
      <c r="D78" s="847">
        <v>0</v>
      </c>
      <c r="E78" s="847"/>
      <c r="F78" s="847"/>
      <c r="G78" s="847"/>
      <c r="H78" s="847"/>
      <c r="I78" s="847"/>
      <c r="J78" s="847"/>
    </row>
    <row r="79" spans="1:10" ht="14.25" hidden="1">
      <c r="A79" s="766">
        <v>1130000</v>
      </c>
      <c r="B79" s="767" t="s">
        <v>294</v>
      </c>
      <c r="C79" s="734" t="s">
        <v>358</v>
      </c>
      <c r="D79" s="851">
        <v>0</v>
      </c>
      <c r="E79" s="851"/>
      <c r="F79" s="851">
        <v>0</v>
      </c>
      <c r="G79" s="851">
        <v>0</v>
      </c>
      <c r="H79" s="851">
        <v>0</v>
      </c>
      <c r="I79" s="851">
        <v>0</v>
      </c>
      <c r="J79" s="851">
        <v>0</v>
      </c>
    </row>
    <row r="80" spans="1:10" hidden="1">
      <c r="A80" s="766">
        <v>1130100</v>
      </c>
      <c r="B80" s="763" t="s">
        <v>481</v>
      </c>
      <c r="C80" s="738" t="s">
        <v>295</v>
      </c>
      <c r="D80" s="846"/>
      <c r="E80" s="846"/>
      <c r="F80" s="846"/>
      <c r="G80" s="846"/>
      <c r="H80" s="846"/>
      <c r="I80" s="846"/>
      <c r="J80" s="846"/>
    </row>
    <row r="81" spans="1:10" hidden="1">
      <c r="A81" s="766">
        <v>1130200</v>
      </c>
      <c r="B81" s="763" t="s">
        <v>482</v>
      </c>
      <c r="C81" s="742" t="s">
        <v>296</v>
      </c>
      <c r="D81" s="846"/>
      <c r="E81" s="846"/>
      <c r="F81" s="846"/>
      <c r="G81" s="846"/>
      <c r="H81" s="846"/>
      <c r="I81" s="846"/>
      <c r="J81" s="846"/>
    </row>
    <row r="82" spans="1:10" ht="25.5" hidden="1">
      <c r="A82" s="766">
        <v>1130300</v>
      </c>
      <c r="B82" s="763" t="s">
        <v>483</v>
      </c>
      <c r="C82" s="742" t="s">
        <v>297</v>
      </c>
      <c r="D82" s="846"/>
      <c r="E82" s="846"/>
      <c r="F82" s="846"/>
      <c r="G82" s="846"/>
      <c r="H82" s="846"/>
      <c r="I82" s="846"/>
      <c r="J82" s="846"/>
    </row>
    <row r="83" spans="1:10" hidden="1">
      <c r="A83" s="766">
        <v>1130400</v>
      </c>
      <c r="B83" s="768" t="s">
        <v>484</v>
      </c>
      <c r="C83" s="769" t="s">
        <v>298</v>
      </c>
      <c r="D83" s="845"/>
      <c r="E83" s="845"/>
      <c r="F83" s="845"/>
      <c r="G83" s="845"/>
      <c r="H83" s="845"/>
      <c r="I83" s="845"/>
      <c r="J83" s="845"/>
    </row>
    <row r="84" spans="1:10" ht="28.5" hidden="1">
      <c r="A84" s="740">
        <v>1131000</v>
      </c>
      <c r="B84" s="770" t="s">
        <v>299</v>
      </c>
      <c r="C84" s="771" t="s">
        <v>358</v>
      </c>
      <c r="D84" s="942"/>
      <c r="E84" s="942"/>
      <c r="F84" s="942"/>
      <c r="G84" s="942"/>
      <c r="H84" s="942"/>
      <c r="I84" s="942"/>
      <c r="J84" s="942"/>
    </row>
    <row r="85" spans="1:10" ht="25.5" hidden="1">
      <c r="A85" s="740">
        <v>1131100</v>
      </c>
      <c r="B85" s="763" t="s">
        <v>588</v>
      </c>
      <c r="C85" s="738" t="s">
        <v>300</v>
      </c>
      <c r="D85" s="846"/>
      <c r="E85" s="846"/>
      <c r="F85" s="846"/>
      <c r="G85" s="846"/>
      <c r="H85" s="846"/>
      <c r="I85" s="846"/>
      <c r="J85" s="846"/>
    </row>
    <row r="86" spans="1:10" hidden="1">
      <c r="A86" s="740">
        <v>1131200</v>
      </c>
      <c r="B86" s="763" t="s">
        <v>589</v>
      </c>
      <c r="C86" s="742" t="s">
        <v>301</v>
      </c>
      <c r="D86" s="846"/>
      <c r="E86" s="846"/>
      <c r="F86" s="846"/>
      <c r="G86" s="846"/>
      <c r="H86" s="846"/>
      <c r="I86" s="846"/>
      <c r="J86" s="846"/>
    </row>
    <row r="87" spans="1:10" ht="13.5" hidden="1" thickBot="1">
      <c r="A87" s="740">
        <v>1131300</v>
      </c>
      <c r="B87" s="765" t="s">
        <v>590</v>
      </c>
      <c r="C87" s="746" t="s">
        <v>302</v>
      </c>
      <c r="D87" s="847"/>
      <c r="E87" s="847"/>
      <c r="F87" s="847"/>
      <c r="G87" s="847"/>
      <c r="H87" s="847"/>
      <c r="I87" s="847"/>
      <c r="J87" s="847"/>
    </row>
    <row r="88" spans="1:10" ht="14.25" hidden="1">
      <c r="A88" s="773">
        <v>1140000</v>
      </c>
      <c r="B88" s="767" t="s">
        <v>303</v>
      </c>
      <c r="C88" s="734" t="s">
        <v>358</v>
      </c>
      <c r="D88" s="851">
        <v>0</v>
      </c>
      <c r="E88" s="851"/>
      <c r="F88" s="851">
        <v>0</v>
      </c>
      <c r="G88" s="851">
        <v>0</v>
      </c>
      <c r="H88" s="851">
        <v>0</v>
      </c>
      <c r="I88" s="851">
        <v>0</v>
      </c>
      <c r="J88" s="851">
        <v>0</v>
      </c>
    </row>
    <row r="89" spans="1:10" ht="25.5" hidden="1">
      <c r="A89" s="773">
        <v>1141000</v>
      </c>
      <c r="B89" s="763" t="s">
        <v>304</v>
      </c>
      <c r="C89" s="738" t="s">
        <v>1003</v>
      </c>
      <c r="D89" s="846"/>
      <c r="E89" s="846"/>
      <c r="F89" s="846"/>
      <c r="G89" s="846"/>
      <c r="H89" s="846"/>
      <c r="I89" s="846"/>
      <c r="J89" s="846"/>
    </row>
    <row r="90" spans="1:10" ht="25.5" hidden="1">
      <c r="A90" s="773">
        <v>1142000</v>
      </c>
      <c r="B90" s="763" t="s">
        <v>42</v>
      </c>
      <c r="C90" s="742" t="s">
        <v>43</v>
      </c>
      <c r="D90" s="846"/>
      <c r="E90" s="846"/>
      <c r="F90" s="846"/>
      <c r="G90" s="846"/>
      <c r="H90" s="846"/>
      <c r="I90" s="846"/>
      <c r="J90" s="846"/>
    </row>
    <row r="91" spans="1:10" ht="25.5" hidden="1">
      <c r="A91" s="773">
        <v>1143000</v>
      </c>
      <c r="B91" s="763" t="s">
        <v>44</v>
      </c>
      <c r="C91" s="742" t="s">
        <v>45</v>
      </c>
      <c r="D91" s="846"/>
      <c r="E91" s="846"/>
      <c r="F91" s="846"/>
      <c r="G91" s="846"/>
      <c r="H91" s="846"/>
      <c r="I91" s="846"/>
      <c r="J91" s="846"/>
    </row>
    <row r="92" spans="1:10" ht="26.25" hidden="1" thickBot="1">
      <c r="A92" s="773">
        <v>1144000</v>
      </c>
      <c r="B92" s="765" t="s">
        <v>46</v>
      </c>
      <c r="C92" s="746" t="s">
        <v>439</v>
      </c>
      <c r="D92" s="847"/>
      <c r="E92" s="847"/>
      <c r="F92" s="847"/>
      <c r="G92" s="847"/>
      <c r="H92" s="847"/>
      <c r="I92" s="847"/>
      <c r="J92" s="847"/>
    </row>
    <row r="93" spans="1:10" ht="14.25" hidden="1">
      <c r="A93" s="773">
        <v>1150000</v>
      </c>
      <c r="B93" s="774" t="s">
        <v>730</v>
      </c>
      <c r="C93" s="734" t="s">
        <v>358</v>
      </c>
      <c r="D93" s="851">
        <v>0</v>
      </c>
      <c r="E93" s="851"/>
      <c r="F93" s="851">
        <v>0</v>
      </c>
      <c r="G93" s="851">
        <v>0</v>
      </c>
      <c r="H93" s="851">
        <v>0</v>
      </c>
      <c r="I93" s="851">
        <v>0</v>
      </c>
      <c r="J93" s="851">
        <v>0</v>
      </c>
    </row>
    <row r="94" spans="1:10" ht="25.5" hidden="1">
      <c r="A94" s="775">
        <v>1151000</v>
      </c>
      <c r="B94" s="763" t="s">
        <v>808</v>
      </c>
      <c r="C94" s="738" t="s">
        <v>809</v>
      </c>
      <c r="D94" s="846"/>
      <c r="E94" s="846"/>
      <c r="F94" s="846"/>
      <c r="G94" s="846"/>
      <c r="H94" s="846"/>
      <c r="I94" s="846"/>
      <c r="J94" s="846"/>
    </row>
    <row r="95" spans="1:10" ht="25.5" hidden="1">
      <c r="A95" s="775">
        <v>1152000</v>
      </c>
      <c r="B95" s="763" t="s">
        <v>1101</v>
      </c>
      <c r="C95" s="742" t="s">
        <v>810</v>
      </c>
      <c r="D95" s="846"/>
      <c r="E95" s="846"/>
      <c r="F95" s="846"/>
      <c r="G95" s="846"/>
      <c r="H95" s="846"/>
      <c r="I95" s="846"/>
      <c r="J95" s="846"/>
    </row>
    <row r="96" spans="1:10" ht="25.5" hidden="1">
      <c r="A96" s="775">
        <v>1153000</v>
      </c>
      <c r="B96" s="763" t="s">
        <v>830</v>
      </c>
      <c r="C96" s="742" t="s">
        <v>811</v>
      </c>
      <c r="D96" s="846"/>
      <c r="E96" s="846"/>
      <c r="F96" s="846"/>
      <c r="G96" s="846"/>
      <c r="H96" s="846"/>
      <c r="I96" s="846"/>
      <c r="J96" s="846"/>
    </row>
    <row r="97" spans="1:10" ht="25.5" hidden="1">
      <c r="A97" s="775">
        <v>1154000</v>
      </c>
      <c r="B97" s="763" t="s">
        <v>737</v>
      </c>
      <c r="C97" s="742" t="s">
        <v>812</v>
      </c>
      <c r="D97" s="846"/>
      <c r="E97" s="846"/>
      <c r="F97" s="846"/>
      <c r="G97" s="846"/>
      <c r="H97" s="846"/>
      <c r="I97" s="846"/>
      <c r="J97" s="846"/>
    </row>
    <row r="98" spans="1:10" ht="25.5" hidden="1">
      <c r="A98" s="760">
        <v>1155000</v>
      </c>
      <c r="B98" s="776" t="s">
        <v>1664</v>
      </c>
      <c r="C98" s="742" t="s">
        <v>727</v>
      </c>
      <c r="D98" s="860"/>
      <c r="E98" s="860"/>
      <c r="F98" s="860"/>
      <c r="G98" s="860"/>
      <c r="H98" s="860"/>
      <c r="I98" s="860"/>
      <c r="J98" s="860"/>
    </row>
    <row r="99" spans="1:10" ht="26.25" hidden="1" thickBot="1">
      <c r="A99" s="748">
        <v>1156000</v>
      </c>
      <c r="B99" s="778" t="s">
        <v>1665</v>
      </c>
      <c r="C99" s="746" t="s">
        <v>818</v>
      </c>
      <c r="D99" s="855"/>
      <c r="E99" s="855"/>
      <c r="F99" s="855"/>
      <c r="G99" s="855"/>
      <c r="H99" s="855"/>
      <c r="I99" s="855"/>
      <c r="J99" s="855"/>
    </row>
    <row r="100" spans="1:10" ht="13.5" hidden="1" thickBot="1">
      <c r="A100" s="732">
        <v>1160000</v>
      </c>
      <c r="B100" s="780" t="s">
        <v>819</v>
      </c>
      <c r="C100" s="734" t="s">
        <v>358</v>
      </c>
      <c r="D100" s="858">
        <v>0</v>
      </c>
      <c r="E100" s="858"/>
      <c r="F100" s="858">
        <v>0</v>
      </c>
      <c r="G100" s="858">
        <v>0</v>
      </c>
      <c r="H100" s="858">
        <v>0</v>
      </c>
      <c r="I100" s="858">
        <v>0</v>
      </c>
      <c r="J100" s="858">
        <v>0</v>
      </c>
    </row>
    <row r="101" spans="1:10" ht="51.75" hidden="1" thickBot="1">
      <c r="A101" s="760">
        <v>1161000</v>
      </c>
      <c r="B101" s="782" t="s">
        <v>206</v>
      </c>
      <c r="C101" s="783" t="s">
        <v>358</v>
      </c>
      <c r="D101" s="860">
        <v>0</v>
      </c>
      <c r="E101" s="860"/>
      <c r="F101" s="860">
        <v>0</v>
      </c>
      <c r="G101" s="860">
        <v>0</v>
      </c>
      <c r="H101" s="860">
        <v>0</v>
      </c>
      <c r="I101" s="860">
        <v>0</v>
      </c>
      <c r="J101" s="860">
        <v>0</v>
      </c>
    </row>
    <row r="102" spans="1:10" ht="39" hidden="1" thickBot="1">
      <c r="A102" s="760">
        <v>1161100</v>
      </c>
      <c r="B102" s="741" t="s">
        <v>1666</v>
      </c>
      <c r="C102" s="762">
        <v>471100</v>
      </c>
      <c r="D102" s="860"/>
      <c r="E102" s="860"/>
      <c r="F102" s="860"/>
      <c r="G102" s="860"/>
      <c r="H102" s="860"/>
      <c r="I102" s="860"/>
      <c r="J102" s="860"/>
    </row>
    <row r="103" spans="1:10" ht="39" hidden="1" thickBot="1">
      <c r="A103" s="760">
        <v>1161200</v>
      </c>
      <c r="B103" s="776" t="s">
        <v>1667</v>
      </c>
      <c r="C103" s="762">
        <v>471200</v>
      </c>
      <c r="D103" s="860"/>
      <c r="E103" s="860"/>
      <c r="F103" s="860"/>
      <c r="G103" s="860"/>
      <c r="H103" s="860"/>
      <c r="I103" s="860"/>
      <c r="J103" s="860"/>
    </row>
    <row r="104" spans="1:10" ht="39" hidden="1" thickBot="1">
      <c r="A104" s="760">
        <v>1162000</v>
      </c>
      <c r="B104" s="782" t="s">
        <v>1125</v>
      </c>
      <c r="C104" s="783" t="s">
        <v>358</v>
      </c>
      <c r="D104" s="860">
        <v>0</v>
      </c>
      <c r="E104" s="860"/>
      <c r="F104" s="860">
        <v>0</v>
      </c>
      <c r="G104" s="860">
        <v>0</v>
      </c>
      <c r="H104" s="860">
        <v>0</v>
      </c>
      <c r="I104" s="860">
        <v>0</v>
      </c>
      <c r="J104" s="860">
        <v>0</v>
      </c>
    </row>
    <row r="105" spans="1:10" ht="26.25" hidden="1" thickBot="1">
      <c r="A105" s="760">
        <v>1162100</v>
      </c>
      <c r="B105" s="776" t="s">
        <v>1668</v>
      </c>
      <c r="C105" s="742" t="s">
        <v>130</v>
      </c>
      <c r="D105" s="860"/>
      <c r="E105" s="860"/>
      <c r="F105" s="860"/>
      <c r="G105" s="860"/>
      <c r="H105" s="860"/>
      <c r="I105" s="860"/>
      <c r="J105" s="860"/>
    </row>
    <row r="106" spans="1:10" ht="13.5" hidden="1" thickBot="1">
      <c r="A106" s="760">
        <v>1162200</v>
      </c>
      <c r="B106" s="776" t="s">
        <v>1669</v>
      </c>
      <c r="C106" s="742" t="s">
        <v>24</v>
      </c>
      <c r="D106" s="860"/>
      <c r="E106" s="860"/>
      <c r="F106" s="860"/>
      <c r="G106" s="860"/>
      <c r="H106" s="860"/>
      <c r="I106" s="860"/>
      <c r="J106" s="860"/>
    </row>
    <row r="107" spans="1:10" ht="26.25" hidden="1" thickBot="1">
      <c r="A107" s="760">
        <v>1162300</v>
      </c>
      <c r="B107" s="776" t="s">
        <v>1670</v>
      </c>
      <c r="C107" s="742" t="s">
        <v>26</v>
      </c>
      <c r="D107" s="860"/>
      <c r="E107" s="860"/>
      <c r="F107" s="860"/>
      <c r="G107" s="860"/>
      <c r="H107" s="860"/>
      <c r="I107" s="860"/>
      <c r="J107" s="860"/>
    </row>
    <row r="108" spans="1:10" ht="13.5" hidden="1" thickBot="1">
      <c r="A108" s="760">
        <v>1162400</v>
      </c>
      <c r="B108" s="776" t="s">
        <v>1671</v>
      </c>
      <c r="C108" s="742" t="s">
        <v>832</v>
      </c>
      <c r="D108" s="860"/>
      <c r="E108" s="860"/>
      <c r="F108" s="860"/>
      <c r="G108" s="860"/>
      <c r="H108" s="860"/>
      <c r="I108" s="860"/>
      <c r="J108" s="860"/>
    </row>
    <row r="109" spans="1:10" ht="26.25" hidden="1" thickBot="1">
      <c r="A109" s="760">
        <v>1162500</v>
      </c>
      <c r="B109" s="776" t="s">
        <v>1672</v>
      </c>
      <c r="C109" s="742" t="s">
        <v>834</v>
      </c>
      <c r="D109" s="860"/>
      <c r="E109" s="860"/>
      <c r="F109" s="860"/>
      <c r="G109" s="860"/>
      <c r="H109" s="860"/>
      <c r="I109" s="860"/>
      <c r="J109" s="860"/>
    </row>
    <row r="110" spans="1:10" ht="13.5" hidden="1" thickBot="1">
      <c r="A110" s="760">
        <v>1162600</v>
      </c>
      <c r="B110" s="776" t="s">
        <v>1673</v>
      </c>
      <c r="C110" s="742" t="s">
        <v>511</v>
      </c>
      <c r="D110" s="860"/>
      <c r="E110" s="860"/>
      <c r="F110" s="860"/>
      <c r="G110" s="860"/>
      <c r="H110" s="860"/>
      <c r="I110" s="860"/>
      <c r="J110" s="860"/>
    </row>
    <row r="111" spans="1:10" ht="26.25" hidden="1" thickBot="1">
      <c r="A111" s="760">
        <v>1162700</v>
      </c>
      <c r="B111" s="741" t="s">
        <v>1674</v>
      </c>
      <c r="C111" s="742" t="s">
        <v>513</v>
      </c>
      <c r="D111" s="860"/>
      <c r="E111" s="860"/>
      <c r="F111" s="860"/>
      <c r="G111" s="860"/>
      <c r="H111" s="860"/>
      <c r="I111" s="860"/>
      <c r="J111" s="860"/>
    </row>
    <row r="112" spans="1:10" ht="13.5" hidden="1" thickBot="1">
      <c r="A112" s="760">
        <v>1162800</v>
      </c>
      <c r="B112" s="776" t="s">
        <v>1675</v>
      </c>
      <c r="C112" s="742" t="s">
        <v>872</v>
      </c>
      <c r="D112" s="949"/>
      <c r="E112" s="949"/>
      <c r="F112" s="949"/>
      <c r="G112" s="949"/>
      <c r="H112" s="949"/>
      <c r="I112" s="949"/>
      <c r="J112" s="949"/>
    </row>
    <row r="113" spans="1:10" ht="13.5" hidden="1" thickBot="1">
      <c r="A113" s="785">
        <v>1162900</v>
      </c>
      <c r="B113" s="778" t="s">
        <v>1676</v>
      </c>
      <c r="C113" s="746" t="s">
        <v>874</v>
      </c>
      <c r="D113" s="953"/>
      <c r="E113" s="953"/>
      <c r="F113" s="953"/>
      <c r="G113" s="953"/>
      <c r="H113" s="953"/>
      <c r="I113" s="953"/>
      <c r="J113" s="953"/>
    </row>
    <row r="114" spans="1:10" hidden="1">
      <c r="A114" s="787">
        <v>1170000</v>
      </c>
      <c r="B114" s="788" t="s">
        <v>875</v>
      </c>
      <c r="C114" s="789" t="s">
        <v>358</v>
      </c>
      <c r="D114" s="967">
        <v>0</v>
      </c>
      <c r="E114" s="967"/>
      <c r="F114" s="967">
        <v>0</v>
      </c>
      <c r="G114" s="967">
        <v>0</v>
      </c>
      <c r="H114" s="967">
        <v>0</v>
      </c>
      <c r="I114" s="967">
        <v>0</v>
      </c>
      <c r="J114" s="967">
        <v>0</v>
      </c>
    </row>
    <row r="115" spans="1:10" ht="38.25" hidden="1">
      <c r="A115" s="791">
        <v>1171000</v>
      </c>
      <c r="B115" s="792" t="s">
        <v>215</v>
      </c>
      <c r="C115" s="734" t="s">
        <v>358</v>
      </c>
      <c r="D115" s="865">
        <v>0</v>
      </c>
      <c r="E115" s="865"/>
      <c r="F115" s="865">
        <v>0</v>
      </c>
      <c r="G115" s="865">
        <v>0</v>
      </c>
      <c r="H115" s="865">
        <v>0</v>
      </c>
      <c r="I115" s="865">
        <v>0</v>
      </c>
      <c r="J115" s="865">
        <v>0</v>
      </c>
    </row>
    <row r="116" spans="1:10" ht="51" hidden="1">
      <c r="A116" s="791">
        <v>1171100</v>
      </c>
      <c r="B116" s="741" t="s">
        <v>1677</v>
      </c>
      <c r="C116" s="738" t="s">
        <v>479</v>
      </c>
      <c r="D116" s="949">
        <v>0</v>
      </c>
      <c r="E116" s="949"/>
      <c r="F116" s="949"/>
      <c r="G116" s="949"/>
      <c r="H116" s="949"/>
      <c r="I116" s="949"/>
      <c r="J116" s="949"/>
    </row>
    <row r="117" spans="1:10" ht="25.5" hidden="1">
      <c r="A117" s="791">
        <v>1171200</v>
      </c>
      <c r="B117" s="776" t="s">
        <v>1678</v>
      </c>
      <c r="C117" s="794" t="s">
        <v>352</v>
      </c>
      <c r="D117" s="949">
        <v>0</v>
      </c>
      <c r="E117" s="949"/>
      <c r="F117" s="949"/>
      <c r="G117" s="949"/>
      <c r="H117" s="949"/>
      <c r="I117" s="949"/>
      <c r="J117" s="949"/>
    </row>
    <row r="118" spans="1:10" ht="51" hidden="1">
      <c r="A118" s="760">
        <v>1172000</v>
      </c>
      <c r="B118" s="795" t="s">
        <v>1017</v>
      </c>
      <c r="C118" s="771" t="s">
        <v>358</v>
      </c>
      <c r="D118" s="967">
        <v>0</v>
      </c>
      <c r="E118" s="967"/>
      <c r="F118" s="967">
        <v>0</v>
      </c>
      <c r="G118" s="967">
        <v>0</v>
      </c>
      <c r="H118" s="967">
        <v>0</v>
      </c>
      <c r="I118" s="967">
        <v>0</v>
      </c>
      <c r="J118" s="967">
        <v>0</v>
      </c>
    </row>
    <row r="119" spans="1:10" hidden="1">
      <c r="A119" s="760">
        <v>1172100</v>
      </c>
      <c r="B119" s="763" t="s">
        <v>1102</v>
      </c>
      <c r="C119" s="738" t="s">
        <v>1018</v>
      </c>
      <c r="D119" s="949">
        <v>0</v>
      </c>
      <c r="E119" s="949"/>
      <c r="F119" s="949"/>
      <c r="G119" s="949"/>
      <c r="H119" s="949"/>
      <c r="I119" s="949"/>
      <c r="J119" s="949"/>
    </row>
    <row r="120" spans="1:10" hidden="1">
      <c r="A120" s="760">
        <v>1172200</v>
      </c>
      <c r="B120" s="763" t="s">
        <v>1103</v>
      </c>
      <c r="C120" s="796">
        <v>482200</v>
      </c>
      <c r="D120" s="949">
        <v>0</v>
      </c>
      <c r="E120" s="949"/>
      <c r="F120" s="949"/>
      <c r="G120" s="949"/>
      <c r="H120" s="949"/>
      <c r="I120" s="949"/>
      <c r="J120" s="949"/>
    </row>
    <row r="121" spans="1:10" hidden="1">
      <c r="A121" s="760">
        <v>1172300</v>
      </c>
      <c r="B121" s="776" t="s">
        <v>1679</v>
      </c>
      <c r="C121" s="742" t="s">
        <v>1020</v>
      </c>
      <c r="D121" s="949">
        <v>0</v>
      </c>
      <c r="E121" s="949"/>
      <c r="F121" s="949"/>
      <c r="G121" s="949"/>
      <c r="H121" s="949"/>
      <c r="I121" s="949"/>
      <c r="J121" s="949"/>
    </row>
    <row r="122" spans="1:10" ht="38.25" hidden="1">
      <c r="A122" s="760">
        <v>1172400</v>
      </c>
      <c r="B122" s="797" t="s">
        <v>1680</v>
      </c>
      <c r="C122" s="742" t="s">
        <v>125</v>
      </c>
      <c r="D122" s="865">
        <v>0</v>
      </c>
      <c r="E122" s="865"/>
      <c r="F122" s="865"/>
      <c r="G122" s="865"/>
      <c r="H122" s="865"/>
      <c r="I122" s="865"/>
      <c r="J122" s="865"/>
    </row>
    <row r="123" spans="1:10" ht="25.5" hidden="1">
      <c r="A123" s="760">
        <v>1173000</v>
      </c>
      <c r="B123" s="795" t="s">
        <v>126</v>
      </c>
      <c r="C123" s="771" t="s">
        <v>358</v>
      </c>
      <c r="D123" s="865">
        <v>0</v>
      </c>
      <c r="E123" s="865"/>
      <c r="F123" s="865">
        <v>0</v>
      </c>
      <c r="G123" s="865">
        <v>0</v>
      </c>
      <c r="H123" s="865">
        <v>0</v>
      </c>
      <c r="I123" s="865">
        <v>0</v>
      </c>
      <c r="J123" s="865">
        <v>0</v>
      </c>
    </row>
    <row r="124" spans="1:10" ht="25.5" hidden="1">
      <c r="A124" s="791">
        <v>1173100</v>
      </c>
      <c r="B124" s="798" t="s">
        <v>127</v>
      </c>
      <c r="C124" s="742" t="s">
        <v>1088</v>
      </c>
      <c r="D124" s="865">
        <v>0</v>
      </c>
      <c r="E124" s="865"/>
      <c r="F124" s="865"/>
      <c r="G124" s="865"/>
      <c r="H124" s="865"/>
      <c r="I124" s="865"/>
      <c r="J124" s="865"/>
    </row>
    <row r="125" spans="1:10" ht="51" hidden="1">
      <c r="A125" s="791">
        <v>1174000</v>
      </c>
      <c r="B125" s="795" t="s">
        <v>1089</v>
      </c>
      <c r="C125" s="771" t="s">
        <v>358</v>
      </c>
      <c r="D125" s="865">
        <v>0</v>
      </c>
      <c r="E125" s="865"/>
      <c r="F125" s="865">
        <v>0</v>
      </c>
      <c r="G125" s="865">
        <v>0</v>
      </c>
      <c r="H125" s="865">
        <v>0</v>
      </c>
      <c r="I125" s="865">
        <v>0</v>
      </c>
      <c r="J125" s="865">
        <v>0</v>
      </c>
    </row>
    <row r="126" spans="1:10" ht="38.25" hidden="1">
      <c r="A126" s="791">
        <v>1174100</v>
      </c>
      <c r="B126" s="798" t="s">
        <v>1104</v>
      </c>
      <c r="C126" s="742" t="s">
        <v>1090</v>
      </c>
      <c r="D126" s="865">
        <v>0</v>
      </c>
      <c r="E126" s="865"/>
      <c r="F126" s="865"/>
      <c r="G126" s="865"/>
      <c r="H126" s="865"/>
      <c r="I126" s="865"/>
      <c r="J126" s="865"/>
    </row>
    <row r="127" spans="1:10" ht="25.5" hidden="1">
      <c r="A127" s="791">
        <v>1174200</v>
      </c>
      <c r="B127" s="797" t="s">
        <v>1681</v>
      </c>
      <c r="C127" s="742" t="s">
        <v>447</v>
      </c>
      <c r="D127" s="865">
        <v>0</v>
      </c>
      <c r="E127" s="865"/>
      <c r="F127" s="865"/>
      <c r="G127" s="865"/>
      <c r="H127" s="865"/>
      <c r="I127" s="865"/>
      <c r="J127" s="865"/>
    </row>
    <row r="128" spans="1:10" ht="51" hidden="1">
      <c r="A128" s="791">
        <v>1175000</v>
      </c>
      <c r="B128" s="795" t="s">
        <v>558</v>
      </c>
      <c r="C128" s="771" t="s">
        <v>358</v>
      </c>
      <c r="D128" s="865">
        <v>0</v>
      </c>
      <c r="E128" s="865"/>
      <c r="F128" s="865">
        <v>0</v>
      </c>
      <c r="G128" s="865">
        <v>0</v>
      </c>
      <c r="H128" s="865">
        <v>0</v>
      </c>
      <c r="I128" s="865">
        <v>0</v>
      </c>
      <c r="J128" s="865">
        <v>0</v>
      </c>
    </row>
    <row r="129" spans="1:14" ht="51" hidden="1">
      <c r="A129" s="791">
        <v>1175100</v>
      </c>
      <c r="B129" s="797" t="s">
        <v>1682</v>
      </c>
      <c r="C129" s="742" t="s">
        <v>227</v>
      </c>
      <c r="D129" s="865">
        <v>0</v>
      </c>
      <c r="E129" s="865"/>
      <c r="F129" s="865"/>
      <c r="G129" s="865"/>
      <c r="H129" s="865"/>
      <c r="I129" s="865"/>
      <c r="J129" s="865"/>
    </row>
    <row r="130" spans="1:14" hidden="1">
      <c r="A130" s="791">
        <v>1176000</v>
      </c>
      <c r="B130" s="795" t="s">
        <v>228</v>
      </c>
      <c r="C130" s="771" t="s">
        <v>358</v>
      </c>
      <c r="D130" s="865">
        <v>0</v>
      </c>
      <c r="E130" s="865"/>
      <c r="F130" s="865">
        <v>0</v>
      </c>
      <c r="G130" s="865">
        <v>0</v>
      </c>
      <c r="H130" s="865">
        <v>0</v>
      </c>
      <c r="I130" s="865">
        <v>0</v>
      </c>
      <c r="J130" s="865">
        <v>0</v>
      </c>
    </row>
    <row r="131" spans="1:14" hidden="1">
      <c r="A131" s="791">
        <v>1176100</v>
      </c>
      <c r="B131" s="797" t="s">
        <v>1683</v>
      </c>
      <c r="C131" s="742" t="s">
        <v>8</v>
      </c>
      <c r="D131" s="865">
        <v>0</v>
      </c>
      <c r="E131" s="865"/>
      <c r="F131" s="865"/>
      <c r="G131" s="865"/>
      <c r="H131" s="865"/>
      <c r="I131" s="865"/>
      <c r="J131" s="865"/>
    </row>
    <row r="132" spans="1:14" hidden="1">
      <c r="A132" s="791">
        <v>1177000</v>
      </c>
      <c r="B132" s="795" t="s">
        <v>587</v>
      </c>
      <c r="C132" s="771" t="s">
        <v>358</v>
      </c>
      <c r="D132" s="865">
        <v>0</v>
      </c>
      <c r="E132" s="865"/>
      <c r="F132" s="865">
        <v>0</v>
      </c>
      <c r="G132" s="865">
        <v>0</v>
      </c>
      <c r="H132" s="865">
        <v>0</v>
      </c>
      <c r="I132" s="865">
        <v>0</v>
      </c>
      <c r="J132" s="865">
        <v>0</v>
      </c>
    </row>
    <row r="133" spans="1:14" ht="13.5" hidden="1" thickBot="1">
      <c r="A133" s="785">
        <v>1177100</v>
      </c>
      <c r="B133" s="799" t="s">
        <v>1684</v>
      </c>
      <c r="C133" s="746" t="s">
        <v>259</v>
      </c>
      <c r="D133" s="867">
        <v>0</v>
      </c>
      <c r="E133" s="867"/>
      <c r="F133" s="867"/>
      <c r="G133" s="867"/>
      <c r="H133" s="867"/>
      <c r="I133" s="867"/>
      <c r="J133" s="867"/>
    </row>
    <row r="134" spans="1:14" ht="13.5" thickBot="1">
      <c r="A134" s="801" t="s">
        <v>260</v>
      </c>
      <c r="B134" s="802" t="s">
        <v>261</v>
      </c>
      <c r="C134" s="803"/>
      <c r="D134" s="869"/>
      <c r="E134" s="869"/>
      <c r="F134" s="869"/>
      <c r="G134" s="869"/>
      <c r="H134" s="869"/>
      <c r="I134" s="869"/>
      <c r="J134" s="869"/>
    </row>
    <row r="135" spans="1:14" ht="26.25" thickBot="1">
      <c r="A135" s="805" t="s">
        <v>262</v>
      </c>
      <c r="B135" s="806" t="s">
        <v>648</v>
      </c>
      <c r="C135" s="807" t="s">
        <v>358</v>
      </c>
      <c r="D135" s="871">
        <f>D138</f>
        <v>704780</v>
      </c>
      <c r="E135" s="871">
        <f>E141</f>
        <v>0</v>
      </c>
      <c r="F135" s="871">
        <f>F138</f>
        <v>704780</v>
      </c>
      <c r="G135" s="871">
        <f>G138</f>
        <v>271668</v>
      </c>
      <c r="H135" s="871">
        <f>H138</f>
        <v>400000</v>
      </c>
      <c r="I135" s="871">
        <f>I138</f>
        <v>704780</v>
      </c>
      <c r="J135" s="871">
        <f>J138</f>
        <v>704780</v>
      </c>
    </row>
    <row r="136" spans="1:14" ht="13.5" thickBot="1">
      <c r="A136" s="808"/>
      <c r="B136" s="809" t="s">
        <v>649</v>
      </c>
      <c r="C136" s="810"/>
      <c r="D136" s="1411"/>
      <c r="E136" s="1411"/>
      <c r="F136" s="1411"/>
      <c r="G136" s="1411"/>
      <c r="H136" s="1411"/>
      <c r="I136" s="1411"/>
      <c r="J136" s="1411"/>
    </row>
    <row r="137" spans="1:14">
      <c r="A137" s="801" t="s">
        <v>260</v>
      </c>
      <c r="B137" s="802" t="s">
        <v>261</v>
      </c>
      <c r="C137" s="812"/>
      <c r="D137" s="1412"/>
      <c r="E137" s="1412"/>
      <c r="F137" s="1412"/>
      <c r="G137" s="1412"/>
      <c r="H137" s="1412"/>
      <c r="I137" s="1412"/>
      <c r="J137" s="1412"/>
    </row>
    <row r="138" spans="1:14" ht="24" customHeight="1">
      <c r="A138" s="814" t="s">
        <v>650</v>
      </c>
      <c r="B138" s="815" t="s">
        <v>651</v>
      </c>
      <c r="C138" s="816" t="s">
        <v>358</v>
      </c>
      <c r="D138" s="998">
        <f>D140+D141+D142</f>
        <v>704780</v>
      </c>
      <c r="E138" s="998"/>
      <c r="F138" s="998">
        <f>F140+F141+F142</f>
        <v>704780</v>
      </c>
      <c r="G138" s="998">
        <f>G140+G141+G142</f>
        <v>271668</v>
      </c>
      <c r="H138" s="998">
        <f>H140+H141+H142</f>
        <v>400000</v>
      </c>
      <c r="I138" s="998">
        <f>I140+I141+I142</f>
        <v>704780</v>
      </c>
      <c r="J138" s="998">
        <f>F138</f>
        <v>704780</v>
      </c>
    </row>
    <row r="139" spans="1:14">
      <c r="A139" s="818" t="s">
        <v>652</v>
      </c>
      <c r="B139" s="797" t="s">
        <v>1685</v>
      </c>
      <c r="C139" s="819" t="s">
        <v>987</v>
      </c>
      <c r="D139" s="863">
        <v>0</v>
      </c>
      <c r="E139" s="863"/>
      <c r="F139" s="863"/>
      <c r="G139" s="863"/>
      <c r="H139" s="863"/>
      <c r="I139" s="863"/>
      <c r="J139" s="863"/>
    </row>
    <row r="140" spans="1:14">
      <c r="A140" s="818" t="s">
        <v>988</v>
      </c>
      <c r="B140" s="797" t="s">
        <v>1686</v>
      </c>
      <c r="C140" s="819" t="s">
        <v>965</v>
      </c>
      <c r="D140" s="864">
        <v>0</v>
      </c>
      <c r="E140" s="863">
        <v>0</v>
      </c>
      <c r="F140" s="863">
        <f>D140+E140</f>
        <v>0</v>
      </c>
      <c r="G140" s="860" t="s">
        <v>738</v>
      </c>
      <c r="H140" s="860">
        <v>0</v>
      </c>
      <c r="I140" s="860">
        <v>0</v>
      </c>
      <c r="J140" s="860">
        <f>F140</f>
        <v>0</v>
      </c>
      <c r="L140" s="626" t="s">
        <v>89</v>
      </c>
    </row>
    <row r="141" spans="1:14" ht="42.75" customHeight="1">
      <c r="A141" s="818" t="s">
        <v>966</v>
      </c>
      <c r="B141" s="797" t="s">
        <v>2255</v>
      </c>
      <c r="C141" s="2068" t="s">
        <v>968</v>
      </c>
      <c r="D141" s="2090">
        <v>704780</v>
      </c>
      <c r="E141" s="864">
        <v>0</v>
      </c>
      <c r="F141" s="861">
        <f>D141+E141</f>
        <v>704780</v>
      </c>
      <c r="G141" s="858">
        <v>271668</v>
      </c>
      <c r="H141" s="858">
        <v>400000</v>
      </c>
      <c r="I141" s="858">
        <v>704780</v>
      </c>
      <c r="J141" s="863">
        <f>F141</f>
        <v>704780</v>
      </c>
      <c r="K141" s="2665"/>
      <c r="L141" s="2666"/>
      <c r="M141" s="2666"/>
      <c r="N141" s="2666"/>
    </row>
    <row r="142" spans="1:14" ht="0.75" customHeight="1" thickBot="1">
      <c r="A142" s="818" t="s">
        <v>969</v>
      </c>
      <c r="B142" s="797" t="s">
        <v>1688</v>
      </c>
      <c r="C142" s="819" t="s">
        <v>1099</v>
      </c>
      <c r="D142" s="864">
        <v>0</v>
      </c>
      <c r="E142" s="863"/>
      <c r="F142" s="863">
        <f>D142+E142</f>
        <v>0</v>
      </c>
      <c r="G142" s="863">
        <v>0</v>
      </c>
      <c r="H142" s="863">
        <v>0</v>
      </c>
      <c r="I142" s="863">
        <v>0</v>
      </c>
      <c r="J142" s="863">
        <f>F142</f>
        <v>0</v>
      </c>
      <c r="K142" s="1851"/>
      <c r="L142" s="1850"/>
      <c r="M142" s="1850"/>
      <c r="N142" s="1850"/>
    </row>
    <row r="143" spans="1:14" ht="13.5" hidden="1" thickBot="1">
      <c r="A143" s="818" t="s">
        <v>138</v>
      </c>
      <c r="B143" s="798" t="s">
        <v>139</v>
      </c>
      <c r="C143" s="819" t="s">
        <v>140</v>
      </c>
      <c r="D143" s="863">
        <v>0</v>
      </c>
      <c r="E143" s="863"/>
      <c r="F143" s="863"/>
      <c r="G143" s="863"/>
      <c r="H143" s="863"/>
      <c r="I143" s="863"/>
      <c r="J143" s="863"/>
      <c r="K143" s="1851"/>
      <c r="L143" s="1850"/>
      <c r="M143" s="1850"/>
      <c r="N143" s="1850"/>
    </row>
    <row r="144" spans="1:14" ht="12.75" hidden="1" customHeight="1">
      <c r="A144" s="818" t="s">
        <v>141</v>
      </c>
      <c r="B144" s="797" t="s">
        <v>1689</v>
      </c>
      <c r="C144" s="819" t="s">
        <v>897</v>
      </c>
      <c r="D144" s="863">
        <v>0</v>
      </c>
      <c r="E144" s="863"/>
      <c r="F144" s="863"/>
      <c r="G144" s="863"/>
      <c r="H144" s="863"/>
      <c r="I144" s="863"/>
      <c r="J144" s="863"/>
      <c r="K144" s="1851"/>
      <c r="L144" s="1850"/>
      <c r="M144" s="1850"/>
      <c r="N144" s="1850"/>
    </row>
    <row r="145" spans="1:14" ht="12.75" hidden="1" customHeight="1">
      <c r="A145" s="818" t="s">
        <v>898</v>
      </c>
      <c r="B145" s="797" t="s">
        <v>1690</v>
      </c>
      <c r="C145" s="819" t="s">
        <v>900</v>
      </c>
      <c r="D145" s="863">
        <v>0</v>
      </c>
      <c r="E145" s="863"/>
      <c r="F145" s="863"/>
      <c r="G145" s="863"/>
      <c r="H145" s="863"/>
      <c r="I145" s="863"/>
      <c r="J145" s="863"/>
      <c r="K145" s="1851"/>
      <c r="L145" s="1850"/>
      <c r="M145" s="1850"/>
      <c r="N145" s="1850"/>
    </row>
    <row r="146" spans="1:14" ht="12.75" hidden="1" customHeight="1">
      <c r="A146" s="818" t="s">
        <v>655</v>
      </c>
      <c r="B146" s="797" t="s">
        <v>1691</v>
      </c>
      <c r="C146" s="819" t="s">
        <v>657</v>
      </c>
      <c r="D146" s="863">
        <v>0</v>
      </c>
      <c r="E146" s="863"/>
      <c r="F146" s="863"/>
      <c r="G146" s="863"/>
      <c r="H146" s="863"/>
      <c r="I146" s="863"/>
      <c r="J146" s="863"/>
      <c r="K146" s="1851"/>
      <c r="L146" s="1850"/>
      <c r="M146" s="1850"/>
      <c r="N146" s="1850"/>
    </row>
    <row r="147" spans="1:14" ht="12.75" hidden="1" customHeight="1">
      <c r="A147" s="818" t="s">
        <v>658</v>
      </c>
      <c r="B147" s="795" t="s">
        <v>659</v>
      </c>
      <c r="C147" s="820" t="s">
        <v>358</v>
      </c>
      <c r="D147" s="863">
        <v>0</v>
      </c>
      <c r="E147" s="863"/>
      <c r="F147" s="863">
        <v>0</v>
      </c>
      <c r="G147" s="863"/>
      <c r="H147" s="863">
        <v>0</v>
      </c>
      <c r="I147" s="863">
        <v>0</v>
      </c>
      <c r="J147" s="863">
        <v>0</v>
      </c>
      <c r="K147" s="1851"/>
      <c r="L147" s="1850"/>
      <c r="M147" s="1850"/>
      <c r="N147" s="1850"/>
    </row>
    <row r="148" spans="1:14" ht="12.75" hidden="1" customHeight="1">
      <c r="A148" s="818" t="s">
        <v>660</v>
      </c>
      <c r="B148" s="798" t="s">
        <v>661</v>
      </c>
      <c r="C148" s="819" t="s">
        <v>662</v>
      </c>
      <c r="D148" s="863">
        <v>0</v>
      </c>
      <c r="E148" s="863"/>
      <c r="F148" s="863"/>
      <c r="G148" s="863"/>
      <c r="H148" s="863"/>
      <c r="I148" s="863"/>
      <c r="J148" s="863"/>
      <c r="K148" s="1851"/>
      <c r="L148" s="1850"/>
      <c r="M148" s="1850"/>
      <c r="N148" s="1850"/>
    </row>
    <row r="149" spans="1:14" ht="12.75" hidden="1" customHeight="1">
      <c r="A149" s="818" t="s">
        <v>663</v>
      </c>
      <c r="B149" s="798" t="s">
        <v>664</v>
      </c>
      <c r="C149" s="819" t="s">
        <v>665</v>
      </c>
      <c r="D149" s="863">
        <v>0</v>
      </c>
      <c r="E149" s="863"/>
      <c r="F149" s="863"/>
      <c r="G149" s="863"/>
      <c r="H149" s="863"/>
      <c r="I149" s="863"/>
      <c r="J149" s="863"/>
      <c r="K149" s="1851"/>
      <c r="L149" s="1850"/>
      <c r="M149" s="1850"/>
      <c r="N149" s="1850"/>
    </row>
    <row r="150" spans="1:14" ht="25.5" hidden="1" customHeight="1">
      <c r="A150" s="818" t="s">
        <v>666</v>
      </c>
      <c r="B150" s="797" t="s">
        <v>1692</v>
      </c>
      <c r="C150" s="819" t="s">
        <v>314</v>
      </c>
      <c r="D150" s="863">
        <v>0</v>
      </c>
      <c r="E150" s="863"/>
      <c r="F150" s="863"/>
      <c r="G150" s="863"/>
      <c r="H150" s="863"/>
      <c r="I150" s="863"/>
      <c r="J150" s="863"/>
      <c r="K150" s="1851"/>
      <c r="L150" s="1850"/>
      <c r="M150" s="1850"/>
      <c r="N150" s="1850"/>
    </row>
    <row r="151" spans="1:14" ht="25.5" hidden="1" customHeight="1">
      <c r="A151" s="818" t="s">
        <v>315</v>
      </c>
      <c r="B151" s="797" t="s">
        <v>1693</v>
      </c>
      <c r="C151" s="819" t="s">
        <v>317</v>
      </c>
      <c r="D151" s="863">
        <v>0</v>
      </c>
      <c r="E151" s="863"/>
      <c r="F151" s="863"/>
      <c r="G151" s="863"/>
      <c r="H151" s="863"/>
      <c r="I151" s="863"/>
      <c r="J151" s="863"/>
      <c r="K151" s="1851"/>
      <c r="L151" s="1850"/>
      <c r="M151" s="1850"/>
      <c r="N151" s="1850"/>
    </row>
    <row r="152" spans="1:14" ht="12.75" hidden="1" customHeight="1">
      <c r="A152" s="818" t="s">
        <v>318</v>
      </c>
      <c r="B152" s="795" t="s">
        <v>319</v>
      </c>
      <c r="C152" s="820" t="s">
        <v>358</v>
      </c>
      <c r="D152" s="863">
        <v>0</v>
      </c>
      <c r="E152" s="863"/>
      <c r="F152" s="863">
        <v>0</v>
      </c>
      <c r="G152" s="863">
        <v>0</v>
      </c>
      <c r="H152" s="863">
        <v>0</v>
      </c>
      <c r="I152" s="863">
        <v>0</v>
      </c>
      <c r="J152" s="863">
        <v>0</v>
      </c>
      <c r="K152" s="1851"/>
      <c r="L152" s="1850"/>
      <c r="M152" s="1850"/>
      <c r="N152" s="1850"/>
    </row>
    <row r="153" spans="1:14" ht="12.75" hidden="1" customHeight="1">
      <c r="A153" s="818" t="s">
        <v>320</v>
      </c>
      <c r="B153" s="798" t="s">
        <v>1105</v>
      </c>
      <c r="C153" s="819" t="s">
        <v>321</v>
      </c>
      <c r="D153" s="863">
        <v>0</v>
      </c>
      <c r="E153" s="863"/>
      <c r="F153" s="863"/>
      <c r="G153" s="863"/>
      <c r="H153" s="863"/>
      <c r="I153" s="863"/>
      <c r="J153" s="863"/>
      <c r="K153" s="1851"/>
      <c r="L153" s="1850"/>
      <c r="M153" s="1850"/>
      <c r="N153" s="1850"/>
    </row>
    <row r="154" spans="1:14" ht="12.75" hidden="1" customHeight="1">
      <c r="A154" s="821" t="s">
        <v>322</v>
      </c>
      <c r="B154" s="822" t="s">
        <v>323</v>
      </c>
      <c r="C154" s="820" t="s">
        <v>358</v>
      </c>
      <c r="D154" s="863">
        <v>0</v>
      </c>
      <c r="E154" s="863"/>
      <c r="F154" s="863">
        <v>0</v>
      </c>
      <c r="G154" s="863">
        <v>0</v>
      </c>
      <c r="H154" s="863">
        <v>0</v>
      </c>
      <c r="I154" s="863">
        <v>0</v>
      </c>
      <c r="J154" s="863">
        <v>0</v>
      </c>
      <c r="K154" s="1851"/>
      <c r="L154" s="1850"/>
      <c r="M154" s="1850"/>
      <c r="N154" s="1850"/>
    </row>
    <row r="155" spans="1:14" ht="12.75" hidden="1" customHeight="1">
      <c r="A155" s="818" t="s">
        <v>324</v>
      </c>
      <c r="B155" s="798" t="s">
        <v>1106</v>
      </c>
      <c r="C155" s="819" t="s">
        <v>325</v>
      </c>
      <c r="D155" s="863">
        <v>0</v>
      </c>
      <c r="E155" s="863"/>
      <c r="F155" s="863"/>
      <c r="G155" s="863"/>
      <c r="H155" s="863"/>
      <c r="I155" s="863"/>
      <c r="J155" s="863"/>
      <c r="K155" s="1851"/>
      <c r="L155" s="1850"/>
      <c r="M155" s="1850"/>
      <c r="N155" s="1850"/>
    </row>
    <row r="156" spans="1:14" ht="12.75" hidden="1" customHeight="1">
      <c r="A156" s="818" t="s">
        <v>326</v>
      </c>
      <c r="B156" s="798" t="s">
        <v>1107</v>
      </c>
      <c r="C156" s="819" t="s">
        <v>327</v>
      </c>
      <c r="D156" s="863">
        <v>0</v>
      </c>
      <c r="E156" s="863"/>
      <c r="F156" s="863"/>
      <c r="G156" s="863"/>
      <c r="H156" s="863"/>
      <c r="I156" s="863"/>
      <c r="J156" s="863"/>
      <c r="K156" s="1851"/>
      <c r="L156" s="1850"/>
      <c r="M156" s="1850"/>
      <c r="N156" s="1850"/>
    </row>
    <row r="157" spans="1:14" ht="12.75" hidden="1" customHeight="1">
      <c r="A157" s="818" t="s">
        <v>328</v>
      </c>
      <c r="B157" s="797" t="s">
        <v>1694</v>
      </c>
      <c r="C157" s="819" t="s">
        <v>330</v>
      </c>
      <c r="D157" s="863">
        <v>0</v>
      </c>
      <c r="E157" s="863"/>
      <c r="F157" s="863"/>
      <c r="G157" s="863"/>
      <c r="H157" s="863"/>
      <c r="I157" s="863"/>
      <c r="J157" s="863"/>
      <c r="K157" s="1851"/>
      <c r="L157" s="1850"/>
      <c r="M157" s="1850"/>
      <c r="N157" s="1850"/>
    </row>
    <row r="158" spans="1:14" ht="26.25" hidden="1" thickBot="1">
      <c r="A158" s="823">
        <v>1244000</v>
      </c>
      <c r="B158" s="824" t="s">
        <v>1695</v>
      </c>
      <c r="C158" s="825" t="s">
        <v>1134</v>
      </c>
      <c r="D158" s="947">
        <v>0</v>
      </c>
      <c r="E158" s="947"/>
      <c r="F158" s="947"/>
      <c r="G158" s="947"/>
      <c r="H158" s="947"/>
      <c r="I158" s="947"/>
      <c r="J158" s="947"/>
      <c r="K158" s="1851"/>
      <c r="L158" s="1850"/>
      <c r="M158" s="1850"/>
      <c r="N158" s="1850"/>
    </row>
    <row r="159" spans="1:14" ht="39" thickBot="1">
      <c r="A159" s="826">
        <v>1000000</v>
      </c>
      <c r="B159" s="827" t="s">
        <v>1135</v>
      </c>
      <c r="C159" s="828" t="s">
        <v>358</v>
      </c>
      <c r="D159" s="1622">
        <f t="shared" ref="D159:I159" si="1">D33+D135</f>
        <v>704780</v>
      </c>
      <c r="E159" s="1622">
        <f t="shared" si="1"/>
        <v>0</v>
      </c>
      <c r="F159" s="1622">
        <f t="shared" si="1"/>
        <v>704780</v>
      </c>
      <c r="G159" s="1622">
        <f t="shared" si="1"/>
        <v>271668</v>
      </c>
      <c r="H159" s="1622">
        <f t="shared" si="1"/>
        <v>400000</v>
      </c>
      <c r="I159" s="1622">
        <f t="shared" si="1"/>
        <v>704780</v>
      </c>
      <c r="J159" s="1623">
        <f>F159</f>
        <v>704780</v>
      </c>
    </row>
    <row r="160" spans="1:14" ht="5.25" customHeight="1">
      <c r="A160" s="829"/>
      <c r="B160" s="830"/>
      <c r="C160" s="831"/>
      <c r="D160" s="678"/>
      <c r="E160" s="678"/>
      <c r="F160" s="678"/>
      <c r="G160" s="678"/>
      <c r="H160" s="678"/>
      <c r="I160" s="678"/>
      <c r="J160" s="678"/>
    </row>
    <row r="161" spans="1:10" ht="14.25" hidden="1">
      <c r="A161" s="2617"/>
      <c r="B161" s="2617"/>
      <c r="C161" s="2617"/>
      <c r="D161" s="2617"/>
      <c r="E161" s="2617"/>
      <c r="F161" s="2617"/>
      <c r="G161" s="2617"/>
      <c r="H161" s="2617"/>
      <c r="I161" s="2617"/>
      <c r="J161" s="2617"/>
    </row>
    <row r="162" spans="1:10" s="678" customFormat="1" ht="15.75" customHeight="1">
      <c r="A162" s="2594" t="s">
        <v>2261</v>
      </c>
      <c r="B162" s="2594"/>
      <c r="C162" s="2594"/>
      <c r="D162" s="2594"/>
      <c r="E162" s="2594"/>
      <c r="F162" s="2594"/>
      <c r="G162" s="2594"/>
      <c r="H162" s="2594"/>
      <c r="I162" s="2594"/>
      <c r="J162" s="2594"/>
    </row>
    <row r="163" spans="1:10">
      <c r="A163" s="2610" t="s">
        <v>1114</v>
      </c>
      <c r="B163" s="2610"/>
      <c r="C163" s="2610"/>
      <c r="D163" s="2610"/>
      <c r="E163" s="2610"/>
      <c r="F163" s="2610"/>
      <c r="G163" s="2610"/>
      <c r="H163" s="2610"/>
      <c r="I163" s="2610"/>
      <c r="J163" s="2610"/>
    </row>
    <row r="164" spans="1:10" ht="14.25">
      <c r="A164" s="832" t="s">
        <v>1696</v>
      </c>
      <c r="B164" s="832"/>
      <c r="C164" s="833"/>
      <c r="D164" s="832"/>
      <c r="E164" s="832"/>
      <c r="F164" s="832"/>
      <c r="G164" s="832" t="s">
        <v>1143</v>
      </c>
      <c r="H164" s="832"/>
      <c r="I164" s="832"/>
      <c r="J164" s="832"/>
    </row>
    <row r="165" spans="1:10" ht="12.75" customHeight="1">
      <c r="A165" s="834" t="s">
        <v>1697</v>
      </c>
      <c r="B165" s="834"/>
      <c r="C165" s="834"/>
      <c r="D165" s="678"/>
      <c r="E165" s="675" t="s">
        <v>309</v>
      </c>
      <c r="F165" s="678"/>
      <c r="G165" s="675" t="s">
        <v>310</v>
      </c>
      <c r="H165" s="678"/>
      <c r="I165" s="678"/>
      <c r="J165" s="834"/>
    </row>
    <row r="166" spans="1:10" ht="14.25" hidden="1">
      <c r="A166" s="835"/>
      <c r="B166" s="835"/>
      <c r="C166" s="834"/>
      <c r="D166" s="835"/>
      <c r="E166" s="835"/>
      <c r="F166" s="835"/>
      <c r="G166" s="835"/>
      <c r="H166" s="835"/>
      <c r="I166" s="835"/>
      <c r="J166" s="835"/>
    </row>
    <row r="167" spans="1:10" ht="14.25">
      <c r="A167" s="832" t="s">
        <v>2075</v>
      </c>
      <c r="B167" s="832"/>
      <c r="C167" s="833"/>
      <c r="D167" s="832"/>
      <c r="E167" s="832"/>
      <c r="F167" s="832"/>
      <c r="G167" s="832" t="s">
        <v>1147</v>
      </c>
      <c r="H167" s="832"/>
      <c r="I167" s="832"/>
      <c r="J167" s="832"/>
    </row>
    <row r="168" spans="1:10" ht="14.25">
      <c r="A168" s="834" t="s">
        <v>1700</v>
      </c>
      <c r="B168" s="833" t="s">
        <v>642</v>
      </c>
      <c r="C168" s="836"/>
      <c r="D168" s="678"/>
      <c r="E168" s="675" t="s">
        <v>309</v>
      </c>
      <c r="F168" s="678"/>
      <c r="G168" s="675" t="s">
        <v>310</v>
      </c>
      <c r="H168" s="678"/>
      <c r="I168" s="678"/>
      <c r="J168" s="834"/>
    </row>
    <row r="169" spans="1:10" hidden="1">
      <c r="A169" s="688"/>
      <c r="B169" s="679"/>
      <c r="C169" s="689"/>
      <c r="D169" s="678"/>
      <c r="E169" s="678"/>
      <c r="F169" s="678"/>
      <c r="G169" s="678"/>
      <c r="H169" s="678"/>
      <c r="I169" s="678"/>
      <c r="J169" s="678"/>
    </row>
    <row r="170" spans="1:10" hidden="1">
      <c r="A170" s="688"/>
      <c r="B170" s="679"/>
      <c r="C170" s="689"/>
      <c r="D170" s="678"/>
      <c r="E170" s="678"/>
      <c r="F170" s="678"/>
      <c r="G170" s="678"/>
      <c r="H170" s="678"/>
      <c r="I170" s="678"/>
      <c r="J170" s="678"/>
    </row>
    <row r="171" spans="1:10" hidden="1">
      <c r="A171" s="688"/>
      <c r="B171" s="679"/>
      <c r="C171" s="689"/>
      <c r="D171" s="678"/>
      <c r="E171" s="678"/>
      <c r="F171" s="678"/>
      <c r="G171" s="678"/>
      <c r="H171" s="678"/>
      <c r="I171" s="678"/>
      <c r="J171" s="678"/>
    </row>
    <row r="172" spans="1:10" hidden="1">
      <c r="A172" s="688"/>
      <c r="B172" s="679"/>
      <c r="C172" s="689"/>
      <c r="D172" s="678"/>
      <c r="E172" s="678"/>
      <c r="F172" s="678"/>
      <c r="G172" s="678"/>
      <c r="H172" s="678"/>
      <c r="I172" s="678"/>
      <c r="J172" s="678"/>
    </row>
    <row r="173" spans="1:10" hidden="1"/>
    <row r="174" spans="1:10">
      <c r="B174" s="857"/>
    </row>
  </sheetData>
  <mergeCells count="20">
    <mergeCell ref="A162:J162"/>
    <mergeCell ref="A163:J163"/>
    <mergeCell ref="F24:J25"/>
    <mergeCell ref="F30:F31"/>
    <mergeCell ref="G30:J30"/>
    <mergeCell ref="A161:J161"/>
    <mergeCell ref="H28:J28"/>
    <mergeCell ref="K141:N141"/>
    <mergeCell ref="A13:B13"/>
    <mergeCell ref="A14:J14"/>
    <mergeCell ref="A15:J15"/>
    <mergeCell ref="A16:J16"/>
    <mergeCell ref="A17:E18"/>
    <mergeCell ref="F17:J18"/>
    <mergeCell ref="A12:E12"/>
    <mergeCell ref="F1:J1"/>
    <mergeCell ref="F3:J3"/>
    <mergeCell ref="A6:E6"/>
    <mergeCell ref="A8:E8"/>
    <mergeCell ref="A11:E11"/>
  </mergeCells>
  <pageMargins left="0.7" right="0.7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172"/>
  <sheetViews>
    <sheetView topLeftCell="A29" workbookViewId="0">
      <selection activeCell="A162" sqref="A162:XFD162"/>
    </sheetView>
  </sheetViews>
  <sheetFormatPr defaultRowHeight="12.75"/>
  <cols>
    <col min="1" max="1" width="7" style="626" customWidth="1"/>
    <col min="2" max="2" width="41.85546875" style="626" customWidth="1"/>
    <col min="3" max="3" width="8.140625" style="626" customWidth="1"/>
    <col min="4" max="4" width="11" style="626" customWidth="1"/>
    <col min="5" max="5" width="10.5703125" style="857" customWidth="1"/>
    <col min="6" max="6" width="10.42578125" style="626" customWidth="1"/>
    <col min="7" max="7" width="11.42578125" style="626" customWidth="1"/>
    <col min="8" max="8" width="11.7109375" style="626" customWidth="1"/>
    <col min="9" max="9" width="13.85546875" style="626" customWidth="1"/>
    <col min="10" max="10" width="11.570312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8"/>
      <c r="B1" s="679"/>
      <c r="C1" s="680"/>
      <c r="D1" s="678"/>
      <c r="E1" s="1531"/>
      <c r="F1" s="2598" t="s">
        <v>32</v>
      </c>
      <c r="G1" s="2598"/>
      <c r="H1" s="2598"/>
      <c r="I1" s="2598"/>
      <c r="J1" s="2598"/>
      <c r="K1" s="678"/>
      <c r="L1" s="678"/>
    </row>
    <row r="2" spans="1:12">
      <c r="A2" s="678"/>
      <c r="B2" s="679"/>
      <c r="C2" s="680"/>
      <c r="D2" s="678"/>
      <c r="E2" s="1531"/>
      <c r="F2" s="682"/>
      <c r="G2" s="682"/>
      <c r="H2" s="682"/>
      <c r="I2" s="682"/>
      <c r="J2" s="682"/>
      <c r="K2" s="678"/>
      <c r="L2" s="678"/>
    </row>
    <row r="3" spans="1:12">
      <c r="A3" s="678"/>
      <c r="B3" s="679"/>
      <c r="C3" s="680"/>
      <c r="D3" s="678"/>
      <c r="E3" s="1531"/>
      <c r="F3" s="2599" t="s">
        <v>890</v>
      </c>
      <c r="G3" s="2599"/>
      <c r="H3" s="2599"/>
      <c r="I3" s="2599"/>
      <c r="J3" s="2599"/>
      <c r="K3" s="678"/>
      <c r="L3" s="678"/>
    </row>
    <row r="4" spans="1:12">
      <c r="A4" s="678"/>
      <c r="B4" s="679"/>
      <c r="C4" s="680"/>
      <c r="D4" s="678"/>
      <c r="E4" s="1531"/>
      <c r="F4" s="683" t="s">
        <v>34</v>
      </c>
      <c r="G4" s="683"/>
      <c r="H4" s="678"/>
      <c r="I4" s="678"/>
      <c r="J4" s="678"/>
      <c r="K4" s="678"/>
      <c r="L4" s="678"/>
    </row>
    <row r="5" spans="1:12">
      <c r="A5" s="678"/>
      <c r="B5" s="836" t="s">
        <v>35</v>
      </c>
      <c r="C5" s="680"/>
      <c r="D5" s="678"/>
      <c r="E5" s="1531"/>
      <c r="F5" s="681"/>
      <c r="G5" s="685" t="s">
        <v>174</v>
      </c>
      <c r="H5" s="678"/>
      <c r="I5" s="678"/>
      <c r="J5" s="678"/>
      <c r="K5" s="678"/>
      <c r="L5" s="678"/>
    </row>
    <row r="6" spans="1:12" ht="14.25">
      <c r="A6" s="2600"/>
      <c r="B6" s="2601"/>
      <c r="C6" s="2601"/>
      <c r="D6" s="2601"/>
      <c r="E6" s="2601"/>
      <c r="F6" s="683" t="s">
        <v>935</v>
      </c>
      <c r="G6" s="678"/>
      <c r="H6" s="678"/>
      <c r="I6" s="678"/>
      <c r="J6" s="688"/>
      <c r="K6" s="678"/>
      <c r="L6" s="678"/>
    </row>
    <row r="7" spans="1:12" s="678" customFormat="1" ht="20.25" customHeight="1">
      <c r="A7" s="688" t="s">
        <v>2275</v>
      </c>
      <c r="B7" s="679"/>
      <c r="C7" s="689"/>
      <c r="E7" s="857"/>
      <c r="F7" s="681"/>
      <c r="G7" s="681"/>
    </row>
    <row r="8" spans="1:12" s="688" customFormat="1" ht="9.75" customHeight="1">
      <c r="A8" s="2600" t="s">
        <v>1118</v>
      </c>
      <c r="B8" s="2600"/>
      <c r="C8" s="2600"/>
      <c r="D8" s="2600"/>
      <c r="E8" s="2600"/>
    </row>
    <row r="9" spans="1:12" ht="13.5" customHeight="1">
      <c r="A9" s="838" t="s">
        <v>1702</v>
      </c>
      <c r="B9" s="830"/>
      <c r="C9" s="839"/>
      <c r="D9" s="840"/>
      <c r="E9" s="1682"/>
      <c r="F9" s="841"/>
      <c r="G9" s="688"/>
      <c r="H9" s="678"/>
      <c r="I9" s="678"/>
      <c r="J9" s="678"/>
      <c r="K9" s="678"/>
      <c r="L9" s="678"/>
    </row>
    <row r="10" spans="1:12" hidden="1">
      <c r="A10" s="678"/>
      <c r="B10" s="679"/>
      <c r="C10" s="680"/>
      <c r="D10" s="678"/>
      <c r="E10" s="1531"/>
      <c r="F10" s="681"/>
      <c r="G10" s="678"/>
      <c r="H10" s="678"/>
      <c r="I10" s="678"/>
      <c r="J10" s="678"/>
      <c r="K10" s="678"/>
      <c r="L10" s="678"/>
    </row>
    <row r="11" spans="1:12" ht="18.75" customHeight="1">
      <c r="A11" s="2602" t="s">
        <v>1148</v>
      </c>
      <c r="B11" s="2602"/>
      <c r="C11" s="2602"/>
      <c r="D11" s="2602"/>
      <c r="E11" s="2602"/>
      <c r="F11" s="681"/>
      <c r="G11" s="690" t="s">
        <v>208</v>
      </c>
      <c r="H11" s="678"/>
      <c r="I11" s="678"/>
      <c r="J11" s="678"/>
      <c r="K11" s="678"/>
      <c r="L11" s="678"/>
    </row>
    <row r="12" spans="1:12">
      <c r="A12" s="2597" t="s">
        <v>903</v>
      </c>
      <c r="B12" s="2597"/>
      <c r="C12" s="2597"/>
      <c r="D12" s="2597"/>
      <c r="E12" s="2597"/>
      <c r="F12" s="681"/>
      <c r="G12" s="678"/>
      <c r="H12" s="678"/>
      <c r="I12" s="678"/>
      <c r="J12" s="678"/>
      <c r="K12" s="678"/>
      <c r="L12" s="678"/>
    </row>
    <row r="13" spans="1:12" s="857" customFormat="1">
      <c r="A13" s="2603" t="s">
        <v>2266</v>
      </c>
      <c r="B13" s="2604"/>
      <c r="C13" s="1530"/>
      <c r="F13" s="1531"/>
      <c r="G13" s="1531"/>
    </row>
    <row r="14" spans="1:12" ht="15.75">
      <c r="A14" s="2632" t="s">
        <v>816</v>
      </c>
      <c r="B14" s="2632"/>
      <c r="C14" s="2632"/>
      <c r="D14" s="2632"/>
      <c r="E14" s="2632"/>
      <c r="F14" s="2632"/>
      <c r="G14" s="2632"/>
      <c r="H14" s="2632"/>
      <c r="I14" s="2632"/>
      <c r="J14" s="2632"/>
      <c r="K14" s="678"/>
      <c r="L14" s="678"/>
    </row>
    <row r="15" spans="1:12" ht="14.25">
      <c r="A15" s="2638" t="s">
        <v>1036</v>
      </c>
      <c r="B15" s="2622"/>
      <c r="C15" s="2622"/>
      <c r="D15" s="2622"/>
      <c r="E15" s="2622"/>
      <c r="F15" s="2622"/>
      <c r="G15" s="2622"/>
      <c r="H15" s="2622"/>
      <c r="I15" s="2622"/>
      <c r="J15" s="2622"/>
      <c r="K15" s="678"/>
      <c r="L15" s="678"/>
    </row>
    <row r="16" spans="1:12" ht="16.5">
      <c r="A16" s="2639" t="s">
        <v>2233</v>
      </c>
      <c r="B16" s="2639"/>
      <c r="C16" s="2639"/>
      <c r="D16" s="2639"/>
      <c r="E16" s="2639"/>
      <c r="F16" s="2639"/>
      <c r="G16" s="2639"/>
      <c r="H16" s="2639"/>
      <c r="I16" s="2639"/>
      <c r="J16" s="2639"/>
      <c r="K16" s="678"/>
      <c r="L16" s="678"/>
    </row>
    <row r="17" spans="1:14" ht="3.75" customHeight="1">
      <c r="A17" s="2609" t="s">
        <v>2229</v>
      </c>
      <c r="B17" s="2609"/>
      <c r="C17" s="2609"/>
      <c r="D17" s="2609"/>
      <c r="E17" s="2609"/>
      <c r="F17" s="2609"/>
      <c r="G17" s="2609"/>
      <c r="H17" s="2606"/>
      <c r="I17" s="2606"/>
      <c r="J17" s="2606"/>
      <c r="K17" s="688"/>
      <c r="L17" s="688"/>
    </row>
    <row r="18" spans="1:14" ht="19.5" customHeight="1">
      <c r="A18" s="2609"/>
      <c r="B18" s="2609"/>
      <c r="C18" s="2609"/>
      <c r="D18" s="2609"/>
      <c r="E18" s="2609"/>
      <c r="F18" s="2609"/>
      <c r="G18" s="2609"/>
      <c r="H18" s="2609"/>
      <c r="I18" s="2609"/>
      <c r="J18" s="2609"/>
      <c r="K18" s="688"/>
      <c r="L18" s="688"/>
    </row>
    <row r="19" spans="1:14">
      <c r="A19" s="693" t="s">
        <v>1005</v>
      </c>
      <c r="B19" s="694"/>
      <c r="C19" s="694"/>
      <c r="D19" s="694"/>
      <c r="E19" s="1001"/>
      <c r="F19" s="695" t="s">
        <v>332</v>
      </c>
      <c r="G19" s="688"/>
      <c r="H19" s="688"/>
      <c r="I19" s="688"/>
      <c r="J19" s="688"/>
      <c r="K19" s="688"/>
      <c r="L19" s="688"/>
    </row>
    <row r="20" spans="1:14">
      <c r="A20" s="693" t="s">
        <v>257</v>
      </c>
      <c r="B20" s="696"/>
      <c r="C20" s="696"/>
      <c r="D20" s="696"/>
      <c r="E20" s="1683"/>
      <c r="F20" s="693" t="s">
        <v>333</v>
      </c>
      <c r="G20" s="660" t="s">
        <v>559</v>
      </c>
      <c r="H20" s="656">
        <v>5</v>
      </c>
      <c r="I20" s="657">
        <v>1</v>
      </c>
      <c r="J20" s="696"/>
      <c r="K20" s="696"/>
      <c r="L20" s="696"/>
    </row>
    <row r="21" spans="1:14">
      <c r="A21" s="693" t="s">
        <v>334</v>
      </c>
      <c r="B21" s="693"/>
      <c r="C21" s="693"/>
      <c r="D21" s="693"/>
      <c r="E21" s="1684"/>
      <c r="F21" s="696"/>
      <c r="G21" s="693"/>
      <c r="H21" s="696"/>
      <c r="I21" s="693"/>
      <c r="J21" s="693"/>
      <c r="K21" s="693"/>
      <c r="L21" s="693"/>
    </row>
    <row r="22" spans="1:14">
      <c r="A22" s="693" t="s">
        <v>926</v>
      </c>
      <c r="B22" s="693"/>
      <c r="C22" s="693"/>
      <c r="D22" s="697"/>
      <c r="E22" s="1685"/>
      <c r="F22" s="693" t="s">
        <v>1185</v>
      </c>
      <c r="G22" s="693"/>
      <c r="H22" s="693"/>
      <c r="I22" s="693"/>
      <c r="J22" s="693"/>
      <c r="K22" s="693"/>
      <c r="L22" s="693"/>
    </row>
    <row r="23" spans="1:14" ht="24" customHeight="1">
      <c r="A23" s="693" t="s">
        <v>1660</v>
      </c>
      <c r="B23" s="696"/>
      <c r="C23" s="696"/>
      <c r="D23" s="696"/>
      <c r="E23" s="1683"/>
      <c r="F23" s="693" t="s">
        <v>937</v>
      </c>
      <c r="G23" s="693"/>
      <c r="H23" s="693"/>
      <c r="I23" s="696"/>
      <c r="J23" s="698"/>
      <c r="K23" s="696"/>
      <c r="L23" s="696"/>
    </row>
    <row r="24" spans="1:14" ht="17.25" customHeight="1">
      <c r="A24" s="696" t="s">
        <v>207</v>
      </c>
      <c r="B24" s="698"/>
      <c r="C24" s="699"/>
      <c r="D24" s="696"/>
      <c r="E24" s="1683"/>
      <c r="F24" s="2611" t="s">
        <v>942</v>
      </c>
      <c r="G24" s="2611"/>
      <c r="H24" s="2611"/>
      <c r="I24" s="2611"/>
      <c r="J24" s="2611"/>
      <c r="K24" s="696"/>
      <c r="L24" s="696"/>
    </row>
    <row r="25" spans="1:14" ht="13.5" thickBot="1">
      <c r="A25" s="695" t="s">
        <v>916</v>
      </c>
      <c r="B25" s="700"/>
      <c r="C25" s="701"/>
      <c r="D25" s="700"/>
      <c r="E25" s="1683"/>
      <c r="F25" s="2611"/>
      <c r="G25" s="2611"/>
      <c r="H25" s="2611"/>
      <c r="I25" s="2611"/>
      <c r="J25" s="2611"/>
      <c r="K25" s="696"/>
      <c r="L25" s="696"/>
    </row>
    <row r="26" spans="1:14" ht="13.5" thickBot="1">
      <c r="A26" s="693" t="s">
        <v>116</v>
      </c>
      <c r="B26" s="696"/>
      <c r="C26" s="699"/>
      <c r="D26" s="698"/>
      <c r="E26" s="1686"/>
      <c r="G26" s="703"/>
      <c r="H26" s="704"/>
      <c r="I26" s="705"/>
      <c r="K26" s="698"/>
      <c r="L26" s="698"/>
    </row>
    <row r="27" spans="1:14" ht="13.5" thickBot="1">
      <c r="A27" s="693" t="s">
        <v>418</v>
      </c>
      <c r="B27" s="696"/>
      <c r="C27" s="696"/>
      <c r="D27" s="700"/>
      <c r="E27" s="1687"/>
      <c r="F27" s="700"/>
      <c r="G27" s="706" t="s">
        <v>419</v>
      </c>
      <c r="H27" s="696"/>
      <c r="I27" s="698"/>
      <c r="J27" s="698"/>
      <c r="K27" s="700"/>
      <c r="L27" s="700"/>
    </row>
    <row r="28" spans="1:14" ht="13.5" thickBot="1">
      <c r="A28" s="693" t="s">
        <v>420</v>
      </c>
      <c r="B28" s="707"/>
      <c r="C28" s="708"/>
      <c r="D28" s="699"/>
      <c r="E28" s="1688"/>
      <c r="F28" s="710"/>
      <c r="G28" s="688"/>
      <c r="H28" s="2618">
        <v>900272360034</v>
      </c>
      <c r="I28" s="2618"/>
      <c r="J28" s="2618"/>
      <c r="K28" s="688"/>
      <c r="L28" s="688"/>
    </row>
    <row r="29" spans="1:14" ht="4.5" customHeight="1" thickBot="1"/>
    <row r="30" spans="1:14" ht="49.5" customHeight="1" thickBot="1">
      <c r="A30" s="711" t="s">
        <v>406</v>
      </c>
      <c r="B30" s="712" t="s">
        <v>421</v>
      </c>
      <c r="C30" s="713"/>
      <c r="D30" s="712" t="s">
        <v>422</v>
      </c>
      <c r="E30" s="1462"/>
      <c r="F30" s="2612" t="s">
        <v>362</v>
      </c>
      <c r="G30" s="2614" t="s">
        <v>363</v>
      </c>
      <c r="H30" s="2615"/>
      <c r="I30" s="2615"/>
      <c r="J30" s="2616"/>
    </row>
    <row r="31" spans="1:14" ht="69.75" customHeight="1" thickBot="1">
      <c r="A31" s="715"/>
      <c r="B31" s="716" t="s">
        <v>349</v>
      </c>
      <c r="C31" s="717" t="s">
        <v>671</v>
      </c>
      <c r="D31" s="718" t="s">
        <v>796</v>
      </c>
      <c r="E31" s="1463" t="s">
        <v>971</v>
      </c>
      <c r="F31" s="2613"/>
      <c r="G31" s="718" t="s">
        <v>972</v>
      </c>
      <c r="H31" s="718" t="s">
        <v>973</v>
      </c>
      <c r="I31" s="718" t="s">
        <v>974</v>
      </c>
      <c r="J31" s="718" t="s">
        <v>975</v>
      </c>
      <c r="M31" s="704"/>
      <c r="N31" s="698"/>
    </row>
    <row r="32" spans="1:14" ht="18" customHeight="1" thickBot="1">
      <c r="A32" s="720" t="s">
        <v>976</v>
      </c>
      <c r="B32" s="721" t="s">
        <v>977</v>
      </c>
      <c r="C32" s="722" t="s">
        <v>978</v>
      </c>
      <c r="D32" s="723" t="s">
        <v>739</v>
      </c>
      <c r="E32" s="1464" t="s">
        <v>740</v>
      </c>
      <c r="F32" s="723" t="s">
        <v>672</v>
      </c>
      <c r="G32" s="724">
        <v>4</v>
      </c>
      <c r="H32" s="725">
        <v>5</v>
      </c>
      <c r="I32" s="726">
        <v>6</v>
      </c>
      <c r="J32" s="725">
        <v>7</v>
      </c>
    </row>
    <row r="33" spans="1:10" ht="26.25" customHeight="1" thickBot="1">
      <c r="A33" s="720">
        <v>1100000</v>
      </c>
      <c r="B33" s="727" t="s">
        <v>1661</v>
      </c>
      <c r="C33" s="728" t="s">
        <v>358</v>
      </c>
      <c r="D33" s="842">
        <f t="shared" ref="D33:J33" si="0">D68</f>
        <v>9475</v>
      </c>
      <c r="E33" s="1120">
        <f t="shared" si="0"/>
        <v>0</v>
      </c>
      <c r="F33" s="842">
        <f t="shared" si="0"/>
        <v>9475</v>
      </c>
      <c r="G33" s="842">
        <f t="shared" si="0"/>
        <v>1000</v>
      </c>
      <c r="H33" s="842">
        <f t="shared" si="0"/>
        <v>3000</v>
      </c>
      <c r="I33" s="842">
        <f t="shared" si="0"/>
        <v>4000</v>
      </c>
      <c r="J33" s="842">
        <f t="shared" si="0"/>
        <v>9475</v>
      </c>
    </row>
    <row r="34" spans="1:10" ht="42.75" hidden="1" customHeight="1" thickBot="1">
      <c r="A34" s="720">
        <v>1110000</v>
      </c>
      <c r="B34" s="730" t="s">
        <v>1662</v>
      </c>
      <c r="C34" s="728" t="s">
        <v>358</v>
      </c>
      <c r="D34" s="843">
        <v>0</v>
      </c>
      <c r="E34" s="1138"/>
      <c r="F34" s="843">
        <v>0</v>
      </c>
      <c r="G34" s="843">
        <v>0</v>
      </c>
      <c r="H34" s="843">
        <v>0</v>
      </c>
      <c r="I34" s="843">
        <v>0</v>
      </c>
      <c r="J34" s="843">
        <v>0</v>
      </c>
    </row>
    <row r="35" spans="1:10" ht="42.75" hidden="1" customHeight="1">
      <c r="A35" s="732">
        <v>1110000</v>
      </c>
      <c r="B35" s="733" t="s">
        <v>803</v>
      </c>
      <c r="C35" s="734" t="s">
        <v>358</v>
      </c>
      <c r="D35" s="844">
        <v>0</v>
      </c>
      <c r="E35" s="1465"/>
      <c r="F35" s="844">
        <v>0</v>
      </c>
      <c r="G35" s="844">
        <v>0</v>
      </c>
      <c r="H35" s="844">
        <v>0</v>
      </c>
      <c r="I35" s="844">
        <v>0</v>
      </c>
      <c r="J35" s="844">
        <v>0</v>
      </c>
    </row>
    <row r="36" spans="1:10" ht="0.75" hidden="1" customHeight="1">
      <c r="A36" s="736">
        <v>1111000</v>
      </c>
      <c r="B36" s="737" t="s">
        <v>673</v>
      </c>
      <c r="C36" s="738" t="s">
        <v>804</v>
      </c>
      <c r="D36" s="845"/>
      <c r="E36" s="882"/>
      <c r="F36" s="845"/>
      <c r="G36" s="845"/>
      <c r="H36" s="845"/>
      <c r="I36" s="845"/>
      <c r="J36" s="845"/>
    </row>
    <row r="37" spans="1:10" ht="42.75" hidden="1" customHeight="1">
      <c r="A37" s="740">
        <v>1112000</v>
      </c>
      <c r="B37" s="741" t="s">
        <v>271</v>
      </c>
      <c r="C37" s="742" t="s">
        <v>805</v>
      </c>
      <c r="D37" s="846"/>
      <c r="E37" s="853"/>
      <c r="F37" s="846"/>
      <c r="G37" s="846"/>
      <c r="H37" s="846"/>
      <c r="I37" s="846"/>
      <c r="J37" s="846"/>
    </row>
    <row r="38" spans="1:10" ht="42.75" hidden="1" customHeight="1">
      <c r="A38" s="740">
        <v>1113000</v>
      </c>
      <c r="B38" s="741" t="s">
        <v>806</v>
      </c>
      <c r="C38" s="742" t="s">
        <v>807</v>
      </c>
      <c r="D38" s="846"/>
      <c r="E38" s="853"/>
      <c r="F38" s="846"/>
      <c r="G38" s="846"/>
      <c r="H38" s="846"/>
      <c r="I38" s="846"/>
      <c r="J38" s="846"/>
    </row>
    <row r="39" spans="1:10" ht="42.75" hidden="1" customHeight="1">
      <c r="A39" s="740">
        <v>1114000</v>
      </c>
      <c r="B39" s="741" t="s">
        <v>398</v>
      </c>
      <c r="C39" s="742" t="s">
        <v>399</v>
      </c>
      <c r="D39" s="846"/>
      <c r="E39" s="853"/>
      <c r="F39" s="846"/>
      <c r="G39" s="846"/>
      <c r="H39" s="846"/>
      <c r="I39" s="846"/>
      <c r="J39" s="846"/>
    </row>
    <row r="40" spans="1:10" ht="42.75" hidden="1" customHeight="1">
      <c r="A40" s="740">
        <v>1115000</v>
      </c>
      <c r="B40" s="741" t="s">
        <v>615</v>
      </c>
      <c r="C40" s="742" t="s">
        <v>388</v>
      </c>
      <c r="D40" s="846"/>
      <c r="E40" s="853"/>
      <c r="F40" s="846"/>
      <c r="G40" s="846"/>
      <c r="H40" s="846"/>
      <c r="I40" s="846"/>
      <c r="J40" s="846"/>
    </row>
    <row r="41" spans="1:10" ht="42.75" hidden="1" customHeight="1">
      <c r="A41" s="740">
        <v>1116000</v>
      </c>
      <c r="B41" s="741" t="s">
        <v>1024</v>
      </c>
      <c r="C41" s="742" t="s">
        <v>389</v>
      </c>
      <c r="D41" s="846"/>
      <c r="E41" s="853"/>
      <c r="F41" s="846"/>
      <c r="G41" s="846"/>
      <c r="H41" s="846"/>
      <c r="I41" s="846"/>
      <c r="J41" s="846"/>
    </row>
    <row r="42" spans="1:10" ht="42.75" hidden="1" customHeight="1" thickBot="1">
      <c r="A42" s="744">
        <v>1117000</v>
      </c>
      <c r="B42" s="745" t="s">
        <v>19</v>
      </c>
      <c r="C42" s="746" t="s">
        <v>20</v>
      </c>
      <c r="D42" s="847"/>
      <c r="E42" s="852"/>
      <c r="F42" s="847"/>
      <c r="G42" s="847"/>
      <c r="H42" s="847"/>
      <c r="I42" s="847"/>
      <c r="J42" s="847"/>
    </row>
    <row r="43" spans="1:10" ht="42.75" hidden="1" customHeight="1" thickBot="1">
      <c r="A43" s="748">
        <v>1120000</v>
      </c>
      <c r="B43" s="749" t="s">
        <v>21</v>
      </c>
      <c r="C43" s="728" t="s">
        <v>358</v>
      </c>
      <c r="D43" s="848">
        <v>1500</v>
      </c>
      <c r="E43" s="1055"/>
      <c r="F43" s="848">
        <v>1500</v>
      </c>
      <c r="G43" s="848">
        <v>0</v>
      </c>
      <c r="H43" s="848">
        <v>0</v>
      </c>
      <c r="I43" s="848">
        <v>1500</v>
      </c>
      <c r="J43" s="848">
        <v>1500</v>
      </c>
    </row>
    <row r="44" spans="1:10" ht="42.75" hidden="1" customHeight="1">
      <c r="A44" s="732">
        <v>1121000</v>
      </c>
      <c r="B44" s="751" t="s">
        <v>22</v>
      </c>
      <c r="C44" s="752"/>
      <c r="D44" s="845">
        <v>0</v>
      </c>
      <c r="E44" s="882"/>
      <c r="F44" s="845">
        <v>0</v>
      </c>
      <c r="G44" s="845">
        <v>0</v>
      </c>
      <c r="H44" s="845">
        <v>0</v>
      </c>
      <c r="I44" s="845">
        <v>0</v>
      </c>
      <c r="J44" s="845">
        <v>0</v>
      </c>
    </row>
    <row r="45" spans="1:10" ht="42.75" hidden="1" customHeight="1">
      <c r="A45" s="740">
        <v>1121100</v>
      </c>
      <c r="B45" s="753" t="s">
        <v>380</v>
      </c>
      <c r="C45" s="742" t="s">
        <v>381</v>
      </c>
      <c r="D45" s="846">
        <v>0</v>
      </c>
      <c r="E45" s="853"/>
      <c r="F45" s="846"/>
      <c r="G45" s="846"/>
      <c r="H45" s="846"/>
      <c r="I45" s="846"/>
      <c r="J45" s="846"/>
    </row>
    <row r="46" spans="1:10" ht="42.75" hidden="1" customHeight="1">
      <c r="A46" s="740">
        <v>1121200</v>
      </c>
      <c r="B46" s="754" t="s">
        <v>1663</v>
      </c>
      <c r="C46" s="742" t="s">
        <v>383</v>
      </c>
      <c r="D46" s="846">
        <v>0</v>
      </c>
      <c r="E46" s="853"/>
      <c r="F46" s="846"/>
      <c r="G46" s="846"/>
      <c r="H46" s="846"/>
      <c r="I46" s="846"/>
      <c r="J46" s="846"/>
    </row>
    <row r="47" spans="1:10" ht="42.75" hidden="1" customHeight="1">
      <c r="A47" s="740">
        <v>1121300</v>
      </c>
      <c r="B47" s="753" t="s">
        <v>769</v>
      </c>
      <c r="C47" s="742" t="s">
        <v>384</v>
      </c>
      <c r="D47" s="846">
        <v>0</v>
      </c>
      <c r="E47" s="853"/>
      <c r="F47" s="846"/>
      <c r="G47" s="846"/>
      <c r="H47" s="846"/>
      <c r="I47" s="846"/>
      <c r="J47" s="846"/>
    </row>
    <row r="48" spans="1:10" ht="42.75" hidden="1" customHeight="1">
      <c r="A48" s="740">
        <v>1121400</v>
      </c>
      <c r="B48" s="753" t="s">
        <v>770</v>
      </c>
      <c r="C48" s="742" t="s">
        <v>385</v>
      </c>
      <c r="D48" s="846">
        <v>0</v>
      </c>
      <c r="E48" s="853"/>
      <c r="F48" s="846"/>
      <c r="G48" s="846"/>
      <c r="H48" s="846"/>
      <c r="I48" s="846"/>
      <c r="J48" s="846"/>
    </row>
    <row r="49" spans="1:10" ht="42.75" hidden="1" customHeight="1">
      <c r="A49" s="740">
        <v>1121500</v>
      </c>
      <c r="B49" s="753" t="s">
        <v>69</v>
      </c>
      <c r="C49" s="742" t="s">
        <v>386</v>
      </c>
      <c r="D49" s="846">
        <v>0</v>
      </c>
      <c r="E49" s="853"/>
      <c r="F49" s="845"/>
      <c r="G49" s="845"/>
      <c r="H49" s="845"/>
      <c r="I49" s="845"/>
      <c r="J49" s="845"/>
    </row>
    <row r="50" spans="1:10" ht="42.75" hidden="1" customHeight="1">
      <c r="A50" s="740">
        <v>1121600</v>
      </c>
      <c r="B50" s="753" t="s">
        <v>70</v>
      </c>
      <c r="C50" s="742" t="s">
        <v>387</v>
      </c>
      <c r="D50" s="846">
        <v>0</v>
      </c>
      <c r="E50" s="853"/>
      <c r="F50" s="846"/>
      <c r="G50" s="846"/>
      <c r="H50" s="846"/>
      <c r="I50" s="846"/>
      <c r="J50" s="846"/>
    </row>
    <row r="51" spans="1:10" ht="42.75" hidden="1" customHeight="1" thickBot="1">
      <c r="A51" s="756">
        <v>1121700</v>
      </c>
      <c r="B51" s="757" t="s">
        <v>71</v>
      </c>
      <c r="C51" s="746" t="s">
        <v>766</v>
      </c>
      <c r="D51" s="847">
        <v>0</v>
      </c>
      <c r="E51" s="852"/>
      <c r="F51" s="847"/>
      <c r="G51" s="847"/>
      <c r="H51" s="847"/>
      <c r="I51" s="847"/>
      <c r="J51" s="847"/>
    </row>
    <row r="52" spans="1:10" ht="42.75" hidden="1" customHeight="1">
      <c r="A52" s="732">
        <v>1122000</v>
      </c>
      <c r="B52" s="758" t="s">
        <v>767</v>
      </c>
      <c r="C52" s="734" t="s">
        <v>358</v>
      </c>
      <c r="D52" s="851">
        <v>0</v>
      </c>
      <c r="E52" s="854"/>
      <c r="F52" s="851">
        <v>0</v>
      </c>
      <c r="G52" s="851">
        <v>0</v>
      </c>
      <c r="H52" s="851">
        <v>0</v>
      </c>
      <c r="I52" s="851">
        <v>0</v>
      </c>
      <c r="J52" s="851">
        <v>0</v>
      </c>
    </row>
    <row r="53" spans="1:10" ht="42.75" hidden="1" customHeight="1">
      <c r="A53" s="760">
        <v>1122100</v>
      </c>
      <c r="B53" s="753" t="s">
        <v>72</v>
      </c>
      <c r="C53" s="738" t="s">
        <v>768</v>
      </c>
      <c r="D53" s="846"/>
      <c r="E53" s="853"/>
      <c r="F53" s="846"/>
      <c r="G53" s="846"/>
      <c r="H53" s="846"/>
      <c r="I53" s="846"/>
      <c r="J53" s="846"/>
    </row>
    <row r="54" spans="1:10" ht="42.75" hidden="1" customHeight="1">
      <c r="A54" s="760">
        <v>1122200</v>
      </c>
      <c r="B54" s="753" t="s">
        <v>487</v>
      </c>
      <c r="C54" s="742" t="s">
        <v>1021</v>
      </c>
      <c r="D54" s="846"/>
      <c r="E54" s="853"/>
      <c r="F54" s="846"/>
      <c r="G54" s="846"/>
      <c r="H54" s="846"/>
      <c r="I54" s="846"/>
      <c r="J54" s="846"/>
    </row>
    <row r="55" spans="1:10" ht="42.75" hidden="1" customHeight="1" thickBot="1">
      <c r="A55" s="748">
        <v>1122300</v>
      </c>
      <c r="B55" s="757" t="s">
        <v>148</v>
      </c>
      <c r="C55" s="746" t="s">
        <v>1022</v>
      </c>
      <c r="D55" s="847"/>
      <c r="E55" s="852"/>
      <c r="F55" s="847"/>
      <c r="G55" s="847"/>
      <c r="H55" s="847"/>
      <c r="I55" s="847"/>
      <c r="J55" s="847"/>
    </row>
    <row r="56" spans="1:10" ht="42.75" hidden="1" customHeight="1">
      <c r="A56" s="732">
        <v>1123000</v>
      </c>
      <c r="B56" s="758" t="s">
        <v>364</v>
      </c>
      <c r="C56" s="734" t="s">
        <v>358</v>
      </c>
      <c r="D56" s="851">
        <v>0</v>
      </c>
      <c r="E56" s="854"/>
      <c r="F56" s="851">
        <v>0</v>
      </c>
      <c r="G56" s="851">
        <v>0</v>
      </c>
      <c r="H56" s="851">
        <v>0</v>
      </c>
      <c r="I56" s="851">
        <v>0</v>
      </c>
      <c r="J56" s="851">
        <v>0</v>
      </c>
    </row>
    <row r="57" spans="1:10" ht="42.75" hidden="1" customHeight="1">
      <c r="A57" s="760">
        <v>1123100</v>
      </c>
      <c r="B57" s="753" t="s">
        <v>149</v>
      </c>
      <c r="C57" s="738" t="s">
        <v>365</v>
      </c>
      <c r="D57" s="846">
        <v>0</v>
      </c>
      <c r="E57" s="853"/>
      <c r="F57" s="846"/>
      <c r="G57" s="846"/>
      <c r="H57" s="846"/>
      <c r="I57" s="846"/>
      <c r="J57" s="846"/>
    </row>
    <row r="58" spans="1:10" ht="42.75" hidden="1" customHeight="1">
      <c r="A58" s="760">
        <v>1123200</v>
      </c>
      <c r="B58" s="753" t="s">
        <v>150</v>
      </c>
      <c r="C58" s="742" t="s">
        <v>366</v>
      </c>
      <c r="D58" s="846">
        <v>0</v>
      </c>
      <c r="E58" s="853"/>
      <c r="F58" s="846"/>
      <c r="G58" s="846"/>
      <c r="H58" s="846"/>
      <c r="I58" s="846"/>
      <c r="J58" s="846"/>
    </row>
    <row r="59" spans="1:10" ht="42" hidden="1" customHeight="1">
      <c r="A59" s="760">
        <v>1123300</v>
      </c>
      <c r="B59" s="753" t="s">
        <v>151</v>
      </c>
      <c r="C59" s="742" t="s">
        <v>367</v>
      </c>
      <c r="D59" s="846">
        <v>0</v>
      </c>
      <c r="E59" s="853"/>
      <c r="F59" s="846"/>
      <c r="G59" s="846"/>
      <c r="H59" s="846"/>
      <c r="I59" s="846"/>
      <c r="J59" s="846"/>
    </row>
    <row r="60" spans="1:10" ht="42.75" hidden="1" customHeight="1">
      <c r="A60" s="760">
        <v>1123400</v>
      </c>
      <c r="B60" s="753" t="s">
        <v>556</v>
      </c>
      <c r="C60" s="742" t="s">
        <v>368</v>
      </c>
      <c r="D60" s="846">
        <v>0</v>
      </c>
      <c r="E60" s="853"/>
      <c r="F60" s="846"/>
      <c r="G60" s="846"/>
      <c r="H60" s="846"/>
      <c r="I60" s="846"/>
      <c r="J60" s="846"/>
    </row>
    <row r="61" spans="1:10" ht="42.75" hidden="1" customHeight="1">
      <c r="A61" s="760">
        <v>1123500</v>
      </c>
      <c r="B61" s="761" t="s">
        <v>557</v>
      </c>
      <c r="C61" s="762">
        <v>423500</v>
      </c>
      <c r="D61" s="846">
        <v>0</v>
      </c>
      <c r="E61" s="853"/>
      <c r="F61" s="846"/>
      <c r="G61" s="846"/>
      <c r="H61" s="846"/>
      <c r="I61" s="846"/>
      <c r="J61" s="846"/>
    </row>
    <row r="62" spans="1:10" ht="42.75" hidden="1" customHeight="1">
      <c r="A62" s="760">
        <v>1123600</v>
      </c>
      <c r="B62" s="753" t="s">
        <v>186</v>
      </c>
      <c r="C62" s="742" t="s">
        <v>369</v>
      </c>
      <c r="D62" s="846">
        <v>0</v>
      </c>
      <c r="E62" s="853"/>
      <c r="F62" s="846"/>
      <c r="G62" s="846"/>
      <c r="H62" s="846"/>
      <c r="I62" s="846"/>
      <c r="J62" s="846"/>
    </row>
    <row r="63" spans="1:10" ht="42.75" hidden="1" customHeight="1">
      <c r="A63" s="760">
        <v>1123700</v>
      </c>
      <c r="B63" s="753" t="s">
        <v>187</v>
      </c>
      <c r="C63" s="742" t="s">
        <v>370</v>
      </c>
      <c r="D63" s="846">
        <v>0</v>
      </c>
      <c r="E63" s="853"/>
      <c r="F63" s="846"/>
      <c r="G63" s="846"/>
      <c r="H63" s="846"/>
      <c r="I63" s="846"/>
      <c r="J63" s="846"/>
    </row>
    <row r="64" spans="1:10" ht="42.75" hidden="1" customHeight="1" thickBot="1">
      <c r="A64" s="748">
        <v>1123800</v>
      </c>
      <c r="B64" s="757" t="s">
        <v>188</v>
      </c>
      <c r="C64" s="746" t="s">
        <v>371</v>
      </c>
      <c r="D64" s="847">
        <v>0</v>
      </c>
      <c r="E64" s="852"/>
      <c r="F64" s="847"/>
      <c r="G64" s="847"/>
      <c r="H64" s="847"/>
      <c r="I64" s="847"/>
      <c r="J64" s="847"/>
    </row>
    <row r="65" spans="1:10" ht="42.75" hidden="1" customHeight="1">
      <c r="A65" s="732">
        <v>1124000</v>
      </c>
      <c r="B65" s="758" t="s">
        <v>213</v>
      </c>
      <c r="C65" s="734" t="s">
        <v>358</v>
      </c>
      <c r="D65" s="851">
        <v>0</v>
      </c>
      <c r="E65" s="854"/>
      <c r="F65" s="851">
        <v>0</v>
      </c>
      <c r="G65" s="851">
        <v>0</v>
      </c>
      <c r="H65" s="851">
        <v>0</v>
      </c>
      <c r="I65" s="851">
        <v>0</v>
      </c>
      <c r="J65" s="851">
        <v>0</v>
      </c>
    </row>
    <row r="66" spans="1:10" ht="42.75" hidden="1" customHeight="1" thickBot="1">
      <c r="A66" s="748">
        <v>1124100</v>
      </c>
      <c r="B66" s="757" t="s">
        <v>189</v>
      </c>
      <c r="C66" s="746" t="s">
        <v>214</v>
      </c>
      <c r="D66" s="847">
        <v>0</v>
      </c>
      <c r="E66" s="852"/>
      <c r="F66" s="847"/>
      <c r="G66" s="847"/>
      <c r="H66" s="847"/>
      <c r="I66" s="847"/>
      <c r="J66" s="847"/>
    </row>
    <row r="67" spans="1:10" ht="30" hidden="1" customHeight="1">
      <c r="A67" s="732">
        <v>1125000</v>
      </c>
      <c r="B67" s="758" t="s">
        <v>918</v>
      </c>
      <c r="C67" s="734" t="s">
        <v>358</v>
      </c>
      <c r="D67" s="851">
        <v>1500</v>
      </c>
      <c r="E67" s="854"/>
      <c r="F67" s="851">
        <v>1500</v>
      </c>
      <c r="G67" s="851">
        <v>0</v>
      </c>
      <c r="H67" s="851">
        <v>0</v>
      </c>
      <c r="I67" s="851">
        <v>1500</v>
      </c>
      <c r="J67" s="851">
        <v>1500</v>
      </c>
    </row>
    <row r="68" spans="1:10" ht="25.5">
      <c r="A68" s="760">
        <v>1125100</v>
      </c>
      <c r="B68" s="753" t="s">
        <v>190</v>
      </c>
      <c r="C68" s="738" t="s">
        <v>919</v>
      </c>
      <c r="D68" s="860">
        <v>9475</v>
      </c>
      <c r="E68" s="861">
        <v>0</v>
      </c>
      <c r="F68" s="861">
        <f>D68+E68</f>
        <v>9475</v>
      </c>
      <c r="G68" s="861">
        <v>1000</v>
      </c>
      <c r="H68" s="861">
        <v>3000</v>
      </c>
      <c r="I68" s="861">
        <v>4000</v>
      </c>
      <c r="J68" s="860">
        <f>F68</f>
        <v>9475</v>
      </c>
    </row>
    <row r="69" spans="1:10" ht="26.25" thickBot="1">
      <c r="A69" s="748">
        <v>1125200</v>
      </c>
      <c r="B69" s="757" t="s">
        <v>703</v>
      </c>
      <c r="C69" s="746" t="s">
        <v>1031</v>
      </c>
      <c r="D69" s="847">
        <v>0</v>
      </c>
      <c r="E69" s="852"/>
      <c r="F69" s="847"/>
      <c r="G69" s="847"/>
      <c r="H69" s="847"/>
      <c r="I69" s="847"/>
      <c r="J69" s="847"/>
    </row>
    <row r="70" spans="1:10" ht="14.25" hidden="1">
      <c r="A70" s="732">
        <v>1126000</v>
      </c>
      <c r="B70" s="758" t="s">
        <v>1032</v>
      </c>
      <c r="C70" s="734" t="s">
        <v>358</v>
      </c>
      <c r="D70" s="851">
        <v>0</v>
      </c>
      <c r="E70" s="854"/>
      <c r="F70" s="851">
        <v>0</v>
      </c>
      <c r="G70" s="851">
        <v>0</v>
      </c>
      <c r="H70" s="851">
        <v>0</v>
      </c>
      <c r="I70" s="851">
        <v>0</v>
      </c>
      <c r="J70" s="851">
        <v>0</v>
      </c>
    </row>
    <row r="71" spans="1:10" hidden="1">
      <c r="A71" s="732">
        <v>1126100</v>
      </c>
      <c r="B71" s="753" t="s">
        <v>983</v>
      </c>
      <c r="C71" s="738" t="s">
        <v>1033</v>
      </c>
      <c r="D71" s="846">
        <v>0</v>
      </c>
      <c r="E71" s="853"/>
      <c r="F71" s="846"/>
      <c r="G71" s="846"/>
      <c r="H71" s="846"/>
      <c r="I71" s="846"/>
      <c r="J71" s="846"/>
    </row>
    <row r="72" spans="1:10" hidden="1">
      <c r="A72" s="732">
        <v>1126200</v>
      </c>
      <c r="B72" s="753" t="s">
        <v>984</v>
      </c>
      <c r="C72" s="742" t="s">
        <v>1034</v>
      </c>
      <c r="D72" s="846">
        <v>0</v>
      </c>
      <c r="E72" s="853"/>
      <c r="F72" s="846"/>
      <c r="G72" s="846"/>
      <c r="H72" s="846"/>
      <c r="I72" s="846"/>
      <c r="J72" s="846"/>
    </row>
    <row r="73" spans="1:10" hidden="1">
      <c r="A73" s="732">
        <v>1126300</v>
      </c>
      <c r="B73" s="753" t="s">
        <v>390</v>
      </c>
      <c r="C73" s="742" t="s">
        <v>391</v>
      </c>
      <c r="D73" s="846">
        <v>0</v>
      </c>
      <c r="E73" s="853"/>
      <c r="F73" s="846"/>
      <c r="G73" s="846"/>
      <c r="H73" s="846"/>
      <c r="I73" s="846"/>
      <c r="J73" s="846"/>
    </row>
    <row r="74" spans="1:10" hidden="1">
      <c r="A74" s="740">
        <v>1126400</v>
      </c>
      <c r="B74" s="763" t="s">
        <v>985</v>
      </c>
      <c r="C74" s="742" t="s">
        <v>392</v>
      </c>
      <c r="D74" s="846">
        <v>0</v>
      </c>
      <c r="E74" s="853"/>
      <c r="F74" s="846"/>
      <c r="G74" s="846"/>
      <c r="H74" s="846"/>
      <c r="I74" s="846"/>
      <c r="J74" s="846"/>
    </row>
    <row r="75" spans="1:10" ht="25.5" hidden="1">
      <c r="A75" s="744">
        <v>1126500</v>
      </c>
      <c r="B75" s="764" t="s">
        <v>943</v>
      </c>
      <c r="C75" s="742" t="s">
        <v>393</v>
      </c>
      <c r="D75" s="846">
        <v>0</v>
      </c>
      <c r="E75" s="853"/>
      <c r="F75" s="846"/>
      <c r="G75" s="846"/>
      <c r="H75" s="846"/>
      <c r="I75" s="846"/>
      <c r="J75" s="846"/>
    </row>
    <row r="76" spans="1:10" hidden="1">
      <c r="A76" s="740">
        <v>1126600</v>
      </c>
      <c r="B76" s="763" t="s">
        <v>229</v>
      </c>
      <c r="C76" s="742" t="s">
        <v>394</v>
      </c>
      <c r="D76" s="846">
        <v>0</v>
      </c>
      <c r="E76" s="853"/>
      <c r="F76" s="846"/>
      <c r="G76" s="846"/>
      <c r="H76" s="846"/>
      <c r="I76" s="846"/>
      <c r="J76" s="846"/>
    </row>
    <row r="77" spans="1:10" hidden="1">
      <c r="A77" s="740">
        <v>1126700</v>
      </c>
      <c r="B77" s="763" t="s">
        <v>230</v>
      </c>
      <c r="C77" s="742" t="s">
        <v>395</v>
      </c>
      <c r="D77" s="846">
        <v>0</v>
      </c>
      <c r="E77" s="853"/>
      <c r="F77" s="846"/>
      <c r="G77" s="846"/>
      <c r="H77" s="846"/>
      <c r="I77" s="846"/>
      <c r="J77" s="846"/>
    </row>
    <row r="78" spans="1:10" ht="12.75" hidden="1" customHeight="1" thickBot="1">
      <c r="A78" s="756">
        <v>1126800</v>
      </c>
      <c r="B78" s="765" t="s">
        <v>480</v>
      </c>
      <c r="C78" s="746" t="s">
        <v>396</v>
      </c>
      <c r="D78" s="847">
        <v>0</v>
      </c>
      <c r="E78" s="852"/>
      <c r="F78" s="847"/>
      <c r="G78" s="847"/>
      <c r="H78" s="847"/>
      <c r="I78" s="847"/>
      <c r="J78" s="847"/>
    </row>
    <row r="79" spans="1:10" ht="14.25" hidden="1">
      <c r="A79" s="766">
        <v>1130000</v>
      </c>
      <c r="B79" s="767" t="s">
        <v>294</v>
      </c>
      <c r="C79" s="734" t="s">
        <v>358</v>
      </c>
      <c r="D79" s="851">
        <v>0</v>
      </c>
      <c r="E79" s="854"/>
      <c r="F79" s="851">
        <v>0</v>
      </c>
      <c r="G79" s="851">
        <v>0</v>
      </c>
      <c r="H79" s="851">
        <v>0</v>
      </c>
      <c r="I79" s="851">
        <v>0</v>
      </c>
      <c r="J79" s="851">
        <v>0</v>
      </c>
    </row>
    <row r="80" spans="1:10" hidden="1">
      <c r="A80" s="766">
        <v>1130100</v>
      </c>
      <c r="B80" s="763" t="s">
        <v>481</v>
      </c>
      <c r="C80" s="738" t="s">
        <v>295</v>
      </c>
      <c r="D80" s="846"/>
      <c r="E80" s="853"/>
      <c r="F80" s="846"/>
      <c r="G80" s="846"/>
      <c r="H80" s="846"/>
      <c r="I80" s="846"/>
      <c r="J80" s="846"/>
    </row>
    <row r="81" spans="1:10" hidden="1">
      <c r="A81" s="766">
        <v>1130200</v>
      </c>
      <c r="B81" s="763" t="s">
        <v>482</v>
      </c>
      <c r="C81" s="742" t="s">
        <v>296</v>
      </c>
      <c r="D81" s="846"/>
      <c r="E81" s="853"/>
      <c r="F81" s="846"/>
      <c r="G81" s="846"/>
      <c r="H81" s="846"/>
      <c r="I81" s="846"/>
      <c r="J81" s="846"/>
    </row>
    <row r="82" spans="1:10" ht="25.5" hidden="1">
      <c r="A82" s="766">
        <v>1130300</v>
      </c>
      <c r="B82" s="763" t="s">
        <v>483</v>
      </c>
      <c r="C82" s="742" t="s">
        <v>297</v>
      </c>
      <c r="D82" s="846"/>
      <c r="E82" s="853"/>
      <c r="F82" s="846"/>
      <c r="G82" s="846"/>
      <c r="H82" s="846"/>
      <c r="I82" s="846"/>
      <c r="J82" s="846"/>
    </row>
    <row r="83" spans="1:10" hidden="1">
      <c r="A83" s="766">
        <v>1130400</v>
      </c>
      <c r="B83" s="768" t="s">
        <v>484</v>
      </c>
      <c r="C83" s="769" t="s">
        <v>298</v>
      </c>
      <c r="D83" s="845"/>
      <c r="E83" s="882"/>
      <c r="F83" s="845"/>
      <c r="G83" s="845"/>
      <c r="H83" s="845"/>
      <c r="I83" s="845"/>
      <c r="J83" s="845"/>
    </row>
    <row r="84" spans="1:10" ht="28.5" hidden="1">
      <c r="A84" s="740">
        <v>1131000</v>
      </c>
      <c r="B84" s="770" t="s">
        <v>299</v>
      </c>
      <c r="C84" s="771" t="s">
        <v>358</v>
      </c>
      <c r="D84" s="942"/>
      <c r="E84" s="991"/>
      <c r="F84" s="942"/>
      <c r="G84" s="942"/>
      <c r="H84" s="942"/>
      <c r="I84" s="942"/>
      <c r="J84" s="942"/>
    </row>
    <row r="85" spans="1:10" ht="25.5" hidden="1">
      <c r="A85" s="740">
        <v>1131100</v>
      </c>
      <c r="B85" s="763" t="s">
        <v>588</v>
      </c>
      <c r="C85" s="738" t="s">
        <v>300</v>
      </c>
      <c r="D85" s="846"/>
      <c r="E85" s="853"/>
      <c r="F85" s="846"/>
      <c r="G85" s="846"/>
      <c r="H85" s="846"/>
      <c r="I85" s="846"/>
      <c r="J85" s="846"/>
    </row>
    <row r="86" spans="1:10" hidden="1">
      <c r="A86" s="740">
        <v>1131200</v>
      </c>
      <c r="B86" s="763" t="s">
        <v>589</v>
      </c>
      <c r="C86" s="742" t="s">
        <v>301</v>
      </c>
      <c r="D86" s="846"/>
      <c r="E86" s="853"/>
      <c r="F86" s="846"/>
      <c r="G86" s="846"/>
      <c r="H86" s="846"/>
      <c r="I86" s="846"/>
      <c r="J86" s="846"/>
    </row>
    <row r="87" spans="1:10" ht="12.75" hidden="1" customHeight="1" thickBot="1">
      <c r="A87" s="740">
        <v>1131300</v>
      </c>
      <c r="B87" s="765" t="s">
        <v>590</v>
      </c>
      <c r="C87" s="746" t="s">
        <v>302</v>
      </c>
      <c r="D87" s="847"/>
      <c r="E87" s="852"/>
      <c r="F87" s="847"/>
      <c r="G87" s="847"/>
      <c r="H87" s="847"/>
      <c r="I87" s="847"/>
      <c r="J87" s="847"/>
    </row>
    <row r="88" spans="1:10" ht="14.25" hidden="1">
      <c r="A88" s="773">
        <v>1140000</v>
      </c>
      <c r="B88" s="767" t="s">
        <v>303</v>
      </c>
      <c r="C88" s="734" t="s">
        <v>358</v>
      </c>
      <c r="D88" s="851">
        <v>0</v>
      </c>
      <c r="E88" s="854"/>
      <c r="F88" s="851">
        <v>0</v>
      </c>
      <c r="G88" s="851">
        <v>0</v>
      </c>
      <c r="H88" s="851">
        <v>0</v>
      </c>
      <c r="I88" s="851">
        <v>0</v>
      </c>
      <c r="J88" s="851">
        <v>0</v>
      </c>
    </row>
    <row r="89" spans="1:10" ht="25.5" hidden="1">
      <c r="A89" s="773">
        <v>1141000</v>
      </c>
      <c r="B89" s="763" t="s">
        <v>304</v>
      </c>
      <c r="C89" s="738" t="s">
        <v>1003</v>
      </c>
      <c r="D89" s="846"/>
      <c r="E89" s="853"/>
      <c r="F89" s="846"/>
      <c r="G89" s="846"/>
      <c r="H89" s="846"/>
      <c r="I89" s="846"/>
      <c r="J89" s="846"/>
    </row>
    <row r="90" spans="1:10" ht="25.5" hidden="1">
      <c r="A90" s="773">
        <v>1142000</v>
      </c>
      <c r="B90" s="763" t="s">
        <v>42</v>
      </c>
      <c r="C90" s="742" t="s">
        <v>43</v>
      </c>
      <c r="D90" s="846"/>
      <c r="E90" s="853"/>
      <c r="F90" s="846"/>
      <c r="G90" s="846"/>
      <c r="H90" s="846"/>
      <c r="I90" s="846"/>
      <c r="J90" s="846"/>
    </row>
    <row r="91" spans="1:10" ht="25.5" hidden="1">
      <c r="A91" s="773">
        <v>1143000</v>
      </c>
      <c r="B91" s="763" t="s">
        <v>44</v>
      </c>
      <c r="C91" s="742" t="s">
        <v>45</v>
      </c>
      <c r="D91" s="846"/>
      <c r="E91" s="853"/>
      <c r="F91" s="846"/>
      <c r="G91" s="846"/>
      <c r="H91" s="846"/>
      <c r="I91" s="846"/>
      <c r="J91" s="846"/>
    </row>
    <row r="92" spans="1:10" ht="26.25" hidden="1" thickBot="1">
      <c r="A92" s="773">
        <v>1144000</v>
      </c>
      <c r="B92" s="765" t="s">
        <v>46</v>
      </c>
      <c r="C92" s="746" t="s">
        <v>439</v>
      </c>
      <c r="D92" s="847"/>
      <c r="E92" s="852"/>
      <c r="F92" s="847"/>
      <c r="G92" s="847"/>
      <c r="H92" s="847"/>
      <c r="I92" s="847"/>
      <c r="J92" s="847"/>
    </row>
    <row r="93" spans="1:10" ht="14.25" hidden="1">
      <c r="A93" s="773">
        <v>1150000</v>
      </c>
      <c r="B93" s="774" t="s">
        <v>730</v>
      </c>
      <c r="C93" s="734" t="s">
        <v>358</v>
      </c>
      <c r="D93" s="851">
        <v>0</v>
      </c>
      <c r="E93" s="854"/>
      <c r="F93" s="851">
        <v>0</v>
      </c>
      <c r="G93" s="851">
        <v>0</v>
      </c>
      <c r="H93" s="851">
        <v>0</v>
      </c>
      <c r="I93" s="851">
        <v>0</v>
      </c>
      <c r="J93" s="851">
        <v>0</v>
      </c>
    </row>
    <row r="94" spans="1:10" ht="25.5" hidden="1">
      <c r="A94" s="775">
        <v>1151000</v>
      </c>
      <c r="B94" s="763" t="s">
        <v>808</v>
      </c>
      <c r="C94" s="738" t="s">
        <v>809</v>
      </c>
      <c r="D94" s="846"/>
      <c r="E94" s="853"/>
      <c r="F94" s="846"/>
      <c r="G94" s="846"/>
      <c r="H94" s="846"/>
      <c r="I94" s="846"/>
      <c r="J94" s="846"/>
    </row>
    <row r="95" spans="1:10" ht="25.5" hidden="1">
      <c r="A95" s="775">
        <v>1152000</v>
      </c>
      <c r="B95" s="763" t="s">
        <v>1101</v>
      </c>
      <c r="C95" s="742" t="s">
        <v>810</v>
      </c>
      <c r="D95" s="846"/>
      <c r="E95" s="853"/>
      <c r="F95" s="846"/>
      <c r="G95" s="846"/>
      <c r="H95" s="846"/>
      <c r="I95" s="846"/>
      <c r="J95" s="846"/>
    </row>
    <row r="96" spans="1:10" ht="25.5" hidden="1">
      <c r="A96" s="775">
        <v>1153000</v>
      </c>
      <c r="B96" s="763" t="s">
        <v>830</v>
      </c>
      <c r="C96" s="742" t="s">
        <v>811</v>
      </c>
      <c r="D96" s="846"/>
      <c r="E96" s="853"/>
      <c r="F96" s="846"/>
      <c r="G96" s="846"/>
      <c r="H96" s="846"/>
      <c r="I96" s="846"/>
      <c r="J96" s="846"/>
    </row>
    <row r="97" spans="1:10" ht="25.5" hidden="1">
      <c r="A97" s="775">
        <v>1154000</v>
      </c>
      <c r="B97" s="763" t="s">
        <v>737</v>
      </c>
      <c r="C97" s="742" t="s">
        <v>812</v>
      </c>
      <c r="D97" s="846"/>
      <c r="E97" s="853"/>
      <c r="F97" s="846"/>
      <c r="G97" s="846"/>
      <c r="H97" s="846"/>
      <c r="I97" s="846"/>
      <c r="J97" s="846"/>
    </row>
    <row r="98" spans="1:10" ht="25.5" hidden="1">
      <c r="A98" s="760">
        <v>1155000</v>
      </c>
      <c r="B98" s="776" t="s">
        <v>1664</v>
      </c>
      <c r="C98" s="742" t="s">
        <v>727</v>
      </c>
      <c r="D98" s="860"/>
      <c r="E98" s="861"/>
      <c r="F98" s="860"/>
      <c r="G98" s="860"/>
      <c r="H98" s="860"/>
      <c r="I98" s="860"/>
      <c r="J98" s="860"/>
    </row>
    <row r="99" spans="1:10" ht="26.25" hidden="1" thickBot="1">
      <c r="A99" s="748">
        <v>1156000</v>
      </c>
      <c r="B99" s="778" t="s">
        <v>1665</v>
      </c>
      <c r="C99" s="746" t="s">
        <v>818</v>
      </c>
      <c r="D99" s="855"/>
      <c r="E99" s="856"/>
      <c r="F99" s="855"/>
      <c r="G99" s="855"/>
      <c r="H99" s="855"/>
      <c r="I99" s="855"/>
      <c r="J99" s="855"/>
    </row>
    <row r="100" spans="1:10" hidden="1">
      <c r="A100" s="732">
        <v>1160000</v>
      </c>
      <c r="B100" s="780" t="s">
        <v>819</v>
      </c>
      <c r="C100" s="734" t="s">
        <v>358</v>
      </c>
      <c r="D100" s="858">
        <v>0</v>
      </c>
      <c r="E100" s="859"/>
      <c r="F100" s="858">
        <v>0</v>
      </c>
      <c r="G100" s="858">
        <v>0</v>
      </c>
      <c r="H100" s="858">
        <v>0</v>
      </c>
      <c r="I100" s="858">
        <v>0</v>
      </c>
      <c r="J100" s="858">
        <v>0</v>
      </c>
    </row>
    <row r="101" spans="1:10" ht="51" hidden="1">
      <c r="A101" s="760">
        <v>1161000</v>
      </c>
      <c r="B101" s="782" t="s">
        <v>206</v>
      </c>
      <c r="C101" s="783" t="s">
        <v>358</v>
      </c>
      <c r="D101" s="860">
        <v>0</v>
      </c>
      <c r="E101" s="861"/>
      <c r="F101" s="860">
        <v>0</v>
      </c>
      <c r="G101" s="860">
        <v>0</v>
      </c>
      <c r="H101" s="860">
        <v>0</v>
      </c>
      <c r="I101" s="860">
        <v>0</v>
      </c>
      <c r="J101" s="860">
        <v>0</v>
      </c>
    </row>
    <row r="102" spans="1:10" ht="38.25" hidden="1">
      <c r="A102" s="760">
        <v>1161100</v>
      </c>
      <c r="B102" s="741" t="s">
        <v>1666</v>
      </c>
      <c r="C102" s="762">
        <v>471100</v>
      </c>
      <c r="D102" s="860"/>
      <c r="E102" s="861"/>
      <c r="F102" s="860"/>
      <c r="G102" s="860"/>
      <c r="H102" s="860"/>
      <c r="I102" s="860"/>
      <c r="J102" s="860"/>
    </row>
    <row r="103" spans="1:10" ht="25.5" hidden="1">
      <c r="A103" s="760">
        <v>1161200</v>
      </c>
      <c r="B103" s="776" t="s">
        <v>1667</v>
      </c>
      <c r="C103" s="762">
        <v>471200</v>
      </c>
      <c r="D103" s="860"/>
      <c r="E103" s="861"/>
      <c r="F103" s="860"/>
      <c r="G103" s="860"/>
      <c r="H103" s="860"/>
      <c r="I103" s="860"/>
      <c r="J103" s="860"/>
    </row>
    <row r="104" spans="1:10" ht="38.25" hidden="1">
      <c r="A104" s="760">
        <v>1162000</v>
      </c>
      <c r="B104" s="782" t="s">
        <v>1125</v>
      </c>
      <c r="C104" s="783" t="s">
        <v>358</v>
      </c>
      <c r="D104" s="860">
        <v>0</v>
      </c>
      <c r="E104" s="861"/>
      <c r="F104" s="860">
        <v>0</v>
      </c>
      <c r="G104" s="860">
        <v>0</v>
      </c>
      <c r="H104" s="860">
        <v>0</v>
      </c>
      <c r="I104" s="860">
        <v>0</v>
      </c>
      <c r="J104" s="860">
        <v>0</v>
      </c>
    </row>
    <row r="105" spans="1:10" ht="25.5" hidden="1">
      <c r="A105" s="760">
        <v>1162100</v>
      </c>
      <c r="B105" s="776" t="s">
        <v>1668</v>
      </c>
      <c r="C105" s="742" t="s">
        <v>130</v>
      </c>
      <c r="D105" s="860"/>
      <c r="E105" s="861"/>
      <c r="F105" s="860"/>
      <c r="G105" s="860"/>
      <c r="H105" s="860"/>
      <c r="I105" s="860"/>
      <c r="J105" s="860"/>
    </row>
    <row r="106" spans="1:10" hidden="1">
      <c r="A106" s="760">
        <v>1162200</v>
      </c>
      <c r="B106" s="776" t="s">
        <v>1669</v>
      </c>
      <c r="C106" s="742" t="s">
        <v>24</v>
      </c>
      <c r="D106" s="860"/>
      <c r="E106" s="861"/>
      <c r="F106" s="860"/>
      <c r="G106" s="860"/>
      <c r="H106" s="860"/>
      <c r="I106" s="860"/>
      <c r="J106" s="860"/>
    </row>
    <row r="107" spans="1:10" ht="25.5" hidden="1">
      <c r="A107" s="760">
        <v>1162300</v>
      </c>
      <c r="B107" s="776" t="s">
        <v>1670</v>
      </c>
      <c r="C107" s="742" t="s">
        <v>26</v>
      </c>
      <c r="D107" s="860"/>
      <c r="E107" s="861"/>
      <c r="F107" s="860"/>
      <c r="G107" s="860"/>
      <c r="H107" s="860"/>
      <c r="I107" s="860"/>
      <c r="J107" s="860"/>
    </row>
    <row r="108" spans="1:10" hidden="1">
      <c r="A108" s="760">
        <v>1162400</v>
      </c>
      <c r="B108" s="776" t="s">
        <v>1671</v>
      </c>
      <c r="C108" s="742" t="s">
        <v>832</v>
      </c>
      <c r="D108" s="860"/>
      <c r="E108" s="861"/>
      <c r="F108" s="860"/>
      <c r="G108" s="860"/>
      <c r="H108" s="860"/>
      <c r="I108" s="860"/>
      <c r="J108" s="860"/>
    </row>
    <row r="109" spans="1:10" ht="25.5" hidden="1">
      <c r="A109" s="760">
        <v>1162500</v>
      </c>
      <c r="B109" s="776" t="s">
        <v>1672</v>
      </c>
      <c r="C109" s="742" t="s">
        <v>834</v>
      </c>
      <c r="D109" s="860"/>
      <c r="E109" s="861"/>
      <c r="F109" s="860"/>
      <c r="G109" s="860"/>
      <c r="H109" s="860"/>
      <c r="I109" s="860"/>
      <c r="J109" s="860"/>
    </row>
    <row r="110" spans="1:10" hidden="1">
      <c r="A110" s="760">
        <v>1162600</v>
      </c>
      <c r="B110" s="776" t="s">
        <v>1673</v>
      </c>
      <c r="C110" s="742" t="s">
        <v>511</v>
      </c>
      <c r="D110" s="860"/>
      <c r="E110" s="861"/>
      <c r="F110" s="860"/>
      <c r="G110" s="860"/>
      <c r="H110" s="860"/>
      <c r="I110" s="860"/>
      <c r="J110" s="860"/>
    </row>
    <row r="111" spans="1:10" ht="25.5" hidden="1">
      <c r="A111" s="760">
        <v>1162700</v>
      </c>
      <c r="B111" s="741" t="s">
        <v>1674</v>
      </c>
      <c r="C111" s="742" t="s">
        <v>513</v>
      </c>
      <c r="D111" s="860"/>
      <c r="E111" s="861"/>
      <c r="F111" s="860"/>
      <c r="G111" s="860"/>
      <c r="H111" s="860"/>
      <c r="I111" s="860"/>
      <c r="J111" s="860"/>
    </row>
    <row r="112" spans="1:10" hidden="1">
      <c r="A112" s="760">
        <v>1162800</v>
      </c>
      <c r="B112" s="776" t="s">
        <v>1675</v>
      </c>
      <c r="C112" s="742" t="s">
        <v>872</v>
      </c>
      <c r="D112" s="949"/>
      <c r="E112" s="992"/>
      <c r="F112" s="949"/>
      <c r="G112" s="949"/>
      <c r="H112" s="949"/>
      <c r="I112" s="949"/>
      <c r="J112" s="949"/>
    </row>
    <row r="113" spans="1:10" ht="13.5" hidden="1" thickBot="1">
      <c r="A113" s="785">
        <v>1162900</v>
      </c>
      <c r="B113" s="778" t="s">
        <v>1676</v>
      </c>
      <c r="C113" s="746" t="s">
        <v>874</v>
      </c>
      <c r="D113" s="953"/>
      <c r="E113" s="993"/>
      <c r="F113" s="953"/>
      <c r="G113" s="953"/>
      <c r="H113" s="953"/>
      <c r="I113" s="953"/>
      <c r="J113" s="953"/>
    </row>
    <row r="114" spans="1:10" hidden="1">
      <c r="A114" s="787">
        <v>1170000</v>
      </c>
      <c r="B114" s="788" t="s">
        <v>875</v>
      </c>
      <c r="C114" s="789" t="s">
        <v>358</v>
      </c>
      <c r="D114" s="967">
        <v>0</v>
      </c>
      <c r="E114" s="994"/>
      <c r="F114" s="967">
        <v>0</v>
      </c>
      <c r="G114" s="967">
        <v>0</v>
      </c>
      <c r="H114" s="967">
        <v>0</v>
      </c>
      <c r="I114" s="967">
        <v>0</v>
      </c>
      <c r="J114" s="967">
        <v>0</v>
      </c>
    </row>
    <row r="115" spans="1:10" ht="38.25" hidden="1">
      <c r="A115" s="791">
        <v>1171000</v>
      </c>
      <c r="B115" s="792" t="s">
        <v>215</v>
      </c>
      <c r="C115" s="734" t="s">
        <v>358</v>
      </c>
      <c r="D115" s="865">
        <v>0</v>
      </c>
      <c r="E115" s="866"/>
      <c r="F115" s="865">
        <v>0</v>
      </c>
      <c r="G115" s="865">
        <v>0</v>
      </c>
      <c r="H115" s="865">
        <v>0</v>
      </c>
      <c r="I115" s="865">
        <v>0</v>
      </c>
      <c r="J115" s="865">
        <v>0</v>
      </c>
    </row>
    <row r="116" spans="1:10" ht="51" hidden="1">
      <c r="A116" s="791">
        <v>1171100</v>
      </c>
      <c r="B116" s="741" t="s">
        <v>1677</v>
      </c>
      <c r="C116" s="738" t="s">
        <v>479</v>
      </c>
      <c r="D116" s="949">
        <v>0</v>
      </c>
      <c r="E116" s="992"/>
      <c r="F116" s="949"/>
      <c r="G116" s="949"/>
      <c r="H116" s="949"/>
      <c r="I116" s="949"/>
      <c r="J116" s="949"/>
    </row>
    <row r="117" spans="1:10" ht="25.5" hidden="1">
      <c r="A117" s="791">
        <v>1171200</v>
      </c>
      <c r="B117" s="776" t="s">
        <v>1678</v>
      </c>
      <c r="C117" s="794" t="s">
        <v>352</v>
      </c>
      <c r="D117" s="949">
        <v>0</v>
      </c>
      <c r="E117" s="992"/>
      <c r="F117" s="949"/>
      <c r="G117" s="949"/>
      <c r="H117" s="949"/>
      <c r="I117" s="949"/>
      <c r="J117" s="949"/>
    </row>
    <row r="118" spans="1:10" ht="51" hidden="1">
      <c r="A118" s="760">
        <v>1172000</v>
      </c>
      <c r="B118" s="795" t="s">
        <v>1017</v>
      </c>
      <c r="C118" s="771" t="s">
        <v>358</v>
      </c>
      <c r="D118" s="967">
        <v>0</v>
      </c>
      <c r="E118" s="994"/>
      <c r="F118" s="967">
        <v>0</v>
      </c>
      <c r="G118" s="967">
        <v>0</v>
      </c>
      <c r="H118" s="967">
        <v>0</v>
      </c>
      <c r="I118" s="967">
        <v>0</v>
      </c>
      <c r="J118" s="967">
        <v>0</v>
      </c>
    </row>
    <row r="119" spans="1:10" hidden="1">
      <c r="A119" s="760">
        <v>1172100</v>
      </c>
      <c r="B119" s="763" t="s">
        <v>1102</v>
      </c>
      <c r="C119" s="738" t="s">
        <v>1018</v>
      </c>
      <c r="D119" s="949">
        <v>0</v>
      </c>
      <c r="E119" s="992"/>
      <c r="F119" s="949"/>
      <c r="G119" s="949"/>
      <c r="H119" s="949"/>
      <c r="I119" s="949"/>
      <c r="J119" s="949"/>
    </row>
    <row r="120" spans="1:10" hidden="1">
      <c r="A120" s="760">
        <v>1172200</v>
      </c>
      <c r="B120" s="763" t="s">
        <v>1103</v>
      </c>
      <c r="C120" s="796">
        <v>482200</v>
      </c>
      <c r="D120" s="949">
        <v>0</v>
      </c>
      <c r="E120" s="992"/>
      <c r="F120" s="949"/>
      <c r="G120" s="949"/>
      <c r="H120" s="949"/>
      <c r="I120" s="949"/>
      <c r="J120" s="949"/>
    </row>
    <row r="121" spans="1:10" hidden="1">
      <c r="A121" s="760">
        <v>1172300</v>
      </c>
      <c r="B121" s="776" t="s">
        <v>1679</v>
      </c>
      <c r="C121" s="742" t="s">
        <v>1020</v>
      </c>
      <c r="D121" s="949">
        <v>0</v>
      </c>
      <c r="E121" s="992"/>
      <c r="F121" s="949"/>
      <c r="G121" s="949"/>
      <c r="H121" s="949"/>
      <c r="I121" s="949"/>
      <c r="J121" s="949"/>
    </row>
    <row r="122" spans="1:10" ht="38.25" hidden="1">
      <c r="A122" s="760">
        <v>1172400</v>
      </c>
      <c r="B122" s="797" t="s">
        <v>1680</v>
      </c>
      <c r="C122" s="742" t="s">
        <v>125</v>
      </c>
      <c r="D122" s="865">
        <v>0</v>
      </c>
      <c r="E122" s="866"/>
      <c r="F122" s="865"/>
      <c r="G122" s="865"/>
      <c r="H122" s="865"/>
      <c r="I122" s="865"/>
      <c r="J122" s="865"/>
    </row>
    <row r="123" spans="1:10" ht="25.5" hidden="1">
      <c r="A123" s="760">
        <v>1173000</v>
      </c>
      <c r="B123" s="795" t="s">
        <v>126</v>
      </c>
      <c r="C123" s="771" t="s">
        <v>358</v>
      </c>
      <c r="D123" s="865">
        <v>0</v>
      </c>
      <c r="E123" s="866"/>
      <c r="F123" s="865">
        <v>0</v>
      </c>
      <c r="G123" s="865">
        <v>0</v>
      </c>
      <c r="H123" s="865">
        <v>0</v>
      </c>
      <c r="I123" s="865">
        <v>0</v>
      </c>
      <c r="J123" s="865">
        <v>0</v>
      </c>
    </row>
    <row r="124" spans="1:10" ht="25.5" hidden="1">
      <c r="A124" s="791">
        <v>1173100</v>
      </c>
      <c r="B124" s="798" t="s">
        <v>127</v>
      </c>
      <c r="C124" s="742" t="s">
        <v>1088</v>
      </c>
      <c r="D124" s="865">
        <v>0</v>
      </c>
      <c r="E124" s="866"/>
      <c r="F124" s="865"/>
      <c r="G124" s="865"/>
      <c r="H124" s="865"/>
      <c r="I124" s="865"/>
      <c r="J124" s="865"/>
    </row>
    <row r="125" spans="1:10" ht="51" hidden="1">
      <c r="A125" s="791">
        <v>1174000</v>
      </c>
      <c r="B125" s="795" t="s">
        <v>1089</v>
      </c>
      <c r="C125" s="771" t="s">
        <v>358</v>
      </c>
      <c r="D125" s="865">
        <v>0</v>
      </c>
      <c r="E125" s="866"/>
      <c r="F125" s="865">
        <v>0</v>
      </c>
      <c r="G125" s="865">
        <v>0</v>
      </c>
      <c r="H125" s="865">
        <v>0</v>
      </c>
      <c r="I125" s="865">
        <v>0</v>
      </c>
      <c r="J125" s="865">
        <v>0</v>
      </c>
    </row>
    <row r="126" spans="1:10" ht="38.25" hidden="1">
      <c r="A126" s="791">
        <v>1174100</v>
      </c>
      <c r="B126" s="798" t="s">
        <v>1104</v>
      </c>
      <c r="C126" s="742" t="s">
        <v>1090</v>
      </c>
      <c r="D126" s="865">
        <v>0</v>
      </c>
      <c r="E126" s="866"/>
      <c r="F126" s="865"/>
      <c r="G126" s="865"/>
      <c r="H126" s="865"/>
      <c r="I126" s="865"/>
      <c r="J126" s="865"/>
    </row>
    <row r="127" spans="1:10" ht="25.5" hidden="1">
      <c r="A127" s="791">
        <v>1174200</v>
      </c>
      <c r="B127" s="797" t="s">
        <v>1681</v>
      </c>
      <c r="C127" s="742" t="s">
        <v>447</v>
      </c>
      <c r="D127" s="865">
        <v>0</v>
      </c>
      <c r="E127" s="866"/>
      <c r="F127" s="865"/>
      <c r="G127" s="865"/>
      <c r="H127" s="865"/>
      <c r="I127" s="865"/>
      <c r="J127" s="865"/>
    </row>
    <row r="128" spans="1:10" ht="51" hidden="1">
      <c r="A128" s="791">
        <v>1175000</v>
      </c>
      <c r="B128" s="795" t="s">
        <v>558</v>
      </c>
      <c r="C128" s="771" t="s">
        <v>358</v>
      </c>
      <c r="D128" s="865">
        <v>0</v>
      </c>
      <c r="E128" s="866"/>
      <c r="F128" s="865">
        <v>0</v>
      </c>
      <c r="G128" s="865">
        <v>0</v>
      </c>
      <c r="H128" s="865">
        <v>0</v>
      </c>
      <c r="I128" s="865">
        <v>0</v>
      </c>
      <c r="J128" s="865">
        <v>0</v>
      </c>
    </row>
    <row r="129" spans="1:13" ht="38.25" hidden="1">
      <c r="A129" s="791">
        <v>1175100</v>
      </c>
      <c r="B129" s="797" t="s">
        <v>1682</v>
      </c>
      <c r="C129" s="742" t="s">
        <v>227</v>
      </c>
      <c r="D129" s="865">
        <v>0</v>
      </c>
      <c r="E129" s="866"/>
      <c r="F129" s="865"/>
      <c r="G129" s="865"/>
      <c r="H129" s="865"/>
      <c r="I129" s="865"/>
      <c r="J129" s="865"/>
    </row>
    <row r="130" spans="1:13" hidden="1">
      <c r="A130" s="791">
        <v>1176000</v>
      </c>
      <c r="B130" s="795" t="s">
        <v>228</v>
      </c>
      <c r="C130" s="771" t="s">
        <v>358</v>
      </c>
      <c r="D130" s="865">
        <v>0</v>
      </c>
      <c r="E130" s="866"/>
      <c r="F130" s="865">
        <v>0</v>
      </c>
      <c r="G130" s="865">
        <v>0</v>
      </c>
      <c r="H130" s="865">
        <v>0</v>
      </c>
      <c r="I130" s="865">
        <v>0</v>
      </c>
      <c r="J130" s="865">
        <v>0</v>
      </c>
    </row>
    <row r="131" spans="1:13" hidden="1">
      <c r="A131" s="791">
        <v>1176100</v>
      </c>
      <c r="B131" s="797" t="s">
        <v>1683</v>
      </c>
      <c r="C131" s="742" t="s">
        <v>8</v>
      </c>
      <c r="D131" s="865">
        <v>0</v>
      </c>
      <c r="E131" s="866"/>
      <c r="F131" s="865"/>
      <c r="G131" s="865"/>
      <c r="H131" s="865"/>
      <c r="I131" s="865"/>
      <c r="J131" s="865"/>
    </row>
    <row r="132" spans="1:13" hidden="1">
      <c r="A132" s="791">
        <v>1177000</v>
      </c>
      <c r="B132" s="795" t="s">
        <v>587</v>
      </c>
      <c r="C132" s="771" t="s">
        <v>358</v>
      </c>
      <c r="D132" s="865">
        <v>0</v>
      </c>
      <c r="E132" s="866"/>
      <c r="F132" s="865">
        <v>0</v>
      </c>
      <c r="G132" s="865">
        <v>0</v>
      </c>
      <c r="H132" s="865">
        <v>0</v>
      </c>
      <c r="I132" s="865">
        <v>0</v>
      </c>
      <c r="J132" s="865">
        <v>0</v>
      </c>
    </row>
    <row r="133" spans="1:13" ht="13.5" hidden="1" thickBot="1">
      <c r="A133" s="785">
        <v>1177100</v>
      </c>
      <c r="B133" s="799" t="s">
        <v>1684</v>
      </c>
      <c r="C133" s="746" t="s">
        <v>259</v>
      </c>
      <c r="D133" s="867">
        <v>0</v>
      </c>
      <c r="E133" s="868"/>
      <c r="F133" s="867"/>
      <c r="G133" s="867"/>
      <c r="H133" s="867"/>
      <c r="I133" s="867"/>
      <c r="J133" s="867"/>
    </row>
    <row r="134" spans="1:13" ht="13.5" thickBot="1">
      <c r="A134" s="801" t="s">
        <v>260</v>
      </c>
      <c r="B134" s="802" t="s">
        <v>261</v>
      </c>
      <c r="C134" s="803"/>
      <c r="D134" s="869"/>
      <c r="E134" s="870"/>
      <c r="F134" s="869"/>
      <c r="G134" s="869"/>
      <c r="H134" s="869"/>
      <c r="I134" s="869"/>
      <c r="J134" s="869"/>
    </row>
    <row r="135" spans="1:13" ht="28.5" customHeight="1" thickBot="1">
      <c r="A135" s="805" t="s">
        <v>262</v>
      </c>
      <c r="B135" s="806" t="s">
        <v>648</v>
      </c>
      <c r="C135" s="807" t="s">
        <v>358</v>
      </c>
      <c r="D135" s="871">
        <f>D138</f>
        <v>479580</v>
      </c>
      <c r="E135" s="872">
        <f>E141</f>
        <v>0</v>
      </c>
      <c r="F135" s="871">
        <f>F138</f>
        <v>479580</v>
      </c>
      <c r="G135" s="871">
        <f>G138</f>
        <v>280080</v>
      </c>
      <c r="H135" s="871">
        <f>H138</f>
        <v>479580</v>
      </c>
      <c r="I135" s="871">
        <f>I138</f>
        <v>479580</v>
      </c>
      <c r="J135" s="871">
        <f>J138</f>
        <v>479580</v>
      </c>
    </row>
    <row r="136" spans="1:13" ht="18" hidden="1" customHeight="1" thickBot="1">
      <c r="A136" s="808"/>
      <c r="B136" s="809" t="s">
        <v>649</v>
      </c>
      <c r="C136" s="810"/>
      <c r="D136" s="1411"/>
      <c r="E136" s="1810"/>
      <c r="F136" s="1411"/>
      <c r="G136" s="1411"/>
      <c r="H136" s="1411"/>
      <c r="I136" s="1411"/>
      <c r="J136" s="1411"/>
    </row>
    <row r="137" spans="1:13" ht="11.25" hidden="1" customHeight="1">
      <c r="A137" s="801" t="s">
        <v>260</v>
      </c>
      <c r="B137" s="802" t="s">
        <v>261</v>
      </c>
      <c r="C137" s="812"/>
      <c r="D137" s="1412"/>
      <c r="E137" s="1811"/>
      <c r="F137" s="1412"/>
      <c r="G137" s="1412"/>
      <c r="H137" s="1412"/>
      <c r="I137" s="1412"/>
      <c r="J137" s="1412"/>
    </row>
    <row r="138" spans="1:13" ht="22.5" customHeight="1">
      <c r="A138" s="814" t="s">
        <v>650</v>
      </c>
      <c r="B138" s="815" t="s">
        <v>651</v>
      </c>
      <c r="C138" s="816" t="s">
        <v>358</v>
      </c>
      <c r="D138" s="998">
        <f>D140+D141+D142</f>
        <v>479580</v>
      </c>
      <c r="E138" s="999"/>
      <c r="F138" s="998">
        <f>F140+F141+F142</f>
        <v>479580</v>
      </c>
      <c r="G138" s="998">
        <f>G140+G141+G142</f>
        <v>280080</v>
      </c>
      <c r="H138" s="998">
        <f>H140+H141+H142</f>
        <v>479580</v>
      </c>
      <c r="I138" s="998">
        <f>I140+I141+I142</f>
        <v>479580</v>
      </c>
      <c r="J138" s="998">
        <f>F138</f>
        <v>479580</v>
      </c>
    </row>
    <row r="139" spans="1:13" ht="46.5" hidden="1" customHeight="1">
      <c r="A139" s="818" t="s">
        <v>652</v>
      </c>
      <c r="B139" s="797" t="s">
        <v>1685</v>
      </c>
      <c r="C139" s="819" t="s">
        <v>987</v>
      </c>
      <c r="D139" s="863">
        <v>0</v>
      </c>
      <c r="E139" s="864"/>
      <c r="F139" s="863"/>
      <c r="G139" s="863"/>
      <c r="H139" s="863"/>
      <c r="I139" s="863"/>
      <c r="J139" s="863"/>
    </row>
    <row r="140" spans="1:13" ht="18.75" customHeight="1">
      <c r="A140" s="818" t="s">
        <v>988</v>
      </c>
      <c r="B140" s="797" t="s">
        <v>1686</v>
      </c>
      <c r="C140" s="819" t="s">
        <v>965</v>
      </c>
      <c r="D140" s="864">
        <v>0</v>
      </c>
      <c r="E140" s="864">
        <v>0</v>
      </c>
      <c r="F140" s="863">
        <f>D140+E140</f>
        <v>0</v>
      </c>
      <c r="G140" s="860" t="s">
        <v>738</v>
      </c>
      <c r="H140" s="860">
        <v>0</v>
      </c>
      <c r="I140" s="860">
        <v>0</v>
      </c>
      <c r="J140" s="860">
        <f>F140</f>
        <v>0</v>
      </c>
      <c r="L140" s="626" t="s">
        <v>89</v>
      </c>
    </row>
    <row r="141" spans="1:13" ht="25.5">
      <c r="A141" s="818" t="s">
        <v>966</v>
      </c>
      <c r="B141" s="797" t="s">
        <v>1687</v>
      </c>
      <c r="C141" s="2068" t="s">
        <v>968</v>
      </c>
      <c r="D141" s="2090">
        <v>479580</v>
      </c>
      <c r="E141" s="864">
        <v>0</v>
      </c>
      <c r="F141" s="861">
        <f>D141+E141</f>
        <v>479580</v>
      </c>
      <c r="G141" s="858">
        <v>280080</v>
      </c>
      <c r="H141" s="858">
        <v>479580</v>
      </c>
      <c r="I141" s="858">
        <v>479580</v>
      </c>
      <c r="J141" s="863">
        <f>F141</f>
        <v>479580</v>
      </c>
      <c r="K141" s="2669"/>
      <c r="L141" s="2670"/>
      <c r="M141" s="857"/>
    </row>
    <row r="142" spans="1:13">
      <c r="A142" s="818" t="s">
        <v>969</v>
      </c>
      <c r="B142" s="797" t="s">
        <v>1688</v>
      </c>
      <c r="C142" s="819" t="s">
        <v>1099</v>
      </c>
      <c r="D142" s="864">
        <v>0</v>
      </c>
      <c r="E142" s="864"/>
      <c r="F142" s="863">
        <f>D142+E142</f>
        <v>0</v>
      </c>
      <c r="G142" s="863">
        <v>0</v>
      </c>
      <c r="H142" s="863">
        <v>0</v>
      </c>
      <c r="I142" s="863">
        <v>0</v>
      </c>
      <c r="J142" s="863">
        <f>F142</f>
        <v>0</v>
      </c>
      <c r="K142" s="2667"/>
      <c r="L142" s="2668"/>
      <c r="M142" s="2668"/>
    </row>
    <row r="143" spans="1:13" ht="12" customHeight="1">
      <c r="A143" s="818" t="s">
        <v>138</v>
      </c>
      <c r="B143" s="798" t="s">
        <v>139</v>
      </c>
      <c r="C143" s="819" t="s">
        <v>140</v>
      </c>
      <c r="D143" s="863">
        <v>0</v>
      </c>
      <c r="E143" s="864"/>
      <c r="F143" s="863"/>
      <c r="G143" s="863"/>
      <c r="H143" s="863"/>
      <c r="I143" s="863"/>
      <c r="J143" s="863"/>
    </row>
    <row r="144" spans="1:13" hidden="1">
      <c r="A144" s="818" t="s">
        <v>141</v>
      </c>
      <c r="B144" s="797" t="s">
        <v>1689</v>
      </c>
      <c r="C144" s="819" t="s">
        <v>897</v>
      </c>
      <c r="D144" s="863">
        <v>0</v>
      </c>
      <c r="E144" s="864"/>
      <c r="F144" s="863"/>
      <c r="G144" s="863"/>
      <c r="H144" s="863"/>
      <c r="I144" s="863"/>
      <c r="J144" s="863"/>
    </row>
    <row r="145" spans="1:10" hidden="1">
      <c r="A145" s="818" t="s">
        <v>898</v>
      </c>
      <c r="B145" s="797" t="s">
        <v>1690</v>
      </c>
      <c r="C145" s="819" t="s">
        <v>900</v>
      </c>
      <c r="D145" s="863">
        <v>0</v>
      </c>
      <c r="E145" s="864"/>
      <c r="F145" s="863"/>
      <c r="G145" s="863"/>
      <c r="H145" s="863"/>
      <c r="I145" s="863"/>
      <c r="J145" s="863"/>
    </row>
    <row r="146" spans="1:10" hidden="1">
      <c r="A146" s="818" t="s">
        <v>655</v>
      </c>
      <c r="B146" s="797" t="s">
        <v>1691</v>
      </c>
      <c r="C146" s="819" t="s">
        <v>657</v>
      </c>
      <c r="D146" s="863">
        <v>0</v>
      </c>
      <c r="E146" s="864"/>
      <c r="F146" s="863"/>
      <c r="G146" s="863"/>
      <c r="H146" s="863"/>
      <c r="I146" s="863"/>
      <c r="J146" s="863"/>
    </row>
    <row r="147" spans="1:10" hidden="1">
      <c r="A147" s="818" t="s">
        <v>658</v>
      </c>
      <c r="B147" s="795" t="s">
        <v>659</v>
      </c>
      <c r="C147" s="820" t="s">
        <v>358</v>
      </c>
      <c r="D147" s="863">
        <v>0</v>
      </c>
      <c r="E147" s="864"/>
      <c r="F147" s="863">
        <v>0</v>
      </c>
      <c r="G147" s="863"/>
      <c r="H147" s="863">
        <v>0</v>
      </c>
      <c r="I147" s="863">
        <v>0</v>
      </c>
      <c r="J147" s="863">
        <v>0</v>
      </c>
    </row>
    <row r="148" spans="1:10" hidden="1">
      <c r="A148" s="818" t="s">
        <v>660</v>
      </c>
      <c r="B148" s="798" t="s">
        <v>661</v>
      </c>
      <c r="C148" s="819" t="s">
        <v>662</v>
      </c>
      <c r="D148" s="863">
        <v>0</v>
      </c>
      <c r="E148" s="864"/>
      <c r="F148" s="863"/>
      <c r="G148" s="863"/>
      <c r="H148" s="863"/>
      <c r="I148" s="863"/>
      <c r="J148" s="863"/>
    </row>
    <row r="149" spans="1:10" hidden="1">
      <c r="A149" s="818" t="s">
        <v>663</v>
      </c>
      <c r="B149" s="798" t="s">
        <v>664</v>
      </c>
      <c r="C149" s="819" t="s">
        <v>665</v>
      </c>
      <c r="D149" s="863">
        <v>0</v>
      </c>
      <c r="E149" s="864"/>
      <c r="F149" s="863"/>
      <c r="G149" s="863"/>
      <c r="H149" s="863"/>
      <c r="I149" s="863"/>
      <c r="J149" s="863"/>
    </row>
    <row r="150" spans="1:10" ht="25.5" hidden="1">
      <c r="A150" s="818" t="s">
        <v>666</v>
      </c>
      <c r="B150" s="797" t="s">
        <v>1692</v>
      </c>
      <c r="C150" s="819" t="s">
        <v>314</v>
      </c>
      <c r="D150" s="863">
        <v>0</v>
      </c>
      <c r="E150" s="864"/>
      <c r="F150" s="863"/>
      <c r="G150" s="863"/>
      <c r="H150" s="863"/>
      <c r="I150" s="863"/>
      <c r="J150" s="863"/>
    </row>
    <row r="151" spans="1:10" hidden="1">
      <c r="A151" s="818" t="s">
        <v>315</v>
      </c>
      <c r="B151" s="797" t="s">
        <v>1693</v>
      </c>
      <c r="C151" s="819" t="s">
        <v>317</v>
      </c>
      <c r="D151" s="863">
        <v>0</v>
      </c>
      <c r="E151" s="864"/>
      <c r="F151" s="863"/>
      <c r="G151" s="863"/>
      <c r="H151" s="863"/>
      <c r="I151" s="863"/>
      <c r="J151" s="863"/>
    </row>
    <row r="152" spans="1:10" hidden="1">
      <c r="A152" s="818" t="s">
        <v>318</v>
      </c>
      <c r="B152" s="795" t="s">
        <v>319</v>
      </c>
      <c r="C152" s="820" t="s">
        <v>358</v>
      </c>
      <c r="D152" s="863">
        <v>0</v>
      </c>
      <c r="E152" s="864"/>
      <c r="F152" s="863">
        <v>0</v>
      </c>
      <c r="G152" s="863">
        <v>0</v>
      </c>
      <c r="H152" s="863">
        <v>0</v>
      </c>
      <c r="I152" s="863">
        <v>0</v>
      </c>
      <c r="J152" s="863">
        <v>0</v>
      </c>
    </row>
    <row r="153" spans="1:10" hidden="1">
      <c r="A153" s="818" t="s">
        <v>320</v>
      </c>
      <c r="B153" s="798" t="s">
        <v>1105</v>
      </c>
      <c r="C153" s="819" t="s">
        <v>321</v>
      </c>
      <c r="D153" s="863">
        <v>0</v>
      </c>
      <c r="E153" s="864"/>
      <c r="F153" s="863"/>
      <c r="G153" s="863"/>
      <c r="H153" s="863"/>
      <c r="I153" s="863"/>
      <c r="J153" s="863"/>
    </row>
    <row r="154" spans="1:10" hidden="1">
      <c r="A154" s="821" t="s">
        <v>322</v>
      </c>
      <c r="B154" s="822" t="s">
        <v>323</v>
      </c>
      <c r="C154" s="820" t="s">
        <v>358</v>
      </c>
      <c r="D154" s="863">
        <v>0</v>
      </c>
      <c r="E154" s="864"/>
      <c r="F154" s="863">
        <v>0</v>
      </c>
      <c r="G154" s="863">
        <v>0</v>
      </c>
      <c r="H154" s="863">
        <v>0</v>
      </c>
      <c r="I154" s="863">
        <v>0</v>
      </c>
      <c r="J154" s="863">
        <v>0</v>
      </c>
    </row>
    <row r="155" spans="1:10" hidden="1">
      <c r="A155" s="818" t="s">
        <v>324</v>
      </c>
      <c r="B155" s="798" t="s">
        <v>1106</v>
      </c>
      <c r="C155" s="819" t="s">
        <v>325</v>
      </c>
      <c r="D155" s="863">
        <v>0</v>
      </c>
      <c r="E155" s="864"/>
      <c r="F155" s="863"/>
      <c r="G155" s="863"/>
      <c r="H155" s="863"/>
      <c r="I155" s="863"/>
      <c r="J155" s="863"/>
    </row>
    <row r="156" spans="1:10">
      <c r="A156" s="818" t="s">
        <v>326</v>
      </c>
      <c r="B156" s="798" t="s">
        <v>1107</v>
      </c>
      <c r="C156" s="819" t="s">
        <v>327</v>
      </c>
      <c r="D156" s="863">
        <v>0</v>
      </c>
      <c r="E156" s="864"/>
      <c r="F156" s="863"/>
      <c r="G156" s="863"/>
      <c r="H156" s="863"/>
      <c r="I156" s="863"/>
      <c r="J156" s="863"/>
    </row>
    <row r="157" spans="1:10">
      <c r="A157" s="818" t="s">
        <v>328</v>
      </c>
      <c r="B157" s="797" t="s">
        <v>1694</v>
      </c>
      <c r="C157" s="819" t="s">
        <v>330</v>
      </c>
      <c r="D157" s="863">
        <v>0</v>
      </c>
      <c r="E157" s="864"/>
      <c r="F157" s="863"/>
      <c r="G157" s="863"/>
      <c r="H157" s="863"/>
      <c r="I157" s="863"/>
      <c r="J157" s="863"/>
    </row>
    <row r="158" spans="1:10" ht="13.5" thickBot="1">
      <c r="A158" s="823">
        <v>1244000</v>
      </c>
      <c r="B158" s="824" t="s">
        <v>1695</v>
      </c>
      <c r="C158" s="825" t="s">
        <v>1134</v>
      </c>
      <c r="D158" s="947">
        <v>0</v>
      </c>
      <c r="E158" s="1124"/>
      <c r="F158" s="947"/>
      <c r="G158" s="947"/>
      <c r="H158" s="947"/>
      <c r="I158" s="947"/>
      <c r="J158" s="947"/>
    </row>
    <row r="159" spans="1:10" ht="26.25" thickBot="1">
      <c r="A159" s="826">
        <v>1000000</v>
      </c>
      <c r="B159" s="827" t="s">
        <v>1135</v>
      </c>
      <c r="C159" s="828" t="s">
        <v>358</v>
      </c>
      <c r="D159" s="1413">
        <f t="shared" ref="D159:I159" si="1">D33+D135</f>
        <v>489055</v>
      </c>
      <c r="E159" s="1573">
        <f t="shared" si="1"/>
        <v>0</v>
      </c>
      <c r="F159" s="1413">
        <f t="shared" si="1"/>
        <v>489055</v>
      </c>
      <c r="G159" s="1413">
        <f t="shared" si="1"/>
        <v>281080</v>
      </c>
      <c r="H159" s="1413">
        <f t="shared" si="1"/>
        <v>482580</v>
      </c>
      <c r="I159" s="1413">
        <f t="shared" si="1"/>
        <v>483580</v>
      </c>
      <c r="J159" s="1573">
        <f>F159</f>
        <v>489055</v>
      </c>
    </row>
    <row r="160" spans="1:10" ht="11.25" customHeight="1">
      <c r="A160" s="829"/>
      <c r="B160" s="830"/>
      <c r="C160" s="831"/>
      <c r="D160" s="678"/>
      <c r="F160" s="678"/>
      <c r="G160" s="678"/>
      <c r="H160" s="678"/>
      <c r="I160" s="678"/>
      <c r="J160" s="678"/>
    </row>
    <row r="161" spans="1:10" ht="2.25" customHeight="1">
      <c r="A161" s="2617"/>
      <c r="B161" s="2617"/>
      <c r="C161" s="2617"/>
      <c r="D161" s="2617"/>
      <c r="E161" s="2617"/>
      <c r="F161" s="2617"/>
      <c r="G161" s="2617"/>
      <c r="H161" s="2617"/>
      <c r="I161" s="2617"/>
      <c r="J161" s="2617"/>
    </row>
    <row r="162" spans="1:10" s="678" customFormat="1" ht="15.75" customHeight="1">
      <c r="A162" s="2594" t="s">
        <v>2261</v>
      </c>
      <c r="B162" s="2594"/>
      <c r="C162" s="2594"/>
      <c r="D162" s="2594"/>
      <c r="E162" s="2594"/>
      <c r="F162" s="2594"/>
      <c r="G162" s="2594"/>
      <c r="H162" s="2594"/>
      <c r="I162" s="2594"/>
      <c r="J162" s="2594"/>
    </row>
    <row r="163" spans="1:10" ht="12.75" customHeight="1">
      <c r="A163" s="2610" t="s">
        <v>1114</v>
      </c>
      <c r="B163" s="2610"/>
      <c r="C163" s="2610"/>
      <c r="D163" s="2610"/>
      <c r="E163" s="2610"/>
      <c r="F163" s="2610"/>
      <c r="G163" s="2610"/>
      <c r="H163" s="2610"/>
      <c r="I163" s="2610"/>
      <c r="J163" s="2610"/>
    </row>
    <row r="164" spans="1:10" ht="12.75" customHeight="1">
      <c r="A164" s="832" t="s">
        <v>1696</v>
      </c>
      <c r="B164" s="832"/>
      <c r="C164" s="833"/>
      <c r="D164" s="832"/>
      <c r="E164" s="1679"/>
      <c r="F164" s="832"/>
      <c r="G164" s="832" t="s">
        <v>1143</v>
      </c>
      <c r="H164" s="832"/>
      <c r="I164" s="832"/>
      <c r="J164" s="832"/>
    </row>
    <row r="165" spans="1:10" ht="12.75" customHeight="1">
      <c r="A165" s="834" t="s">
        <v>1697</v>
      </c>
      <c r="B165" s="834"/>
      <c r="C165" s="834"/>
      <c r="D165" s="678"/>
      <c r="E165" s="1680" t="s">
        <v>309</v>
      </c>
      <c r="F165" s="678"/>
      <c r="G165" s="675" t="s">
        <v>310</v>
      </c>
      <c r="H165" s="678"/>
      <c r="I165" s="678"/>
      <c r="J165" s="834"/>
    </row>
    <row r="166" spans="1:10" ht="12.75" hidden="1" customHeight="1">
      <c r="A166" s="835"/>
      <c r="B166" s="835"/>
      <c r="C166" s="834"/>
      <c r="D166" s="835"/>
      <c r="E166" s="1809"/>
      <c r="F166" s="835"/>
      <c r="G166" s="835"/>
      <c r="H166" s="835"/>
      <c r="I166" s="835"/>
      <c r="J166" s="835"/>
    </row>
    <row r="167" spans="1:10" ht="14.25">
      <c r="A167" s="832" t="s">
        <v>2075</v>
      </c>
      <c r="B167" s="832"/>
      <c r="C167" s="833"/>
      <c r="D167" s="832"/>
      <c r="E167" s="1679"/>
      <c r="F167" s="832"/>
      <c r="G167" s="832" t="s">
        <v>1147</v>
      </c>
      <c r="H167" s="832"/>
      <c r="I167" s="832"/>
      <c r="J167" s="832"/>
    </row>
    <row r="168" spans="1:10" ht="14.25">
      <c r="A168" s="834" t="s">
        <v>1700</v>
      </c>
      <c r="B168" s="833" t="s">
        <v>642</v>
      </c>
      <c r="C168" s="836"/>
      <c r="D168" s="678"/>
      <c r="E168" s="1680" t="s">
        <v>309</v>
      </c>
      <c r="F168" s="678"/>
      <c r="G168" s="675" t="s">
        <v>310</v>
      </c>
      <c r="H168" s="678"/>
      <c r="I168" s="678"/>
      <c r="J168" s="834"/>
    </row>
    <row r="169" spans="1:10" ht="12.75" customHeight="1">
      <c r="A169" s="688"/>
      <c r="B169" s="679"/>
      <c r="C169" s="689"/>
      <c r="D169" s="678"/>
      <c r="F169" s="678"/>
      <c r="G169" s="678"/>
      <c r="H169" s="678"/>
      <c r="I169" s="678"/>
      <c r="J169" s="678"/>
    </row>
    <row r="170" spans="1:10" ht="12.75" customHeight="1">
      <c r="A170" s="688"/>
      <c r="B170" s="679"/>
      <c r="C170" s="689"/>
      <c r="D170" s="678"/>
      <c r="F170" s="678"/>
      <c r="G170" s="678"/>
      <c r="H170" s="678"/>
      <c r="I170" s="678"/>
      <c r="J170" s="678"/>
    </row>
    <row r="171" spans="1:10" ht="12.75" customHeight="1">
      <c r="A171" s="688"/>
      <c r="B171" s="679"/>
      <c r="C171" s="689"/>
      <c r="D171" s="678"/>
      <c r="F171" s="678"/>
      <c r="G171" s="678"/>
      <c r="H171" s="678"/>
      <c r="I171" s="678"/>
      <c r="J171" s="678"/>
    </row>
    <row r="172" spans="1:10" ht="12.75" customHeight="1">
      <c r="A172" s="688"/>
      <c r="B172" s="679"/>
      <c r="C172" s="689"/>
      <c r="D172" s="678"/>
      <c r="F172" s="678"/>
      <c r="G172" s="678"/>
      <c r="H172" s="678"/>
      <c r="I172" s="678"/>
      <c r="J172" s="678"/>
    </row>
  </sheetData>
  <mergeCells count="21">
    <mergeCell ref="K142:M142"/>
    <mergeCell ref="F1:J1"/>
    <mergeCell ref="F3:J3"/>
    <mergeCell ref="A11:E11"/>
    <mergeCell ref="A12:E12"/>
    <mergeCell ref="A6:E6"/>
    <mergeCell ref="A14:J14"/>
    <mergeCell ref="A13:B13"/>
    <mergeCell ref="A8:E8"/>
    <mergeCell ref="K141:L141"/>
    <mergeCell ref="A163:J163"/>
    <mergeCell ref="A161:J161"/>
    <mergeCell ref="A162:J162"/>
    <mergeCell ref="A15:J15"/>
    <mergeCell ref="A16:J16"/>
    <mergeCell ref="F24:J25"/>
    <mergeCell ref="F30:F31"/>
    <mergeCell ref="G30:J30"/>
    <mergeCell ref="A17:E18"/>
    <mergeCell ref="F17:J18"/>
    <mergeCell ref="H28:J28"/>
  </mergeCells>
  <phoneticPr fontId="5" type="noConversion"/>
  <pageMargins left="0.24" right="0.16" top="0.21" bottom="0.22" header="0.2" footer="0.2"/>
  <pageSetup paperSize="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N67"/>
  <sheetViews>
    <sheetView topLeftCell="A21" workbookViewId="0">
      <selection activeCell="A58" sqref="A58:XFD58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1.140625" style="626" customWidth="1"/>
    <col min="5" max="5" width="13.42578125" style="626" customWidth="1"/>
    <col min="6" max="6" width="10.42578125" style="626" customWidth="1"/>
    <col min="7" max="7" width="12.42578125" style="626" customWidth="1"/>
    <col min="8" max="8" width="11.28515625" style="626" customWidth="1"/>
    <col min="9" max="9" width="13.140625" style="626" customWidth="1"/>
    <col min="10" max="10" width="11.710937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8"/>
      <c r="B1" s="679"/>
      <c r="C1" s="680"/>
      <c r="D1" s="678"/>
      <c r="E1" s="681"/>
      <c r="F1" s="2598" t="s">
        <v>32</v>
      </c>
      <c r="G1" s="2598"/>
      <c r="H1" s="2598"/>
      <c r="I1" s="2598"/>
      <c r="J1" s="2598"/>
      <c r="K1" s="678"/>
      <c r="L1" s="678"/>
    </row>
    <row r="2" spans="1:12" ht="1.5" customHeight="1">
      <c r="A2" s="678"/>
      <c r="B2" s="679"/>
      <c r="C2" s="680"/>
      <c r="D2" s="678"/>
      <c r="E2" s="681"/>
      <c r="F2" s="682"/>
      <c r="G2" s="682"/>
      <c r="H2" s="682"/>
      <c r="I2" s="682"/>
      <c r="J2" s="682"/>
      <c r="K2" s="678"/>
      <c r="L2" s="678"/>
    </row>
    <row r="3" spans="1:12">
      <c r="A3" s="678"/>
      <c r="B3" s="679"/>
      <c r="C3" s="680"/>
      <c r="D3" s="678"/>
      <c r="E3" s="681"/>
      <c r="F3" s="2599" t="s">
        <v>890</v>
      </c>
      <c r="G3" s="2599"/>
      <c r="H3" s="2599"/>
      <c r="I3" s="2599"/>
      <c r="J3" s="2599"/>
      <c r="K3" s="678"/>
      <c r="L3" s="678"/>
    </row>
    <row r="4" spans="1:12">
      <c r="A4" s="678"/>
      <c r="B4" s="679"/>
      <c r="C4" s="680"/>
      <c r="D4" s="678"/>
      <c r="E4" s="681"/>
      <c r="F4" s="683" t="s">
        <v>34</v>
      </c>
      <c r="G4" s="683"/>
      <c r="H4" s="678"/>
      <c r="I4" s="678"/>
      <c r="J4" s="678"/>
      <c r="K4" s="678"/>
      <c r="L4" s="678"/>
    </row>
    <row r="5" spans="1:12">
      <c r="A5" s="678"/>
      <c r="B5" s="836" t="s">
        <v>35</v>
      </c>
      <c r="C5" s="680"/>
      <c r="D5" s="678"/>
      <c r="E5" s="681"/>
      <c r="F5" s="681"/>
      <c r="G5" s="685" t="s">
        <v>174</v>
      </c>
      <c r="H5" s="678"/>
      <c r="I5" s="678"/>
      <c r="J5" s="678"/>
      <c r="K5" s="678"/>
      <c r="L5" s="678"/>
    </row>
    <row r="6" spans="1:12">
      <c r="A6" s="683" t="s">
        <v>2194</v>
      </c>
      <c r="B6" s="687"/>
      <c r="C6" s="1414"/>
      <c r="D6" s="683"/>
      <c r="E6" s="681" t="s">
        <v>175</v>
      </c>
      <c r="F6" s="683" t="s">
        <v>935</v>
      </c>
      <c r="G6" s="678"/>
      <c r="H6" s="678"/>
      <c r="I6" s="678"/>
      <c r="J6" s="688"/>
      <c r="K6" s="678"/>
      <c r="L6" s="678"/>
    </row>
    <row r="7" spans="1:12">
      <c r="A7" s="688"/>
      <c r="B7" s="837" t="s">
        <v>1701</v>
      </c>
      <c r="C7" s="708"/>
      <c r="D7" s="688"/>
      <c r="E7" s="710"/>
      <c r="F7" s="688"/>
      <c r="G7" s="688"/>
      <c r="H7" s="678"/>
      <c r="I7" s="678"/>
      <c r="J7" s="678"/>
      <c r="K7" s="688"/>
      <c r="L7" s="688"/>
    </row>
    <row r="8" spans="1:12" ht="14.25" hidden="1">
      <c r="A8" s="838" t="s">
        <v>1702</v>
      </c>
      <c r="B8" s="830"/>
      <c r="C8" s="839"/>
      <c r="D8" s="840"/>
      <c r="E8" s="841"/>
      <c r="F8" s="841"/>
      <c r="G8" s="688"/>
      <c r="H8" s="678"/>
      <c r="I8" s="678"/>
      <c r="J8" s="678"/>
      <c r="K8" s="678"/>
      <c r="L8" s="678"/>
    </row>
    <row r="9" spans="1:12" ht="4.5" customHeight="1">
      <c r="A9" s="678"/>
      <c r="B9" s="679"/>
      <c r="C9" s="680"/>
      <c r="D9" s="678"/>
      <c r="E9" s="681"/>
      <c r="F9" s="681"/>
      <c r="G9" s="678"/>
      <c r="H9" s="678"/>
      <c r="I9" s="678"/>
      <c r="J9" s="678"/>
      <c r="K9" s="678"/>
      <c r="L9" s="678"/>
    </row>
    <row r="10" spans="1:12" ht="13.5" hidden="1" customHeight="1">
      <c r="A10" s="2602" t="s">
        <v>1150</v>
      </c>
      <c r="B10" s="2602"/>
      <c r="C10" s="2602"/>
      <c r="D10" s="2602"/>
      <c r="E10" s="2602"/>
      <c r="F10" s="681"/>
      <c r="G10" s="690" t="s">
        <v>208</v>
      </c>
      <c r="H10" s="678"/>
      <c r="I10" s="678"/>
      <c r="J10" s="678"/>
      <c r="K10" s="678"/>
      <c r="L10" s="678"/>
    </row>
    <row r="11" spans="1:12">
      <c r="A11" s="2597" t="s">
        <v>903</v>
      </c>
      <c r="B11" s="2597"/>
      <c r="C11" s="2597"/>
      <c r="D11" s="2597"/>
      <c r="E11" s="2597"/>
      <c r="F11" s="681"/>
      <c r="G11" s="678"/>
      <c r="H11" s="678"/>
      <c r="I11" s="678"/>
      <c r="J11" s="678"/>
      <c r="K11" s="678"/>
      <c r="L11" s="678"/>
    </row>
    <row r="12" spans="1:12" s="857" customFormat="1">
      <c r="A12" s="2603" t="s">
        <v>2266</v>
      </c>
      <c r="B12" s="2604"/>
      <c r="C12" s="1530"/>
      <c r="F12" s="1531"/>
      <c r="G12" s="1531"/>
    </row>
    <row r="13" spans="1:12" ht="15.75">
      <c r="A13" s="2632" t="s">
        <v>816</v>
      </c>
      <c r="B13" s="2632"/>
      <c r="C13" s="2632"/>
      <c r="D13" s="2632"/>
      <c r="E13" s="2632"/>
      <c r="F13" s="2632"/>
      <c r="G13" s="2632"/>
      <c r="H13" s="2632"/>
      <c r="I13" s="2632"/>
      <c r="J13" s="2632"/>
      <c r="K13" s="678"/>
      <c r="L13" s="678"/>
    </row>
    <row r="14" spans="1:12" ht="14.25">
      <c r="A14" s="2638" t="s">
        <v>1036</v>
      </c>
      <c r="B14" s="2622"/>
      <c r="C14" s="2622"/>
      <c r="D14" s="2622"/>
      <c r="E14" s="2622"/>
      <c r="F14" s="2622"/>
      <c r="G14" s="2622"/>
      <c r="H14" s="2622"/>
      <c r="I14" s="2622"/>
      <c r="J14" s="2622"/>
      <c r="K14" s="678"/>
      <c r="L14" s="678"/>
    </row>
    <row r="15" spans="1:12" ht="16.5">
      <c r="A15" s="2639" t="s">
        <v>2233</v>
      </c>
      <c r="B15" s="2639"/>
      <c r="C15" s="2639"/>
      <c r="D15" s="2639"/>
      <c r="E15" s="2639"/>
      <c r="F15" s="2639"/>
      <c r="G15" s="2639"/>
      <c r="H15" s="2639"/>
      <c r="I15" s="2639"/>
      <c r="J15" s="2639"/>
      <c r="K15" s="678"/>
      <c r="L15" s="678"/>
    </row>
    <row r="16" spans="1:12" ht="14.25" customHeight="1">
      <c r="A16" s="2619" t="s">
        <v>2229</v>
      </c>
      <c r="B16" s="2619"/>
      <c r="C16" s="2619"/>
      <c r="D16" s="2619"/>
      <c r="E16" s="2619"/>
      <c r="F16" s="2619"/>
      <c r="G16" s="2619"/>
      <c r="H16" s="2619"/>
      <c r="I16" s="2619"/>
      <c r="J16" s="2619"/>
      <c r="K16" s="688"/>
      <c r="L16" s="688"/>
    </row>
    <row r="17" spans="1:14" ht="14.25" hidden="1" customHeight="1">
      <c r="A17" s="2619"/>
      <c r="B17" s="2619"/>
      <c r="C17" s="2619"/>
      <c r="D17" s="2619"/>
      <c r="E17" s="2619"/>
      <c r="F17" s="2619"/>
      <c r="G17" s="2619"/>
      <c r="H17" s="2619"/>
      <c r="I17" s="2619"/>
      <c r="J17" s="2619"/>
      <c r="K17" s="688"/>
      <c r="L17" s="688"/>
    </row>
    <row r="18" spans="1:14">
      <c r="A18" s="693" t="s">
        <v>222</v>
      </c>
      <c r="B18" s="694"/>
      <c r="C18" s="694"/>
      <c r="D18" s="694"/>
      <c r="E18" s="688"/>
      <c r="F18" s="695" t="s">
        <v>332</v>
      </c>
      <c r="G18" s="688"/>
      <c r="H18" s="688"/>
      <c r="I18" s="688"/>
      <c r="J18" s="688"/>
      <c r="K18" s="688"/>
      <c r="L18" s="688"/>
    </row>
    <row r="19" spans="1:14">
      <c r="A19" s="693" t="s">
        <v>209</v>
      </c>
      <c r="B19" s="696"/>
      <c r="C19" s="696"/>
      <c r="D19" s="696"/>
      <c r="E19" s="696"/>
      <c r="F19" s="693" t="s">
        <v>333</v>
      </c>
      <c r="G19" s="660" t="s">
        <v>559</v>
      </c>
      <c r="H19" s="656">
        <v>9</v>
      </c>
      <c r="I19" s="657">
        <v>1</v>
      </c>
      <c r="J19" s="696"/>
      <c r="K19" s="696"/>
      <c r="L19" s="696"/>
    </row>
    <row r="20" spans="1:14">
      <c r="A20" s="693" t="s">
        <v>334</v>
      </c>
      <c r="B20" s="693"/>
      <c r="C20" s="693"/>
      <c r="D20" s="693"/>
      <c r="E20" s="693"/>
      <c r="F20" s="696"/>
      <c r="G20" s="693"/>
      <c r="H20" s="696"/>
      <c r="I20" s="693"/>
      <c r="J20" s="693"/>
      <c r="K20" s="693"/>
      <c r="L20" s="693"/>
    </row>
    <row r="21" spans="1:14">
      <c r="A21" s="693" t="s">
        <v>926</v>
      </c>
      <c r="B21" s="693"/>
      <c r="C21" s="693"/>
      <c r="D21" s="697"/>
      <c r="E21" s="697"/>
      <c r="F21" s="693" t="s">
        <v>921</v>
      </c>
      <c r="G21" s="693"/>
      <c r="H21" s="693"/>
      <c r="I21" s="693"/>
      <c r="J21" s="693"/>
      <c r="K21" s="693"/>
      <c r="L21" s="693"/>
    </row>
    <row r="22" spans="1:14" ht="14.25" customHeight="1">
      <c r="A22" s="693" t="s">
        <v>1660</v>
      </c>
      <c r="B22" s="696"/>
      <c r="C22" s="696"/>
      <c r="D22" s="696"/>
      <c r="E22" s="696"/>
      <c r="F22" s="693" t="s">
        <v>52</v>
      </c>
      <c r="G22" s="693"/>
      <c r="H22" s="693"/>
      <c r="I22" s="696"/>
      <c r="J22" s="698"/>
      <c r="K22" s="696"/>
      <c r="L22" s="696"/>
    </row>
    <row r="23" spans="1:14" ht="17.25" customHeight="1">
      <c r="A23" s="696" t="s">
        <v>207</v>
      </c>
      <c r="B23" s="698"/>
      <c r="C23" s="699"/>
      <c r="D23" s="696"/>
      <c r="E23" s="696"/>
      <c r="F23" s="2611" t="s">
        <v>942</v>
      </c>
      <c r="G23" s="2611"/>
      <c r="H23" s="2611"/>
      <c r="I23" s="2611"/>
      <c r="J23" s="2611"/>
      <c r="K23" s="696"/>
      <c r="L23" s="696"/>
    </row>
    <row r="24" spans="1:14" ht="13.5" thickBot="1">
      <c r="A24" s="695" t="s">
        <v>306</v>
      </c>
      <c r="B24" s="700"/>
      <c r="C24" s="701"/>
      <c r="D24" s="700"/>
      <c r="E24" s="696"/>
      <c r="F24" s="2611"/>
      <c r="G24" s="2611"/>
      <c r="H24" s="2611"/>
      <c r="I24" s="2611"/>
      <c r="J24" s="2611"/>
      <c r="K24" s="696"/>
      <c r="L24" s="696"/>
    </row>
    <row r="25" spans="1:14" ht="13.5" thickBot="1">
      <c r="A25" s="693" t="s">
        <v>116</v>
      </c>
      <c r="B25" s="696"/>
      <c r="C25" s="699"/>
      <c r="D25" s="698"/>
      <c r="E25" s="702"/>
      <c r="G25" s="703"/>
      <c r="H25" s="704"/>
      <c r="I25" s="705"/>
      <c r="K25" s="698"/>
      <c r="L25" s="698"/>
    </row>
    <row r="26" spans="1:14" ht="12" customHeight="1">
      <c r="A26" s="693" t="s">
        <v>418</v>
      </c>
      <c r="B26" s="696"/>
      <c r="C26" s="696"/>
      <c r="D26" s="700"/>
      <c r="E26" s="700"/>
      <c r="F26" s="700"/>
      <c r="G26" s="706" t="s">
        <v>419</v>
      </c>
      <c r="H26" s="696"/>
      <c r="I26" s="698"/>
      <c r="J26" s="698"/>
      <c r="K26" s="700"/>
      <c r="L26" s="700"/>
    </row>
    <row r="27" spans="1:14" ht="13.5" hidden="1" thickBot="1">
      <c r="A27" s="693" t="s">
        <v>420</v>
      </c>
      <c r="B27" s="707"/>
      <c r="C27" s="708"/>
      <c r="D27" s="699"/>
      <c r="E27" s="709"/>
      <c r="F27" s="710"/>
      <c r="G27" s="688"/>
      <c r="H27" s="688"/>
      <c r="I27" s="688"/>
      <c r="J27" s="688"/>
      <c r="K27" s="688"/>
      <c r="L27" s="688"/>
    </row>
    <row r="28" spans="1:14" ht="23.25" customHeight="1" thickBot="1">
      <c r="H28" s="2671">
        <v>900272441016</v>
      </c>
      <c r="I28" s="2671"/>
      <c r="J28" s="2671"/>
    </row>
    <row r="29" spans="1:14" ht="31.5" customHeight="1" thickBot="1">
      <c r="A29" s="711" t="s">
        <v>406</v>
      </c>
      <c r="B29" s="712" t="s">
        <v>421</v>
      </c>
      <c r="C29" s="713"/>
      <c r="D29" s="712" t="s">
        <v>422</v>
      </c>
      <c r="E29" s="714"/>
      <c r="F29" s="2612" t="s">
        <v>362</v>
      </c>
      <c r="G29" s="2614" t="s">
        <v>363</v>
      </c>
      <c r="H29" s="2615"/>
      <c r="I29" s="2615"/>
      <c r="J29" s="2616"/>
    </row>
    <row r="30" spans="1:14" ht="75" customHeight="1" thickBot="1">
      <c r="A30" s="715"/>
      <c r="B30" s="716" t="s">
        <v>349</v>
      </c>
      <c r="C30" s="717" t="s">
        <v>671</v>
      </c>
      <c r="D30" s="718" t="s">
        <v>796</v>
      </c>
      <c r="E30" s="719" t="s">
        <v>971</v>
      </c>
      <c r="F30" s="2613"/>
      <c r="G30" s="718" t="s">
        <v>972</v>
      </c>
      <c r="H30" s="718" t="s">
        <v>973</v>
      </c>
      <c r="I30" s="718" t="s">
        <v>974</v>
      </c>
      <c r="J30" s="718" t="s">
        <v>975</v>
      </c>
      <c r="M30" s="698"/>
      <c r="N30" s="698"/>
    </row>
    <row r="31" spans="1:14" ht="14.25" customHeight="1" thickBot="1">
      <c r="A31" s="720" t="s">
        <v>976</v>
      </c>
      <c r="B31" s="721" t="s">
        <v>977</v>
      </c>
      <c r="C31" s="722" t="s">
        <v>978</v>
      </c>
      <c r="D31" s="1415" t="s">
        <v>739</v>
      </c>
      <c r="E31" s="1416" t="s">
        <v>740</v>
      </c>
      <c r="F31" s="723" t="s">
        <v>672</v>
      </c>
      <c r="G31" s="724">
        <v>4</v>
      </c>
      <c r="H31" s="725">
        <v>5</v>
      </c>
      <c r="I31" s="726">
        <v>6</v>
      </c>
      <c r="J31" s="725">
        <v>7</v>
      </c>
    </row>
    <row r="32" spans="1:14" ht="24" customHeight="1" thickBot="1">
      <c r="A32" s="1417" t="s">
        <v>59</v>
      </c>
      <c r="B32" s="1418" t="s">
        <v>1773</v>
      </c>
      <c r="C32" s="1419" t="s">
        <v>358</v>
      </c>
      <c r="D32" s="969">
        <f>D34+D52</f>
        <v>-20000</v>
      </c>
      <c r="E32" s="860">
        <f>E34+E38</f>
        <v>0</v>
      </c>
      <c r="F32" s="969">
        <f>F38+F52</f>
        <v>-20000</v>
      </c>
      <c r="G32" s="969">
        <f>G34+G50</f>
        <v>-20000</v>
      </c>
      <c r="H32" s="969">
        <f>H34+H50</f>
        <v>-20000</v>
      </c>
      <c r="I32" s="969">
        <f>I38+I50</f>
        <v>-20000</v>
      </c>
      <c r="J32" s="1648">
        <f>F32</f>
        <v>-20000</v>
      </c>
    </row>
    <row r="33" spans="1:12" hidden="1">
      <c r="A33" s="1255"/>
      <c r="B33" s="1256" t="s">
        <v>268</v>
      </c>
      <c r="C33" s="1420"/>
      <c r="D33" s="1649"/>
      <c r="E33" s="1650"/>
      <c r="F33" s="1649"/>
      <c r="G33" s="1649"/>
      <c r="H33" s="1649"/>
      <c r="I33" s="1649"/>
      <c r="J33" s="1651"/>
    </row>
    <row r="34" spans="1:12" ht="25.5">
      <c r="A34" s="1257" t="s">
        <v>60</v>
      </c>
      <c r="B34" s="1421" t="s">
        <v>1774</v>
      </c>
      <c r="C34" s="1422" t="s">
        <v>358</v>
      </c>
      <c r="D34" s="860">
        <f t="shared" ref="D34:I34" si="0">D38</f>
        <v>-5000</v>
      </c>
      <c r="E34" s="860">
        <f>E38</f>
        <v>0</v>
      </c>
      <c r="F34" s="860">
        <f t="shared" si="0"/>
        <v>-5000</v>
      </c>
      <c r="G34" s="860">
        <f t="shared" si="0"/>
        <v>-5000</v>
      </c>
      <c r="H34" s="860">
        <f t="shared" si="0"/>
        <v>-5000</v>
      </c>
      <c r="I34" s="860">
        <f t="shared" si="0"/>
        <v>-5000</v>
      </c>
      <c r="J34" s="1652">
        <f>F34</f>
        <v>-5000</v>
      </c>
    </row>
    <row r="35" spans="1:12">
      <c r="A35" s="1257"/>
      <c r="B35" s="1256" t="s">
        <v>268</v>
      </c>
      <c r="C35" s="1422"/>
      <c r="D35" s="860"/>
      <c r="E35" s="860"/>
      <c r="F35" s="860"/>
      <c r="G35" s="860"/>
      <c r="H35" s="860"/>
      <c r="I35" s="860"/>
      <c r="J35" s="1652"/>
    </row>
    <row r="36" spans="1:12">
      <c r="A36" s="1257" t="s">
        <v>595</v>
      </c>
      <c r="B36" s="1423" t="s">
        <v>1113</v>
      </c>
      <c r="C36" s="1424" t="s">
        <v>1109</v>
      </c>
      <c r="D36" s="860"/>
      <c r="E36" s="860"/>
      <c r="F36" s="860"/>
      <c r="G36" s="860"/>
      <c r="H36" s="860"/>
      <c r="I36" s="860"/>
      <c r="J36" s="1652"/>
    </row>
    <row r="37" spans="1:12">
      <c r="A37" s="1257" t="s">
        <v>596</v>
      </c>
      <c r="B37" s="1423" t="s">
        <v>1112</v>
      </c>
      <c r="C37" s="1424" t="s">
        <v>1110</v>
      </c>
      <c r="D37" s="863"/>
      <c r="E37" s="863"/>
      <c r="F37" s="863"/>
      <c r="G37" s="863"/>
      <c r="H37" s="863"/>
      <c r="I37" s="863"/>
      <c r="J37" s="1653"/>
      <c r="L37" s="626" t="s">
        <v>89</v>
      </c>
    </row>
    <row r="38" spans="1:12" ht="25.5">
      <c r="A38" s="1258" t="s">
        <v>597</v>
      </c>
      <c r="B38" s="1423" t="s">
        <v>1006</v>
      </c>
      <c r="C38" s="1424" t="s">
        <v>1111</v>
      </c>
      <c r="D38" s="1208">
        <v>-5000</v>
      </c>
      <c r="E38" s="864">
        <v>0</v>
      </c>
      <c r="F38" s="863">
        <f>D38+E38</f>
        <v>-5000</v>
      </c>
      <c r="G38" s="863">
        <v>-5000</v>
      </c>
      <c r="H38" s="863">
        <v>-5000</v>
      </c>
      <c r="I38" s="863">
        <v>-5000</v>
      </c>
      <c r="J38" s="863">
        <f>F38</f>
        <v>-5000</v>
      </c>
    </row>
    <row r="39" spans="1:12" ht="25.5" hidden="1">
      <c r="A39" s="1258" t="s">
        <v>598</v>
      </c>
      <c r="B39" s="1421" t="s">
        <v>1782</v>
      </c>
      <c r="C39" s="1422" t="s">
        <v>358</v>
      </c>
      <c r="D39" s="1208">
        <v>0</v>
      </c>
      <c r="E39" s="863"/>
      <c r="F39" s="863">
        <v>0</v>
      </c>
      <c r="G39" s="863">
        <v>0</v>
      </c>
      <c r="H39" s="863">
        <v>0</v>
      </c>
      <c r="I39" s="863">
        <v>0</v>
      </c>
      <c r="J39" s="1653">
        <v>0</v>
      </c>
    </row>
    <row r="40" spans="1:12" hidden="1">
      <c r="A40" s="1258"/>
      <c r="B40" s="1256" t="s">
        <v>268</v>
      </c>
      <c r="C40" s="1422"/>
      <c r="D40" s="1208"/>
      <c r="E40" s="863"/>
      <c r="F40" s="863"/>
      <c r="G40" s="863"/>
      <c r="H40" s="863"/>
      <c r="I40" s="863"/>
      <c r="J40" s="1653"/>
    </row>
    <row r="41" spans="1:12" ht="25.5" hidden="1">
      <c r="A41" s="1258" t="s">
        <v>599</v>
      </c>
      <c r="B41" s="1423" t="s">
        <v>719</v>
      </c>
      <c r="C41" s="1426" t="s">
        <v>373</v>
      </c>
      <c r="D41" s="1208"/>
      <c r="E41" s="863"/>
      <c r="F41" s="863"/>
      <c r="G41" s="863"/>
      <c r="H41" s="863"/>
      <c r="I41" s="863"/>
      <c r="J41" s="1653"/>
    </row>
    <row r="42" spans="1:12" ht="25.5" hidden="1">
      <c r="A42" s="1258" t="s">
        <v>600</v>
      </c>
      <c r="B42" s="1423" t="s">
        <v>1783</v>
      </c>
      <c r="C42" s="1422" t="s">
        <v>358</v>
      </c>
      <c r="D42" s="1208">
        <v>0</v>
      </c>
      <c r="E42" s="863"/>
      <c r="F42" s="863">
        <v>0</v>
      </c>
      <c r="G42" s="863">
        <v>0</v>
      </c>
      <c r="H42" s="863">
        <v>0</v>
      </c>
      <c r="I42" s="863">
        <v>0</v>
      </c>
      <c r="J42" s="1653">
        <v>0</v>
      </c>
    </row>
    <row r="43" spans="1:12" hidden="1">
      <c r="A43" s="1258"/>
      <c r="B43" s="1256" t="s">
        <v>667</v>
      </c>
      <c r="C43" s="1422"/>
      <c r="D43" s="1208"/>
      <c r="E43" s="863"/>
      <c r="F43" s="863"/>
      <c r="G43" s="863"/>
      <c r="H43" s="863"/>
      <c r="I43" s="863"/>
      <c r="J43" s="1653"/>
    </row>
    <row r="44" spans="1:12" hidden="1">
      <c r="A44" s="1258" t="s">
        <v>601</v>
      </c>
      <c r="B44" s="1256" t="s">
        <v>712</v>
      </c>
      <c r="C44" s="1424" t="s">
        <v>374</v>
      </c>
      <c r="D44" s="1208"/>
      <c r="E44" s="863"/>
      <c r="F44" s="863"/>
      <c r="G44" s="863"/>
      <c r="H44" s="863"/>
      <c r="I44" s="863"/>
      <c r="J44" s="1653"/>
    </row>
    <row r="45" spans="1:12" ht="25.5" hidden="1">
      <c r="A45" s="1259" t="s">
        <v>947</v>
      </c>
      <c r="B45" s="1256" t="s">
        <v>711</v>
      </c>
      <c r="C45" s="1426" t="s">
        <v>375</v>
      </c>
      <c r="D45" s="1208"/>
      <c r="E45" s="863"/>
      <c r="F45" s="863"/>
      <c r="G45" s="863"/>
      <c r="H45" s="863"/>
      <c r="I45" s="863"/>
      <c r="J45" s="1653"/>
    </row>
    <row r="46" spans="1:12" ht="25.5" hidden="1">
      <c r="A46" s="1258" t="s">
        <v>948</v>
      </c>
      <c r="B46" s="1260" t="s">
        <v>765</v>
      </c>
      <c r="C46" s="1426" t="s">
        <v>376</v>
      </c>
      <c r="D46" s="1208"/>
      <c r="E46" s="863"/>
      <c r="F46" s="863"/>
      <c r="G46" s="863"/>
      <c r="H46" s="863"/>
      <c r="I46" s="863"/>
      <c r="J46" s="1653"/>
    </row>
    <row r="47" spans="1:12" ht="25.5" hidden="1">
      <c r="A47" s="1258" t="s">
        <v>949</v>
      </c>
      <c r="B47" s="1421" t="s">
        <v>1784</v>
      </c>
      <c r="C47" s="1422" t="s">
        <v>358</v>
      </c>
      <c r="D47" s="1208">
        <v>0</v>
      </c>
      <c r="E47" s="863"/>
      <c r="F47" s="863">
        <v>0</v>
      </c>
      <c r="G47" s="863">
        <v>0</v>
      </c>
      <c r="H47" s="863">
        <v>0</v>
      </c>
      <c r="I47" s="863">
        <v>0</v>
      </c>
      <c r="J47" s="1653">
        <v>0</v>
      </c>
    </row>
    <row r="48" spans="1:12" hidden="1">
      <c r="A48" s="1258"/>
      <c r="B48" s="1256" t="s">
        <v>268</v>
      </c>
      <c r="C48" s="1422"/>
      <c r="D48" s="1208"/>
      <c r="E48" s="863"/>
      <c r="F48" s="863"/>
      <c r="G48" s="863"/>
      <c r="H48" s="863"/>
      <c r="I48" s="863"/>
      <c r="J48" s="1653"/>
    </row>
    <row r="49" spans="1:10" ht="25.5" hidden="1">
      <c r="A49" s="1259" t="s">
        <v>195</v>
      </c>
      <c r="B49" s="1423" t="s">
        <v>713</v>
      </c>
      <c r="C49" s="1427" t="s">
        <v>377</v>
      </c>
      <c r="D49" s="1208"/>
      <c r="E49" s="863"/>
      <c r="F49" s="863"/>
      <c r="G49" s="863"/>
      <c r="H49" s="863"/>
      <c r="I49" s="863"/>
      <c r="J49" s="1653"/>
    </row>
    <row r="50" spans="1:10" ht="23.25" customHeight="1">
      <c r="A50" s="1258" t="s">
        <v>196</v>
      </c>
      <c r="B50" s="1421" t="s">
        <v>1785</v>
      </c>
      <c r="C50" s="1422" t="s">
        <v>358</v>
      </c>
      <c r="D50" s="1208">
        <f>D52</f>
        <v>-15000</v>
      </c>
      <c r="E50" s="863">
        <f>E52</f>
        <v>0</v>
      </c>
      <c r="F50" s="863">
        <f>D50+E50</f>
        <v>-15000</v>
      </c>
      <c r="G50" s="863">
        <f>G52</f>
        <v>-15000</v>
      </c>
      <c r="H50" s="863">
        <f>H52</f>
        <v>-15000</v>
      </c>
      <c r="I50" s="863">
        <f>I52</f>
        <v>-15000</v>
      </c>
      <c r="J50" s="1653">
        <f>F50</f>
        <v>-15000</v>
      </c>
    </row>
    <row r="51" spans="1:10" ht="12" hidden="1" customHeight="1">
      <c r="A51" s="1258"/>
      <c r="B51" s="1256" t="s">
        <v>268</v>
      </c>
      <c r="C51" s="1422"/>
      <c r="D51" s="1654"/>
      <c r="E51" s="863"/>
      <c r="F51" s="863"/>
      <c r="G51" s="863"/>
      <c r="H51" s="863"/>
      <c r="I51" s="863"/>
      <c r="J51" s="1653"/>
    </row>
    <row r="52" spans="1:10" ht="21.75" customHeight="1" thickBot="1">
      <c r="A52" s="1258" t="s">
        <v>197</v>
      </c>
      <c r="B52" s="1423" t="s">
        <v>464</v>
      </c>
      <c r="C52" s="1428" t="s">
        <v>753</v>
      </c>
      <c r="D52" s="864">
        <v>-15000</v>
      </c>
      <c r="E52" s="863">
        <v>0</v>
      </c>
      <c r="F52" s="863">
        <f>D52+E52</f>
        <v>-15000</v>
      </c>
      <c r="G52" s="863">
        <v>-15000</v>
      </c>
      <c r="H52" s="863">
        <v>-15000</v>
      </c>
      <c r="I52" s="863">
        <v>-15000</v>
      </c>
      <c r="J52" s="863">
        <f>F52</f>
        <v>-15000</v>
      </c>
    </row>
    <row r="53" spans="1:10" ht="23.25" customHeight="1">
      <c r="A53" s="1259" t="s">
        <v>933</v>
      </c>
      <c r="B53" s="1423" t="s">
        <v>751</v>
      </c>
      <c r="C53" s="1429" t="s">
        <v>754</v>
      </c>
      <c r="D53" s="998"/>
      <c r="E53" s="863"/>
      <c r="F53" s="863"/>
      <c r="G53" s="863"/>
      <c r="H53" s="863"/>
      <c r="I53" s="863"/>
      <c r="J53" s="1653"/>
    </row>
    <row r="54" spans="1:10" ht="38.25" hidden="1">
      <c r="A54" s="1258" t="s">
        <v>934</v>
      </c>
      <c r="B54" s="1423" t="s">
        <v>752</v>
      </c>
      <c r="C54" s="1430" t="s">
        <v>755</v>
      </c>
      <c r="D54" s="877"/>
      <c r="E54" s="865"/>
      <c r="F54" s="865"/>
      <c r="G54" s="865"/>
      <c r="H54" s="865"/>
      <c r="I54" s="865"/>
      <c r="J54" s="1425"/>
    </row>
    <row r="55" spans="1:10" ht="26.25" thickBot="1">
      <c r="A55" s="1261" t="s">
        <v>1040</v>
      </c>
      <c r="B55" s="1431" t="s">
        <v>718</v>
      </c>
      <c r="C55" s="1432" t="s">
        <v>990</v>
      </c>
      <c r="D55" s="1433"/>
      <c r="E55" s="867"/>
      <c r="F55" s="867"/>
      <c r="G55" s="867"/>
      <c r="H55" s="867"/>
      <c r="I55" s="867"/>
      <c r="J55" s="1434"/>
    </row>
    <row r="56" spans="1:10">
      <c r="A56" s="829"/>
      <c r="B56" s="830"/>
      <c r="C56" s="831"/>
      <c r="D56" s="678"/>
      <c r="E56" s="678"/>
      <c r="F56" s="678"/>
      <c r="G56" s="678"/>
      <c r="H56" s="678"/>
      <c r="I56" s="678"/>
      <c r="J56" s="678"/>
    </row>
    <row r="57" spans="1:10" ht="12.75" customHeight="1">
      <c r="A57" s="2617"/>
      <c r="B57" s="2617"/>
      <c r="C57" s="2617"/>
      <c r="D57" s="2617"/>
      <c r="E57" s="2617"/>
      <c r="F57" s="2617"/>
      <c r="G57" s="2617"/>
      <c r="H57" s="2617"/>
      <c r="I57" s="2617"/>
      <c r="J57" s="2617"/>
    </row>
    <row r="58" spans="1:10" s="678" customFormat="1" ht="15.75" customHeight="1">
      <c r="A58" s="2594" t="s">
        <v>2261</v>
      </c>
      <c r="B58" s="2594"/>
      <c r="C58" s="2594"/>
      <c r="D58" s="2594"/>
      <c r="E58" s="2594"/>
      <c r="F58" s="2594"/>
      <c r="G58" s="2594"/>
      <c r="H58" s="2594"/>
      <c r="I58" s="2594"/>
      <c r="J58" s="2594"/>
    </row>
    <row r="59" spans="1:10" ht="12.75" customHeight="1">
      <c r="A59" s="832" t="s">
        <v>1696</v>
      </c>
      <c r="B59" s="832"/>
      <c r="C59" s="833"/>
      <c r="D59" s="832"/>
      <c r="E59" s="832"/>
      <c r="F59" s="832"/>
      <c r="G59" s="832" t="s">
        <v>1145</v>
      </c>
      <c r="H59" s="832"/>
      <c r="I59" s="832"/>
      <c r="J59" s="832"/>
    </row>
    <row r="60" spans="1:10" ht="12" customHeight="1">
      <c r="A60" s="834" t="s">
        <v>1697</v>
      </c>
      <c r="B60" s="834"/>
      <c r="C60" s="834"/>
      <c r="D60" s="678"/>
      <c r="E60" s="675" t="s">
        <v>309</v>
      </c>
      <c r="F60" s="678"/>
      <c r="G60" s="675" t="s">
        <v>310</v>
      </c>
      <c r="H60" s="678"/>
      <c r="I60" s="678"/>
      <c r="J60" s="834"/>
    </row>
    <row r="61" spans="1:10" ht="12.75" hidden="1" customHeight="1">
      <c r="A61" s="835"/>
      <c r="B61" s="835"/>
      <c r="C61" s="834"/>
      <c r="D61" s="835"/>
      <c r="E61" s="835"/>
      <c r="F61" s="835"/>
      <c r="G61" s="835"/>
      <c r="H61" s="835"/>
      <c r="I61" s="835"/>
      <c r="J61" s="835"/>
    </row>
    <row r="62" spans="1:10" ht="14.25">
      <c r="A62" s="832" t="s">
        <v>2075</v>
      </c>
      <c r="B62" s="832"/>
      <c r="C62" s="833"/>
      <c r="D62" s="832"/>
      <c r="E62" s="832"/>
      <c r="F62" s="832"/>
      <c r="G62" s="832" t="s">
        <v>1147</v>
      </c>
      <c r="H62" s="832"/>
      <c r="I62" s="832"/>
      <c r="J62" s="832"/>
    </row>
    <row r="63" spans="1:10" ht="14.25">
      <c r="A63" s="834" t="s">
        <v>1700</v>
      </c>
      <c r="B63" s="833" t="s">
        <v>642</v>
      </c>
      <c r="C63" s="836"/>
      <c r="D63" s="678"/>
      <c r="E63" s="675" t="s">
        <v>309</v>
      </c>
      <c r="F63" s="678"/>
      <c r="G63" s="675" t="s">
        <v>310</v>
      </c>
      <c r="H63" s="678"/>
      <c r="I63" s="678"/>
      <c r="J63" s="834"/>
    </row>
    <row r="64" spans="1:10" ht="12.75" customHeight="1">
      <c r="A64" s="688"/>
      <c r="B64" s="679"/>
      <c r="C64" s="689"/>
      <c r="D64" s="678"/>
      <c r="E64" s="678"/>
      <c r="F64" s="678"/>
      <c r="G64" s="678"/>
      <c r="H64" s="678"/>
      <c r="I64" s="678"/>
      <c r="J64" s="678"/>
    </row>
    <row r="65" spans="1:10" ht="12.75" customHeight="1">
      <c r="A65" s="688"/>
      <c r="B65" s="679"/>
      <c r="C65" s="689"/>
      <c r="D65" s="678"/>
      <c r="E65" s="678"/>
      <c r="F65" s="678"/>
      <c r="G65" s="678"/>
      <c r="H65" s="678"/>
      <c r="I65" s="678"/>
      <c r="J65" s="678"/>
    </row>
    <row r="66" spans="1:10" ht="12.75" customHeight="1">
      <c r="A66" s="688"/>
      <c r="B66" s="679"/>
      <c r="C66" s="689"/>
      <c r="D66" s="678"/>
      <c r="E66" s="678"/>
      <c r="F66" s="678"/>
      <c r="G66" s="678"/>
      <c r="H66" s="678"/>
      <c r="I66" s="678"/>
      <c r="J66" s="678"/>
    </row>
    <row r="67" spans="1:10" ht="12.75" customHeight="1">
      <c r="A67" s="688"/>
      <c r="B67" s="679"/>
      <c r="C67" s="689"/>
      <c r="D67" s="678"/>
      <c r="E67" s="678"/>
      <c r="F67" s="678"/>
      <c r="G67" s="678"/>
      <c r="H67" s="678"/>
      <c r="I67" s="678"/>
      <c r="J67" s="678"/>
    </row>
  </sheetData>
  <mergeCells count="16">
    <mergeCell ref="F1:J1"/>
    <mergeCell ref="F3:J3"/>
    <mergeCell ref="A10:E10"/>
    <mergeCell ref="A11:E11"/>
    <mergeCell ref="A13:J13"/>
    <mergeCell ref="A14:J14"/>
    <mergeCell ref="A12:B12"/>
    <mergeCell ref="A15:J15"/>
    <mergeCell ref="A58:J58"/>
    <mergeCell ref="A57:J57"/>
    <mergeCell ref="F23:J24"/>
    <mergeCell ref="F29:F30"/>
    <mergeCell ref="G29:J29"/>
    <mergeCell ref="A16:E17"/>
    <mergeCell ref="F16:J17"/>
    <mergeCell ref="H28:J28"/>
  </mergeCells>
  <phoneticPr fontId="5" type="noConversion"/>
  <pageMargins left="0.24" right="0.16" top="0.21" bottom="0.21" header="0.2" footer="0.2"/>
  <pageSetup paperSize="9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N173"/>
  <sheetViews>
    <sheetView topLeftCell="A26" workbookViewId="0">
      <selection activeCell="A161" sqref="A161:XFD161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0.7109375" style="626" customWidth="1"/>
    <col min="5" max="5" width="12.85546875" style="626" customWidth="1"/>
    <col min="6" max="6" width="10.5703125" style="626" customWidth="1"/>
    <col min="7" max="7" width="12.5703125" style="626" customWidth="1"/>
    <col min="8" max="8" width="12" style="626" customWidth="1"/>
    <col min="9" max="9" width="12.5703125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8"/>
      <c r="B1" s="679"/>
      <c r="C1" s="680"/>
      <c r="D1" s="678"/>
      <c r="E1" s="681"/>
      <c r="F1" s="2598" t="s">
        <v>32</v>
      </c>
      <c r="G1" s="2598"/>
      <c r="H1" s="2598"/>
      <c r="I1" s="2598"/>
      <c r="J1" s="2598"/>
      <c r="K1" s="678"/>
      <c r="L1" s="678"/>
    </row>
    <row r="2" spans="1:12" ht="6" customHeight="1">
      <c r="A2" s="678"/>
      <c r="B2" s="679"/>
      <c r="C2" s="680"/>
      <c r="D2" s="678"/>
      <c r="E2" s="681"/>
      <c r="F2" s="682"/>
      <c r="G2" s="682"/>
      <c r="H2" s="682"/>
      <c r="I2" s="682"/>
      <c r="J2" s="682"/>
      <c r="K2" s="678"/>
      <c r="L2" s="678"/>
    </row>
    <row r="3" spans="1:12">
      <c r="A3" s="678"/>
      <c r="B3" s="679"/>
      <c r="C3" s="680"/>
      <c r="D3" s="678"/>
      <c r="E3" s="681"/>
      <c r="F3" s="2599" t="s">
        <v>890</v>
      </c>
      <c r="G3" s="2599"/>
      <c r="H3" s="2599"/>
      <c r="I3" s="2599"/>
      <c r="J3" s="2599"/>
      <c r="K3" s="678"/>
      <c r="L3" s="678"/>
    </row>
    <row r="4" spans="1:12">
      <c r="A4" s="678"/>
      <c r="B4" s="679"/>
      <c r="C4" s="680"/>
      <c r="D4" s="678"/>
      <c r="E4" s="681"/>
      <c r="F4" s="683" t="s">
        <v>34</v>
      </c>
      <c r="G4" s="683"/>
      <c r="H4" s="678"/>
      <c r="I4" s="678"/>
      <c r="J4" s="678"/>
      <c r="K4" s="678"/>
      <c r="L4" s="678"/>
    </row>
    <row r="5" spans="1:12">
      <c r="A5" s="678"/>
      <c r="B5" s="836" t="s">
        <v>35</v>
      </c>
      <c r="C5" s="680"/>
      <c r="D5" s="678"/>
      <c r="E5" s="681"/>
      <c r="F5" s="681"/>
      <c r="G5" s="685" t="s">
        <v>174</v>
      </c>
      <c r="H5" s="678"/>
      <c r="I5" s="678"/>
      <c r="J5" s="678"/>
      <c r="K5" s="678"/>
      <c r="L5" s="678"/>
    </row>
    <row r="6" spans="1:12">
      <c r="A6" s="683" t="s">
        <v>2234</v>
      </c>
      <c r="B6" s="687"/>
      <c r="C6" s="680"/>
      <c r="D6" s="678"/>
      <c r="E6" s="681" t="s">
        <v>175</v>
      </c>
      <c r="F6" s="683" t="s">
        <v>935</v>
      </c>
      <c r="G6" s="678"/>
      <c r="H6" s="678"/>
      <c r="I6" s="678"/>
      <c r="J6" s="688"/>
      <c r="K6" s="678"/>
      <c r="L6" s="678"/>
    </row>
    <row r="7" spans="1:12" ht="11.25" customHeight="1">
      <c r="A7" s="688"/>
      <c r="B7" s="837" t="s">
        <v>1701</v>
      </c>
      <c r="C7" s="708"/>
      <c r="D7" s="688"/>
      <c r="E7" s="710"/>
      <c r="F7" s="688"/>
      <c r="G7" s="688"/>
      <c r="H7" s="678"/>
      <c r="I7" s="678"/>
      <c r="J7" s="678"/>
      <c r="K7" s="688"/>
      <c r="L7" s="688"/>
    </row>
    <row r="8" spans="1:12" ht="10.5" customHeight="1">
      <c r="A8" s="838" t="s">
        <v>1702</v>
      </c>
      <c r="B8" s="830"/>
      <c r="C8" s="839"/>
      <c r="D8" s="840"/>
      <c r="E8" s="841"/>
      <c r="F8" s="841"/>
      <c r="G8" s="688"/>
      <c r="H8" s="678"/>
      <c r="I8" s="678"/>
      <c r="J8" s="678"/>
      <c r="K8" s="678"/>
      <c r="L8" s="678"/>
    </row>
    <row r="9" spans="1:12" ht="9" customHeight="1">
      <c r="A9" s="678"/>
      <c r="B9" s="679"/>
      <c r="C9" s="680"/>
      <c r="D9" s="678"/>
      <c r="E9" s="681"/>
      <c r="F9" s="681"/>
      <c r="G9" s="678"/>
      <c r="H9" s="678"/>
      <c r="I9" s="678"/>
      <c r="J9" s="678"/>
      <c r="K9" s="678"/>
      <c r="L9" s="678"/>
    </row>
    <row r="10" spans="1:12">
      <c r="A10" s="2602" t="s">
        <v>207</v>
      </c>
      <c r="B10" s="2602"/>
      <c r="C10" s="2602"/>
      <c r="D10" s="2602"/>
      <c r="E10" s="2602"/>
      <c r="F10" s="681"/>
      <c r="G10" s="690" t="s">
        <v>208</v>
      </c>
      <c r="H10" s="678"/>
      <c r="I10" s="678"/>
      <c r="J10" s="678"/>
      <c r="K10" s="678"/>
      <c r="L10" s="678"/>
    </row>
    <row r="11" spans="1:12">
      <c r="A11" s="2597" t="s">
        <v>903</v>
      </c>
      <c r="B11" s="2597"/>
      <c r="C11" s="2597"/>
      <c r="D11" s="2597"/>
      <c r="E11" s="2597"/>
      <c r="F11" s="681"/>
      <c r="G11" s="678"/>
      <c r="H11" s="678"/>
      <c r="I11" s="678"/>
      <c r="J11" s="678"/>
      <c r="K11" s="678"/>
      <c r="L11" s="678"/>
    </row>
    <row r="12" spans="1:12" s="857" customFormat="1">
      <c r="A12" s="2603" t="s">
        <v>2266</v>
      </c>
      <c r="B12" s="2604"/>
      <c r="C12" s="1530"/>
      <c r="F12" s="1531"/>
      <c r="G12" s="1531"/>
    </row>
    <row r="13" spans="1:12" ht="15.75">
      <c r="A13" s="2632" t="s">
        <v>816</v>
      </c>
      <c r="B13" s="2632"/>
      <c r="C13" s="2632"/>
      <c r="D13" s="2632"/>
      <c r="E13" s="2632"/>
      <c r="F13" s="2632"/>
      <c r="G13" s="2632"/>
      <c r="H13" s="2632"/>
      <c r="I13" s="2632"/>
      <c r="J13" s="2632"/>
      <c r="K13" s="678"/>
      <c r="L13" s="678"/>
    </row>
    <row r="14" spans="1:12" ht="14.25">
      <c r="A14" s="2638" t="s">
        <v>1036</v>
      </c>
      <c r="B14" s="2622"/>
      <c r="C14" s="2622"/>
      <c r="D14" s="2622"/>
      <c r="E14" s="2622"/>
      <c r="F14" s="2622"/>
      <c r="G14" s="2622"/>
      <c r="H14" s="2622"/>
      <c r="I14" s="2622"/>
      <c r="J14" s="2622"/>
      <c r="K14" s="678"/>
      <c r="L14" s="678"/>
    </row>
    <row r="15" spans="1:12" ht="16.5">
      <c r="A15" s="2639" t="s">
        <v>2233</v>
      </c>
      <c r="B15" s="2639"/>
      <c r="C15" s="2639"/>
      <c r="D15" s="2639"/>
      <c r="E15" s="2639"/>
      <c r="F15" s="2639"/>
      <c r="G15" s="2639"/>
      <c r="H15" s="2639"/>
      <c r="I15" s="2639"/>
      <c r="J15" s="2639"/>
      <c r="K15" s="678"/>
      <c r="L15" s="678"/>
    </row>
    <row r="16" spans="1:12" ht="16.5" customHeight="1">
      <c r="A16" s="2619" t="s">
        <v>2229</v>
      </c>
      <c r="B16" s="2619"/>
      <c r="C16" s="2619"/>
      <c r="D16" s="2619"/>
      <c r="E16" s="2619"/>
      <c r="F16" s="2619"/>
      <c r="G16" s="2619"/>
      <c r="H16" s="2619"/>
      <c r="I16" s="2619"/>
      <c r="J16" s="2619"/>
      <c r="K16" s="688"/>
      <c r="L16" s="688"/>
    </row>
    <row r="17" spans="1:14" ht="9" customHeight="1">
      <c r="A17" s="2619"/>
      <c r="B17" s="2619"/>
      <c r="C17" s="2619"/>
      <c r="D17" s="2619"/>
      <c r="E17" s="2619"/>
      <c r="F17" s="2619"/>
      <c r="G17" s="2619"/>
      <c r="H17" s="2619"/>
      <c r="I17" s="2619"/>
      <c r="J17" s="2619"/>
      <c r="K17" s="688"/>
      <c r="L17" s="688"/>
    </row>
    <row r="18" spans="1:14">
      <c r="A18" s="693" t="s">
        <v>445</v>
      </c>
      <c r="B18" s="694"/>
      <c r="C18" s="694"/>
      <c r="D18" s="694"/>
      <c r="E18" s="688"/>
      <c r="F18" s="695" t="s">
        <v>332</v>
      </c>
      <c r="G18" s="688"/>
      <c r="H18" s="688"/>
      <c r="I18" s="688"/>
      <c r="J18" s="688"/>
      <c r="K18" s="688"/>
      <c r="L18" s="688"/>
    </row>
    <row r="19" spans="1:14">
      <c r="A19" s="693" t="s">
        <v>1004</v>
      </c>
      <c r="B19" s="696"/>
      <c r="C19" s="696"/>
      <c r="D19" s="696"/>
      <c r="E19" s="696"/>
      <c r="F19" s="693" t="s">
        <v>333</v>
      </c>
      <c r="G19" s="660" t="s">
        <v>561</v>
      </c>
      <c r="H19" s="656">
        <v>1</v>
      </c>
      <c r="I19" s="657">
        <v>1</v>
      </c>
      <c r="J19" s="696"/>
      <c r="K19" s="696"/>
      <c r="L19" s="696"/>
    </row>
    <row r="20" spans="1:14">
      <c r="A20" s="693" t="s">
        <v>334</v>
      </c>
      <c r="B20" s="693"/>
      <c r="C20" s="693"/>
      <c r="D20" s="693"/>
      <c r="E20" s="693"/>
      <c r="F20" s="1435"/>
      <c r="G20" s="693"/>
      <c r="H20" s="696"/>
      <c r="I20" s="693"/>
      <c r="J20" s="693"/>
      <c r="K20" s="693"/>
      <c r="L20" s="693"/>
    </row>
    <row r="21" spans="1:14">
      <c r="A21" s="693" t="s">
        <v>926</v>
      </c>
      <c r="B21" s="693"/>
      <c r="C21" s="693"/>
      <c r="D21" s="697"/>
      <c r="E21" s="697"/>
      <c r="F21" s="693" t="s">
        <v>1184</v>
      </c>
      <c r="G21" s="693"/>
      <c r="H21" s="693"/>
      <c r="I21" s="693"/>
      <c r="J21" s="693"/>
      <c r="K21" s="693"/>
      <c r="L21" s="693"/>
    </row>
    <row r="22" spans="1:14" ht="24" customHeight="1">
      <c r="A22" s="693" t="s">
        <v>1660</v>
      </c>
      <c r="B22" s="696"/>
      <c r="C22" s="696"/>
      <c r="D22" s="696"/>
      <c r="E22" s="696"/>
      <c r="F22" s="693" t="s">
        <v>52</v>
      </c>
      <c r="G22" s="693"/>
      <c r="H22" s="693"/>
      <c r="I22" s="696"/>
      <c r="J22" s="698"/>
      <c r="K22" s="696"/>
      <c r="L22" s="696"/>
    </row>
    <row r="23" spans="1:14" ht="17.25" customHeight="1">
      <c r="A23" s="696" t="s">
        <v>207</v>
      </c>
      <c r="B23" s="698"/>
      <c r="C23" s="699"/>
      <c r="D23" s="696"/>
      <c r="E23" s="696"/>
      <c r="F23" s="2611" t="s">
        <v>942</v>
      </c>
      <c r="G23" s="2611"/>
      <c r="H23" s="2611"/>
      <c r="I23" s="2611"/>
      <c r="J23" s="2611"/>
      <c r="K23" s="696"/>
      <c r="L23" s="696"/>
    </row>
    <row r="24" spans="1:14" ht="13.5" thickBot="1">
      <c r="A24" s="695" t="s">
        <v>916</v>
      </c>
      <c r="B24" s="700"/>
      <c r="C24" s="701"/>
      <c r="D24" s="700"/>
      <c r="E24" s="696"/>
      <c r="F24" s="2611"/>
      <c r="G24" s="2611"/>
      <c r="H24" s="2611"/>
      <c r="I24" s="2611"/>
      <c r="J24" s="2611"/>
      <c r="K24" s="696"/>
      <c r="L24" s="696"/>
    </row>
    <row r="25" spans="1:14" ht="13.5" thickBot="1">
      <c r="A25" s="693" t="s">
        <v>116</v>
      </c>
      <c r="B25" s="696"/>
      <c r="C25" s="699"/>
      <c r="D25" s="698"/>
      <c r="E25" s="702"/>
      <c r="G25" s="703"/>
      <c r="H25" s="704"/>
      <c r="I25" s="705"/>
      <c r="K25" s="698"/>
      <c r="L25" s="698"/>
    </row>
    <row r="26" spans="1:14" ht="13.5" thickBot="1">
      <c r="A26" s="693" t="s">
        <v>418</v>
      </c>
      <c r="B26" s="696"/>
      <c r="C26" s="696"/>
      <c r="D26" s="700"/>
      <c r="E26" s="700"/>
      <c r="F26" s="700"/>
      <c r="G26" s="706" t="s">
        <v>419</v>
      </c>
      <c r="H26" s="696"/>
      <c r="I26" s="698"/>
      <c r="J26" s="698"/>
      <c r="K26" s="700"/>
      <c r="L26" s="700"/>
    </row>
    <row r="27" spans="1:14" ht="13.5" thickBot="1">
      <c r="A27" s="693" t="s">
        <v>420</v>
      </c>
      <c r="B27" s="707"/>
      <c r="C27" s="708"/>
      <c r="D27" s="699"/>
      <c r="E27" s="709"/>
      <c r="F27" s="710"/>
      <c r="G27" s="688"/>
      <c r="H27" s="2618">
        <v>900272260028</v>
      </c>
      <c r="I27" s="2618"/>
      <c r="J27" s="2618"/>
      <c r="K27" s="688"/>
      <c r="L27" s="688"/>
    </row>
    <row r="28" spans="1:14" ht="4.5" customHeight="1" thickBot="1"/>
    <row r="29" spans="1:14" ht="49.5" customHeight="1" thickBot="1">
      <c r="A29" s="711" t="s">
        <v>406</v>
      </c>
      <c r="B29" s="712" t="s">
        <v>421</v>
      </c>
      <c r="C29" s="1436"/>
      <c r="D29" s="712" t="s">
        <v>422</v>
      </c>
      <c r="E29" s="714"/>
      <c r="F29" s="2612" t="s">
        <v>362</v>
      </c>
      <c r="G29" s="2614" t="s">
        <v>363</v>
      </c>
      <c r="H29" s="2615"/>
      <c r="I29" s="2615"/>
      <c r="J29" s="2616"/>
    </row>
    <row r="30" spans="1:14" ht="81.75" customHeight="1" thickBot="1">
      <c r="A30" s="715"/>
      <c r="B30" s="716" t="s">
        <v>349</v>
      </c>
      <c r="C30" s="717" t="s">
        <v>671</v>
      </c>
      <c r="D30" s="718" t="s">
        <v>796</v>
      </c>
      <c r="E30" s="719" t="s">
        <v>971</v>
      </c>
      <c r="F30" s="2613"/>
      <c r="G30" s="718" t="s">
        <v>972</v>
      </c>
      <c r="H30" s="718" t="s">
        <v>973</v>
      </c>
      <c r="I30" s="718" t="s">
        <v>974</v>
      </c>
      <c r="J30" s="718" t="s">
        <v>975</v>
      </c>
      <c r="M30" s="704"/>
      <c r="N30" s="698"/>
    </row>
    <row r="31" spans="1:14" ht="18" customHeight="1" thickBot="1">
      <c r="A31" s="720" t="s">
        <v>976</v>
      </c>
      <c r="B31" s="721" t="s">
        <v>977</v>
      </c>
      <c r="C31" s="722" t="s">
        <v>978</v>
      </c>
      <c r="D31" s="723" t="s">
        <v>739</v>
      </c>
      <c r="E31" s="723" t="s">
        <v>740</v>
      </c>
      <c r="F31" s="723" t="s">
        <v>672</v>
      </c>
      <c r="G31" s="724">
        <v>4</v>
      </c>
      <c r="H31" s="725">
        <v>5</v>
      </c>
      <c r="I31" s="726">
        <v>6</v>
      </c>
      <c r="J31" s="725">
        <v>7</v>
      </c>
    </row>
    <row r="32" spans="1:14" ht="26.25" customHeight="1" thickBot="1">
      <c r="A32" s="720">
        <v>1100000</v>
      </c>
      <c r="B32" s="727" t="s">
        <v>1661</v>
      </c>
      <c r="C32" s="728" t="s">
        <v>358</v>
      </c>
      <c r="D32" s="1003">
        <f>D43</f>
        <v>130000</v>
      </c>
      <c r="E32" s="1003">
        <v>0</v>
      </c>
      <c r="F32" s="1003">
        <f>F43</f>
        <v>130000</v>
      </c>
      <c r="G32" s="1003">
        <f>G43</f>
        <v>30000</v>
      </c>
      <c r="H32" s="1003">
        <f>H43</f>
        <v>65000</v>
      </c>
      <c r="I32" s="1003">
        <f>I43</f>
        <v>95000</v>
      </c>
      <c r="J32" s="1003">
        <f>F32</f>
        <v>130000</v>
      </c>
    </row>
    <row r="33" spans="1:10" ht="15.75" hidden="1" customHeight="1" thickBot="1">
      <c r="A33" s="720">
        <v>1110000</v>
      </c>
      <c r="B33" s="730" t="s">
        <v>1662</v>
      </c>
      <c r="C33" s="728" t="s">
        <v>358</v>
      </c>
      <c r="D33" s="1004">
        <v>0</v>
      </c>
      <c r="E33" s="1004">
        <v>0</v>
      </c>
      <c r="F33" s="1004">
        <v>0</v>
      </c>
      <c r="G33" s="1004">
        <v>0</v>
      </c>
      <c r="H33" s="1004">
        <v>0</v>
      </c>
      <c r="I33" s="1004">
        <v>0</v>
      </c>
      <c r="J33" s="1004">
        <v>0</v>
      </c>
    </row>
    <row r="34" spans="1:10" ht="15.75" hidden="1" customHeight="1" thickBot="1">
      <c r="A34" s="732">
        <v>1110000</v>
      </c>
      <c r="B34" s="733" t="s">
        <v>803</v>
      </c>
      <c r="C34" s="734" t="s">
        <v>358</v>
      </c>
      <c r="D34" s="1005">
        <v>0</v>
      </c>
      <c r="E34" s="1005">
        <v>0</v>
      </c>
      <c r="F34" s="1005">
        <v>0</v>
      </c>
      <c r="G34" s="1005">
        <v>0</v>
      </c>
      <c r="H34" s="1005">
        <v>0</v>
      </c>
      <c r="I34" s="1005">
        <v>0</v>
      </c>
      <c r="J34" s="1005">
        <v>0</v>
      </c>
    </row>
    <row r="35" spans="1:10" ht="15.75" hidden="1" customHeight="1" thickBot="1">
      <c r="A35" s="736">
        <v>1111000</v>
      </c>
      <c r="B35" s="737" t="s">
        <v>673</v>
      </c>
      <c r="C35" s="738" t="s">
        <v>804</v>
      </c>
      <c r="D35" s="1017"/>
      <c r="E35" s="1017"/>
      <c r="F35" s="1017"/>
      <c r="G35" s="1017"/>
      <c r="H35" s="1017"/>
      <c r="I35" s="1017"/>
      <c r="J35" s="1017">
        <v>0</v>
      </c>
    </row>
    <row r="36" spans="1:10" ht="15.75" hidden="1" customHeight="1" thickBot="1">
      <c r="A36" s="740">
        <v>1112000</v>
      </c>
      <c r="B36" s="741" t="s">
        <v>271</v>
      </c>
      <c r="C36" s="742" t="s">
        <v>805</v>
      </c>
      <c r="D36" s="1012"/>
      <c r="E36" s="1012"/>
      <c r="F36" s="1012"/>
      <c r="G36" s="1012"/>
      <c r="H36" s="1012"/>
      <c r="I36" s="1012"/>
      <c r="J36" s="1017">
        <v>0</v>
      </c>
    </row>
    <row r="37" spans="1:10" ht="15.75" hidden="1" customHeight="1" thickBot="1">
      <c r="A37" s="740">
        <v>1113000</v>
      </c>
      <c r="B37" s="741" t="s">
        <v>806</v>
      </c>
      <c r="C37" s="742" t="s">
        <v>807</v>
      </c>
      <c r="D37" s="1012"/>
      <c r="E37" s="1012"/>
      <c r="F37" s="1012"/>
      <c r="G37" s="1012"/>
      <c r="H37" s="1012"/>
      <c r="I37" s="1012"/>
      <c r="J37" s="1017">
        <v>0</v>
      </c>
    </row>
    <row r="38" spans="1:10" ht="15.75" hidden="1" customHeight="1" thickBot="1">
      <c r="A38" s="740">
        <v>1114000</v>
      </c>
      <c r="B38" s="741" t="s">
        <v>398</v>
      </c>
      <c r="C38" s="742" t="s">
        <v>399</v>
      </c>
      <c r="D38" s="1012"/>
      <c r="E38" s="1012"/>
      <c r="F38" s="1012"/>
      <c r="G38" s="1012"/>
      <c r="H38" s="1012"/>
      <c r="I38" s="1012"/>
      <c r="J38" s="1017">
        <v>0</v>
      </c>
    </row>
    <row r="39" spans="1:10" ht="15.75" hidden="1" customHeight="1" thickBot="1">
      <c r="A39" s="740">
        <v>1115000</v>
      </c>
      <c r="B39" s="741" t="s">
        <v>615</v>
      </c>
      <c r="C39" s="742" t="s">
        <v>388</v>
      </c>
      <c r="D39" s="1012"/>
      <c r="E39" s="1012"/>
      <c r="F39" s="1012"/>
      <c r="G39" s="1012"/>
      <c r="H39" s="1012"/>
      <c r="I39" s="1012"/>
      <c r="J39" s="1017">
        <v>0</v>
      </c>
    </row>
    <row r="40" spans="1:10" ht="15.75" hidden="1" customHeight="1" thickBot="1">
      <c r="A40" s="740">
        <v>1116000</v>
      </c>
      <c r="B40" s="741" t="s">
        <v>1024</v>
      </c>
      <c r="C40" s="742" t="s">
        <v>389</v>
      </c>
      <c r="D40" s="1012"/>
      <c r="E40" s="1012"/>
      <c r="F40" s="1012"/>
      <c r="G40" s="1012"/>
      <c r="H40" s="1012"/>
      <c r="I40" s="1012"/>
      <c r="J40" s="1017">
        <v>0</v>
      </c>
    </row>
    <row r="41" spans="1:10" ht="15.75" hidden="1" customHeight="1" thickBot="1">
      <c r="A41" s="744">
        <v>1117000</v>
      </c>
      <c r="B41" s="745" t="s">
        <v>19</v>
      </c>
      <c r="C41" s="746" t="s">
        <v>20</v>
      </c>
      <c r="D41" s="1014"/>
      <c r="E41" s="1014"/>
      <c r="F41" s="1014"/>
      <c r="G41" s="1014"/>
      <c r="H41" s="1014"/>
      <c r="I41" s="1014"/>
      <c r="J41" s="1017">
        <v>0</v>
      </c>
    </row>
    <row r="42" spans="1:10" ht="19.5" hidden="1" customHeight="1" thickBot="1">
      <c r="A42" s="748">
        <v>1120000</v>
      </c>
      <c r="B42" s="749" t="s">
        <v>21</v>
      </c>
      <c r="C42" s="728" t="s">
        <v>358</v>
      </c>
      <c r="D42" s="1146">
        <v>0</v>
      </c>
      <c r="E42" s="1146">
        <v>0</v>
      </c>
      <c r="F42" s="1146">
        <v>6200</v>
      </c>
      <c r="G42" s="1146">
        <v>1500</v>
      </c>
      <c r="H42" s="1146">
        <v>3000</v>
      </c>
      <c r="I42" s="1146">
        <v>4500</v>
      </c>
      <c r="J42" s="1017">
        <v>6200</v>
      </c>
    </row>
    <row r="43" spans="1:10" ht="27" customHeight="1">
      <c r="A43" s="732">
        <v>1121000</v>
      </c>
      <c r="B43" s="751" t="s">
        <v>22</v>
      </c>
      <c r="C43" s="752"/>
      <c r="D43" s="1006">
        <f>D46</f>
        <v>130000</v>
      </c>
      <c r="E43" s="1006">
        <v>0</v>
      </c>
      <c r="F43" s="1006">
        <f>F46</f>
        <v>130000</v>
      </c>
      <c r="G43" s="1006">
        <f>G46</f>
        <v>30000</v>
      </c>
      <c r="H43" s="1006">
        <f>H46</f>
        <v>65000</v>
      </c>
      <c r="I43" s="1006">
        <f>I46</f>
        <v>95000</v>
      </c>
      <c r="J43" s="1006">
        <f>F43</f>
        <v>130000</v>
      </c>
    </row>
    <row r="44" spans="1:10" ht="27" customHeight="1">
      <c r="A44" s="740">
        <v>1121100</v>
      </c>
      <c r="B44" s="753" t="s">
        <v>380</v>
      </c>
      <c r="C44" s="742" t="s">
        <v>381</v>
      </c>
      <c r="D44" s="1007"/>
      <c r="E44" s="1007"/>
      <c r="F44" s="1007">
        <f>D44+E44</f>
        <v>0</v>
      </c>
      <c r="G44" s="1007"/>
      <c r="H44" s="1007"/>
      <c r="I44" s="1007"/>
      <c r="J44" s="1006">
        <v>0</v>
      </c>
    </row>
    <row r="45" spans="1:10" ht="27" customHeight="1">
      <c r="A45" s="740">
        <v>1121200</v>
      </c>
      <c r="B45" s="754" t="s">
        <v>1663</v>
      </c>
      <c r="C45" s="742" t="s">
        <v>383</v>
      </c>
      <c r="D45" s="1007"/>
      <c r="E45" s="1007"/>
      <c r="F45" s="1007">
        <f>D45+E45</f>
        <v>0</v>
      </c>
      <c r="G45" s="1007"/>
      <c r="H45" s="1007"/>
      <c r="I45" s="1007"/>
      <c r="J45" s="1006">
        <v>0</v>
      </c>
    </row>
    <row r="46" spans="1:10" ht="24.75" customHeight="1" thickBot="1">
      <c r="A46" s="740">
        <v>1121300</v>
      </c>
      <c r="B46" s="753" t="s">
        <v>769</v>
      </c>
      <c r="C46" s="742" t="s">
        <v>384</v>
      </c>
      <c r="D46" s="1011">
        <v>130000</v>
      </c>
      <c r="E46" s="1011">
        <v>0</v>
      </c>
      <c r="F46" s="1007">
        <f>D46+E46</f>
        <v>130000</v>
      </c>
      <c r="G46" s="1009">
        <v>30000</v>
      </c>
      <c r="H46" s="1009">
        <v>65000</v>
      </c>
      <c r="I46" s="1437">
        <v>95000</v>
      </c>
      <c r="J46" s="1006">
        <f>F46</f>
        <v>130000</v>
      </c>
    </row>
    <row r="47" spans="1:10" ht="27" hidden="1" customHeight="1" thickBot="1">
      <c r="A47" s="740">
        <v>1121400</v>
      </c>
      <c r="B47" s="753" t="s">
        <v>770</v>
      </c>
      <c r="C47" s="742" t="s">
        <v>385</v>
      </c>
      <c r="D47" s="1012"/>
      <c r="E47" s="1012"/>
      <c r="F47" s="1012"/>
      <c r="G47" s="1012"/>
      <c r="H47" s="1012"/>
      <c r="I47" s="1012"/>
      <c r="J47" s="1017">
        <v>0</v>
      </c>
    </row>
    <row r="48" spans="1:10" ht="27" hidden="1" customHeight="1" thickBot="1">
      <c r="A48" s="740">
        <v>1121500</v>
      </c>
      <c r="B48" s="753" t="s">
        <v>69</v>
      </c>
      <c r="C48" s="742" t="s">
        <v>386</v>
      </c>
      <c r="D48" s="1017"/>
      <c r="E48" s="1017"/>
      <c r="F48" s="1017"/>
      <c r="G48" s="1017"/>
      <c r="H48" s="1017"/>
      <c r="I48" s="1017"/>
      <c r="J48" s="1017">
        <v>0</v>
      </c>
    </row>
    <row r="49" spans="1:10" ht="27" hidden="1" customHeight="1" thickBot="1">
      <c r="A49" s="740">
        <v>1121600</v>
      </c>
      <c r="B49" s="753" t="s">
        <v>70</v>
      </c>
      <c r="C49" s="742" t="s">
        <v>387</v>
      </c>
      <c r="D49" s="1012"/>
      <c r="E49" s="1012">
        <v>0</v>
      </c>
      <c r="F49" s="1012"/>
      <c r="G49" s="1012"/>
      <c r="H49" s="1012"/>
      <c r="I49" s="1012"/>
      <c r="J49" s="1017">
        <v>0</v>
      </c>
    </row>
    <row r="50" spans="1:10" ht="0.75" hidden="1" customHeight="1" thickBot="1">
      <c r="A50" s="756">
        <v>1121700</v>
      </c>
      <c r="B50" s="757" t="s">
        <v>71</v>
      </c>
      <c r="C50" s="746" t="s">
        <v>766</v>
      </c>
      <c r="D50" s="1014"/>
      <c r="E50" s="1014"/>
      <c r="F50" s="1014"/>
      <c r="G50" s="1014"/>
      <c r="H50" s="1014"/>
      <c r="I50" s="1014"/>
      <c r="J50" s="1017">
        <v>0</v>
      </c>
    </row>
    <row r="51" spans="1:10" ht="15.75" hidden="1" customHeight="1">
      <c r="A51" s="732">
        <v>1122000</v>
      </c>
      <c r="B51" s="758" t="s">
        <v>767</v>
      </c>
      <c r="C51" s="734" t="s">
        <v>358</v>
      </c>
      <c r="D51" s="1016">
        <v>0</v>
      </c>
      <c r="E51" s="1016">
        <v>0</v>
      </c>
      <c r="F51" s="1016">
        <v>0</v>
      </c>
      <c r="G51" s="1016">
        <v>0</v>
      </c>
      <c r="H51" s="1016">
        <v>0</v>
      </c>
      <c r="I51" s="1016">
        <v>0</v>
      </c>
      <c r="J51" s="1017">
        <v>0</v>
      </c>
    </row>
    <row r="52" spans="1:10" ht="15.75" hidden="1" customHeight="1">
      <c r="A52" s="760">
        <v>1122100</v>
      </c>
      <c r="B52" s="753" t="s">
        <v>72</v>
      </c>
      <c r="C52" s="738" t="s">
        <v>768</v>
      </c>
      <c r="D52" s="1012"/>
      <c r="E52" s="1012"/>
      <c r="F52" s="1012"/>
      <c r="G52" s="1012"/>
      <c r="H52" s="1012"/>
      <c r="I52" s="1012"/>
      <c r="J52" s="1017">
        <v>0</v>
      </c>
    </row>
    <row r="53" spans="1:10" ht="15.75" hidden="1" customHeight="1">
      <c r="A53" s="760">
        <v>1122200</v>
      </c>
      <c r="B53" s="753" t="s">
        <v>487</v>
      </c>
      <c r="C53" s="742" t="s">
        <v>1021</v>
      </c>
      <c r="D53" s="1012"/>
      <c r="E53" s="1012"/>
      <c r="F53" s="1012"/>
      <c r="G53" s="1012"/>
      <c r="H53" s="1012"/>
      <c r="I53" s="1012"/>
      <c r="J53" s="1017">
        <v>0</v>
      </c>
    </row>
    <row r="54" spans="1:10" ht="15.75" hidden="1" customHeight="1" thickBot="1">
      <c r="A54" s="748">
        <v>1122300</v>
      </c>
      <c r="B54" s="757" t="s">
        <v>148</v>
      </c>
      <c r="C54" s="746" t="s">
        <v>1022</v>
      </c>
      <c r="D54" s="1014"/>
      <c r="E54" s="1014"/>
      <c r="F54" s="1014"/>
      <c r="G54" s="1014"/>
      <c r="H54" s="1014"/>
      <c r="I54" s="1014"/>
      <c r="J54" s="1017">
        <v>0</v>
      </c>
    </row>
    <row r="55" spans="1:10" ht="15.75" hidden="1" customHeight="1">
      <c r="A55" s="732">
        <v>1123000</v>
      </c>
      <c r="B55" s="758" t="s">
        <v>364</v>
      </c>
      <c r="C55" s="734" t="s">
        <v>358</v>
      </c>
      <c r="D55" s="1016">
        <v>0</v>
      </c>
      <c r="E55" s="1016">
        <v>0</v>
      </c>
      <c r="F55" s="1016">
        <v>0</v>
      </c>
      <c r="G55" s="1016">
        <v>0</v>
      </c>
      <c r="H55" s="1016">
        <v>0</v>
      </c>
      <c r="I55" s="1016">
        <v>0</v>
      </c>
      <c r="J55" s="1017">
        <v>0</v>
      </c>
    </row>
    <row r="56" spans="1:10" ht="15.75" hidden="1" customHeight="1">
      <c r="A56" s="760">
        <v>1123100</v>
      </c>
      <c r="B56" s="753" t="s">
        <v>149</v>
      </c>
      <c r="C56" s="738" t="s">
        <v>365</v>
      </c>
      <c r="D56" s="1012"/>
      <c r="E56" s="1012"/>
      <c r="F56" s="1012"/>
      <c r="G56" s="1012"/>
      <c r="H56" s="1012"/>
      <c r="I56" s="1012"/>
      <c r="J56" s="1017">
        <v>0</v>
      </c>
    </row>
    <row r="57" spans="1:10" ht="15.75" hidden="1" customHeight="1">
      <c r="A57" s="760">
        <v>1123200</v>
      </c>
      <c r="B57" s="753" t="s">
        <v>150</v>
      </c>
      <c r="C57" s="742" t="s">
        <v>366</v>
      </c>
      <c r="D57" s="1012"/>
      <c r="E57" s="1012"/>
      <c r="F57" s="1012"/>
      <c r="G57" s="1012"/>
      <c r="H57" s="1012"/>
      <c r="I57" s="1012"/>
      <c r="J57" s="1017">
        <v>0</v>
      </c>
    </row>
    <row r="58" spans="1:10" ht="15.75" hidden="1" customHeight="1">
      <c r="A58" s="760">
        <v>1123300</v>
      </c>
      <c r="B58" s="753" t="s">
        <v>151</v>
      </c>
      <c r="C58" s="742" t="s">
        <v>367</v>
      </c>
      <c r="D58" s="1012"/>
      <c r="E58" s="1012"/>
      <c r="F58" s="1012"/>
      <c r="G58" s="1012"/>
      <c r="H58" s="1012"/>
      <c r="I58" s="1012"/>
      <c r="J58" s="1017">
        <v>0</v>
      </c>
    </row>
    <row r="59" spans="1:10" ht="15.75" hidden="1" customHeight="1">
      <c r="A59" s="760">
        <v>1123400</v>
      </c>
      <c r="B59" s="753" t="s">
        <v>556</v>
      </c>
      <c r="C59" s="742" t="s">
        <v>368</v>
      </c>
      <c r="D59" s="1012"/>
      <c r="E59" s="1012"/>
      <c r="F59" s="1012"/>
      <c r="G59" s="1012"/>
      <c r="H59" s="1012"/>
      <c r="I59" s="1012"/>
      <c r="J59" s="1017">
        <v>0</v>
      </c>
    </row>
    <row r="60" spans="1:10" ht="15.75" hidden="1" customHeight="1">
      <c r="A60" s="760">
        <v>1123500</v>
      </c>
      <c r="B60" s="761" t="s">
        <v>557</v>
      </c>
      <c r="C60" s="762">
        <v>423500</v>
      </c>
      <c r="D60" s="1012"/>
      <c r="E60" s="1012"/>
      <c r="F60" s="1012"/>
      <c r="G60" s="1012"/>
      <c r="H60" s="1012"/>
      <c r="I60" s="1012"/>
      <c r="J60" s="1017">
        <v>0</v>
      </c>
    </row>
    <row r="61" spans="1:10" ht="15.75" hidden="1" customHeight="1">
      <c r="A61" s="760">
        <v>1123600</v>
      </c>
      <c r="B61" s="753" t="s">
        <v>186</v>
      </c>
      <c r="C61" s="742" t="s">
        <v>369</v>
      </c>
      <c r="D61" s="1012"/>
      <c r="E61" s="1012"/>
      <c r="F61" s="1012"/>
      <c r="G61" s="1012"/>
      <c r="H61" s="1012"/>
      <c r="I61" s="1012"/>
      <c r="J61" s="1017">
        <v>0</v>
      </c>
    </row>
    <row r="62" spans="1:10" ht="15.75" hidden="1" customHeight="1">
      <c r="A62" s="760">
        <v>1123700</v>
      </c>
      <c r="B62" s="753" t="s">
        <v>187</v>
      </c>
      <c r="C62" s="742" t="s">
        <v>370</v>
      </c>
      <c r="D62" s="1012"/>
      <c r="E62" s="1012"/>
      <c r="F62" s="1012"/>
      <c r="G62" s="1012"/>
      <c r="H62" s="1012"/>
      <c r="I62" s="1012"/>
      <c r="J62" s="1017">
        <v>0</v>
      </c>
    </row>
    <row r="63" spans="1:10" ht="15.75" hidden="1" customHeight="1" thickBot="1">
      <c r="A63" s="748">
        <v>1123800</v>
      </c>
      <c r="B63" s="757" t="s">
        <v>188</v>
      </c>
      <c r="C63" s="746" t="s">
        <v>371</v>
      </c>
      <c r="D63" s="1014"/>
      <c r="E63" s="1014"/>
      <c r="F63" s="1014"/>
      <c r="G63" s="1014"/>
      <c r="H63" s="1014"/>
      <c r="I63" s="1014"/>
      <c r="J63" s="1017">
        <v>0</v>
      </c>
    </row>
    <row r="64" spans="1:10" ht="0.75" hidden="1" customHeight="1">
      <c r="A64" s="732">
        <v>1124000</v>
      </c>
      <c r="B64" s="758" t="s">
        <v>213</v>
      </c>
      <c r="C64" s="734" t="s">
        <v>358</v>
      </c>
      <c r="D64" s="1016">
        <v>0</v>
      </c>
      <c r="E64" s="1016">
        <v>0</v>
      </c>
      <c r="F64" s="1016">
        <v>0</v>
      </c>
      <c r="G64" s="1016">
        <v>0</v>
      </c>
      <c r="H64" s="1016">
        <v>0</v>
      </c>
      <c r="I64" s="1016">
        <v>0</v>
      </c>
      <c r="J64" s="1017">
        <v>0</v>
      </c>
    </row>
    <row r="65" spans="1:10" ht="15.75" hidden="1" customHeight="1" thickBot="1">
      <c r="A65" s="748">
        <v>1124100</v>
      </c>
      <c r="B65" s="757" t="s">
        <v>189</v>
      </c>
      <c r="C65" s="746" t="s">
        <v>214</v>
      </c>
      <c r="D65" s="1014"/>
      <c r="E65" s="1014"/>
      <c r="F65" s="1014"/>
      <c r="G65" s="1014"/>
      <c r="H65" s="1014"/>
      <c r="I65" s="1014"/>
      <c r="J65" s="1017">
        <v>0</v>
      </c>
    </row>
    <row r="66" spans="1:10" ht="15.75" hidden="1" customHeight="1">
      <c r="A66" s="732">
        <v>1125000</v>
      </c>
      <c r="B66" s="758" t="s">
        <v>918</v>
      </c>
      <c r="C66" s="734" t="s">
        <v>358</v>
      </c>
      <c r="D66" s="1016">
        <v>0</v>
      </c>
      <c r="E66" s="1016">
        <v>0</v>
      </c>
      <c r="F66" s="1016">
        <v>0</v>
      </c>
      <c r="G66" s="1016">
        <v>0</v>
      </c>
      <c r="H66" s="1016">
        <v>0</v>
      </c>
      <c r="I66" s="1016">
        <v>0</v>
      </c>
      <c r="J66" s="1017">
        <v>0</v>
      </c>
    </row>
    <row r="67" spans="1:10" ht="15.75" hidden="1" customHeight="1">
      <c r="A67" s="760">
        <v>1125100</v>
      </c>
      <c r="B67" s="753" t="s">
        <v>190</v>
      </c>
      <c r="C67" s="738" t="s">
        <v>919</v>
      </c>
      <c r="D67" s="1012"/>
      <c r="E67" s="1012"/>
      <c r="F67" s="1012"/>
      <c r="G67" s="1012"/>
      <c r="H67" s="1012"/>
      <c r="I67" s="1012"/>
      <c r="J67" s="1017">
        <v>0</v>
      </c>
    </row>
    <row r="68" spans="1:10" ht="15.75" hidden="1" customHeight="1" thickBot="1">
      <c r="A68" s="748">
        <v>1125200</v>
      </c>
      <c r="B68" s="757" t="s">
        <v>703</v>
      </c>
      <c r="C68" s="746" t="s">
        <v>1031</v>
      </c>
      <c r="D68" s="1014"/>
      <c r="E68" s="1014"/>
      <c r="F68" s="1014"/>
      <c r="G68" s="1014"/>
      <c r="H68" s="1014"/>
      <c r="I68" s="1014"/>
      <c r="J68" s="1017">
        <v>0</v>
      </c>
    </row>
    <row r="69" spans="1:10" ht="15.75" hidden="1" customHeight="1">
      <c r="A69" s="732">
        <v>1126000</v>
      </c>
      <c r="B69" s="758" t="s">
        <v>1032</v>
      </c>
      <c r="C69" s="734" t="s">
        <v>358</v>
      </c>
      <c r="D69" s="1016">
        <v>0</v>
      </c>
      <c r="E69" s="1016">
        <v>0</v>
      </c>
      <c r="F69" s="1016">
        <v>0</v>
      </c>
      <c r="G69" s="1016">
        <v>0</v>
      </c>
      <c r="H69" s="1016">
        <v>0</v>
      </c>
      <c r="I69" s="1016">
        <v>0</v>
      </c>
      <c r="J69" s="1017">
        <v>0</v>
      </c>
    </row>
    <row r="70" spans="1:10" ht="15.75" hidden="1" customHeight="1">
      <c r="A70" s="732">
        <v>1126100</v>
      </c>
      <c r="B70" s="753" t="s">
        <v>983</v>
      </c>
      <c r="C70" s="738" t="s">
        <v>1033</v>
      </c>
      <c r="D70" s="1012"/>
      <c r="E70" s="1012"/>
      <c r="F70" s="1012"/>
      <c r="G70" s="1012"/>
      <c r="H70" s="1012"/>
      <c r="I70" s="1012"/>
      <c r="J70" s="1017">
        <v>0</v>
      </c>
    </row>
    <row r="71" spans="1:10" ht="15.75" hidden="1" customHeight="1">
      <c r="A71" s="732">
        <v>1126200</v>
      </c>
      <c r="B71" s="753" t="s">
        <v>984</v>
      </c>
      <c r="C71" s="742" t="s">
        <v>1034</v>
      </c>
      <c r="D71" s="1012"/>
      <c r="E71" s="1012"/>
      <c r="F71" s="1012"/>
      <c r="G71" s="1012"/>
      <c r="H71" s="1012"/>
      <c r="I71" s="1012"/>
      <c r="J71" s="1017">
        <v>0</v>
      </c>
    </row>
    <row r="72" spans="1:10" ht="15.75" hidden="1" customHeight="1">
      <c r="A72" s="732">
        <v>1126300</v>
      </c>
      <c r="B72" s="753" t="s">
        <v>390</v>
      </c>
      <c r="C72" s="742" t="s">
        <v>391</v>
      </c>
      <c r="D72" s="1012"/>
      <c r="E72" s="1012"/>
      <c r="F72" s="1012"/>
      <c r="G72" s="1012"/>
      <c r="H72" s="1012"/>
      <c r="I72" s="1012"/>
      <c r="J72" s="1017">
        <v>0</v>
      </c>
    </row>
    <row r="73" spans="1:10" ht="15.75" hidden="1" customHeight="1">
      <c r="A73" s="740">
        <v>1126400</v>
      </c>
      <c r="B73" s="763" t="s">
        <v>985</v>
      </c>
      <c r="C73" s="742" t="s">
        <v>392</v>
      </c>
      <c r="D73" s="1012"/>
      <c r="E73" s="1012"/>
      <c r="F73" s="1012"/>
      <c r="G73" s="1012"/>
      <c r="H73" s="1012"/>
      <c r="I73" s="1012"/>
      <c r="J73" s="1017">
        <v>0</v>
      </c>
    </row>
    <row r="74" spans="1:10" ht="15.75" hidden="1" customHeight="1">
      <c r="A74" s="744">
        <v>1126500</v>
      </c>
      <c r="B74" s="764" t="s">
        <v>943</v>
      </c>
      <c r="C74" s="742" t="s">
        <v>393</v>
      </c>
      <c r="D74" s="1012"/>
      <c r="E74" s="1012"/>
      <c r="F74" s="1012"/>
      <c r="G74" s="1012"/>
      <c r="H74" s="1012"/>
      <c r="I74" s="1012"/>
      <c r="J74" s="1017">
        <v>0</v>
      </c>
    </row>
    <row r="75" spans="1:10" ht="15.75" hidden="1" customHeight="1">
      <c r="A75" s="740">
        <v>1126600</v>
      </c>
      <c r="B75" s="763" t="s">
        <v>229</v>
      </c>
      <c r="C75" s="742" t="s">
        <v>394</v>
      </c>
      <c r="D75" s="1012"/>
      <c r="E75" s="1012"/>
      <c r="F75" s="1012"/>
      <c r="G75" s="1012"/>
      <c r="H75" s="1012"/>
      <c r="I75" s="1012"/>
      <c r="J75" s="1017">
        <v>0</v>
      </c>
    </row>
    <row r="76" spans="1:10" ht="15.75" hidden="1" customHeight="1">
      <c r="A76" s="740">
        <v>1126700</v>
      </c>
      <c r="B76" s="763" t="s">
        <v>230</v>
      </c>
      <c r="C76" s="742" t="s">
        <v>395</v>
      </c>
      <c r="D76" s="1012"/>
      <c r="E76" s="1012"/>
      <c r="F76" s="1012"/>
      <c r="G76" s="1012"/>
      <c r="H76" s="1012"/>
      <c r="I76" s="1012"/>
      <c r="J76" s="1017">
        <v>0</v>
      </c>
    </row>
    <row r="77" spans="1:10" ht="15.75" hidden="1" customHeight="1" thickBot="1">
      <c r="A77" s="756">
        <v>1126800</v>
      </c>
      <c r="B77" s="765" t="s">
        <v>480</v>
      </c>
      <c r="C77" s="746" t="s">
        <v>396</v>
      </c>
      <c r="D77" s="1014"/>
      <c r="E77" s="1014"/>
      <c r="F77" s="1014"/>
      <c r="G77" s="1014"/>
      <c r="H77" s="1014"/>
      <c r="I77" s="1014"/>
      <c r="J77" s="1017">
        <v>0</v>
      </c>
    </row>
    <row r="78" spans="1:10" ht="15.75" hidden="1" customHeight="1">
      <c r="A78" s="766">
        <v>1130000</v>
      </c>
      <c r="B78" s="767" t="s">
        <v>294</v>
      </c>
      <c r="C78" s="734" t="s">
        <v>358</v>
      </c>
      <c r="D78" s="1016">
        <v>0</v>
      </c>
      <c r="E78" s="1016">
        <v>0</v>
      </c>
      <c r="F78" s="1016">
        <v>0</v>
      </c>
      <c r="G78" s="1016">
        <v>0</v>
      </c>
      <c r="H78" s="1016">
        <v>0</v>
      </c>
      <c r="I78" s="1016">
        <v>0</v>
      </c>
      <c r="J78" s="1017">
        <v>0</v>
      </c>
    </row>
    <row r="79" spans="1:10" ht="15.75" hidden="1" customHeight="1">
      <c r="A79" s="766">
        <v>1130100</v>
      </c>
      <c r="B79" s="763" t="s">
        <v>481</v>
      </c>
      <c r="C79" s="738" t="s">
        <v>295</v>
      </c>
      <c r="D79" s="1012"/>
      <c r="E79" s="1012"/>
      <c r="F79" s="1012"/>
      <c r="G79" s="1012"/>
      <c r="H79" s="1012"/>
      <c r="I79" s="1012"/>
      <c r="J79" s="1017">
        <v>0</v>
      </c>
    </row>
    <row r="80" spans="1:10" ht="15.75" hidden="1" customHeight="1">
      <c r="A80" s="766">
        <v>1130200</v>
      </c>
      <c r="B80" s="763" t="s">
        <v>482</v>
      </c>
      <c r="C80" s="742" t="s">
        <v>296</v>
      </c>
      <c r="D80" s="1012"/>
      <c r="E80" s="1012"/>
      <c r="F80" s="1012"/>
      <c r="G80" s="1012"/>
      <c r="H80" s="1012"/>
      <c r="I80" s="1012"/>
      <c r="J80" s="1017">
        <v>0</v>
      </c>
    </row>
    <row r="81" spans="1:10" ht="15.75" hidden="1" customHeight="1">
      <c r="A81" s="766">
        <v>1130300</v>
      </c>
      <c r="B81" s="763" t="s">
        <v>483</v>
      </c>
      <c r="C81" s="742" t="s">
        <v>297</v>
      </c>
      <c r="D81" s="1012"/>
      <c r="E81" s="1012"/>
      <c r="F81" s="1012"/>
      <c r="G81" s="1012"/>
      <c r="H81" s="1012"/>
      <c r="I81" s="1012"/>
      <c r="J81" s="1017">
        <v>0</v>
      </c>
    </row>
    <row r="82" spans="1:10" ht="15.75" hidden="1" customHeight="1">
      <c r="A82" s="766">
        <v>1130400</v>
      </c>
      <c r="B82" s="768" t="s">
        <v>484</v>
      </c>
      <c r="C82" s="769" t="s">
        <v>298</v>
      </c>
      <c r="D82" s="1017"/>
      <c r="E82" s="1017"/>
      <c r="F82" s="1017"/>
      <c r="G82" s="1017"/>
      <c r="H82" s="1017"/>
      <c r="I82" s="1017"/>
      <c r="J82" s="1017">
        <v>0</v>
      </c>
    </row>
    <row r="83" spans="1:10" ht="15.75" hidden="1" customHeight="1">
      <c r="A83" s="740">
        <v>1131000</v>
      </c>
      <c r="B83" s="770" t="s">
        <v>299</v>
      </c>
      <c r="C83" s="771" t="s">
        <v>358</v>
      </c>
      <c r="D83" s="1019"/>
      <c r="E83" s="1019"/>
      <c r="F83" s="1019"/>
      <c r="G83" s="1019"/>
      <c r="H83" s="1019"/>
      <c r="I83" s="1019"/>
      <c r="J83" s="1017">
        <v>0</v>
      </c>
    </row>
    <row r="84" spans="1:10" ht="15.75" hidden="1" customHeight="1">
      <c r="A84" s="740">
        <v>1131100</v>
      </c>
      <c r="B84" s="763" t="s">
        <v>588</v>
      </c>
      <c r="C84" s="738" t="s">
        <v>300</v>
      </c>
      <c r="D84" s="1012"/>
      <c r="E84" s="1012"/>
      <c r="F84" s="1012"/>
      <c r="G84" s="1012"/>
      <c r="H84" s="1012"/>
      <c r="I84" s="1012"/>
      <c r="J84" s="1017">
        <v>0</v>
      </c>
    </row>
    <row r="85" spans="1:10" ht="15.75" hidden="1" customHeight="1">
      <c r="A85" s="740">
        <v>1131200</v>
      </c>
      <c r="B85" s="763" t="s">
        <v>589</v>
      </c>
      <c r="C85" s="742" t="s">
        <v>301</v>
      </c>
      <c r="D85" s="1012"/>
      <c r="E85" s="1012"/>
      <c r="F85" s="1012"/>
      <c r="G85" s="1012"/>
      <c r="H85" s="1012"/>
      <c r="I85" s="1012"/>
      <c r="J85" s="1017">
        <v>0</v>
      </c>
    </row>
    <row r="86" spans="1:10" ht="15.75" hidden="1" customHeight="1" thickBot="1">
      <c r="A86" s="740">
        <v>1131300</v>
      </c>
      <c r="B86" s="765" t="s">
        <v>590</v>
      </c>
      <c r="C86" s="746" t="s">
        <v>302</v>
      </c>
      <c r="D86" s="1014"/>
      <c r="E86" s="1014"/>
      <c r="F86" s="1014"/>
      <c r="G86" s="1014"/>
      <c r="H86" s="1014"/>
      <c r="I86" s="1014"/>
      <c r="J86" s="1017">
        <v>0</v>
      </c>
    </row>
    <row r="87" spans="1:10" ht="1.5" hidden="1" customHeight="1" thickBot="1">
      <c r="A87" s="773">
        <v>1140000</v>
      </c>
      <c r="B87" s="767" t="s">
        <v>303</v>
      </c>
      <c r="C87" s="734" t="s">
        <v>358</v>
      </c>
      <c r="D87" s="1016">
        <v>0</v>
      </c>
      <c r="E87" s="1016">
        <v>0</v>
      </c>
      <c r="F87" s="1016">
        <v>0</v>
      </c>
      <c r="G87" s="1016">
        <v>0</v>
      </c>
      <c r="H87" s="1016">
        <v>0</v>
      </c>
      <c r="I87" s="1016">
        <v>0</v>
      </c>
      <c r="J87" s="1017">
        <v>0</v>
      </c>
    </row>
    <row r="88" spans="1:10" ht="15.75" hidden="1" customHeight="1">
      <c r="A88" s="773">
        <v>1141000</v>
      </c>
      <c r="B88" s="763" t="s">
        <v>304</v>
      </c>
      <c r="C88" s="738" t="s">
        <v>1003</v>
      </c>
      <c r="D88" s="1012"/>
      <c r="E88" s="1012"/>
      <c r="F88" s="1012"/>
      <c r="G88" s="1012"/>
      <c r="H88" s="1012"/>
      <c r="I88" s="1012"/>
      <c r="J88" s="1017">
        <v>0</v>
      </c>
    </row>
    <row r="89" spans="1:10" ht="15.75" hidden="1" customHeight="1">
      <c r="A89" s="773">
        <v>1142000</v>
      </c>
      <c r="B89" s="763" t="s">
        <v>42</v>
      </c>
      <c r="C89" s="742" t="s">
        <v>43</v>
      </c>
      <c r="D89" s="1012"/>
      <c r="E89" s="1012"/>
      <c r="F89" s="1012"/>
      <c r="G89" s="1012"/>
      <c r="H89" s="1012"/>
      <c r="I89" s="1012"/>
      <c r="J89" s="1017">
        <v>0</v>
      </c>
    </row>
    <row r="90" spans="1:10" ht="15.75" hidden="1" customHeight="1">
      <c r="A90" s="773">
        <v>1143000</v>
      </c>
      <c r="B90" s="763" t="s">
        <v>44</v>
      </c>
      <c r="C90" s="742" t="s">
        <v>45</v>
      </c>
      <c r="D90" s="1012"/>
      <c r="E90" s="1012"/>
      <c r="F90" s="1012"/>
      <c r="G90" s="1012"/>
      <c r="H90" s="1012"/>
      <c r="I90" s="1012"/>
      <c r="J90" s="1017">
        <v>0</v>
      </c>
    </row>
    <row r="91" spans="1:10" ht="15.75" hidden="1" customHeight="1" thickBot="1">
      <c r="A91" s="773">
        <v>1144000</v>
      </c>
      <c r="B91" s="765" t="s">
        <v>46</v>
      </c>
      <c r="C91" s="746" t="s">
        <v>439</v>
      </c>
      <c r="D91" s="1014"/>
      <c r="E91" s="1014"/>
      <c r="F91" s="1014"/>
      <c r="G91" s="1014"/>
      <c r="H91" s="1014"/>
      <c r="I91" s="1014"/>
      <c r="J91" s="1017">
        <v>0</v>
      </c>
    </row>
    <row r="92" spans="1:10" ht="0.75" hidden="1" customHeight="1" thickBot="1">
      <c r="A92" s="773">
        <v>1150000</v>
      </c>
      <c r="B92" s="774" t="s">
        <v>730</v>
      </c>
      <c r="C92" s="734" t="s">
        <v>358</v>
      </c>
      <c r="D92" s="1016">
        <v>0</v>
      </c>
      <c r="E92" s="1016">
        <v>0</v>
      </c>
      <c r="F92" s="1016">
        <v>0</v>
      </c>
      <c r="G92" s="1016">
        <v>0</v>
      </c>
      <c r="H92" s="1016">
        <v>0</v>
      </c>
      <c r="I92" s="1016">
        <v>0</v>
      </c>
      <c r="J92" s="1017">
        <v>0</v>
      </c>
    </row>
    <row r="93" spans="1:10" ht="15.75" hidden="1" customHeight="1">
      <c r="A93" s="775">
        <v>1151000</v>
      </c>
      <c r="B93" s="763" t="s">
        <v>808</v>
      </c>
      <c r="C93" s="738" t="s">
        <v>809</v>
      </c>
      <c r="D93" s="1012"/>
      <c r="E93" s="1012"/>
      <c r="F93" s="1012"/>
      <c r="G93" s="1012"/>
      <c r="H93" s="1012"/>
      <c r="I93" s="1012"/>
      <c r="J93" s="1017">
        <v>0</v>
      </c>
    </row>
    <row r="94" spans="1:10" ht="15.75" hidden="1" customHeight="1">
      <c r="A94" s="775">
        <v>1152000</v>
      </c>
      <c r="B94" s="763" t="s">
        <v>1101</v>
      </c>
      <c r="C94" s="742" t="s">
        <v>810</v>
      </c>
      <c r="D94" s="1012"/>
      <c r="E94" s="1012"/>
      <c r="F94" s="1012"/>
      <c r="G94" s="1012"/>
      <c r="H94" s="1012"/>
      <c r="I94" s="1012"/>
      <c r="J94" s="1017">
        <v>0</v>
      </c>
    </row>
    <row r="95" spans="1:10" ht="15.75" hidden="1" customHeight="1">
      <c r="A95" s="775">
        <v>1153000</v>
      </c>
      <c r="B95" s="763" t="s">
        <v>830</v>
      </c>
      <c r="C95" s="742" t="s">
        <v>811</v>
      </c>
      <c r="D95" s="1012"/>
      <c r="E95" s="1012"/>
      <c r="F95" s="1012"/>
      <c r="G95" s="1012"/>
      <c r="H95" s="1012"/>
      <c r="I95" s="1012"/>
      <c r="J95" s="1017">
        <v>0</v>
      </c>
    </row>
    <row r="96" spans="1:10" ht="15.75" hidden="1" customHeight="1">
      <c r="A96" s="775">
        <v>1154000</v>
      </c>
      <c r="B96" s="763" t="s">
        <v>737</v>
      </c>
      <c r="C96" s="742" t="s">
        <v>812</v>
      </c>
      <c r="D96" s="1012"/>
      <c r="E96" s="1012"/>
      <c r="F96" s="1012"/>
      <c r="G96" s="1012"/>
      <c r="H96" s="1012"/>
      <c r="I96" s="1012"/>
      <c r="J96" s="1017">
        <v>0</v>
      </c>
    </row>
    <row r="97" spans="1:10" ht="15.75" hidden="1" customHeight="1">
      <c r="A97" s="760">
        <v>1155000</v>
      </c>
      <c r="B97" s="776" t="s">
        <v>1664</v>
      </c>
      <c r="C97" s="742" t="s">
        <v>727</v>
      </c>
      <c r="D97" s="1007"/>
      <c r="E97" s="1007"/>
      <c r="F97" s="1007"/>
      <c r="G97" s="1007"/>
      <c r="H97" s="1007"/>
      <c r="I97" s="1007"/>
      <c r="J97" s="1017">
        <v>0</v>
      </c>
    </row>
    <row r="98" spans="1:10" ht="15.75" hidden="1" customHeight="1" thickBot="1">
      <c r="A98" s="748">
        <v>1156000</v>
      </c>
      <c r="B98" s="778" t="s">
        <v>1665</v>
      </c>
      <c r="C98" s="746" t="s">
        <v>818</v>
      </c>
      <c r="D98" s="1008"/>
      <c r="E98" s="1008"/>
      <c r="F98" s="1008"/>
      <c r="G98" s="1008"/>
      <c r="H98" s="1008"/>
      <c r="I98" s="1008"/>
      <c r="J98" s="1017">
        <v>0</v>
      </c>
    </row>
    <row r="99" spans="1:10" ht="15.75" hidden="1" customHeight="1" thickBot="1">
      <c r="A99" s="732">
        <v>1160000</v>
      </c>
      <c r="B99" s="780" t="s">
        <v>819</v>
      </c>
      <c r="C99" s="734" t="s">
        <v>358</v>
      </c>
      <c r="D99" s="1010">
        <v>0</v>
      </c>
      <c r="E99" s="1010">
        <v>0</v>
      </c>
      <c r="F99" s="1010">
        <v>0</v>
      </c>
      <c r="G99" s="1010">
        <v>0</v>
      </c>
      <c r="H99" s="1010">
        <v>0</v>
      </c>
      <c r="I99" s="1010">
        <v>0</v>
      </c>
      <c r="J99" s="1017">
        <v>0</v>
      </c>
    </row>
    <row r="100" spans="1:10" ht="15.75" hidden="1" customHeight="1" thickBot="1">
      <c r="A100" s="760">
        <v>1161000</v>
      </c>
      <c r="B100" s="782" t="s">
        <v>206</v>
      </c>
      <c r="C100" s="783" t="s">
        <v>358</v>
      </c>
      <c r="D100" s="1007">
        <v>0</v>
      </c>
      <c r="E100" s="1007">
        <v>0</v>
      </c>
      <c r="F100" s="1007">
        <v>0</v>
      </c>
      <c r="G100" s="1007">
        <v>0</v>
      </c>
      <c r="H100" s="1007">
        <v>0</v>
      </c>
      <c r="I100" s="1007">
        <v>0</v>
      </c>
      <c r="J100" s="1017">
        <v>0</v>
      </c>
    </row>
    <row r="101" spans="1:10" ht="15.75" hidden="1" customHeight="1" thickBot="1">
      <c r="A101" s="760">
        <v>1161100</v>
      </c>
      <c r="B101" s="741" t="s">
        <v>1666</v>
      </c>
      <c r="C101" s="762">
        <v>471100</v>
      </c>
      <c r="D101" s="1007"/>
      <c r="E101" s="1007"/>
      <c r="F101" s="1007"/>
      <c r="G101" s="1007"/>
      <c r="H101" s="1007"/>
      <c r="I101" s="1007"/>
      <c r="J101" s="1017">
        <v>0</v>
      </c>
    </row>
    <row r="102" spans="1:10" ht="15.75" hidden="1" customHeight="1" thickBot="1">
      <c r="A102" s="760">
        <v>1161200</v>
      </c>
      <c r="B102" s="776" t="s">
        <v>1667</v>
      </c>
      <c r="C102" s="762">
        <v>471200</v>
      </c>
      <c r="D102" s="1007"/>
      <c r="E102" s="1007"/>
      <c r="F102" s="1007"/>
      <c r="G102" s="1007"/>
      <c r="H102" s="1007"/>
      <c r="I102" s="1007"/>
      <c r="J102" s="1017">
        <v>0</v>
      </c>
    </row>
    <row r="103" spans="1:10" ht="15.75" hidden="1" customHeight="1" thickBot="1">
      <c r="A103" s="760">
        <v>1162000</v>
      </c>
      <c r="B103" s="782" t="s">
        <v>1125</v>
      </c>
      <c r="C103" s="783" t="s">
        <v>358</v>
      </c>
      <c r="D103" s="1007">
        <v>0</v>
      </c>
      <c r="E103" s="1007">
        <v>0</v>
      </c>
      <c r="F103" s="1007">
        <v>0</v>
      </c>
      <c r="G103" s="1007">
        <v>0</v>
      </c>
      <c r="H103" s="1007">
        <v>0</v>
      </c>
      <c r="I103" s="1007">
        <v>0</v>
      </c>
      <c r="J103" s="1017">
        <v>0</v>
      </c>
    </row>
    <row r="104" spans="1:10" ht="15.75" hidden="1" customHeight="1" thickBot="1">
      <c r="A104" s="760">
        <v>1162100</v>
      </c>
      <c r="B104" s="776" t="s">
        <v>1668</v>
      </c>
      <c r="C104" s="742" t="s">
        <v>130</v>
      </c>
      <c r="D104" s="1007"/>
      <c r="E104" s="1007"/>
      <c r="F104" s="1007"/>
      <c r="G104" s="1007"/>
      <c r="H104" s="1007"/>
      <c r="I104" s="1007"/>
      <c r="J104" s="1017">
        <v>0</v>
      </c>
    </row>
    <row r="105" spans="1:10" ht="15.75" hidden="1" customHeight="1" thickBot="1">
      <c r="A105" s="760">
        <v>1162200</v>
      </c>
      <c r="B105" s="776" t="s">
        <v>1669</v>
      </c>
      <c r="C105" s="742" t="s">
        <v>24</v>
      </c>
      <c r="D105" s="1007"/>
      <c r="E105" s="1007"/>
      <c r="F105" s="1007"/>
      <c r="G105" s="1007"/>
      <c r="H105" s="1007"/>
      <c r="I105" s="1007"/>
      <c r="J105" s="1017">
        <v>0</v>
      </c>
    </row>
    <row r="106" spans="1:10" ht="15.75" hidden="1" customHeight="1" thickBot="1">
      <c r="A106" s="760">
        <v>1162300</v>
      </c>
      <c r="B106" s="776" t="s">
        <v>1670</v>
      </c>
      <c r="C106" s="742" t="s">
        <v>26</v>
      </c>
      <c r="D106" s="1007"/>
      <c r="E106" s="1007"/>
      <c r="F106" s="1007"/>
      <c r="G106" s="1007"/>
      <c r="H106" s="1007"/>
      <c r="I106" s="1007"/>
      <c r="J106" s="1017">
        <v>0</v>
      </c>
    </row>
    <row r="107" spans="1:10" ht="15.75" hidden="1" customHeight="1" thickBot="1">
      <c r="A107" s="760">
        <v>1162400</v>
      </c>
      <c r="B107" s="776" t="s">
        <v>1671</v>
      </c>
      <c r="C107" s="742" t="s">
        <v>832</v>
      </c>
      <c r="D107" s="1007"/>
      <c r="E107" s="1007"/>
      <c r="F107" s="1007"/>
      <c r="G107" s="1007"/>
      <c r="H107" s="1007"/>
      <c r="I107" s="1007"/>
      <c r="J107" s="1017">
        <v>0</v>
      </c>
    </row>
    <row r="108" spans="1:10" ht="15.75" hidden="1" customHeight="1" thickBot="1">
      <c r="A108" s="760">
        <v>1162500</v>
      </c>
      <c r="B108" s="776" t="s">
        <v>1672</v>
      </c>
      <c r="C108" s="742" t="s">
        <v>834</v>
      </c>
      <c r="D108" s="1007"/>
      <c r="E108" s="1007"/>
      <c r="F108" s="1007"/>
      <c r="G108" s="1007"/>
      <c r="H108" s="1007"/>
      <c r="I108" s="1007"/>
      <c r="J108" s="1017">
        <v>0</v>
      </c>
    </row>
    <row r="109" spans="1:10" ht="15.75" hidden="1" customHeight="1" thickBot="1">
      <c r="A109" s="760">
        <v>1162600</v>
      </c>
      <c r="B109" s="776" t="s">
        <v>1673</v>
      </c>
      <c r="C109" s="742" t="s">
        <v>511</v>
      </c>
      <c r="D109" s="1007"/>
      <c r="E109" s="1007"/>
      <c r="F109" s="1007"/>
      <c r="G109" s="1007"/>
      <c r="H109" s="1007"/>
      <c r="I109" s="1007"/>
      <c r="J109" s="1017">
        <v>0</v>
      </c>
    </row>
    <row r="110" spans="1:10" ht="15.75" hidden="1" customHeight="1" thickBot="1">
      <c r="A110" s="760">
        <v>1162700</v>
      </c>
      <c r="B110" s="741" t="s">
        <v>1674</v>
      </c>
      <c r="C110" s="742" t="s">
        <v>513</v>
      </c>
      <c r="D110" s="1007"/>
      <c r="E110" s="1007"/>
      <c r="F110" s="1007"/>
      <c r="G110" s="1007"/>
      <c r="H110" s="1007"/>
      <c r="I110" s="1007"/>
      <c r="J110" s="1017">
        <v>0</v>
      </c>
    </row>
    <row r="111" spans="1:10" ht="15.75" hidden="1" customHeight="1" thickBot="1">
      <c r="A111" s="760">
        <v>1162800</v>
      </c>
      <c r="B111" s="776" t="s">
        <v>1675</v>
      </c>
      <c r="C111" s="742" t="s">
        <v>872</v>
      </c>
      <c r="D111" s="1022"/>
      <c r="E111" s="1022"/>
      <c r="F111" s="1022"/>
      <c r="G111" s="1022"/>
      <c r="H111" s="1022"/>
      <c r="I111" s="1022"/>
      <c r="J111" s="1017">
        <v>0</v>
      </c>
    </row>
    <row r="112" spans="1:10" ht="15.75" hidden="1" customHeight="1" thickBot="1">
      <c r="A112" s="785">
        <v>1162900</v>
      </c>
      <c r="B112" s="778" t="s">
        <v>1676</v>
      </c>
      <c r="C112" s="746" t="s">
        <v>874</v>
      </c>
      <c r="D112" s="1024"/>
      <c r="E112" s="1024"/>
      <c r="F112" s="1024"/>
      <c r="G112" s="1024"/>
      <c r="H112" s="1024"/>
      <c r="I112" s="1024"/>
      <c r="J112" s="1017">
        <v>0</v>
      </c>
    </row>
    <row r="113" spans="1:10" ht="1.5" hidden="1" customHeight="1">
      <c r="A113" s="787">
        <v>1170000</v>
      </c>
      <c r="B113" s="788" t="s">
        <v>875</v>
      </c>
      <c r="C113" s="789" t="s">
        <v>358</v>
      </c>
      <c r="D113" s="1026">
        <v>0</v>
      </c>
      <c r="E113" s="1026">
        <v>0</v>
      </c>
      <c r="F113" s="1026">
        <v>0</v>
      </c>
      <c r="G113" s="1026">
        <v>0</v>
      </c>
      <c r="H113" s="1026">
        <v>0</v>
      </c>
      <c r="I113" s="1026">
        <v>0</v>
      </c>
      <c r="J113" s="1017">
        <v>0</v>
      </c>
    </row>
    <row r="114" spans="1:10" ht="15.75" hidden="1" customHeight="1">
      <c r="A114" s="791">
        <v>1171000</v>
      </c>
      <c r="B114" s="792" t="s">
        <v>215</v>
      </c>
      <c r="C114" s="734" t="s">
        <v>358</v>
      </c>
      <c r="D114" s="1028">
        <v>0</v>
      </c>
      <c r="E114" s="1028">
        <v>0</v>
      </c>
      <c r="F114" s="1028">
        <v>0</v>
      </c>
      <c r="G114" s="1028">
        <v>0</v>
      </c>
      <c r="H114" s="1028">
        <v>0</v>
      </c>
      <c r="I114" s="1028">
        <v>0</v>
      </c>
      <c r="J114" s="1017">
        <v>0</v>
      </c>
    </row>
    <row r="115" spans="1:10" ht="15.75" hidden="1" customHeight="1">
      <c r="A115" s="791">
        <v>1171100</v>
      </c>
      <c r="B115" s="741" t="s">
        <v>1677</v>
      </c>
      <c r="C115" s="738" t="s">
        <v>479</v>
      </c>
      <c r="D115" s="1022"/>
      <c r="E115" s="1022"/>
      <c r="F115" s="1022"/>
      <c r="G115" s="1022"/>
      <c r="H115" s="1022"/>
      <c r="I115" s="1022"/>
      <c r="J115" s="1017">
        <v>0</v>
      </c>
    </row>
    <row r="116" spans="1:10" ht="15.75" hidden="1" customHeight="1">
      <c r="A116" s="791">
        <v>1171200</v>
      </c>
      <c r="B116" s="776" t="s">
        <v>1678</v>
      </c>
      <c r="C116" s="794" t="s">
        <v>352</v>
      </c>
      <c r="D116" s="1022"/>
      <c r="E116" s="1022"/>
      <c r="F116" s="1022"/>
      <c r="G116" s="1022"/>
      <c r="H116" s="1022"/>
      <c r="I116" s="1022"/>
      <c r="J116" s="1017">
        <v>0</v>
      </c>
    </row>
    <row r="117" spans="1:10" ht="14.25" hidden="1" customHeight="1" thickBot="1">
      <c r="A117" s="760">
        <v>1172000</v>
      </c>
      <c r="B117" s="795" t="s">
        <v>1017</v>
      </c>
      <c r="C117" s="771" t="s">
        <v>358</v>
      </c>
      <c r="D117" s="1026">
        <v>0</v>
      </c>
      <c r="E117" s="1026">
        <v>0</v>
      </c>
      <c r="F117" s="1026">
        <v>0</v>
      </c>
      <c r="G117" s="1026">
        <v>0</v>
      </c>
      <c r="H117" s="1026">
        <v>0</v>
      </c>
      <c r="I117" s="1026">
        <v>0</v>
      </c>
      <c r="J117" s="1017">
        <v>0</v>
      </c>
    </row>
    <row r="118" spans="1:10" ht="0.75" hidden="1" customHeight="1" thickBot="1">
      <c r="A118" s="760">
        <v>1172100</v>
      </c>
      <c r="B118" s="763" t="s">
        <v>1102</v>
      </c>
      <c r="C118" s="738" t="s">
        <v>1018</v>
      </c>
      <c r="D118" s="1022"/>
      <c r="E118" s="1022"/>
      <c r="F118" s="1022"/>
      <c r="G118" s="1022"/>
      <c r="H118" s="1022"/>
      <c r="I118" s="1022"/>
      <c r="J118" s="1017">
        <v>0</v>
      </c>
    </row>
    <row r="119" spans="1:10" ht="15.75" hidden="1" customHeight="1">
      <c r="A119" s="760">
        <v>1172200</v>
      </c>
      <c r="B119" s="763" t="s">
        <v>1103</v>
      </c>
      <c r="C119" s="796">
        <v>482200</v>
      </c>
      <c r="D119" s="1022"/>
      <c r="E119" s="1022"/>
      <c r="F119" s="1022"/>
      <c r="G119" s="1022"/>
      <c r="H119" s="1022"/>
      <c r="I119" s="1022"/>
      <c r="J119" s="1017">
        <v>0</v>
      </c>
    </row>
    <row r="120" spans="1:10" ht="12.75" hidden="1" customHeight="1" thickBot="1">
      <c r="A120" s="760">
        <v>1172300</v>
      </c>
      <c r="B120" s="776" t="s">
        <v>1679</v>
      </c>
      <c r="C120" s="742" t="s">
        <v>1020</v>
      </c>
      <c r="D120" s="1022"/>
      <c r="E120" s="1022">
        <v>0</v>
      </c>
      <c r="F120" s="1022"/>
      <c r="G120" s="1022"/>
      <c r="H120" s="1022"/>
      <c r="I120" s="1022"/>
      <c r="J120" s="1017">
        <v>0</v>
      </c>
    </row>
    <row r="121" spans="1:10" ht="15.75" hidden="1" customHeight="1">
      <c r="A121" s="760">
        <v>1172400</v>
      </c>
      <c r="B121" s="797" t="s">
        <v>1680</v>
      </c>
      <c r="C121" s="742" t="s">
        <v>125</v>
      </c>
      <c r="D121" s="1028"/>
      <c r="E121" s="1028"/>
      <c r="F121" s="1028"/>
      <c r="G121" s="1028"/>
      <c r="H121" s="1028"/>
      <c r="I121" s="1028"/>
      <c r="J121" s="1017">
        <v>0</v>
      </c>
    </row>
    <row r="122" spans="1:10" ht="15.75" hidden="1" customHeight="1">
      <c r="A122" s="760">
        <v>1173000</v>
      </c>
      <c r="B122" s="795" t="s">
        <v>126</v>
      </c>
      <c r="C122" s="771" t="s">
        <v>358</v>
      </c>
      <c r="D122" s="1028">
        <v>0</v>
      </c>
      <c r="E122" s="1028">
        <v>0</v>
      </c>
      <c r="F122" s="1028">
        <v>0</v>
      </c>
      <c r="G122" s="1028">
        <v>0</v>
      </c>
      <c r="H122" s="1028">
        <v>0</v>
      </c>
      <c r="I122" s="1028">
        <v>0</v>
      </c>
      <c r="J122" s="1017">
        <v>0</v>
      </c>
    </row>
    <row r="123" spans="1:10" ht="15.75" hidden="1" customHeight="1">
      <c r="A123" s="791">
        <v>1173100</v>
      </c>
      <c r="B123" s="798" t="s">
        <v>127</v>
      </c>
      <c r="C123" s="742" t="s">
        <v>1088</v>
      </c>
      <c r="D123" s="1028"/>
      <c r="E123" s="1028"/>
      <c r="F123" s="1028"/>
      <c r="G123" s="1028"/>
      <c r="H123" s="1028"/>
      <c r="I123" s="1028"/>
      <c r="J123" s="1017">
        <v>0</v>
      </c>
    </row>
    <row r="124" spans="1:10" ht="15.75" hidden="1" customHeight="1">
      <c r="A124" s="791">
        <v>1174000</v>
      </c>
      <c r="B124" s="795" t="s">
        <v>1089</v>
      </c>
      <c r="C124" s="771" t="s">
        <v>358</v>
      </c>
      <c r="D124" s="1028">
        <v>0</v>
      </c>
      <c r="E124" s="1028">
        <v>0</v>
      </c>
      <c r="F124" s="1028">
        <v>0</v>
      </c>
      <c r="G124" s="1028">
        <v>0</v>
      </c>
      <c r="H124" s="1028">
        <v>0</v>
      </c>
      <c r="I124" s="1028">
        <v>0</v>
      </c>
      <c r="J124" s="1017">
        <v>0</v>
      </c>
    </row>
    <row r="125" spans="1:10" ht="15.75" hidden="1" customHeight="1">
      <c r="A125" s="791">
        <v>1174100</v>
      </c>
      <c r="B125" s="798" t="s">
        <v>1104</v>
      </c>
      <c r="C125" s="742" t="s">
        <v>1090</v>
      </c>
      <c r="D125" s="1028"/>
      <c r="E125" s="1028"/>
      <c r="F125" s="1028"/>
      <c r="G125" s="1028"/>
      <c r="H125" s="1028"/>
      <c r="I125" s="1028"/>
      <c r="J125" s="1017">
        <v>0</v>
      </c>
    </row>
    <row r="126" spans="1:10" ht="15.75" hidden="1" customHeight="1">
      <c r="A126" s="791">
        <v>1174200</v>
      </c>
      <c r="B126" s="797" t="s">
        <v>1681</v>
      </c>
      <c r="C126" s="742" t="s">
        <v>447</v>
      </c>
      <c r="D126" s="1028"/>
      <c r="E126" s="1028"/>
      <c r="F126" s="1028"/>
      <c r="G126" s="1028"/>
      <c r="H126" s="1028"/>
      <c r="I126" s="1028"/>
      <c r="J126" s="1017">
        <v>0</v>
      </c>
    </row>
    <row r="127" spans="1:10" ht="15.75" hidden="1" customHeight="1">
      <c r="A127" s="791">
        <v>1175000</v>
      </c>
      <c r="B127" s="795" t="s">
        <v>558</v>
      </c>
      <c r="C127" s="771" t="s">
        <v>358</v>
      </c>
      <c r="D127" s="1028">
        <v>0</v>
      </c>
      <c r="E127" s="1028">
        <v>0</v>
      </c>
      <c r="F127" s="1028">
        <v>0</v>
      </c>
      <c r="G127" s="1028">
        <v>0</v>
      </c>
      <c r="H127" s="1028">
        <v>0</v>
      </c>
      <c r="I127" s="1028">
        <v>0</v>
      </c>
      <c r="J127" s="1017">
        <v>0</v>
      </c>
    </row>
    <row r="128" spans="1:10" ht="15.75" hidden="1" customHeight="1">
      <c r="A128" s="791">
        <v>1175100</v>
      </c>
      <c r="B128" s="797" t="s">
        <v>1682</v>
      </c>
      <c r="C128" s="742" t="s">
        <v>227</v>
      </c>
      <c r="D128" s="1028"/>
      <c r="E128" s="1028"/>
      <c r="F128" s="1028"/>
      <c r="G128" s="1028"/>
      <c r="H128" s="1028"/>
      <c r="I128" s="1028"/>
      <c r="J128" s="1017">
        <v>0</v>
      </c>
    </row>
    <row r="129" spans="1:12" ht="15.75" hidden="1" customHeight="1">
      <c r="A129" s="791">
        <v>1176000</v>
      </c>
      <c r="B129" s="795" t="s">
        <v>228</v>
      </c>
      <c r="C129" s="771" t="s">
        <v>358</v>
      </c>
      <c r="D129" s="1028">
        <v>0</v>
      </c>
      <c r="E129" s="1028">
        <v>0</v>
      </c>
      <c r="F129" s="1028">
        <v>0</v>
      </c>
      <c r="G129" s="1028">
        <v>0</v>
      </c>
      <c r="H129" s="1028">
        <v>0</v>
      </c>
      <c r="I129" s="1028">
        <v>0</v>
      </c>
      <c r="J129" s="1017">
        <v>0</v>
      </c>
    </row>
    <row r="130" spans="1:12" ht="15.75" hidden="1" customHeight="1">
      <c r="A130" s="791">
        <v>1176100</v>
      </c>
      <c r="B130" s="797" t="s">
        <v>1683</v>
      </c>
      <c r="C130" s="742" t="s">
        <v>8</v>
      </c>
      <c r="D130" s="1028"/>
      <c r="E130" s="1028"/>
      <c r="F130" s="1028"/>
      <c r="G130" s="1028"/>
      <c r="H130" s="1028"/>
      <c r="I130" s="1028"/>
      <c r="J130" s="1017">
        <v>0</v>
      </c>
    </row>
    <row r="131" spans="1:12" ht="15.75" hidden="1" customHeight="1">
      <c r="A131" s="791">
        <v>1177000</v>
      </c>
      <c r="B131" s="795" t="s">
        <v>587</v>
      </c>
      <c r="C131" s="771" t="s">
        <v>358</v>
      </c>
      <c r="D131" s="1028">
        <v>0</v>
      </c>
      <c r="E131" s="1028">
        <v>0</v>
      </c>
      <c r="F131" s="1028">
        <v>0</v>
      </c>
      <c r="G131" s="1028">
        <v>0</v>
      </c>
      <c r="H131" s="1028">
        <v>0</v>
      </c>
      <c r="I131" s="1028">
        <v>0</v>
      </c>
      <c r="J131" s="1017">
        <v>0</v>
      </c>
    </row>
    <row r="132" spans="1:12" ht="15.75" hidden="1" customHeight="1" thickBot="1">
      <c r="A132" s="785">
        <v>1177100</v>
      </c>
      <c r="B132" s="799" t="s">
        <v>1684</v>
      </c>
      <c r="C132" s="746" t="s">
        <v>259</v>
      </c>
      <c r="D132" s="1030"/>
      <c r="E132" s="1030"/>
      <c r="F132" s="1030"/>
      <c r="G132" s="1030"/>
      <c r="H132" s="1030"/>
      <c r="I132" s="1030"/>
      <c r="J132" s="1017">
        <v>0</v>
      </c>
    </row>
    <row r="133" spans="1:12" ht="2.25" hidden="1" customHeight="1" thickBot="1">
      <c r="A133" s="801" t="s">
        <v>260</v>
      </c>
      <c r="B133" s="802" t="s">
        <v>261</v>
      </c>
      <c r="C133" s="803"/>
      <c r="D133" s="1032"/>
      <c r="E133" s="1032"/>
      <c r="F133" s="1032"/>
      <c r="G133" s="1032"/>
      <c r="H133" s="1032"/>
      <c r="I133" s="1032"/>
      <c r="J133" s="1017">
        <v>0</v>
      </c>
    </row>
    <row r="134" spans="1:12" ht="26.25" hidden="1" thickBot="1">
      <c r="A134" s="805" t="s">
        <v>262</v>
      </c>
      <c r="B134" s="806" t="s">
        <v>648</v>
      </c>
      <c r="C134" s="807" t="s">
        <v>358</v>
      </c>
      <c r="D134" s="1032">
        <v>0</v>
      </c>
      <c r="E134" s="1032">
        <v>0</v>
      </c>
      <c r="F134" s="1032">
        <v>0</v>
      </c>
      <c r="G134" s="1032">
        <v>0</v>
      </c>
      <c r="H134" s="1032">
        <v>0</v>
      </c>
      <c r="I134" s="1032">
        <v>0</v>
      </c>
      <c r="J134" s="1017">
        <v>0</v>
      </c>
    </row>
    <row r="135" spans="1:12" ht="18" hidden="1" customHeight="1" thickBot="1">
      <c r="A135" s="808"/>
      <c r="B135" s="809" t="s">
        <v>649</v>
      </c>
      <c r="C135" s="810"/>
      <c r="D135" s="1034"/>
      <c r="E135" s="1034"/>
      <c r="F135" s="1034"/>
      <c r="G135" s="1034"/>
      <c r="H135" s="1034"/>
      <c r="I135" s="1034"/>
      <c r="J135" s="1017">
        <v>0</v>
      </c>
    </row>
    <row r="136" spans="1:12" ht="11.25" hidden="1" customHeight="1" thickBot="1">
      <c r="A136" s="801" t="s">
        <v>260</v>
      </c>
      <c r="B136" s="802" t="s">
        <v>261</v>
      </c>
      <c r="C136" s="812"/>
      <c r="D136" s="1035"/>
      <c r="E136" s="1035"/>
      <c r="F136" s="1035"/>
      <c r="G136" s="1035"/>
      <c r="H136" s="1035"/>
      <c r="I136" s="1035"/>
      <c r="J136" s="1017">
        <v>0</v>
      </c>
    </row>
    <row r="137" spans="1:12" ht="12" hidden="1" customHeight="1" thickBot="1">
      <c r="A137" s="814" t="s">
        <v>650</v>
      </c>
      <c r="B137" s="815" t="s">
        <v>651</v>
      </c>
      <c r="C137" s="816" t="s">
        <v>358</v>
      </c>
      <c r="D137" s="1036">
        <v>0</v>
      </c>
      <c r="E137" s="1036">
        <v>0</v>
      </c>
      <c r="F137" s="1036">
        <v>0</v>
      </c>
      <c r="G137" s="1036">
        <v>0</v>
      </c>
      <c r="H137" s="1036">
        <v>0</v>
      </c>
      <c r="I137" s="1036">
        <v>0</v>
      </c>
      <c r="J137" s="1017">
        <v>0</v>
      </c>
    </row>
    <row r="138" spans="1:12" ht="15" hidden="1" customHeight="1" thickBot="1">
      <c r="A138" s="818" t="s">
        <v>652</v>
      </c>
      <c r="B138" s="797" t="s">
        <v>1685</v>
      </c>
      <c r="C138" s="819" t="s">
        <v>987</v>
      </c>
      <c r="D138" s="1028"/>
      <c r="E138" s="1028"/>
      <c r="F138" s="1028"/>
      <c r="G138" s="1028"/>
      <c r="H138" s="1028"/>
      <c r="I138" s="1028"/>
      <c r="J138" s="1017">
        <v>0</v>
      </c>
    </row>
    <row r="139" spans="1:12" ht="20.25" hidden="1" customHeight="1" thickBot="1">
      <c r="A139" s="818" t="s">
        <v>988</v>
      </c>
      <c r="B139" s="797" t="s">
        <v>1686</v>
      </c>
      <c r="C139" s="819" t="s">
        <v>965</v>
      </c>
      <c r="D139" s="1028"/>
      <c r="E139" s="1028"/>
      <c r="F139" s="1028"/>
      <c r="G139" s="1028"/>
      <c r="H139" s="1028"/>
      <c r="I139" s="1028"/>
      <c r="J139" s="1017">
        <v>0</v>
      </c>
      <c r="L139" s="626" t="s">
        <v>89</v>
      </c>
    </row>
    <row r="140" spans="1:12" ht="25.5" hidden="1" customHeight="1" thickBot="1">
      <c r="A140" s="818" t="s">
        <v>966</v>
      </c>
      <c r="B140" s="797" t="s">
        <v>1687</v>
      </c>
      <c r="C140" s="819" t="s">
        <v>968</v>
      </c>
      <c r="D140" s="1028"/>
      <c r="E140" s="1028"/>
      <c r="F140" s="1028"/>
      <c r="G140" s="1028"/>
      <c r="H140" s="1028"/>
      <c r="I140" s="1028"/>
      <c r="J140" s="1017">
        <v>0</v>
      </c>
    </row>
    <row r="141" spans="1:12" ht="12" hidden="1" customHeight="1" thickBot="1">
      <c r="A141" s="818" t="s">
        <v>969</v>
      </c>
      <c r="B141" s="797" t="s">
        <v>1688</v>
      </c>
      <c r="C141" s="819" t="s">
        <v>1099</v>
      </c>
      <c r="D141" s="1028"/>
      <c r="E141" s="1028"/>
      <c r="F141" s="1028"/>
      <c r="G141" s="1028"/>
      <c r="H141" s="1028"/>
      <c r="I141" s="1028"/>
      <c r="J141" s="1017">
        <v>0</v>
      </c>
    </row>
    <row r="142" spans="1:12" ht="12" hidden="1" customHeight="1" thickBot="1">
      <c r="A142" s="818" t="s">
        <v>138</v>
      </c>
      <c r="B142" s="798" t="s">
        <v>139</v>
      </c>
      <c r="C142" s="819" t="s">
        <v>140</v>
      </c>
      <c r="D142" s="1028"/>
      <c r="E142" s="1028"/>
      <c r="F142" s="1028"/>
      <c r="G142" s="1028"/>
      <c r="H142" s="1028"/>
      <c r="I142" s="1028"/>
      <c r="J142" s="1017">
        <v>0</v>
      </c>
    </row>
    <row r="143" spans="1:12" ht="11.25" hidden="1" customHeight="1" thickBot="1">
      <c r="A143" s="818" t="s">
        <v>141</v>
      </c>
      <c r="B143" s="797" t="s">
        <v>1689</v>
      </c>
      <c r="C143" s="819" t="s">
        <v>897</v>
      </c>
      <c r="D143" s="1028"/>
      <c r="E143" s="1028"/>
      <c r="F143" s="1028"/>
      <c r="G143" s="1028"/>
      <c r="H143" s="1028"/>
      <c r="I143" s="1028"/>
      <c r="J143" s="1017">
        <v>0</v>
      </c>
    </row>
    <row r="144" spans="1:12" ht="0.75" hidden="1" customHeight="1">
      <c r="A144" s="818" t="s">
        <v>898</v>
      </c>
      <c r="B144" s="797" t="s">
        <v>1690</v>
      </c>
      <c r="C144" s="819" t="s">
        <v>900</v>
      </c>
      <c r="D144" s="1028"/>
      <c r="E144" s="1028"/>
      <c r="F144" s="1028"/>
      <c r="G144" s="1028"/>
      <c r="H144" s="1028"/>
      <c r="I144" s="1028"/>
      <c r="J144" s="1017">
        <v>0</v>
      </c>
    </row>
    <row r="145" spans="1:10" ht="12" hidden="1" customHeight="1">
      <c r="A145" s="818" t="s">
        <v>655</v>
      </c>
      <c r="B145" s="797" t="s">
        <v>1691</v>
      </c>
      <c r="C145" s="819" t="s">
        <v>657</v>
      </c>
      <c r="D145" s="1028"/>
      <c r="E145" s="1028"/>
      <c r="F145" s="1028"/>
      <c r="G145" s="1028"/>
      <c r="H145" s="1028"/>
      <c r="I145" s="1028"/>
      <c r="J145" s="1017">
        <v>0</v>
      </c>
    </row>
    <row r="146" spans="1:10" ht="12" hidden="1" customHeight="1">
      <c r="A146" s="818" t="s">
        <v>658</v>
      </c>
      <c r="B146" s="795" t="s">
        <v>659</v>
      </c>
      <c r="C146" s="820" t="s">
        <v>358</v>
      </c>
      <c r="D146" s="1028">
        <v>0</v>
      </c>
      <c r="E146" s="1028">
        <v>0</v>
      </c>
      <c r="F146" s="1028">
        <v>0</v>
      </c>
      <c r="G146" s="1028">
        <v>0</v>
      </c>
      <c r="H146" s="1028">
        <v>0</v>
      </c>
      <c r="I146" s="1028">
        <v>0</v>
      </c>
      <c r="J146" s="1017">
        <v>0</v>
      </c>
    </row>
    <row r="147" spans="1:10" ht="12" hidden="1" customHeight="1">
      <c r="A147" s="818" t="s">
        <v>660</v>
      </c>
      <c r="B147" s="798" t="s">
        <v>661</v>
      </c>
      <c r="C147" s="819" t="s">
        <v>662</v>
      </c>
      <c r="D147" s="1028"/>
      <c r="E147" s="1028"/>
      <c r="F147" s="1028"/>
      <c r="G147" s="1028"/>
      <c r="H147" s="1028"/>
      <c r="I147" s="1028"/>
      <c r="J147" s="1017">
        <v>0</v>
      </c>
    </row>
    <row r="148" spans="1:10" ht="12" hidden="1" customHeight="1">
      <c r="A148" s="818" t="s">
        <v>663</v>
      </c>
      <c r="B148" s="798" t="s">
        <v>664</v>
      </c>
      <c r="C148" s="819" t="s">
        <v>665</v>
      </c>
      <c r="D148" s="1028"/>
      <c r="E148" s="1028"/>
      <c r="F148" s="1028"/>
      <c r="G148" s="1028"/>
      <c r="H148" s="1028"/>
      <c r="I148" s="1028"/>
      <c r="J148" s="1017">
        <v>0</v>
      </c>
    </row>
    <row r="149" spans="1:10" ht="12" hidden="1" customHeight="1">
      <c r="A149" s="818" t="s">
        <v>666</v>
      </c>
      <c r="B149" s="797" t="s">
        <v>1692</v>
      </c>
      <c r="C149" s="819" t="s">
        <v>314</v>
      </c>
      <c r="D149" s="1028"/>
      <c r="E149" s="1028"/>
      <c r="F149" s="1028"/>
      <c r="G149" s="1028"/>
      <c r="H149" s="1028"/>
      <c r="I149" s="1028"/>
      <c r="J149" s="1017">
        <v>0</v>
      </c>
    </row>
    <row r="150" spans="1:10" ht="12" hidden="1" customHeight="1">
      <c r="A150" s="818" t="s">
        <v>315</v>
      </c>
      <c r="B150" s="797" t="s">
        <v>1693</v>
      </c>
      <c r="C150" s="819" t="s">
        <v>317</v>
      </c>
      <c r="D150" s="1028"/>
      <c r="E150" s="1028"/>
      <c r="F150" s="1028"/>
      <c r="G150" s="1028"/>
      <c r="H150" s="1028"/>
      <c r="I150" s="1028"/>
      <c r="J150" s="1017">
        <v>0</v>
      </c>
    </row>
    <row r="151" spans="1:10" ht="12" hidden="1" customHeight="1">
      <c r="A151" s="818" t="s">
        <v>318</v>
      </c>
      <c r="B151" s="795" t="s">
        <v>319</v>
      </c>
      <c r="C151" s="820" t="s">
        <v>358</v>
      </c>
      <c r="D151" s="1028">
        <v>0</v>
      </c>
      <c r="E151" s="1028">
        <v>0</v>
      </c>
      <c r="F151" s="1028">
        <v>0</v>
      </c>
      <c r="G151" s="1028">
        <v>0</v>
      </c>
      <c r="H151" s="1028">
        <v>0</v>
      </c>
      <c r="I151" s="1028">
        <v>0</v>
      </c>
      <c r="J151" s="1017">
        <v>0</v>
      </c>
    </row>
    <row r="152" spans="1:10" ht="12" hidden="1" customHeight="1">
      <c r="A152" s="818" t="s">
        <v>320</v>
      </c>
      <c r="B152" s="798" t="s">
        <v>1105</v>
      </c>
      <c r="C152" s="819" t="s">
        <v>321</v>
      </c>
      <c r="D152" s="1028"/>
      <c r="E152" s="1028"/>
      <c r="F152" s="1028"/>
      <c r="G152" s="1028"/>
      <c r="H152" s="1028"/>
      <c r="I152" s="1028"/>
      <c r="J152" s="1017">
        <v>0</v>
      </c>
    </row>
    <row r="153" spans="1:10" ht="12" hidden="1" customHeight="1">
      <c r="A153" s="821" t="s">
        <v>322</v>
      </c>
      <c r="B153" s="822" t="s">
        <v>323</v>
      </c>
      <c r="C153" s="820" t="s">
        <v>358</v>
      </c>
      <c r="D153" s="1028">
        <v>0</v>
      </c>
      <c r="E153" s="1028">
        <v>0</v>
      </c>
      <c r="F153" s="1028">
        <v>0</v>
      </c>
      <c r="G153" s="1028">
        <v>0</v>
      </c>
      <c r="H153" s="1028">
        <v>0</v>
      </c>
      <c r="I153" s="1028">
        <v>0</v>
      </c>
      <c r="J153" s="1017">
        <v>0</v>
      </c>
    </row>
    <row r="154" spans="1:10" ht="12" hidden="1" customHeight="1">
      <c r="A154" s="818" t="s">
        <v>324</v>
      </c>
      <c r="B154" s="798" t="s">
        <v>1106</v>
      </c>
      <c r="C154" s="819" t="s">
        <v>325</v>
      </c>
      <c r="D154" s="1028"/>
      <c r="E154" s="1028"/>
      <c r="F154" s="1028"/>
      <c r="G154" s="1028"/>
      <c r="H154" s="1028"/>
      <c r="I154" s="1028"/>
      <c r="J154" s="1017">
        <v>0</v>
      </c>
    </row>
    <row r="155" spans="1:10" ht="12" hidden="1" customHeight="1">
      <c r="A155" s="818" t="s">
        <v>326</v>
      </c>
      <c r="B155" s="798" t="s">
        <v>1107</v>
      </c>
      <c r="C155" s="819" t="s">
        <v>327</v>
      </c>
      <c r="D155" s="1028"/>
      <c r="E155" s="1028"/>
      <c r="F155" s="1028"/>
      <c r="G155" s="1028"/>
      <c r="H155" s="1028"/>
      <c r="I155" s="1028"/>
      <c r="J155" s="1017">
        <v>0</v>
      </c>
    </row>
    <row r="156" spans="1:10" ht="12" hidden="1" customHeight="1">
      <c r="A156" s="818" t="s">
        <v>328</v>
      </c>
      <c r="B156" s="797" t="s">
        <v>1694</v>
      </c>
      <c r="C156" s="819" t="s">
        <v>330</v>
      </c>
      <c r="D156" s="1028"/>
      <c r="E156" s="1028"/>
      <c r="F156" s="1028"/>
      <c r="G156" s="1028"/>
      <c r="H156" s="1028"/>
      <c r="I156" s="1028"/>
      <c r="J156" s="1017">
        <v>0</v>
      </c>
    </row>
    <row r="157" spans="1:10" ht="12" hidden="1" customHeight="1">
      <c r="A157" s="823">
        <v>1244000</v>
      </c>
      <c r="B157" s="824" t="s">
        <v>1695</v>
      </c>
      <c r="C157" s="825" t="s">
        <v>1134</v>
      </c>
      <c r="D157" s="1038"/>
      <c r="E157" s="1038"/>
      <c r="F157" s="1038"/>
      <c r="G157" s="1038"/>
      <c r="H157" s="1038"/>
      <c r="I157" s="1038"/>
      <c r="J157" s="1017">
        <v>0</v>
      </c>
    </row>
    <row r="158" spans="1:10" ht="28.5" customHeight="1" thickBot="1">
      <c r="A158" s="826">
        <v>1000000</v>
      </c>
      <c r="B158" s="827" t="s">
        <v>1135</v>
      </c>
      <c r="C158" s="828" t="s">
        <v>358</v>
      </c>
      <c r="D158" s="1677">
        <f>D32</f>
        <v>130000</v>
      </c>
      <c r="E158" s="1677">
        <v>0</v>
      </c>
      <c r="F158" s="1677">
        <f>F32</f>
        <v>130000</v>
      </c>
      <c r="G158" s="1677">
        <f>G32</f>
        <v>30000</v>
      </c>
      <c r="H158" s="1677">
        <f>H32</f>
        <v>65000</v>
      </c>
      <c r="I158" s="1677">
        <f>I32</f>
        <v>95000</v>
      </c>
      <c r="J158" s="1678">
        <f>F158</f>
        <v>130000</v>
      </c>
    </row>
    <row r="159" spans="1:10" ht="11.25" customHeight="1">
      <c r="A159" s="829"/>
      <c r="B159" s="830"/>
      <c r="C159" s="831"/>
      <c r="D159" s="678"/>
      <c r="E159" s="678"/>
      <c r="F159" s="678"/>
      <c r="G159" s="678"/>
      <c r="H159" s="678"/>
      <c r="I159" s="678"/>
      <c r="J159" s="678"/>
    </row>
    <row r="160" spans="1:10" ht="12.75" customHeight="1">
      <c r="A160" s="2617"/>
      <c r="B160" s="2617"/>
      <c r="C160" s="2617"/>
      <c r="D160" s="2617"/>
      <c r="E160" s="2617"/>
      <c r="F160" s="2617"/>
      <c r="G160" s="2617"/>
      <c r="H160" s="2617"/>
      <c r="I160" s="2617"/>
      <c r="J160" s="2617"/>
    </row>
    <row r="161" spans="1:10" s="678" customFormat="1" ht="15.75" customHeight="1">
      <c r="A161" s="2594" t="s">
        <v>2261</v>
      </c>
      <c r="B161" s="2594"/>
      <c r="C161" s="2594"/>
      <c r="D161" s="2594"/>
      <c r="E161" s="2594"/>
      <c r="F161" s="2594"/>
      <c r="G161" s="2594"/>
      <c r="H161" s="2594"/>
      <c r="I161" s="2594"/>
      <c r="J161" s="2594"/>
    </row>
    <row r="162" spans="1:10" ht="12.75" customHeight="1">
      <c r="A162" s="2637" t="s">
        <v>1114</v>
      </c>
      <c r="B162" s="2637"/>
      <c r="C162" s="2637"/>
      <c r="D162" s="2637"/>
      <c r="E162" s="2637"/>
      <c r="F162" s="2637"/>
      <c r="G162" s="2637"/>
      <c r="H162" s="2637"/>
      <c r="I162" s="2637"/>
      <c r="J162" s="2637"/>
    </row>
    <row r="163" spans="1:10" ht="12.75" customHeight="1">
      <c r="A163" s="1163" t="s">
        <v>1781</v>
      </c>
      <c r="B163" s="1163"/>
      <c r="C163" s="1164"/>
      <c r="D163" s="1163"/>
      <c r="E163" s="1163"/>
      <c r="F163" s="1163"/>
      <c r="G163" s="1163" t="s">
        <v>1143</v>
      </c>
      <c r="H163" s="1163"/>
      <c r="I163" s="1163"/>
      <c r="J163" s="1163"/>
    </row>
    <row r="164" spans="1:10" ht="12.75" customHeight="1">
      <c r="A164" s="834" t="s">
        <v>1697</v>
      </c>
      <c r="B164" s="834"/>
      <c r="C164" s="834"/>
      <c r="D164" s="678"/>
      <c r="E164" s="675" t="s">
        <v>309</v>
      </c>
      <c r="F164" s="678"/>
      <c r="G164" s="675" t="s">
        <v>310</v>
      </c>
      <c r="H164" s="834"/>
      <c r="I164" s="834"/>
      <c r="J164" s="834"/>
    </row>
    <row r="165" spans="1:10" ht="12.75" customHeight="1">
      <c r="A165" s="1409" t="s">
        <v>1714</v>
      </c>
      <c r="B165" s="1409"/>
      <c r="C165" s="1410"/>
      <c r="D165" s="1409"/>
      <c r="E165" s="1409"/>
      <c r="F165" s="1409"/>
      <c r="G165" s="1409"/>
      <c r="H165" s="1409"/>
      <c r="I165" s="1409"/>
      <c r="J165" s="1409"/>
    </row>
    <row r="166" spans="1:10" ht="14.25">
      <c r="A166" s="832" t="s">
        <v>2075</v>
      </c>
      <c r="B166" s="832"/>
      <c r="C166" s="833"/>
      <c r="D166" s="832"/>
      <c r="E166" s="832"/>
      <c r="F166" s="832"/>
      <c r="G166" s="832" t="s">
        <v>1147</v>
      </c>
      <c r="H166" s="832"/>
      <c r="I166" s="832"/>
      <c r="J166" s="832"/>
    </row>
    <row r="167" spans="1:10" ht="14.25">
      <c r="A167" s="834" t="s">
        <v>1700</v>
      </c>
      <c r="B167" s="833" t="s">
        <v>642</v>
      </c>
      <c r="C167" s="836"/>
      <c r="D167" s="678"/>
      <c r="E167" s="675" t="s">
        <v>309</v>
      </c>
      <c r="F167" s="678"/>
      <c r="G167" s="675" t="s">
        <v>310</v>
      </c>
      <c r="H167" s="678"/>
      <c r="I167" s="678"/>
      <c r="J167" s="834"/>
    </row>
    <row r="168" spans="1:10" ht="12.75" customHeight="1"/>
    <row r="169" spans="1:10" ht="12.75" customHeight="1"/>
    <row r="170" spans="1:10" ht="12.75" customHeight="1"/>
    <row r="171" spans="1:10" ht="12.75" customHeight="1"/>
    <row r="172" spans="1:10" ht="19.5" customHeight="1"/>
    <row r="173" spans="1:10" ht="13.5" customHeight="1"/>
  </sheetData>
  <mergeCells count="17">
    <mergeCell ref="F23:J24"/>
    <mergeCell ref="F29:F30"/>
    <mergeCell ref="G29:J29"/>
    <mergeCell ref="A162:J162"/>
    <mergeCell ref="A160:J160"/>
    <mergeCell ref="A161:J161"/>
    <mergeCell ref="H27:J27"/>
    <mergeCell ref="F1:J1"/>
    <mergeCell ref="F3:J3"/>
    <mergeCell ref="A10:E10"/>
    <mergeCell ref="A11:E11"/>
    <mergeCell ref="A12:B12"/>
    <mergeCell ref="A16:E17"/>
    <mergeCell ref="F16:J17"/>
    <mergeCell ref="A13:J13"/>
    <mergeCell ref="A14:J14"/>
    <mergeCell ref="A15:J15"/>
  </mergeCells>
  <phoneticPr fontId="5" type="noConversion"/>
  <pageMargins left="0.24" right="0.16" top="0.22" bottom="0.22" header="0.2" footer="0.2"/>
  <pageSetup paperSize="9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216"/>
  <sheetViews>
    <sheetView topLeftCell="A25" workbookViewId="0">
      <selection activeCell="P151" sqref="P151"/>
    </sheetView>
  </sheetViews>
  <sheetFormatPr defaultRowHeight="12.75"/>
  <cols>
    <col min="1" max="1" width="7.7109375" style="688" customWidth="1"/>
    <col min="2" max="2" width="43.140625" style="679" customWidth="1"/>
    <col min="3" max="3" width="8.7109375" style="689" customWidth="1"/>
    <col min="4" max="4" width="11" style="678" customWidth="1"/>
    <col min="5" max="5" width="10.5703125" style="678" customWidth="1"/>
    <col min="6" max="6" width="10.28515625" style="678" customWidth="1"/>
    <col min="7" max="7" width="10.42578125" style="678" customWidth="1"/>
    <col min="8" max="8" width="9.85546875" style="678" customWidth="1"/>
    <col min="9" max="9" width="10.42578125" style="678" customWidth="1"/>
    <col min="10" max="10" width="11.28515625" style="678" customWidth="1"/>
    <col min="11" max="16384" width="9.140625" style="678"/>
  </cols>
  <sheetData>
    <row r="1" spans="1:10">
      <c r="I1" s="884" t="s">
        <v>931</v>
      </c>
    </row>
    <row r="2" spans="1:10" ht="10.5" customHeight="1">
      <c r="F2" s="885"/>
      <c r="G2" s="885"/>
      <c r="H2" s="885"/>
      <c r="I2" s="885"/>
    </row>
    <row r="3" spans="1:10" ht="9.75" customHeight="1">
      <c r="H3" s="886" t="s">
        <v>888</v>
      </c>
    </row>
    <row r="4" spans="1:10">
      <c r="G4" s="885" t="s">
        <v>1025</v>
      </c>
    </row>
    <row r="5" spans="1:10">
      <c r="H5" s="685" t="s">
        <v>174</v>
      </c>
    </row>
    <row r="6" spans="1:10" ht="14.25" customHeight="1">
      <c r="B6" s="889" t="s">
        <v>35</v>
      </c>
      <c r="C6" s="888"/>
      <c r="D6" s="887"/>
      <c r="E6" s="887"/>
      <c r="G6" s="889" t="s">
        <v>1014</v>
      </c>
      <c r="H6" s="836"/>
    </row>
    <row r="7" spans="1:10">
      <c r="B7" s="678"/>
      <c r="C7" s="890"/>
    </row>
    <row r="8" spans="1:10" ht="12" customHeight="1">
      <c r="A8" s="688" t="s">
        <v>2276</v>
      </c>
      <c r="F8" s="681"/>
      <c r="G8" s="681"/>
    </row>
    <row r="9" spans="1:10" s="688" customFormat="1" ht="9.75" customHeight="1">
      <c r="A9" s="2600" t="s">
        <v>1118</v>
      </c>
      <c r="B9" s="2600"/>
      <c r="C9" s="2600"/>
      <c r="D9" s="2600"/>
      <c r="E9" s="2600"/>
    </row>
    <row r="10" spans="1:10">
      <c r="A10" s="688" t="s">
        <v>473</v>
      </c>
      <c r="B10" s="891"/>
      <c r="C10" s="892"/>
      <c r="D10" s="840"/>
      <c r="E10" s="840"/>
    </row>
    <row r="11" spans="1:10" ht="14.25" customHeight="1">
      <c r="B11" s="893"/>
      <c r="C11" s="894"/>
      <c r="D11" s="893"/>
      <c r="E11" s="893"/>
      <c r="F11" s="893"/>
      <c r="G11" s="893"/>
      <c r="H11" s="895"/>
    </row>
    <row r="12" spans="1:10" ht="11.25" customHeight="1">
      <c r="A12" s="896" t="s">
        <v>474</v>
      </c>
      <c r="B12" s="889" t="s">
        <v>1151</v>
      </c>
      <c r="C12" s="890"/>
      <c r="D12" s="889"/>
      <c r="E12" s="889"/>
      <c r="F12" s="889"/>
      <c r="G12" s="836"/>
      <c r="H12" s="897" t="s">
        <v>208</v>
      </c>
    </row>
    <row r="13" spans="1:10" ht="30" customHeight="1">
      <c r="A13" s="898" t="s">
        <v>611</v>
      </c>
      <c r="B13" s="898"/>
      <c r="C13" s="894"/>
      <c r="D13" s="898"/>
      <c r="E13" s="898"/>
      <c r="F13" s="898"/>
      <c r="G13" s="899"/>
    </row>
    <row r="14" spans="1:10" s="857" customFormat="1">
      <c r="A14" s="2603" t="s">
        <v>2266</v>
      </c>
      <c r="B14" s="2604"/>
      <c r="C14" s="1530"/>
      <c r="F14" s="1531"/>
      <c r="G14" s="1531"/>
    </row>
    <row r="15" spans="1:10" ht="21.75" customHeight="1">
      <c r="A15" s="900"/>
      <c r="B15" s="2632" t="s">
        <v>612</v>
      </c>
      <c r="C15" s="2632"/>
      <c r="D15" s="2632"/>
      <c r="E15" s="2632"/>
      <c r="F15" s="900"/>
      <c r="G15" s="901"/>
      <c r="H15" s="901"/>
      <c r="I15" s="901"/>
      <c r="J15" s="901"/>
    </row>
    <row r="16" spans="1:10" ht="22.5" customHeight="1">
      <c r="A16" s="678"/>
      <c r="B16" s="2622" t="s">
        <v>258</v>
      </c>
      <c r="C16" s="2622"/>
      <c r="D16" s="2622"/>
      <c r="E16" s="2622"/>
      <c r="F16" s="2622"/>
      <c r="G16" s="691"/>
      <c r="H16" s="691"/>
      <c r="I16" s="902"/>
      <c r="J16" s="902"/>
    </row>
    <row r="17" spans="1:10" s="688" customFormat="1" ht="21.75" hidden="1" customHeight="1">
      <c r="A17" s="2619" t="s">
        <v>2229</v>
      </c>
      <c r="B17" s="2619"/>
      <c r="C17" s="2619"/>
      <c r="D17" s="2619"/>
      <c r="E17" s="2619"/>
      <c r="F17" s="2063"/>
      <c r="G17" s="903"/>
      <c r="H17" s="903"/>
      <c r="I17" s="903"/>
      <c r="J17" s="903"/>
    </row>
    <row r="18" spans="1:10" s="688" customFormat="1" ht="12" customHeight="1">
      <c r="A18" s="2619"/>
      <c r="B18" s="2619"/>
      <c r="C18" s="2619"/>
      <c r="D18" s="2619"/>
      <c r="E18" s="2619"/>
      <c r="F18" s="1352"/>
      <c r="G18" s="692"/>
      <c r="H18" s="692"/>
      <c r="I18" s="691"/>
      <c r="J18" s="691"/>
    </row>
    <row r="19" spans="1:10" s="683" customFormat="1" thickBot="1">
      <c r="A19" s="693" t="s">
        <v>222</v>
      </c>
      <c r="B19" s="904"/>
      <c r="C19" s="905"/>
      <c r="D19" s="685"/>
      <c r="E19" s="685"/>
      <c r="G19" s="906" t="s">
        <v>1209</v>
      </c>
      <c r="H19" s="907"/>
      <c r="I19" s="907"/>
      <c r="J19" s="907"/>
    </row>
    <row r="20" spans="1:10" s="885" customFormat="1" ht="15.75" customHeight="1" thickBot="1">
      <c r="A20" s="693" t="s">
        <v>89</v>
      </c>
      <c r="B20" s="908"/>
      <c r="C20" s="905"/>
      <c r="G20" s="908" t="s">
        <v>333</v>
      </c>
      <c r="H20" s="909">
        <v>5</v>
      </c>
      <c r="I20" s="910">
        <v>2</v>
      </c>
      <c r="J20" s="911">
        <v>1</v>
      </c>
    </row>
    <row r="21" spans="1:10" s="908" customFormat="1" ht="15" customHeight="1" thickBot="1">
      <c r="A21" s="693" t="s">
        <v>630</v>
      </c>
      <c r="C21" s="905"/>
      <c r="G21" s="908" t="s">
        <v>925</v>
      </c>
    </row>
    <row r="22" spans="1:10" s="908" customFormat="1" ht="9.75" customHeight="1" thickBot="1">
      <c r="A22" s="693" t="s">
        <v>554</v>
      </c>
      <c r="C22" s="912"/>
      <c r="D22" s="913"/>
      <c r="G22" s="908" t="s">
        <v>555</v>
      </c>
    </row>
    <row r="23" spans="1:10" s="885" customFormat="1" ht="15.75" customHeight="1" thickBot="1">
      <c r="A23" s="693" t="s">
        <v>729</v>
      </c>
      <c r="B23" s="908"/>
      <c r="C23" s="905"/>
      <c r="G23" s="908" t="s">
        <v>944</v>
      </c>
      <c r="I23" s="914"/>
    </row>
    <row r="24" spans="1:10" s="885" customFormat="1" ht="12.75" customHeight="1">
      <c r="A24" s="693" t="s">
        <v>307</v>
      </c>
      <c r="B24" s="915"/>
      <c r="C24" s="916"/>
      <c r="F24" s="917"/>
      <c r="G24" s="908" t="s">
        <v>946</v>
      </c>
    </row>
    <row r="25" spans="1:10" s="885" customFormat="1" ht="15.75" customHeight="1" thickBot="1">
      <c r="A25" s="695" t="s">
        <v>306</v>
      </c>
      <c r="B25" s="906"/>
      <c r="C25" s="916"/>
      <c r="D25" s="918"/>
      <c r="E25" s="918"/>
      <c r="G25" s="908" t="s">
        <v>1210</v>
      </c>
      <c r="I25" s="917"/>
    </row>
    <row r="26" spans="1:10" s="917" customFormat="1" ht="15.75" customHeight="1" thickBot="1">
      <c r="A26" s="693" t="s">
        <v>116</v>
      </c>
      <c r="B26" s="908"/>
      <c r="C26" s="916"/>
      <c r="D26" s="919"/>
      <c r="E26" s="885"/>
      <c r="G26" s="917" t="s">
        <v>1703</v>
      </c>
      <c r="H26" s="920"/>
      <c r="I26" s="921"/>
      <c r="J26" s="922"/>
    </row>
    <row r="27" spans="1:10" s="917" customFormat="1" ht="16.5" customHeight="1" thickBot="1">
      <c r="A27" s="693" t="s">
        <v>638</v>
      </c>
      <c r="B27" s="908"/>
      <c r="C27" s="916"/>
      <c r="E27" s="923" t="s">
        <v>740</v>
      </c>
      <c r="G27" s="908" t="s">
        <v>419</v>
      </c>
      <c r="I27" s="885"/>
      <c r="J27" s="885"/>
    </row>
    <row r="28" spans="1:10" s="917" customFormat="1" ht="16.5" customHeight="1" thickBot="1">
      <c r="A28" s="696"/>
      <c r="B28" s="885"/>
      <c r="C28" s="924"/>
      <c r="E28" s="925"/>
      <c r="F28" s="885"/>
      <c r="G28" s="885"/>
      <c r="H28" s="2621">
        <v>900272000143</v>
      </c>
      <c r="I28" s="2621"/>
      <c r="J28" s="2621"/>
    </row>
    <row r="29" spans="1:10" s="688" customFormat="1" ht="35.25" customHeight="1" thickBot="1">
      <c r="A29" s="711" t="s">
        <v>406</v>
      </c>
      <c r="B29" s="712" t="s">
        <v>639</v>
      </c>
      <c r="C29" s="713"/>
      <c r="D29" s="712" t="s">
        <v>422</v>
      </c>
      <c r="E29" s="714"/>
      <c r="F29" s="2612" t="s">
        <v>362</v>
      </c>
      <c r="G29" s="2614" t="s">
        <v>363</v>
      </c>
      <c r="H29" s="2615"/>
      <c r="I29" s="2615"/>
      <c r="J29" s="2616"/>
    </row>
    <row r="30" spans="1:10" s="688" customFormat="1" ht="96.75" customHeight="1" thickBot="1">
      <c r="A30" s="715"/>
      <c r="B30" s="716" t="s">
        <v>349</v>
      </c>
      <c r="C30" s="717" t="s">
        <v>671</v>
      </c>
      <c r="D30" s="718" t="s">
        <v>796</v>
      </c>
      <c r="E30" s="719" t="s">
        <v>971</v>
      </c>
      <c r="F30" s="2613"/>
      <c r="G30" s="718" t="s">
        <v>972</v>
      </c>
      <c r="H30" s="718" t="s">
        <v>973</v>
      </c>
      <c r="I30" s="718" t="s">
        <v>974</v>
      </c>
      <c r="J30" s="718" t="s">
        <v>975</v>
      </c>
    </row>
    <row r="31" spans="1:10" s="926" customFormat="1" ht="21" customHeight="1" thickBot="1">
      <c r="A31" s="720" t="s">
        <v>976</v>
      </c>
      <c r="B31" s="721" t="s">
        <v>977</v>
      </c>
      <c r="C31" s="722" t="s">
        <v>978</v>
      </c>
      <c r="D31" s="723" t="s">
        <v>739</v>
      </c>
      <c r="E31" s="723" t="s">
        <v>740</v>
      </c>
      <c r="F31" s="723" t="s">
        <v>672</v>
      </c>
      <c r="G31" s="724">
        <v>4</v>
      </c>
      <c r="H31" s="725">
        <v>5</v>
      </c>
      <c r="I31" s="726">
        <v>6</v>
      </c>
      <c r="J31" s="725">
        <v>7</v>
      </c>
    </row>
    <row r="32" spans="1:10" s="829" customFormat="1" ht="19.5" customHeight="1" thickBot="1">
      <c r="A32" s="927">
        <v>1100000</v>
      </c>
      <c r="B32" s="727" t="s">
        <v>1704</v>
      </c>
      <c r="C32" s="728" t="s">
        <v>358</v>
      </c>
      <c r="D32" s="729">
        <f>D33+D42+D138+D114</f>
        <v>99601</v>
      </c>
      <c r="E32" s="729">
        <v>0</v>
      </c>
      <c r="F32" s="729">
        <f>F33+F42+F138+F114</f>
        <v>44631.7</v>
      </c>
      <c r="G32" s="729">
        <f>G33+G42+G131+G114</f>
        <v>1200</v>
      </c>
      <c r="H32" s="729">
        <f>H33+H42+H131+H114</f>
        <v>2500</v>
      </c>
      <c r="I32" s="729">
        <f>I33+I42+I131+I114</f>
        <v>3000</v>
      </c>
      <c r="J32" s="729">
        <f>J33+J42+J131+J114</f>
        <v>44631.7</v>
      </c>
    </row>
    <row r="33" spans="1:10" s="688" customFormat="1" ht="42" hidden="1" customHeight="1" thickBot="1">
      <c r="A33" s="927">
        <v>1110000</v>
      </c>
      <c r="B33" s="730" t="s">
        <v>1662</v>
      </c>
      <c r="C33" s="728" t="s">
        <v>358</v>
      </c>
      <c r="D33" s="731">
        <f>D34</f>
        <v>0</v>
      </c>
      <c r="E33" s="731"/>
      <c r="F33" s="731">
        <f>F34</f>
        <v>0</v>
      </c>
      <c r="G33" s="731">
        <f>G34</f>
        <v>0</v>
      </c>
      <c r="H33" s="731">
        <f>H34</f>
        <v>0</v>
      </c>
      <c r="I33" s="731">
        <f>I34</f>
        <v>0</v>
      </c>
      <c r="J33" s="731">
        <f>J34</f>
        <v>0</v>
      </c>
    </row>
    <row r="34" spans="1:10" s="688" customFormat="1" ht="14.25" hidden="1">
      <c r="A34" s="928">
        <v>1110000</v>
      </c>
      <c r="B34" s="733" t="s">
        <v>803</v>
      </c>
      <c r="C34" s="734" t="s">
        <v>358</v>
      </c>
      <c r="D34" s="735">
        <f>SUM(D35:D41)</f>
        <v>0</v>
      </c>
      <c r="E34" s="735"/>
      <c r="F34" s="735">
        <f>SUM(F35:F41)</f>
        <v>0</v>
      </c>
      <c r="G34" s="735">
        <f>SUM(G35:G41)</f>
        <v>0</v>
      </c>
      <c r="H34" s="735">
        <f>SUM(H35:H41)</f>
        <v>0</v>
      </c>
      <c r="I34" s="735">
        <f>SUM(I35:I41)</f>
        <v>0</v>
      </c>
      <c r="J34" s="735">
        <f>SUM(J35:J41)</f>
        <v>0</v>
      </c>
    </row>
    <row r="35" spans="1:10" s="688" customFormat="1" ht="25.5" hidden="1">
      <c r="A35" s="929">
        <v>1111000</v>
      </c>
      <c r="B35" s="737" t="s">
        <v>673</v>
      </c>
      <c r="C35" s="738" t="s">
        <v>804</v>
      </c>
      <c r="D35" s="739">
        <v>0</v>
      </c>
      <c r="E35" s="759"/>
      <c r="F35" s="739">
        <f>D35+E35</f>
        <v>0</v>
      </c>
      <c r="G35" s="739">
        <v>0</v>
      </c>
      <c r="H35" s="739">
        <v>0</v>
      </c>
      <c r="I35" s="739">
        <v>0</v>
      </c>
      <c r="J35" s="739">
        <f>F35</f>
        <v>0</v>
      </c>
    </row>
    <row r="36" spans="1:10" s="688" customFormat="1" ht="25.5" hidden="1">
      <c r="A36" s="930">
        <v>1112000</v>
      </c>
      <c r="B36" s="741" t="s">
        <v>271</v>
      </c>
      <c r="C36" s="742" t="s">
        <v>805</v>
      </c>
      <c r="D36" s="743">
        <v>0</v>
      </c>
      <c r="E36" s="743"/>
      <c r="F36" s="739">
        <f t="shared" ref="F36:F41" si="0">D36+E36</f>
        <v>0</v>
      </c>
      <c r="G36" s="743"/>
      <c r="H36" s="743">
        <v>0</v>
      </c>
      <c r="I36" s="743">
        <v>0</v>
      </c>
      <c r="J36" s="743">
        <f>F36</f>
        <v>0</v>
      </c>
    </row>
    <row r="37" spans="1:10" s="688" customFormat="1" ht="25.5" hidden="1">
      <c r="A37" s="930">
        <v>1113000</v>
      </c>
      <c r="B37" s="741" t="s">
        <v>806</v>
      </c>
      <c r="C37" s="742" t="s">
        <v>807</v>
      </c>
      <c r="D37" s="743"/>
      <c r="E37" s="743"/>
      <c r="F37" s="739">
        <f t="shared" si="0"/>
        <v>0</v>
      </c>
      <c r="G37" s="743"/>
      <c r="H37" s="743"/>
      <c r="I37" s="743"/>
      <c r="J37" s="1438">
        <v>0</v>
      </c>
    </row>
    <row r="38" spans="1:10" s="688" customFormat="1" ht="51" hidden="1">
      <c r="A38" s="930">
        <v>1114000</v>
      </c>
      <c r="B38" s="741" t="s">
        <v>398</v>
      </c>
      <c r="C38" s="742" t="s">
        <v>399</v>
      </c>
      <c r="D38" s="743"/>
      <c r="E38" s="743"/>
      <c r="F38" s="739">
        <f t="shared" si="0"/>
        <v>0</v>
      </c>
      <c r="G38" s="743"/>
      <c r="H38" s="743"/>
      <c r="I38" s="743"/>
      <c r="J38" s="1438">
        <v>0</v>
      </c>
    </row>
    <row r="39" spans="1:10" s="688" customFormat="1" hidden="1">
      <c r="A39" s="930">
        <v>1115000</v>
      </c>
      <c r="B39" s="741" t="s">
        <v>615</v>
      </c>
      <c r="C39" s="742" t="s">
        <v>388</v>
      </c>
      <c r="D39" s="743"/>
      <c r="E39" s="743"/>
      <c r="F39" s="739">
        <f t="shared" si="0"/>
        <v>0</v>
      </c>
      <c r="G39" s="743"/>
      <c r="H39" s="743"/>
      <c r="I39" s="743"/>
      <c r="J39" s="1438">
        <v>0</v>
      </c>
    </row>
    <row r="40" spans="1:10" s="688" customFormat="1" ht="25.5" hidden="1">
      <c r="A40" s="930">
        <v>1116000</v>
      </c>
      <c r="B40" s="741" t="s">
        <v>1024</v>
      </c>
      <c r="C40" s="742" t="s">
        <v>389</v>
      </c>
      <c r="D40" s="743"/>
      <c r="E40" s="743"/>
      <c r="F40" s="739">
        <f t="shared" si="0"/>
        <v>0</v>
      </c>
      <c r="G40" s="743"/>
      <c r="H40" s="743"/>
      <c r="I40" s="743"/>
      <c r="J40" s="1438">
        <v>0</v>
      </c>
    </row>
    <row r="41" spans="1:10" s="688" customFormat="1" ht="13.5" hidden="1" thickBot="1">
      <c r="A41" s="932">
        <v>1117000</v>
      </c>
      <c r="B41" s="745" t="s">
        <v>640</v>
      </c>
      <c r="C41" s="746" t="s">
        <v>20</v>
      </c>
      <c r="D41" s="747">
        <v>0</v>
      </c>
      <c r="E41" s="747"/>
      <c r="F41" s="739">
        <f t="shared" si="0"/>
        <v>0</v>
      </c>
      <c r="G41" s="747">
        <v>0</v>
      </c>
      <c r="H41" s="747">
        <v>0</v>
      </c>
      <c r="I41" s="747">
        <v>0</v>
      </c>
      <c r="J41" s="1438">
        <f>F41</f>
        <v>0</v>
      </c>
    </row>
    <row r="42" spans="1:10" s="688" customFormat="1" ht="29.25" hidden="1" thickBot="1">
      <c r="A42" s="933">
        <v>1120000</v>
      </c>
      <c r="B42" s="749" t="s">
        <v>21</v>
      </c>
      <c r="C42" s="728" t="s">
        <v>358</v>
      </c>
      <c r="D42" s="750">
        <f>D43+D55+D66+D69+D51+D64</f>
        <v>3500</v>
      </c>
      <c r="E42" s="750"/>
      <c r="F42" s="750">
        <f>F43+F55+F66+F69+F51+F64</f>
        <v>3500</v>
      </c>
      <c r="G42" s="750">
        <f>G43+G51+G55+G64+G66+G69</f>
        <v>1200</v>
      </c>
      <c r="H42" s="750">
        <f>H43+H51+H55+H64+H66+H69</f>
        <v>2500</v>
      </c>
      <c r="I42" s="750">
        <f>I43+I51+I55+I64+I66+I69</f>
        <v>3000</v>
      </c>
      <c r="J42" s="1438">
        <f>F42</f>
        <v>3500</v>
      </c>
    </row>
    <row r="43" spans="1:10" s="688" customFormat="1" ht="14.25" hidden="1">
      <c r="A43" s="928">
        <v>1121000</v>
      </c>
      <c r="B43" s="751" t="s">
        <v>22</v>
      </c>
      <c r="C43" s="752"/>
      <c r="D43" s="739">
        <f>SUM(D44:D49)</f>
        <v>0</v>
      </c>
      <c r="E43" s="739"/>
      <c r="F43" s="739">
        <f>SUM(F44:F49)</f>
        <v>0</v>
      </c>
      <c r="G43" s="739">
        <f>SUM(G44:G49)</f>
        <v>0</v>
      </c>
      <c r="H43" s="739">
        <f>SUM(H44:H49)</f>
        <v>0</v>
      </c>
      <c r="I43" s="739">
        <f>SUM(I44:I49)</f>
        <v>0</v>
      </c>
      <c r="J43" s="1438">
        <f>SUM(J44:J49)</f>
        <v>0</v>
      </c>
    </row>
    <row r="44" spans="1:10" s="688" customFormat="1" ht="25.5" hidden="1">
      <c r="A44" s="930">
        <v>1121100</v>
      </c>
      <c r="B44" s="753" t="s">
        <v>380</v>
      </c>
      <c r="C44" s="742" t="s">
        <v>381</v>
      </c>
      <c r="D44" s="743"/>
      <c r="E44" s="743"/>
      <c r="F44" s="743">
        <f t="shared" ref="F44:F49" si="1">D44+E44</f>
        <v>0</v>
      </c>
      <c r="G44" s="743"/>
      <c r="H44" s="743"/>
      <c r="I44" s="743"/>
      <c r="J44" s="1438">
        <v>0</v>
      </c>
    </row>
    <row r="45" spans="1:10" s="688" customFormat="1" hidden="1">
      <c r="A45" s="930">
        <v>1121200</v>
      </c>
      <c r="B45" s="754" t="s">
        <v>1663</v>
      </c>
      <c r="C45" s="742" t="s">
        <v>383</v>
      </c>
      <c r="D45" s="1325">
        <v>0</v>
      </c>
      <c r="E45" s="743"/>
      <c r="F45" s="743">
        <f t="shared" si="1"/>
        <v>0</v>
      </c>
      <c r="G45" s="1325">
        <v>0</v>
      </c>
      <c r="H45" s="1325">
        <v>0</v>
      </c>
      <c r="I45" s="1325">
        <v>0</v>
      </c>
      <c r="J45" s="1438">
        <f>F45</f>
        <v>0</v>
      </c>
    </row>
    <row r="46" spans="1:10" s="688" customFormat="1" hidden="1">
      <c r="A46" s="930">
        <v>1121300</v>
      </c>
      <c r="B46" s="753" t="s">
        <v>769</v>
      </c>
      <c r="C46" s="742" t="s">
        <v>384</v>
      </c>
      <c r="D46" s="1325">
        <v>0</v>
      </c>
      <c r="E46" s="743"/>
      <c r="F46" s="743">
        <f t="shared" si="1"/>
        <v>0</v>
      </c>
      <c r="G46" s="1325">
        <v>0</v>
      </c>
      <c r="H46" s="1325">
        <v>0</v>
      </c>
      <c r="I46" s="1325">
        <v>0</v>
      </c>
      <c r="J46" s="1438">
        <f>F46</f>
        <v>0</v>
      </c>
    </row>
    <row r="47" spans="1:10" s="688" customFormat="1" hidden="1">
      <c r="A47" s="930">
        <v>1121400</v>
      </c>
      <c r="B47" s="753" t="s">
        <v>770</v>
      </c>
      <c r="C47" s="742" t="s">
        <v>385</v>
      </c>
      <c r="D47" s="1325">
        <v>0</v>
      </c>
      <c r="E47" s="743"/>
      <c r="F47" s="743">
        <f t="shared" si="1"/>
        <v>0</v>
      </c>
      <c r="G47" s="1325">
        <v>0</v>
      </c>
      <c r="H47" s="1325">
        <v>0</v>
      </c>
      <c r="I47" s="1325">
        <v>0</v>
      </c>
      <c r="J47" s="1438">
        <f>F47</f>
        <v>0</v>
      </c>
    </row>
    <row r="48" spans="1:10" s="688" customFormat="1" hidden="1">
      <c r="A48" s="930">
        <v>1121500</v>
      </c>
      <c r="B48" s="753" t="s">
        <v>69</v>
      </c>
      <c r="C48" s="742" t="s">
        <v>386</v>
      </c>
      <c r="D48" s="1439"/>
      <c r="E48" s="743"/>
      <c r="F48" s="743">
        <f t="shared" si="1"/>
        <v>0</v>
      </c>
      <c r="G48" s="739"/>
      <c r="H48" s="739"/>
      <c r="I48" s="739"/>
      <c r="J48" s="1438">
        <v>0</v>
      </c>
    </row>
    <row r="49" spans="1:10" s="688" customFormat="1" hidden="1">
      <c r="A49" s="930">
        <v>1121600</v>
      </c>
      <c r="B49" s="753" t="s">
        <v>70</v>
      </c>
      <c r="C49" s="742" t="s">
        <v>387</v>
      </c>
      <c r="D49" s="1325"/>
      <c r="E49" s="743"/>
      <c r="F49" s="743">
        <f t="shared" si="1"/>
        <v>0</v>
      </c>
      <c r="G49" s="743"/>
      <c r="H49" s="743"/>
      <c r="I49" s="743"/>
      <c r="J49" s="1438">
        <v>0</v>
      </c>
    </row>
    <row r="50" spans="1:10" s="688" customFormat="1" ht="13.5" hidden="1" thickBot="1">
      <c r="A50" s="934">
        <v>1121700</v>
      </c>
      <c r="B50" s="757" t="s">
        <v>71</v>
      </c>
      <c r="C50" s="746" t="s">
        <v>766</v>
      </c>
      <c r="D50" s="747"/>
      <c r="E50" s="747"/>
      <c r="F50" s="747"/>
      <c r="G50" s="747"/>
      <c r="H50" s="747"/>
      <c r="I50" s="747"/>
      <c r="J50" s="1438">
        <v>0</v>
      </c>
    </row>
    <row r="51" spans="1:10" s="688" customFormat="1" ht="28.5" hidden="1">
      <c r="A51" s="928">
        <v>1122000</v>
      </c>
      <c r="B51" s="758" t="s">
        <v>767</v>
      </c>
      <c r="C51" s="734" t="s">
        <v>358</v>
      </c>
      <c r="D51" s="759">
        <f>D52</f>
        <v>0</v>
      </c>
      <c r="E51" s="759"/>
      <c r="F51" s="759">
        <f>F52</f>
        <v>0</v>
      </c>
      <c r="G51" s="759">
        <f>G52</f>
        <v>0</v>
      </c>
      <c r="H51" s="759">
        <f>H52</f>
        <v>0</v>
      </c>
      <c r="I51" s="759">
        <f>I52</f>
        <v>0</v>
      </c>
      <c r="J51" s="1438">
        <f>J52</f>
        <v>0</v>
      </c>
    </row>
    <row r="52" spans="1:10" s="688" customFormat="1" hidden="1">
      <c r="A52" s="935">
        <v>1122100</v>
      </c>
      <c r="B52" s="753" t="s">
        <v>72</v>
      </c>
      <c r="C52" s="738" t="s">
        <v>768</v>
      </c>
      <c r="D52" s="743">
        <v>0</v>
      </c>
      <c r="E52" s="743"/>
      <c r="F52" s="743">
        <f>D52+E52</f>
        <v>0</v>
      </c>
      <c r="G52" s="1325">
        <v>0</v>
      </c>
      <c r="H52" s="1325">
        <v>0</v>
      </c>
      <c r="I52" s="1325">
        <v>0</v>
      </c>
      <c r="J52" s="1438">
        <f>F52</f>
        <v>0</v>
      </c>
    </row>
    <row r="53" spans="1:10" s="688" customFormat="1" ht="25.5" hidden="1">
      <c r="A53" s="935">
        <v>1122200</v>
      </c>
      <c r="B53" s="753" t="s">
        <v>487</v>
      </c>
      <c r="C53" s="742" t="s">
        <v>1021</v>
      </c>
      <c r="D53" s="743"/>
      <c r="E53" s="743"/>
      <c r="F53" s="743">
        <f>D53+E53</f>
        <v>0</v>
      </c>
      <c r="G53" s="743"/>
      <c r="H53" s="743"/>
      <c r="I53" s="743"/>
      <c r="J53" s="1438">
        <v>0</v>
      </c>
    </row>
    <row r="54" spans="1:10" s="688" customFormat="1" ht="13.5" hidden="1" thickBot="1">
      <c r="A54" s="933">
        <v>1122300</v>
      </c>
      <c r="B54" s="757" t="s">
        <v>148</v>
      </c>
      <c r="C54" s="746" t="s">
        <v>1022</v>
      </c>
      <c r="D54" s="747"/>
      <c r="E54" s="747"/>
      <c r="F54" s="743">
        <f>D54+E54</f>
        <v>0</v>
      </c>
      <c r="G54" s="747"/>
      <c r="H54" s="747"/>
      <c r="I54" s="747"/>
      <c r="J54" s="1438">
        <v>0</v>
      </c>
    </row>
    <row r="55" spans="1:10" s="688" customFormat="1" ht="28.5" hidden="1">
      <c r="A55" s="928">
        <v>1123000</v>
      </c>
      <c r="B55" s="758" t="s">
        <v>56</v>
      </c>
      <c r="C55" s="734" t="s">
        <v>358</v>
      </c>
      <c r="D55" s="759">
        <f>SUM(D56:D63)</f>
        <v>0</v>
      </c>
      <c r="E55" s="759"/>
      <c r="F55" s="759">
        <f>SUM(F56:F63)</f>
        <v>0</v>
      </c>
      <c r="G55" s="759">
        <f>SUM(G56:G63)</f>
        <v>0</v>
      </c>
      <c r="H55" s="759">
        <f>SUM(H56:H63)</f>
        <v>0</v>
      </c>
      <c r="I55" s="759">
        <f>SUM(I56:I63)</f>
        <v>0</v>
      </c>
      <c r="J55" s="1438">
        <f>F55</f>
        <v>0</v>
      </c>
    </row>
    <row r="56" spans="1:10" s="688" customFormat="1" hidden="1">
      <c r="A56" s="935">
        <v>1123100</v>
      </c>
      <c r="B56" s="753" t="s">
        <v>149</v>
      </c>
      <c r="C56" s="738" t="s">
        <v>365</v>
      </c>
      <c r="D56" s="743"/>
      <c r="E56" s="743"/>
      <c r="F56" s="743">
        <f>D56+E56</f>
        <v>0</v>
      </c>
      <c r="G56" s="743"/>
      <c r="H56" s="743"/>
      <c r="I56" s="743"/>
      <c r="J56" s="1438">
        <f>F56</f>
        <v>0</v>
      </c>
    </row>
    <row r="57" spans="1:10" s="688" customFormat="1" hidden="1">
      <c r="A57" s="935">
        <v>1123200</v>
      </c>
      <c r="B57" s="753" t="s">
        <v>150</v>
      </c>
      <c r="C57" s="742" t="s">
        <v>366</v>
      </c>
      <c r="D57" s="1325">
        <v>0</v>
      </c>
      <c r="E57" s="743"/>
      <c r="F57" s="743">
        <f t="shared" ref="F57:F63" si="2">D57+E57</f>
        <v>0</v>
      </c>
      <c r="G57" s="1325">
        <v>0</v>
      </c>
      <c r="H57" s="1325">
        <v>0</v>
      </c>
      <c r="I57" s="1325">
        <v>0</v>
      </c>
      <c r="J57" s="1438">
        <f>F57</f>
        <v>0</v>
      </c>
    </row>
    <row r="58" spans="1:10" s="688" customFormat="1" ht="25.5" hidden="1">
      <c r="A58" s="935">
        <v>1123300</v>
      </c>
      <c r="B58" s="753" t="s">
        <v>151</v>
      </c>
      <c r="C58" s="742" t="s">
        <v>367</v>
      </c>
      <c r="D58" s="1440"/>
      <c r="E58" s="743"/>
      <c r="F58" s="743">
        <f t="shared" si="2"/>
        <v>0</v>
      </c>
      <c r="G58" s="1440"/>
      <c r="H58" s="1440"/>
      <c r="I58" s="1440"/>
      <c r="J58" s="1438"/>
    </row>
    <row r="59" spans="1:10" s="688" customFormat="1" hidden="1">
      <c r="A59" s="935">
        <v>1123400</v>
      </c>
      <c r="B59" s="753" t="s">
        <v>556</v>
      </c>
      <c r="C59" s="742" t="s">
        <v>368</v>
      </c>
      <c r="D59" s="1325">
        <v>0</v>
      </c>
      <c r="E59" s="743"/>
      <c r="F59" s="743">
        <f t="shared" si="2"/>
        <v>0</v>
      </c>
      <c r="G59" s="1325">
        <v>0</v>
      </c>
      <c r="H59" s="1325">
        <v>0</v>
      </c>
      <c r="I59" s="1325">
        <v>0</v>
      </c>
      <c r="J59" s="1438">
        <f t="shared" ref="J59:J65" si="3">F59</f>
        <v>0</v>
      </c>
    </row>
    <row r="60" spans="1:10" s="688" customFormat="1" hidden="1">
      <c r="A60" s="935">
        <v>1123500</v>
      </c>
      <c r="B60" s="761" t="s">
        <v>557</v>
      </c>
      <c r="C60" s="762">
        <v>423500</v>
      </c>
      <c r="D60" s="1440"/>
      <c r="E60" s="743"/>
      <c r="F60" s="743">
        <f t="shared" si="2"/>
        <v>0</v>
      </c>
      <c r="G60" s="1440"/>
      <c r="H60" s="1440"/>
      <c r="I60" s="1440"/>
      <c r="J60" s="1438">
        <f t="shared" si="3"/>
        <v>0</v>
      </c>
    </row>
    <row r="61" spans="1:10" s="688" customFormat="1" ht="25.5" hidden="1">
      <c r="A61" s="935">
        <v>1123600</v>
      </c>
      <c r="B61" s="753" t="s">
        <v>186</v>
      </c>
      <c r="C61" s="742" t="s">
        <v>369</v>
      </c>
      <c r="D61" s="1440"/>
      <c r="E61" s="743"/>
      <c r="F61" s="743">
        <f t="shared" si="2"/>
        <v>0</v>
      </c>
      <c r="G61" s="1440"/>
      <c r="H61" s="1440"/>
      <c r="I61" s="1440"/>
      <c r="J61" s="1438">
        <f t="shared" si="3"/>
        <v>0</v>
      </c>
    </row>
    <row r="62" spans="1:10" s="688" customFormat="1" hidden="1">
      <c r="A62" s="935">
        <v>1123700</v>
      </c>
      <c r="B62" s="753" t="s">
        <v>187</v>
      </c>
      <c r="C62" s="742" t="s">
        <v>370</v>
      </c>
      <c r="D62" s="1325">
        <v>0</v>
      </c>
      <c r="E62" s="743"/>
      <c r="F62" s="743">
        <f t="shared" si="2"/>
        <v>0</v>
      </c>
      <c r="G62" s="1325">
        <v>0</v>
      </c>
      <c r="H62" s="1325">
        <v>0</v>
      </c>
      <c r="I62" s="1325">
        <v>0</v>
      </c>
      <c r="J62" s="1438">
        <f t="shared" si="3"/>
        <v>0</v>
      </c>
    </row>
    <row r="63" spans="1:10" s="688" customFormat="1" ht="13.5" hidden="1" thickBot="1">
      <c r="A63" s="933">
        <v>1123800</v>
      </c>
      <c r="B63" s="757" t="s">
        <v>188</v>
      </c>
      <c r="C63" s="746" t="s">
        <v>371</v>
      </c>
      <c r="D63" s="1441">
        <v>0</v>
      </c>
      <c r="E63" s="747"/>
      <c r="F63" s="743">
        <f t="shared" si="2"/>
        <v>0</v>
      </c>
      <c r="G63" s="1441">
        <v>0</v>
      </c>
      <c r="H63" s="1441">
        <v>0</v>
      </c>
      <c r="I63" s="1441">
        <v>0</v>
      </c>
      <c r="J63" s="1438">
        <f t="shared" si="3"/>
        <v>0</v>
      </c>
    </row>
    <row r="64" spans="1:10" s="688" customFormat="1" ht="28.5" hidden="1">
      <c r="A64" s="928">
        <v>1124000</v>
      </c>
      <c r="B64" s="758" t="s">
        <v>213</v>
      </c>
      <c r="C64" s="734" t="s">
        <v>358</v>
      </c>
      <c r="D64" s="759">
        <f>D65</f>
        <v>0</v>
      </c>
      <c r="E64" s="759"/>
      <c r="F64" s="759">
        <f>F65</f>
        <v>0</v>
      </c>
      <c r="G64" s="759">
        <f>G65</f>
        <v>0</v>
      </c>
      <c r="H64" s="759">
        <f>H65</f>
        <v>0</v>
      </c>
      <c r="I64" s="759">
        <f>I65</f>
        <v>0</v>
      </c>
      <c r="J64" s="1438">
        <f t="shared" si="3"/>
        <v>0</v>
      </c>
    </row>
    <row r="65" spans="1:10" s="688" customFormat="1" ht="13.5" hidden="1" thickBot="1">
      <c r="A65" s="933">
        <v>1124100</v>
      </c>
      <c r="B65" s="757" t="s">
        <v>189</v>
      </c>
      <c r="C65" s="746" t="s">
        <v>214</v>
      </c>
      <c r="D65" s="747"/>
      <c r="E65" s="747"/>
      <c r="F65" s="747"/>
      <c r="G65" s="747"/>
      <c r="H65" s="747"/>
      <c r="I65" s="747"/>
      <c r="J65" s="1438">
        <f t="shared" si="3"/>
        <v>0</v>
      </c>
    </row>
    <row r="66" spans="1:10" s="688" customFormat="1" ht="33" customHeight="1">
      <c r="A66" s="928">
        <v>1125000</v>
      </c>
      <c r="B66" s="758" t="s">
        <v>918</v>
      </c>
      <c r="C66" s="734" t="s">
        <v>358</v>
      </c>
      <c r="D66" s="781">
        <f>D67+D68</f>
        <v>3500</v>
      </c>
      <c r="E66" s="781">
        <v>0</v>
      </c>
      <c r="F66" s="781">
        <f>F67+F68</f>
        <v>3500</v>
      </c>
      <c r="G66" s="781">
        <f>G67+G68</f>
        <v>1200</v>
      </c>
      <c r="H66" s="781">
        <f>H67+H68</f>
        <v>2500</v>
      </c>
      <c r="I66" s="781">
        <f>I67+I68</f>
        <v>3000</v>
      </c>
      <c r="J66" s="1498">
        <f>J67+J68</f>
        <v>3500</v>
      </c>
    </row>
    <row r="67" spans="1:10" s="688" customFormat="1" ht="25.5">
      <c r="A67" s="935">
        <v>1125100</v>
      </c>
      <c r="B67" s="753" t="s">
        <v>190</v>
      </c>
      <c r="C67" s="738" t="s">
        <v>919</v>
      </c>
      <c r="D67" s="777">
        <v>3500</v>
      </c>
      <c r="E67" s="1135">
        <v>0</v>
      </c>
      <c r="F67" s="1135">
        <f>D67+E67</f>
        <v>3500</v>
      </c>
      <c r="G67" s="1135">
        <v>1200</v>
      </c>
      <c r="H67" s="1135">
        <v>2500</v>
      </c>
      <c r="I67" s="1135">
        <v>3000</v>
      </c>
      <c r="J67" s="1499">
        <f t="shared" ref="J67:J73" si="4">F67</f>
        <v>3500</v>
      </c>
    </row>
    <row r="68" spans="1:10" s="688" customFormat="1" ht="24" customHeight="1" thickBot="1">
      <c r="A68" s="933">
        <v>1125200</v>
      </c>
      <c r="B68" s="757" t="s">
        <v>703</v>
      </c>
      <c r="C68" s="746" t="s">
        <v>1031</v>
      </c>
      <c r="D68" s="747">
        <v>0</v>
      </c>
      <c r="E68" s="747"/>
      <c r="F68" s="743">
        <f>D68+E68</f>
        <v>0</v>
      </c>
      <c r="G68" s="747">
        <v>0</v>
      </c>
      <c r="H68" s="747">
        <v>0</v>
      </c>
      <c r="I68" s="747">
        <v>0</v>
      </c>
      <c r="J68" s="1438">
        <f t="shared" si="4"/>
        <v>0</v>
      </c>
    </row>
    <row r="69" spans="1:10" s="688" customFormat="1" ht="14.25" hidden="1">
      <c r="A69" s="928">
        <v>1126000</v>
      </c>
      <c r="B69" s="758" t="s">
        <v>1032</v>
      </c>
      <c r="C69" s="734" t="s">
        <v>358</v>
      </c>
      <c r="D69" s="759">
        <f>SUM(D70:D77)</f>
        <v>0</v>
      </c>
      <c r="E69" s="759"/>
      <c r="F69" s="759">
        <f>SUM(F70:F77)</f>
        <v>0</v>
      </c>
      <c r="G69" s="759">
        <f>SUM(G70:G77)</f>
        <v>0</v>
      </c>
      <c r="H69" s="759">
        <f>SUM(H70:H77)</f>
        <v>0</v>
      </c>
      <c r="I69" s="759">
        <f>SUM(I70:I77)</f>
        <v>0</v>
      </c>
      <c r="J69" s="1438">
        <f t="shared" si="4"/>
        <v>0</v>
      </c>
    </row>
    <row r="70" spans="1:10" s="688" customFormat="1" hidden="1">
      <c r="A70" s="928">
        <v>1126100</v>
      </c>
      <c r="B70" s="753" t="s">
        <v>983</v>
      </c>
      <c r="C70" s="738" t="s">
        <v>1033</v>
      </c>
      <c r="D70" s="743">
        <v>0</v>
      </c>
      <c r="E70" s="743"/>
      <c r="F70" s="743">
        <f>D70+E70</f>
        <v>0</v>
      </c>
      <c r="G70" s="743">
        <v>0</v>
      </c>
      <c r="H70" s="743">
        <v>0</v>
      </c>
      <c r="I70" s="743">
        <v>0</v>
      </c>
      <c r="J70" s="1438">
        <f t="shared" si="4"/>
        <v>0</v>
      </c>
    </row>
    <row r="71" spans="1:10" s="688" customFormat="1" hidden="1">
      <c r="A71" s="928">
        <v>1126200</v>
      </c>
      <c r="B71" s="753" t="s">
        <v>984</v>
      </c>
      <c r="C71" s="742" t="s">
        <v>1034</v>
      </c>
      <c r="D71" s="1440"/>
      <c r="E71" s="743"/>
      <c r="F71" s="743">
        <f t="shared" ref="F71:F77" si="5">D71+E71</f>
        <v>0</v>
      </c>
      <c r="G71" s="1440"/>
      <c r="H71" s="1440"/>
      <c r="I71" s="1440"/>
      <c r="J71" s="1438">
        <f t="shared" si="4"/>
        <v>0</v>
      </c>
    </row>
    <row r="72" spans="1:10" s="688" customFormat="1" hidden="1">
      <c r="A72" s="928">
        <v>1126300</v>
      </c>
      <c r="B72" s="753" t="s">
        <v>390</v>
      </c>
      <c r="C72" s="742" t="s">
        <v>391</v>
      </c>
      <c r="D72" s="1440"/>
      <c r="E72" s="743"/>
      <c r="F72" s="743">
        <f t="shared" si="5"/>
        <v>0</v>
      </c>
      <c r="G72" s="1440"/>
      <c r="H72" s="1440"/>
      <c r="I72" s="1440"/>
      <c r="J72" s="1438">
        <f t="shared" si="4"/>
        <v>0</v>
      </c>
    </row>
    <row r="73" spans="1:10" s="688" customFormat="1" hidden="1">
      <c r="A73" s="930">
        <v>1126400</v>
      </c>
      <c r="B73" s="763" t="s">
        <v>985</v>
      </c>
      <c r="C73" s="742" t="s">
        <v>392</v>
      </c>
      <c r="D73" s="1325">
        <v>0</v>
      </c>
      <c r="E73" s="743"/>
      <c r="F73" s="743">
        <f t="shared" si="5"/>
        <v>0</v>
      </c>
      <c r="G73" s="1325">
        <v>0</v>
      </c>
      <c r="H73" s="1325">
        <v>0</v>
      </c>
      <c r="I73" s="1325">
        <v>0</v>
      </c>
      <c r="J73" s="1438">
        <f t="shared" si="4"/>
        <v>0</v>
      </c>
    </row>
    <row r="74" spans="1:10" s="688" customFormat="1" ht="25.5" hidden="1">
      <c r="A74" s="932">
        <v>1126500</v>
      </c>
      <c r="B74" s="764" t="s">
        <v>943</v>
      </c>
      <c r="C74" s="742" t="s">
        <v>393</v>
      </c>
      <c r="D74" s="1440"/>
      <c r="E74" s="743"/>
      <c r="F74" s="743">
        <f t="shared" si="5"/>
        <v>0</v>
      </c>
      <c r="G74" s="1440"/>
      <c r="H74" s="1440"/>
      <c r="I74" s="1440"/>
      <c r="J74" s="1438">
        <v>0</v>
      </c>
    </row>
    <row r="75" spans="1:10" s="688" customFormat="1" hidden="1">
      <c r="A75" s="930">
        <v>1126600</v>
      </c>
      <c r="B75" s="763" t="s">
        <v>229</v>
      </c>
      <c r="C75" s="742" t="s">
        <v>394</v>
      </c>
      <c r="D75" s="1440"/>
      <c r="E75" s="743"/>
      <c r="F75" s="743">
        <f t="shared" si="5"/>
        <v>0</v>
      </c>
      <c r="G75" s="1440"/>
      <c r="H75" s="1440"/>
      <c r="I75" s="1440"/>
      <c r="J75" s="1438">
        <f>F75</f>
        <v>0</v>
      </c>
    </row>
    <row r="76" spans="1:10" s="688" customFormat="1" hidden="1">
      <c r="A76" s="930">
        <v>1126700</v>
      </c>
      <c r="B76" s="763" t="s">
        <v>230</v>
      </c>
      <c r="C76" s="742" t="s">
        <v>395</v>
      </c>
      <c r="D76" s="1325">
        <v>0</v>
      </c>
      <c r="E76" s="743"/>
      <c r="F76" s="743">
        <f t="shared" si="5"/>
        <v>0</v>
      </c>
      <c r="G76" s="1325">
        <v>0</v>
      </c>
      <c r="H76" s="1325">
        <v>0</v>
      </c>
      <c r="I76" s="1325">
        <v>0</v>
      </c>
      <c r="J76" s="1438">
        <f>F76</f>
        <v>0</v>
      </c>
    </row>
    <row r="77" spans="1:10" s="688" customFormat="1" ht="13.5" hidden="1" thickBot="1">
      <c r="A77" s="934">
        <v>1126800</v>
      </c>
      <c r="B77" s="765" t="s">
        <v>480</v>
      </c>
      <c r="C77" s="746" t="s">
        <v>396</v>
      </c>
      <c r="D77" s="747">
        <v>0</v>
      </c>
      <c r="E77" s="747"/>
      <c r="F77" s="743">
        <f t="shared" si="5"/>
        <v>0</v>
      </c>
      <c r="G77" s="747">
        <v>0</v>
      </c>
      <c r="H77" s="747">
        <v>0</v>
      </c>
      <c r="I77" s="747">
        <v>0</v>
      </c>
      <c r="J77" s="1438">
        <f>F77</f>
        <v>0</v>
      </c>
    </row>
    <row r="78" spans="1:10" s="688" customFormat="1" ht="14.25" hidden="1">
      <c r="A78" s="936">
        <v>1130000</v>
      </c>
      <c r="B78" s="767" t="s">
        <v>294</v>
      </c>
      <c r="C78" s="734" t="s">
        <v>358</v>
      </c>
      <c r="D78" s="759">
        <v>0</v>
      </c>
      <c r="E78" s="759"/>
      <c r="F78" s="759">
        <v>0</v>
      </c>
      <c r="G78" s="759">
        <v>0</v>
      </c>
      <c r="H78" s="759">
        <v>0</v>
      </c>
      <c r="I78" s="759">
        <v>0</v>
      </c>
      <c r="J78" s="1438">
        <v>0</v>
      </c>
    </row>
    <row r="79" spans="1:10" s="688" customFormat="1" hidden="1">
      <c r="A79" s="936">
        <v>1130100</v>
      </c>
      <c r="B79" s="763" t="s">
        <v>481</v>
      </c>
      <c r="C79" s="738" t="s">
        <v>295</v>
      </c>
      <c r="D79" s="743"/>
      <c r="E79" s="743"/>
      <c r="F79" s="743"/>
      <c r="G79" s="743"/>
      <c r="H79" s="743"/>
      <c r="I79" s="743"/>
      <c r="J79" s="1438">
        <v>0</v>
      </c>
    </row>
    <row r="80" spans="1:10" s="688" customFormat="1" hidden="1">
      <c r="A80" s="936">
        <v>1130200</v>
      </c>
      <c r="B80" s="763" t="s">
        <v>482</v>
      </c>
      <c r="C80" s="742" t="s">
        <v>296</v>
      </c>
      <c r="D80" s="743"/>
      <c r="E80" s="743"/>
      <c r="F80" s="743"/>
      <c r="G80" s="743"/>
      <c r="H80" s="743"/>
      <c r="I80" s="743"/>
      <c r="J80" s="1438">
        <v>0</v>
      </c>
    </row>
    <row r="81" spans="1:10" s="688" customFormat="1" ht="25.5" hidden="1">
      <c r="A81" s="936">
        <v>1130300</v>
      </c>
      <c r="B81" s="763" t="s">
        <v>483</v>
      </c>
      <c r="C81" s="742" t="s">
        <v>297</v>
      </c>
      <c r="D81" s="743"/>
      <c r="E81" s="743"/>
      <c r="F81" s="743"/>
      <c r="G81" s="743"/>
      <c r="H81" s="743"/>
      <c r="I81" s="743"/>
      <c r="J81" s="1438">
        <v>0</v>
      </c>
    </row>
    <row r="82" spans="1:10" s="688" customFormat="1" hidden="1">
      <c r="A82" s="936">
        <v>1130400</v>
      </c>
      <c r="B82" s="768" t="s">
        <v>484</v>
      </c>
      <c r="C82" s="769" t="s">
        <v>298</v>
      </c>
      <c r="D82" s="739"/>
      <c r="E82" s="739"/>
      <c r="F82" s="739"/>
      <c r="G82" s="739"/>
      <c r="H82" s="739"/>
      <c r="I82" s="739"/>
      <c r="J82" s="1438">
        <v>0</v>
      </c>
    </row>
    <row r="83" spans="1:10" s="688" customFormat="1" ht="28.5" hidden="1">
      <c r="A83" s="930">
        <v>1131000</v>
      </c>
      <c r="B83" s="770" t="s">
        <v>299</v>
      </c>
      <c r="C83" s="771" t="s">
        <v>358</v>
      </c>
      <c r="D83" s="743"/>
      <c r="E83" s="743"/>
      <c r="F83" s="743"/>
      <c r="G83" s="743"/>
      <c r="H83" s="743"/>
      <c r="I83" s="743"/>
      <c r="J83" s="1438">
        <v>0</v>
      </c>
    </row>
    <row r="84" spans="1:10" s="688" customFormat="1" ht="25.5" hidden="1">
      <c r="A84" s="930">
        <v>1131100</v>
      </c>
      <c r="B84" s="763" t="s">
        <v>588</v>
      </c>
      <c r="C84" s="738" t="s">
        <v>300</v>
      </c>
      <c r="D84" s="743"/>
      <c r="E84" s="743"/>
      <c r="F84" s="743"/>
      <c r="G84" s="743"/>
      <c r="H84" s="743"/>
      <c r="I84" s="743"/>
      <c r="J84" s="1438">
        <v>0</v>
      </c>
    </row>
    <row r="85" spans="1:10" s="688" customFormat="1" hidden="1">
      <c r="A85" s="930">
        <v>1131200</v>
      </c>
      <c r="B85" s="763" t="s">
        <v>589</v>
      </c>
      <c r="C85" s="742" t="s">
        <v>301</v>
      </c>
      <c r="D85" s="743"/>
      <c r="E85" s="743"/>
      <c r="F85" s="743"/>
      <c r="G85" s="743"/>
      <c r="H85" s="743"/>
      <c r="I85" s="743"/>
      <c r="J85" s="1438">
        <v>0</v>
      </c>
    </row>
    <row r="86" spans="1:10" s="688" customFormat="1" ht="13.5" hidden="1" thickBot="1">
      <c r="A86" s="930">
        <v>1131300</v>
      </c>
      <c r="B86" s="765" t="s">
        <v>590</v>
      </c>
      <c r="C86" s="746" t="s">
        <v>302</v>
      </c>
      <c r="D86" s="747"/>
      <c r="E86" s="747"/>
      <c r="F86" s="747"/>
      <c r="G86" s="747"/>
      <c r="H86" s="747"/>
      <c r="I86" s="747"/>
      <c r="J86" s="1438">
        <v>0</v>
      </c>
    </row>
    <row r="87" spans="1:10" s="688" customFormat="1" ht="14.25" hidden="1">
      <c r="A87" s="937">
        <v>1140000</v>
      </c>
      <c r="B87" s="767" t="s">
        <v>303</v>
      </c>
      <c r="C87" s="734" t="s">
        <v>358</v>
      </c>
      <c r="D87" s="759">
        <v>0</v>
      </c>
      <c r="E87" s="759"/>
      <c r="F87" s="759">
        <v>0</v>
      </c>
      <c r="G87" s="759">
        <v>0</v>
      </c>
      <c r="H87" s="759">
        <v>0</v>
      </c>
      <c r="I87" s="759">
        <v>0</v>
      </c>
      <c r="J87" s="1438">
        <v>0</v>
      </c>
    </row>
    <row r="88" spans="1:10" s="688" customFormat="1" ht="25.5" hidden="1">
      <c r="A88" s="937">
        <v>1141000</v>
      </c>
      <c r="B88" s="763" t="s">
        <v>304</v>
      </c>
      <c r="C88" s="738" t="s">
        <v>1003</v>
      </c>
      <c r="D88" s="743"/>
      <c r="E88" s="743"/>
      <c r="F88" s="743"/>
      <c r="G88" s="743"/>
      <c r="H88" s="743"/>
      <c r="I88" s="743"/>
      <c r="J88" s="1438">
        <v>0</v>
      </c>
    </row>
    <row r="89" spans="1:10" s="688" customFormat="1" ht="25.5" hidden="1">
      <c r="A89" s="937">
        <v>1142000</v>
      </c>
      <c r="B89" s="763" t="s">
        <v>42</v>
      </c>
      <c r="C89" s="742" t="s">
        <v>43</v>
      </c>
      <c r="D89" s="743"/>
      <c r="E89" s="743"/>
      <c r="F89" s="743"/>
      <c r="G89" s="743"/>
      <c r="H89" s="743"/>
      <c r="I89" s="743"/>
      <c r="J89" s="1438">
        <v>0</v>
      </c>
    </row>
    <row r="90" spans="1:10" s="688" customFormat="1" ht="25.5" hidden="1">
      <c r="A90" s="937">
        <v>1143000</v>
      </c>
      <c r="B90" s="763" t="s">
        <v>44</v>
      </c>
      <c r="C90" s="742" t="s">
        <v>45</v>
      </c>
      <c r="D90" s="743"/>
      <c r="E90" s="743"/>
      <c r="F90" s="743"/>
      <c r="G90" s="743"/>
      <c r="H90" s="743"/>
      <c r="I90" s="743"/>
      <c r="J90" s="1438">
        <v>0</v>
      </c>
    </row>
    <row r="91" spans="1:10" s="688" customFormat="1" ht="26.25" hidden="1" thickBot="1">
      <c r="A91" s="933">
        <v>1144000</v>
      </c>
      <c r="B91" s="765" t="s">
        <v>46</v>
      </c>
      <c r="C91" s="746" t="s">
        <v>439</v>
      </c>
      <c r="D91" s="747"/>
      <c r="E91" s="747"/>
      <c r="F91" s="747"/>
      <c r="G91" s="747"/>
      <c r="H91" s="747"/>
      <c r="I91" s="747"/>
      <c r="J91" s="1438">
        <v>0</v>
      </c>
    </row>
    <row r="92" spans="1:10" s="688" customFormat="1" ht="14.25" hidden="1">
      <c r="A92" s="938">
        <v>1150000</v>
      </c>
      <c r="B92" s="939" t="s">
        <v>730</v>
      </c>
      <c r="C92" s="734" t="s">
        <v>358</v>
      </c>
      <c r="D92" s="759">
        <v>0</v>
      </c>
      <c r="E92" s="759"/>
      <c r="F92" s="759">
        <v>0</v>
      </c>
      <c r="G92" s="759">
        <v>0</v>
      </c>
      <c r="H92" s="759">
        <v>0</v>
      </c>
      <c r="I92" s="759">
        <v>0</v>
      </c>
      <c r="J92" s="1438">
        <v>0</v>
      </c>
    </row>
    <row r="93" spans="1:10" s="688" customFormat="1" ht="25.5" hidden="1">
      <c r="A93" s="940">
        <v>1151000</v>
      </c>
      <c r="B93" s="941" t="s">
        <v>681</v>
      </c>
      <c r="C93" s="734" t="s">
        <v>358</v>
      </c>
      <c r="D93" s="772">
        <v>0</v>
      </c>
      <c r="E93" s="772"/>
      <c r="F93" s="772">
        <v>0</v>
      </c>
      <c r="G93" s="772">
        <v>0</v>
      </c>
      <c r="H93" s="772">
        <v>0</v>
      </c>
      <c r="I93" s="772">
        <v>0</v>
      </c>
      <c r="J93" s="1438">
        <v>0</v>
      </c>
    </row>
    <row r="94" spans="1:10" s="688" customFormat="1" ht="25.5" hidden="1">
      <c r="A94" s="940">
        <v>1151100</v>
      </c>
      <c r="B94" s="943" t="s">
        <v>265</v>
      </c>
      <c r="C94" s="944">
        <v>461100</v>
      </c>
      <c r="D94" s="772"/>
      <c r="E94" s="772"/>
      <c r="F94" s="772"/>
      <c r="G94" s="772"/>
      <c r="H94" s="772"/>
      <c r="I94" s="772"/>
      <c r="J94" s="1438">
        <v>0</v>
      </c>
    </row>
    <row r="95" spans="1:10" s="688" customFormat="1" ht="25.5" hidden="1">
      <c r="A95" s="940">
        <v>1151200</v>
      </c>
      <c r="B95" s="943" t="s">
        <v>637</v>
      </c>
      <c r="C95" s="944">
        <v>461200</v>
      </c>
      <c r="D95" s="1442"/>
      <c r="E95" s="1442"/>
      <c r="F95" s="1442"/>
      <c r="G95" s="1442"/>
      <c r="H95" s="1442"/>
      <c r="I95" s="1442"/>
      <c r="J95" s="1438">
        <v>0</v>
      </c>
    </row>
    <row r="96" spans="1:10" s="688" customFormat="1" ht="25.5" hidden="1">
      <c r="A96" s="940">
        <v>1152000</v>
      </c>
      <c r="B96" s="945" t="s">
        <v>518</v>
      </c>
      <c r="C96" s="946" t="s">
        <v>358</v>
      </c>
      <c r="D96" s="1443">
        <v>0</v>
      </c>
      <c r="E96" s="1443"/>
      <c r="F96" s="1443">
        <v>0</v>
      </c>
      <c r="G96" s="1443">
        <v>0</v>
      </c>
      <c r="H96" s="1443">
        <v>0</v>
      </c>
      <c r="I96" s="1443">
        <v>0</v>
      </c>
      <c r="J96" s="1438">
        <v>0</v>
      </c>
    </row>
    <row r="97" spans="1:10" s="688" customFormat="1" ht="25.5" hidden="1">
      <c r="A97" s="940">
        <v>1152100</v>
      </c>
      <c r="B97" s="948" t="s">
        <v>541</v>
      </c>
      <c r="C97" s="944">
        <v>462100</v>
      </c>
      <c r="D97" s="777"/>
      <c r="E97" s="777"/>
      <c r="F97" s="777"/>
      <c r="G97" s="784"/>
      <c r="H97" s="784"/>
      <c r="I97" s="743"/>
      <c r="J97" s="1438">
        <v>0</v>
      </c>
    </row>
    <row r="98" spans="1:10" s="688" customFormat="1" ht="26.25" hidden="1" thickBot="1">
      <c r="A98" s="950">
        <v>1152200</v>
      </c>
      <c r="B98" s="951" t="s">
        <v>759</v>
      </c>
      <c r="C98" s="952">
        <v>462200</v>
      </c>
      <c r="D98" s="779"/>
      <c r="E98" s="779"/>
      <c r="F98" s="779"/>
      <c r="G98" s="786"/>
      <c r="H98" s="786"/>
      <c r="I98" s="747"/>
      <c r="J98" s="1438">
        <v>0</v>
      </c>
    </row>
    <row r="99" spans="1:10" s="688" customFormat="1" ht="25.5" hidden="1">
      <c r="A99" s="938">
        <v>1153000</v>
      </c>
      <c r="B99" s="954" t="s">
        <v>760</v>
      </c>
      <c r="C99" s="955" t="s">
        <v>358</v>
      </c>
      <c r="D99" s="1444">
        <f>D114</f>
        <v>96101</v>
      </c>
      <c r="E99" s="1444"/>
      <c r="F99" s="1444">
        <f>F114</f>
        <v>41131.699999999997</v>
      </c>
      <c r="G99" s="1444">
        <f>G114</f>
        <v>0</v>
      </c>
      <c r="H99" s="1444">
        <f>H114</f>
        <v>0</v>
      </c>
      <c r="I99" s="1444">
        <f>I114</f>
        <v>0</v>
      </c>
      <c r="J99" s="1438">
        <f>F99</f>
        <v>41131.699999999997</v>
      </c>
    </row>
    <row r="100" spans="1:10" s="688" customFormat="1" ht="24.75" hidden="1" customHeight="1">
      <c r="A100" s="940">
        <v>1153100</v>
      </c>
      <c r="B100" s="948" t="s">
        <v>761</v>
      </c>
      <c r="C100" s="944">
        <v>463100</v>
      </c>
      <c r="D100" s="1443"/>
      <c r="E100" s="1443"/>
      <c r="F100" s="1443"/>
      <c r="G100" s="1443"/>
      <c r="H100" s="1443"/>
      <c r="I100" s="1443"/>
      <c r="J100" s="1438">
        <v>0</v>
      </c>
    </row>
    <row r="101" spans="1:10" s="688" customFormat="1" hidden="1">
      <c r="A101" s="940">
        <v>1153200</v>
      </c>
      <c r="B101" s="948" t="s">
        <v>101</v>
      </c>
      <c r="C101" s="944">
        <v>463200</v>
      </c>
      <c r="D101" s="1443"/>
      <c r="E101" s="1443"/>
      <c r="F101" s="1443"/>
      <c r="G101" s="1443"/>
      <c r="H101" s="1443"/>
      <c r="I101" s="1443"/>
      <c r="J101" s="1438">
        <v>0</v>
      </c>
    </row>
    <row r="102" spans="1:10" s="688" customFormat="1" ht="38.25" hidden="1">
      <c r="A102" s="940">
        <v>1153300</v>
      </c>
      <c r="B102" s="948" t="s">
        <v>501</v>
      </c>
      <c r="C102" s="944">
        <v>463300</v>
      </c>
      <c r="D102" s="1443"/>
      <c r="E102" s="1443"/>
      <c r="F102" s="1443"/>
      <c r="G102" s="1443"/>
      <c r="H102" s="1443"/>
      <c r="I102" s="1443"/>
      <c r="J102" s="1438">
        <v>0</v>
      </c>
    </row>
    <row r="103" spans="1:10" s="688" customFormat="1" ht="38.25" hidden="1">
      <c r="A103" s="940">
        <v>1153400</v>
      </c>
      <c r="B103" s="948" t="s">
        <v>502</v>
      </c>
      <c r="C103" s="944">
        <v>463400</v>
      </c>
      <c r="D103" s="1443"/>
      <c r="E103" s="1443"/>
      <c r="F103" s="1443"/>
      <c r="G103" s="1443"/>
      <c r="H103" s="1443"/>
      <c r="I103" s="1443"/>
      <c r="J103" s="1438">
        <v>0</v>
      </c>
    </row>
    <row r="104" spans="1:10" s="688" customFormat="1" hidden="1">
      <c r="A104" s="940">
        <v>1153500</v>
      </c>
      <c r="B104" s="957" t="s">
        <v>503</v>
      </c>
      <c r="C104" s="944">
        <v>463500</v>
      </c>
      <c r="D104" s="1443"/>
      <c r="E104" s="1443"/>
      <c r="F104" s="1443"/>
      <c r="G104" s="1443"/>
      <c r="H104" s="1443"/>
      <c r="I104" s="1443"/>
      <c r="J104" s="1438">
        <v>0</v>
      </c>
    </row>
    <row r="105" spans="1:10" s="688" customFormat="1" ht="38.25" hidden="1">
      <c r="A105" s="940">
        <v>1153700</v>
      </c>
      <c r="B105" s="957" t="s">
        <v>504</v>
      </c>
      <c r="C105" s="944">
        <v>463700</v>
      </c>
      <c r="D105" s="1443"/>
      <c r="E105" s="1443"/>
      <c r="F105" s="1443"/>
      <c r="G105" s="1443"/>
      <c r="H105" s="1443"/>
      <c r="I105" s="1443"/>
      <c r="J105" s="1438">
        <v>0</v>
      </c>
    </row>
    <row r="106" spans="1:10" s="688" customFormat="1" ht="38.25" hidden="1">
      <c r="A106" s="940">
        <v>1153800</v>
      </c>
      <c r="B106" s="957" t="s">
        <v>995</v>
      </c>
      <c r="C106" s="944">
        <v>463800</v>
      </c>
      <c r="D106" s="1443"/>
      <c r="E106" s="1443"/>
      <c r="F106" s="1443"/>
      <c r="G106" s="1443"/>
      <c r="H106" s="1443"/>
      <c r="I106" s="1443"/>
      <c r="J106" s="1438">
        <v>0</v>
      </c>
    </row>
    <row r="107" spans="1:10" s="688" customFormat="1" hidden="1">
      <c r="A107" s="940">
        <v>1153900</v>
      </c>
      <c r="B107" s="957" t="s">
        <v>996</v>
      </c>
      <c r="C107" s="944">
        <v>463900</v>
      </c>
      <c r="D107" s="1443"/>
      <c r="E107" s="1443"/>
      <c r="F107" s="1443"/>
      <c r="G107" s="1443"/>
      <c r="H107" s="1443"/>
      <c r="I107" s="1443"/>
      <c r="J107" s="1438">
        <v>0</v>
      </c>
    </row>
    <row r="108" spans="1:10" s="688" customFormat="1" ht="25.5" hidden="1">
      <c r="A108" s="940">
        <v>1154000</v>
      </c>
      <c r="B108" s="958" t="s">
        <v>997</v>
      </c>
      <c r="C108" s="946" t="s">
        <v>358</v>
      </c>
      <c r="D108" s="1443">
        <v>0</v>
      </c>
      <c r="E108" s="1443"/>
      <c r="F108" s="1443">
        <v>0</v>
      </c>
      <c r="G108" s="1443">
        <v>0</v>
      </c>
      <c r="H108" s="1443">
        <v>0</v>
      </c>
      <c r="I108" s="1443">
        <v>0</v>
      </c>
      <c r="J108" s="1438">
        <v>0</v>
      </c>
    </row>
    <row r="109" spans="1:10" s="688" customFormat="1" ht="25.5" hidden="1">
      <c r="A109" s="940">
        <v>1154100</v>
      </c>
      <c r="B109" s="957" t="s">
        <v>210</v>
      </c>
      <c r="C109" s="944">
        <v>465100</v>
      </c>
      <c r="D109" s="1134"/>
      <c r="E109" s="1134"/>
      <c r="F109" s="1134"/>
      <c r="G109" s="1445"/>
      <c r="H109" s="1445"/>
      <c r="I109" s="1446"/>
      <c r="J109" s="1438">
        <v>0</v>
      </c>
    </row>
    <row r="110" spans="1:10" s="688" customFormat="1" hidden="1">
      <c r="A110" s="940">
        <v>1154200</v>
      </c>
      <c r="B110" s="957" t="s">
        <v>211</v>
      </c>
      <c r="C110" s="944">
        <v>465200</v>
      </c>
      <c r="D110" s="1134"/>
      <c r="E110" s="1134"/>
      <c r="F110" s="1134"/>
      <c r="G110" s="1445"/>
      <c r="H110" s="1445"/>
      <c r="I110" s="1446"/>
      <c r="J110" s="1438">
        <v>0</v>
      </c>
    </row>
    <row r="111" spans="1:10" s="688" customFormat="1" hidden="1">
      <c r="A111" s="940">
        <v>1154300</v>
      </c>
      <c r="B111" s="957" t="s">
        <v>212</v>
      </c>
      <c r="C111" s="944">
        <v>465300</v>
      </c>
      <c r="D111" s="1134"/>
      <c r="E111" s="1134"/>
      <c r="F111" s="1134"/>
      <c r="G111" s="1445"/>
      <c r="H111" s="1445"/>
      <c r="I111" s="1446"/>
      <c r="J111" s="1438">
        <v>0</v>
      </c>
    </row>
    <row r="112" spans="1:10" s="688" customFormat="1" ht="38.25" hidden="1">
      <c r="A112" s="940">
        <v>1154500</v>
      </c>
      <c r="B112" s="957" t="s">
        <v>67</v>
      </c>
      <c r="C112" s="944">
        <v>465500</v>
      </c>
      <c r="D112" s="1134"/>
      <c r="E112" s="1134"/>
      <c r="F112" s="1134"/>
      <c r="G112" s="1445"/>
      <c r="H112" s="1445"/>
      <c r="I112" s="1446"/>
      <c r="J112" s="1438">
        <v>0</v>
      </c>
    </row>
    <row r="113" spans="1:14" s="688" customFormat="1" ht="38.25" hidden="1">
      <c r="A113" s="940">
        <v>1154600</v>
      </c>
      <c r="B113" s="957" t="s">
        <v>68</v>
      </c>
      <c r="C113" s="944">
        <v>465600</v>
      </c>
      <c r="D113" s="777"/>
      <c r="E113" s="777"/>
      <c r="F113" s="777"/>
      <c r="G113" s="784"/>
      <c r="H113" s="784"/>
      <c r="I113" s="743"/>
      <c r="J113" s="1438">
        <v>0</v>
      </c>
    </row>
    <row r="114" spans="1:14" s="688" customFormat="1" ht="30.75" customHeight="1" thickBot="1">
      <c r="A114" s="950">
        <v>1154700</v>
      </c>
      <c r="B114" s="962" t="s">
        <v>78</v>
      </c>
      <c r="C114" s="746" t="s">
        <v>79</v>
      </c>
      <c r="D114" s="1518">
        <v>96101</v>
      </c>
      <c r="E114" s="2146">
        <v>-54969.3</v>
      </c>
      <c r="F114" s="1518">
        <f>D114+E114</f>
        <v>41131.699999999997</v>
      </c>
      <c r="G114" s="1518">
        <v>0</v>
      </c>
      <c r="H114" s="1518">
        <v>0</v>
      </c>
      <c r="I114" s="1518">
        <v>0</v>
      </c>
      <c r="J114" s="1499">
        <f>F114</f>
        <v>41131.699999999997</v>
      </c>
      <c r="K114" s="2095" t="s">
        <v>2300</v>
      </c>
      <c r="N114" s="2147"/>
    </row>
    <row r="115" spans="1:14" s="688" customFormat="1" ht="24.75" customHeight="1" thickBot="1">
      <c r="A115" s="963">
        <v>1160000</v>
      </c>
      <c r="B115" s="780" t="s">
        <v>80</v>
      </c>
      <c r="C115" s="734" t="s">
        <v>358</v>
      </c>
      <c r="D115" s="781">
        <v>0</v>
      </c>
      <c r="E115" s="781"/>
      <c r="F115" s="781">
        <v>0</v>
      </c>
      <c r="G115" s="781">
        <v>0</v>
      </c>
      <c r="H115" s="781">
        <v>0</v>
      </c>
      <c r="I115" s="781">
        <v>0</v>
      </c>
      <c r="J115" s="1438">
        <v>0</v>
      </c>
    </row>
    <row r="116" spans="1:14" s="688" customFormat="1" ht="0.75" hidden="1" customHeight="1" thickBot="1">
      <c r="A116" s="935">
        <v>1161000</v>
      </c>
      <c r="B116" s="782" t="s">
        <v>81</v>
      </c>
      <c r="C116" s="783" t="s">
        <v>358</v>
      </c>
      <c r="D116" s="777">
        <v>0</v>
      </c>
      <c r="E116" s="777"/>
      <c r="F116" s="777">
        <v>0</v>
      </c>
      <c r="G116" s="777">
        <v>0</v>
      </c>
      <c r="H116" s="777">
        <v>0</v>
      </c>
      <c r="I116" s="777">
        <v>0</v>
      </c>
      <c r="J116" s="1438">
        <v>0</v>
      </c>
    </row>
    <row r="117" spans="1:14" s="688" customFormat="1" ht="38.25" hidden="1">
      <c r="A117" s="935">
        <v>1161100</v>
      </c>
      <c r="B117" s="741" t="s">
        <v>1705</v>
      </c>
      <c r="C117" s="762">
        <v>471100</v>
      </c>
      <c r="D117" s="777"/>
      <c r="E117" s="777"/>
      <c r="F117" s="777"/>
      <c r="G117" s="777"/>
      <c r="H117" s="777"/>
      <c r="I117" s="777"/>
      <c r="J117" s="1438">
        <v>0</v>
      </c>
    </row>
    <row r="118" spans="1:14" s="688" customFormat="1" ht="25.5" hidden="1">
      <c r="A118" s="935">
        <v>1161200</v>
      </c>
      <c r="B118" s="776" t="s">
        <v>1667</v>
      </c>
      <c r="C118" s="762">
        <v>471200</v>
      </c>
      <c r="D118" s="777"/>
      <c r="E118" s="777"/>
      <c r="F118" s="777"/>
      <c r="G118" s="777"/>
      <c r="H118" s="777"/>
      <c r="I118" s="777"/>
      <c r="J118" s="1438">
        <v>0</v>
      </c>
    </row>
    <row r="119" spans="1:14" s="688" customFormat="1" ht="38.25" hidden="1">
      <c r="A119" s="935">
        <v>1162000</v>
      </c>
      <c r="B119" s="782" t="s">
        <v>1125</v>
      </c>
      <c r="C119" s="783" t="s">
        <v>358</v>
      </c>
      <c r="D119" s="777">
        <v>0</v>
      </c>
      <c r="E119" s="777"/>
      <c r="F119" s="777">
        <v>0</v>
      </c>
      <c r="G119" s="777">
        <v>0</v>
      </c>
      <c r="H119" s="777">
        <v>0</v>
      </c>
      <c r="I119" s="777">
        <v>0</v>
      </c>
      <c r="J119" s="1438">
        <v>0</v>
      </c>
    </row>
    <row r="120" spans="1:14" s="688" customFormat="1" ht="25.5" hidden="1">
      <c r="A120" s="935">
        <v>1162100</v>
      </c>
      <c r="B120" s="776" t="s">
        <v>1668</v>
      </c>
      <c r="C120" s="742" t="s">
        <v>130</v>
      </c>
      <c r="D120" s="777"/>
      <c r="E120" s="777"/>
      <c r="F120" s="777"/>
      <c r="G120" s="777"/>
      <c r="H120" s="777"/>
      <c r="I120" s="777"/>
      <c r="J120" s="1438">
        <v>0</v>
      </c>
    </row>
    <row r="121" spans="1:14" s="688" customFormat="1" hidden="1">
      <c r="A121" s="935">
        <v>1162200</v>
      </c>
      <c r="B121" s="776" t="s">
        <v>1669</v>
      </c>
      <c r="C121" s="742" t="s">
        <v>24</v>
      </c>
      <c r="D121" s="777"/>
      <c r="E121" s="777"/>
      <c r="F121" s="777"/>
      <c r="G121" s="777"/>
      <c r="H121" s="777"/>
      <c r="I121" s="777"/>
      <c r="J121" s="1438">
        <v>0</v>
      </c>
    </row>
    <row r="122" spans="1:14" s="688" customFormat="1" ht="25.5" hidden="1">
      <c r="A122" s="935">
        <v>1162300</v>
      </c>
      <c r="B122" s="776" t="s">
        <v>1670</v>
      </c>
      <c r="C122" s="742" t="s">
        <v>26</v>
      </c>
      <c r="D122" s="777"/>
      <c r="E122" s="777"/>
      <c r="F122" s="777"/>
      <c r="G122" s="777"/>
      <c r="H122" s="777"/>
      <c r="I122" s="777"/>
      <c r="J122" s="1438">
        <v>0</v>
      </c>
    </row>
    <row r="123" spans="1:14" s="688" customFormat="1" hidden="1">
      <c r="A123" s="935">
        <v>1162400</v>
      </c>
      <c r="B123" s="776" t="s">
        <v>1671</v>
      </c>
      <c r="C123" s="742" t="s">
        <v>832</v>
      </c>
      <c r="D123" s="777"/>
      <c r="E123" s="777"/>
      <c r="F123" s="777"/>
      <c r="G123" s="777"/>
      <c r="H123" s="777"/>
      <c r="I123" s="777"/>
      <c r="J123" s="1438">
        <v>0</v>
      </c>
    </row>
    <row r="124" spans="1:14" s="688" customFormat="1" ht="25.5" hidden="1">
      <c r="A124" s="935">
        <v>1162500</v>
      </c>
      <c r="B124" s="776" t="s">
        <v>1672</v>
      </c>
      <c r="C124" s="742" t="s">
        <v>834</v>
      </c>
      <c r="D124" s="777"/>
      <c r="E124" s="777"/>
      <c r="F124" s="777"/>
      <c r="G124" s="777"/>
      <c r="H124" s="777"/>
      <c r="I124" s="777"/>
      <c r="J124" s="1438">
        <v>0</v>
      </c>
    </row>
    <row r="125" spans="1:14" s="688" customFormat="1" hidden="1">
      <c r="A125" s="935">
        <v>1162600</v>
      </c>
      <c r="B125" s="776" t="s">
        <v>1673</v>
      </c>
      <c r="C125" s="742" t="s">
        <v>511</v>
      </c>
      <c r="D125" s="777"/>
      <c r="E125" s="777"/>
      <c r="F125" s="777"/>
      <c r="G125" s="777"/>
      <c r="H125" s="777"/>
      <c r="I125" s="777"/>
      <c r="J125" s="1438">
        <v>0</v>
      </c>
    </row>
    <row r="126" spans="1:14" s="688" customFormat="1" ht="25.5" hidden="1">
      <c r="A126" s="935">
        <v>1162700</v>
      </c>
      <c r="B126" s="741" t="s">
        <v>1674</v>
      </c>
      <c r="C126" s="742" t="s">
        <v>513</v>
      </c>
      <c r="D126" s="777"/>
      <c r="E126" s="777"/>
      <c r="F126" s="777"/>
      <c r="G126" s="777"/>
      <c r="H126" s="777"/>
      <c r="I126" s="777"/>
      <c r="J126" s="1438">
        <v>0</v>
      </c>
    </row>
    <row r="127" spans="1:14" s="688" customFormat="1" hidden="1">
      <c r="A127" s="935">
        <v>1162800</v>
      </c>
      <c r="B127" s="776" t="s">
        <v>1675</v>
      </c>
      <c r="C127" s="742" t="s">
        <v>872</v>
      </c>
      <c r="D127" s="784"/>
      <c r="E127" s="784"/>
      <c r="F127" s="784"/>
      <c r="G127" s="784"/>
      <c r="H127" s="784"/>
      <c r="I127" s="784"/>
      <c r="J127" s="1438">
        <v>0</v>
      </c>
    </row>
    <row r="128" spans="1:14" s="688" customFormat="1" hidden="1">
      <c r="A128" s="964">
        <v>1162900</v>
      </c>
      <c r="B128" s="776" t="s">
        <v>1676</v>
      </c>
      <c r="C128" s="742" t="s">
        <v>874</v>
      </c>
      <c r="D128" s="784"/>
      <c r="E128" s="784"/>
      <c r="F128" s="784"/>
      <c r="G128" s="784"/>
      <c r="H128" s="784"/>
      <c r="I128" s="784"/>
      <c r="J128" s="1438">
        <v>0</v>
      </c>
    </row>
    <row r="129" spans="1:10" s="688" customFormat="1" hidden="1">
      <c r="A129" s="964">
        <v>1163000</v>
      </c>
      <c r="B129" s="782" t="s">
        <v>58</v>
      </c>
      <c r="C129" s="771" t="s">
        <v>358</v>
      </c>
      <c r="D129" s="784">
        <v>0</v>
      </c>
      <c r="E129" s="784"/>
      <c r="F129" s="784">
        <v>0</v>
      </c>
      <c r="G129" s="784">
        <v>0</v>
      </c>
      <c r="H129" s="784">
        <v>0</v>
      </c>
      <c r="I129" s="784">
        <v>0</v>
      </c>
      <c r="J129" s="1438">
        <v>0</v>
      </c>
    </row>
    <row r="130" spans="1:10" s="688" customFormat="1" ht="13.5" hidden="1" thickBot="1">
      <c r="A130" s="965">
        <v>1163100</v>
      </c>
      <c r="B130" s="765" t="s">
        <v>798</v>
      </c>
      <c r="C130" s="746" t="s">
        <v>799</v>
      </c>
      <c r="D130" s="786"/>
      <c r="E130" s="786"/>
      <c r="F130" s="786"/>
      <c r="G130" s="786"/>
      <c r="H130" s="786"/>
      <c r="I130" s="786"/>
      <c r="J130" s="1438">
        <v>0</v>
      </c>
    </row>
    <row r="131" spans="1:10" s="688" customFormat="1" hidden="1">
      <c r="A131" s="966">
        <v>1170000</v>
      </c>
      <c r="B131" s="788" t="s">
        <v>875</v>
      </c>
      <c r="C131" s="734" t="s">
        <v>358</v>
      </c>
      <c r="D131" s="790">
        <f>D135</f>
        <v>0</v>
      </c>
      <c r="E131" s="790"/>
      <c r="F131" s="790">
        <f>F135</f>
        <v>0</v>
      </c>
      <c r="G131" s="790">
        <f>G135</f>
        <v>0</v>
      </c>
      <c r="H131" s="790">
        <f>H135</f>
        <v>0</v>
      </c>
      <c r="I131" s="790">
        <f>I135</f>
        <v>0</v>
      </c>
      <c r="J131" s="1438">
        <f>J135</f>
        <v>0</v>
      </c>
    </row>
    <row r="132" spans="1:10" s="688" customFormat="1" ht="38.25" hidden="1">
      <c r="A132" s="964">
        <v>1171000</v>
      </c>
      <c r="B132" s="792" t="s">
        <v>215</v>
      </c>
      <c r="C132" s="734" t="s">
        <v>358</v>
      </c>
      <c r="D132" s="793">
        <v>0</v>
      </c>
      <c r="E132" s="793"/>
      <c r="F132" s="793">
        <v>0</v>
      </c>
      <c r="G132" s="793">
        <v>0</v>
      </c>
      <c r="H132" s="793">
        <v>0</v>
      </c>
      <c r="I132" s="793">
        <v>0</v>
      </c>
      <c r="J132" s="1438">
        <v>0</v>
      </c>
    </row>
    <row r="133" spans="1:10" s="688" customFormat="1" ht="1.5" hidden="1" customHeight="1">
      <c r="A133" s="964">
        <v>1171100</v>
      </c>
      <c r="B133" s="741" t="s">
        <v>1677</v>
      </c>
      <c r="C133" s="738" t="s">
        <v>479</v>
      </c>
      <c r="D133" s="784"/>
      <c r="E133" s="784"/>
      <c r="F133" s="784"/>
      <c r="G133" s="784"/>
      <c r="H133" s="784"/>
      <c r="I133" s="784"/>
      <c r="J133" s="1438">
        <v>0</v>
      </c>
    </row>
    <row r="134" spans="1:10" s="688" customFormat="1" ht="25.5" hidden="1">
      <c r="A134" s="964">
        <v>1171200</v>
      </c>
      <c r="B134" s="776" t="s">
        <v>1678</v>
      </c>
      <c r="C134" s="794" t="s">
        <v>352</v>
      </c>
      <c r="D134" s="784"/>
      <c r="E134" s="784"/>
      <c r="F134" s="784"/>
      <c r="G134" s="784"/>
      <c r="H134" s="784"/>
      <c r="I134" s="784"/>
      <c r="J134" s="1438">
        <v>0</v>
      </c>
    </row>
    <row r="135" spans="1:10" s="688" customFormat="1" ht="51" hidden="1">
      <c r="A135" s="935">
        <v>1172000</v>
      </c>
      <c r="B135" s="795" t="s">
        <v>1017</v>
      </c>
      <c r="C135" s="771" t="s">
        <v>358</v>
      </c>
      <c r="D135" s="790">
        <f>D137+D138</f>
        <v>0</v>
      </c>
      <c r="E135" s="790"/>
      <c r="F135" s="790">
        <f>F137+F138</f>
        <v>0</v>
      </c>
      <c r="G135" s="790">
        <f>G137+G138</f>
        <v>0</v>
      </c>
      <c r="H135" s="790">
        <f>H137+H138</f>
        <v>0</v>
      </c>
      <c r="I135" s="790">
        <f>I137+I138</f>
        <v>0</v>
      </c>
      <c r="J135" s="1438">
        <f>F135</f>
        <v>0</v>
      </c>
    </row>
    <row r="136" spans="1:10" s="688" customFormat="1" hidden="1">
      <c r="A136" s="935">
        <v>1172100</v>
      </c>
      <c r="B136" s="763" t="s">
        <v>1102</v>
      </c>
      <c r="C136" s="738" t="s">
        <v>1018</v>
      </c>
      <c r="D136" s="784"/>
      <c r="E136" s="743"/>
      <c r="F136" s="784"/>
      <c r="G136" s="784"/>
      <c r="H136" s="784"/>
      <c r="I136" s="784"/>
      <c r="J136" s="1438">
        <v>0</v>
      </c>
    </row>
    <row r="137" spans="1:10" s="688" customFormat="1" hidden="1">
      <c r="A137" s="935">
        <v>1172200</v>
      </c>
      <c r="B137" s="763" t="s">
        <v>1103</v>
      </c>
      <c r="C137" s="796">
        <v>482200</v>
      </c>
      <c r="D137" s="784">
        <v>0</v>
      </c>
      <c r="E137" s="743"/>
      <c r="F137" s="784">
        <v>0</v>
      </c>
      <c r="G137" s="784">
        <v>0</v>
      </c>
      <c r="H137" s="784">
        <v>0</v>
      </c>
      <c r="I137" s="784">
        <v>0</v>
      </c>
      <c r="J137" s="1438">
        <f>F137</f>
        <v>0</v>
      </c>
    </row>
    <row r="138" spans="1:10" s="688" customFormat="1" hidden="1">
      <c r="A138" s="935">
        <v>1172300</v>
      </c>
      <c r="B138" s="776" t="s">
        <v>1679</v>
      </c>
      <c r="C138" s="742" t="s">
        <v>1020</v>
      </c>
      <c r="D138" s="791">
        <v>0</v>
      </c>
      <c r="E138" s="743"/>
      <c r="F138" s="791">
        <v>0</v>
      </c>
      <c r="G138" s="791">
        <v>0</v>
      </c>
      <c r="H138" s="791">
        <v>0</v>
      </c>
      <c r="I138" s="791">
        <v>0</v>
      </c>
      <c r="J138" s="1438">
        <f>F138</f>
        <v>0</v>
      </c>
    </row>
    <row r="139" spans="1:10" s="688" customFormat="1" ht="0.75" hidden="1" customHeight="1" thickBot="1">
      <c r="A139" s="935">
        <v>1172400</v>
      </c>
      <c r="B139" s="797" t="s">
        <v>1680</v>
      </c>
      <c r="C139" s="742" t="s">
        <v>125</v>
      </c>
      <c r="D139" s="793"/>
      <c r="E139" s="743"/>
      <c r="F139" s="793"/>
      <c r="G139" s="793"/>
      <c r="H139" s="793"/>
      <c r="I139" s="793"/>
      <c r="J139" s="1438">
        <v>0</v>
      </c>
    </row>
    <row r="140" spans="1:10" s="688" customFormat="1" ht="26.25" hidden="1" thickBot="1">
      <c r="A140" s="935">
        <v>1173000</v>
      </c>
      <c r="B140" s="795" t="s">
        <v>126</v>
      </c>
      <c r="C140" s="771" t="s">
        <v>358</v>
      </c>
      <c r="D140" s="793">
        <v>0</v>
      </c>
      <c r="E140" s="793"/>
      <c r="F140" s="793">
        <v>0</v>
      </c>
      <c r="G140" s="793">
        <v>0</v>
      </c>
      <c r="H140" s="793">
        <v>0</v>
      </c>
      <c r="I140" s="793">
        <v>0</v>
      </c>
      <c r="J140" s="1438">
        <v>0</v>
      </c>
    </row>
    <row r="141" spans="1:10" s="688" customFormat="1" ht="26.25" hidden="1" thickBot="1">
      <c r="A141" s="964">
        <v>1173100</v>
      </c>
      <c r="B141" s="798" t="s">
        <v>127</v>
      </c>
      <c r="C141" s="742" t="s">
        <v>1088</v>
      </c>
      <c r="D141" s="793"/>
      <c r="E141" s="743"/>
      <c r="F141" s="793"/>
      <c r="G141" s="793"/>
      <c r="H141" s="793"/>
      <c r="I141" s="793"/>
      <c r="J141" s="1438">
        <v>0</v>
      </c>
    </row>
    <row r="142" spans="1:10" s="688" customFormat="1" ht="39" hidden="1" thickBot="1">
      <c r="A142" s="964">
        <v>1174000</v>
      </c>
      <c r="B142" s="795" t="s">
        <v>1089</v>
      </c>
      <c r="C142" s="771" t="s">
        <v>358</v>
      </c>
      <c r="D142" s="793">
        <v>0</v>
      </c>
      <c r="E142" s="793"/>
      <c r="F142" s="793">
        <v>0</v>
      </c>
      <c r="G142" s="793">
        <v>0</v>
      </c>
      <c r="H142" s="793">
        <v>0</v>
      </c>
      <c r="I142" s="793">
        <v>0</v>
      </c>
      <c r="J142" s="1438">
        <v>0</v>
      </c>
    </row>
    <row r="143" spans="1:10" s="688" customFormat="1" ht="26.25" hidden="1" thickBot="1">
      <c r="A143" s="964">
        <v>1174100</v>
      </c>
      <c r="B143" s="798" t="s">
        <v>1104</v>
      </c>
      <c r="C143" s="742" t="s">
        <v>1090</v>
      </c>
      <c r="D143" s="793"/>
      <c r="E143" s="793"/>
      <c r="F143" s="793"/>
      <c r="G143" s="793"/>
      <c r="H143" s="793"/>
      <c r="I143" s="793"/>
      <c r="J143" s="1438">
        <v>0</v>
      </c>
    </row>
    <row r="144" spans="1:10" s="688" customFormat="1" ht="26.25" hidden="1" thickBot="1">
      <c r="A144" s="964">
        <v>1174200</v>
      </c>
      <c r="B144" s="797" t="s">
        <v>1681</v>
      </c>
      <c r="C144" s="742" t="s">
        <v>447</v>
      </c>
      <c r="D144" s="793"/>
      <c r="E144" s="793"/>
      <c r="F144" s="793"/>
      <c r="G144" s="793"/>
      <c r="H144" s="793"/>
      <c r="I144" s="793"/>
      <c r="J144" s="1438">
        <v>0</v>
      </c>
    </row>
    <row r="145" spans="1:15" s="688" customFormat="1" ht="51.75" hidden="1" thickBot="1">
      <c r="A145" s="964">
        <v>1175000</v>
      </c>
      <c r="B145" s="795" t="s">
        <v>558</v>
      </c>
      <c r="C145" s="771" t="s">
        <v>358</v>
      </c>
      <c r="D145" s="793">
        <v>0</v>
      </c>
      <c r="E145" s="793"/>
      <c r="F145" s="793">
        <v>0</v>
      </c>
      <c r="G145" s="793">
        <v>0</v>
      </c>
      <c r="H145" s="793">
        <v>0</v>
      </c>
      <c r="I145" s="793">
        <v>0</v>
      </c>
      <c r="J145" s="1438">
        <v>0</v>
      </c>
    </row>
    <row r="146" spans="1:15" s="688" customFormat="1" ht="39" hidden="1" thickBot="1">
      <c r="A146" s="964">
        <v>1175100</v>
      </c>
      <c r="B146" s="797" t="s">
        <v>1682</v>
      </c>
      <c r="C146" s="742" t="s">
        <v>227</v>
      </c>
      <c r="D146" s="793"/>
      <c r="E146" s="793"/>
      <c r="F146" s="793"/>
      <c r="G146" s="793"/>
      <c r="H146" s="793"/>
      <c r="I146" s="793"/>
      <c r="J146" s="1438">
        <v>0</v>
      </c>
    </row>
    <row r="147" spans="1:15" s="688" customFormat="1" ht="13.5" hidden="1" thickBot="1">
      <c r="A147" s="964">
        <v>1176000</v>
      </c>
      <c r="B147" s="795" t="s">
        <v>228</v>
      </c>
      <c r="C147" s="771" t="s">
        <v>358</v>
      </c>
      <c r="D147" s="793">
        <v>0</v>
      </c>
      <c r="E147" s="793"/>
      <c r="F147" s="793">
        <v>0</v>
      </c>
      <c r="G147" s="793">
        <v>0</v>
      </c>
      <c r="H147" s="793">
        <v>0</v>
      </c>
      <c r="I147" s="793">
        <v>0</v>
      </c>
      <c r="J147" s="1438">
        <v>0</v>
      </c>
    </row>
    <row r="148" spans="1:15" s="688" customFormat="1" ht="13.5" hidden="1" thickBot="1">
      <c r="A148" s="964">
        <v>1176100</v>
      </c>
      <c r="B148" s="797" t="s">
        <v>1683</v>
      </c>
      <c r="C148" s="742" t="s">
        <v>8</v>
      </c>
      <c r="D148" s="793"/>
      <c r="E148" s="743"/>
      <c r="F148" s="793"/>
      <c r="G148" s="793"/>
      <c r="H148" s="793"/>
      <c r="I148" s="793"/>
      <c r="J148" s="1438">
        <v>0</v>
      </c>
    </row>
    <row r="149" spans="1:15" s="688" customFormat="1" ht="13.5" hidden="1" thickBot="1">
      <c r="A149" s="964">
        <v>1177000</v>
      </c>
      <c r="B149" s="795" t="s">
        <v>587</v>
      </c>
      <c r="C149" s="771" t="s">
        <v>358</v>
      </c>
      <c r="D149" s="793">
        <v>0</v>
      </c>
      <c r="E149" s="793"/>
      <c r="F149" s="793">
        <v>0</v>
      </c>
      <c r="G149" s="793">
        <v>0</v>
      </c>
      <c r="H149" s="793">
        <v>0</v>
      </c>
      <c r="I149" s="793">
        <v>0</v>
      </c>
      <c r="J149" s="1438">
        <v>0</v>
      </c>
    </row>
    <row r="150" spans="1:15" s="688" customFormat="1" ht="13.5" hidden="1" thickBot="1">
      <c r="A150" s="965">
        <v>1177100</v>
      </c>
      <c r="B150" s="799" t="s">
        <v>1684</v>
      </c>
      <c r="C150" s="746" t="s">
        <v>259</v>
      </c>
      <c r="D150" s="786"/>
      <c r="E150" s="786"/>
      <c r="F150" s="786"/>
      <c r="G150" s="786"/>
      <c r="H150" s="786"/>
      <c r="I150" s="786"/>
      <c r="J150" s="1438">
        <v>0</v>
      </c>
    </row>
    <row r="151" spans="1:15" s="688" customFormat="1" ht="26.25" thickBot="1">
      <c r="A151" s="968" t="s">
        <v>262</v>
      </c>
      <c r="B151" s="806" t="s">
        <v>648</v>
      </c>
      <c r="C151" s="807" t="s">
        <v>358</v>
      </c>
      <c r="D151" s="1500">
        <f>D152</f>
        <v>0</v>
      </c>
      <c r="E151" s="1500"/>
      <c r="F151" s="1500">
        <f>F152</f>
        <v>0</v>
      </c>
      <c r="G151" s="1500">
        <f>G152</f>
        <v>0</v>
      </c>
      <c r="H151" s="1500">
        <f>H152</f>
        <v>0</v>
      </c>
      <c r="I151" s="1500">
        <f>I152</f>
        <v>0</v>
      </c>
      <c r="J151" s="1499">
        <f>F152</f>
        <v>0</v>
      </c>
    </row>
    <row r="152" spans="1:15" s="688" customFormat="1" ht="21.75" customHeight="1">
      <c r="A152" s="966" t="s">
        <v>650</v>
      </c>
      <c r="B152" s="815" t="s">
        <v>651</v>
      </c>
      <c r="C152" s="734" t="s">
        <v>358</v>
      </c>
      <c r="D152" s="781">
        <f>SUM(D153:D155)</f>
        <v>0</v>
      </c>
      <c r="E152" s="781"/>
      <c r="F152" s="781">
        <f>SUM(F153:F155)</f>
        <v>0</v>
      </c>
      <c r="G152" s="781">
        <f>SUM(G153:G155)</f>
        <v>0</v>
      </c>
      <c r="H152" s="781">
        <f>+SUM(H153:H155)</f>
        <v>0</v>
      </c>
      <c r="I152" s="781">
        <f>SUM(I153:I155)</f>
        <v>0</v>
      </c>
      <c r="J152" s="1498">
        <f>F152</f>
        <v>0</v>
      </c>
    </row>
    <row r="153" spans="1:15" s="688" customFormat="1">
      <c r="A153" s="964" t="s">
        <v>652</v>
      </c>
      <c r="B153" s="797" t="s">
        <v>1685</v>
      </c>
      <c r="C153" s="971" t="s">
        <v>987</v>
      </c>
      <c r="D153" s="793"/>
      <c r="E153" s="743"/>
      <c r="F153" s="793"/>
      <c r="G153" s="793"/>
      <c r="H153" s="793"/>
      <c r="I153" s="793"/>
      <c r="J153" s="1438">
        <f>F153</f>
        <v>0</v>
      </c>
    </row>
    <row r="154" spans="1:15" s="688" customFormat="1" ht="21.75" customHeight="1">
      <c r="A154" s="964" t="s">
        <v>988</v>
      </c>
      <c r="B154" s="797" t="s">
        <v>1686</v>
      </c>
      <c r="C154" s="971" t="s">
        <v>965</v>
      </c>
      <c r="D154" s="1442">
        <v>0</v>
      </c>
      <c r="E154" s="777"/>
      <c r="F154" s="1442">
        <f>D154+E154</f>
        <v>0</v>
      </c>
      <c r="G154" s="1442"/>
      <c r="H154" s="1442"/>
      <c r="I154" s="1442"/>
      <c r="J154" s="1498">
        <f>F154</f>
        <v>0</v>
      </c>
      <c r="K154" s="2636" t="s">
        <v>2227</v>
      </c>
      <c r="L154" s="2600"/>
      <c r="M154" s="2600"/>
      <c r="N154" s="2600"/>
      <c r="O154" s="2600"/>
    </row>
    <row r="155" spans="1:15" s="688" customFormat="1" ht="24.75" customHeight="1">
      <c r="A155" s="964" t="s">
        <v>966</v>
      </c>
      <c r="B155" s="797" t="s">
        <v>1687</v>
      </c>
      <c r="C155" s="971" t="s">
        <v>968</v>
      </c>
      <c r="D155" s="2069">
        <v>0</v>
      </c>
      <c r="E155" s="2007">
        <v>0</v>
      </c>
      <c r="F155" s="2013">
        <f>D155+E155</f>
        <v>0</v>
      </c>
      <c r="G155" s="2008">
        <v>0</v>
      </c>
      <c r="H155" s="2014">
        <v>0</v>
      </c>
      <c r="I155" s="2014">
        <v>0</v>
      </c>
      <c r="J155" s="2009">
        <f>F155</f>
        <v>0</v>
      </c>
    </row>
    <row r="156" spans="1:15" s="688" customFormat="1" hidden="1">
      <c r="A156" s="973" t="s">
        <v>969</v>
      </c>
      <c r="B156" s="797" t="s">
        <v>1688</v>
      </c>
      <c r="C156" s="971" t="s">
        <v>1099</v>
      </c>
      <c r="D156" s="793"/>
      <c r="E156" s="743"/>
      <c r="F156" s="793"/>
      <c r="G156" s="793"/>
      <c r="H156" s="793"/>
      <c r="I156" s="793"/>
      <c r="J156" s="1438">
        <v>0</v>
      </c>
    </row>
    <row r="157" spans="1:15" s="688" customFormat="1" hidden="1">
      <c r="A157" s="973" t="s">
        <v>138</v>
      </c>
      <c r="B157" s="798" t="s">
        <v>139</v>
      </c>
      <c r="C157" s="971" t="s">
        <v>140</v>
      </c>
      <c r="D157" s="1447"/>
      <c r="E157" s="743"/>
      <c r="F157" s="1447"/>
      <c r="G157" s="793"/>
      <c r="H157" s="793"/>
      <c r="I157" s="793"/>
      <c r="J157" s="1438">
        <v>0</v>
      </c>
    </row>
    <row r="158" spans="1:15" s="688" customFormat="1" hidden="1">
      <c r="A158" s="973" t="s">
        <v>141</v>
      </c>
      <c r="B158" s="797" t="s">
        <v>1689</v>
      </c>
      <c r="C158" s="971" t="s">
        <v>897</v>
      </c>
      <c r="D158" s="793"/>
      <c r="E158" s="743"/>
      <c r="F158" s="793"/>
      <c r="G158" s="793"/>
      <c r="H158" s="793"/>
      <c r="I158" s="793"/>
      <c r="J158" s="1438">
        <v>0</v>
      </c>
    </row>
    <row r="159" spans="1:15" s="688" customFormat="1" hidden="1">
      <c r="A159" s="973" t="s">
        <v>898</v>
      </c>
      <c r="B159" s="797" t="s">
        <v>1690</v>
      </c>
      <c r="C159" s="971" t="s">
        <v>900</v>
      </c>
      <c r="D159" s="793"/>
      <c r="E159" s="743"/>
      <c r="F159" s="793"/>
      <c r="G159" s="793"/>
      <c r="H159" s="793"/>
      <c r="I159" s="793"/>
      <c r="J159" s="1438">
        <v>0</v>
      </c>
    </row>
    <row r="160" spans="1:15" s="688" customFormat="1" hidden="1">
      <c r="A160" s="974" t="s">
        <v>800</v>
      </c>
      <c r="B160" s="975" t="s">
        <v>1691</v>
      </c>
      <c r="C160" s="976" t="s">
        <v>657</v>
      </c>
      <c r="D160" s="793"/>
      <c r="E160" s="743"/>
      <c r="F160" s="793"/>
      <c r="G160" s="793"/>
      <c r="H160" s="793"/>
      <c r="I160" s="793"/>
      <c r="J160" s="1438">
        <v>0</v>
      </c>
    </row>
    <row r="161" spans="1:10" s="688" customFormat="1" hidden="1">
      <c r="A161" s="940" t="s">
        <v>801</v>
      </c>
      <c r="B161" s="977" t="s">
        <v>1063</v>
      </c>
      <c r="C161" s="944" t="s">
        <v>1064</v>
      </c>
      <c r="D161" s="793"/>
      <c r="E161" s="743"/>
      <c r="F161" s="793"/>
      <c r="G161" s="793"/>
      <c r="H161" s="793"/>
      <c r="I161" s="793"/>
      <c r="J161" s="1438">
        <v>0</v>
      </c>
    </row>
    <row r="162" spans="1:10" s="688" customFormat="1" hidden="1">
      <c r="A162" s="940" t="s">
        <v>1065</v>
      </c>
      <c r="B162" s="977" t="s">
        <v>1066</v>
      </c>
      <c r="C162" s="944" t="s">
        <v>1067</v>
      </c>
      <c r="D162" s="793"/>
      <c r="E162" s="743"/>
      <c r="F162" s="793"/>
      <c r="G162" s="793"/>
      <c r="H162" s="793"/>
      <c r="I162" s="793"/>
      <c r="J162" s="1438">
        <v>0</v>
      </c>
    </row>
    <row r="163" spans="1:10" s="688" customFormat="1" hidden="1">
      <c r="A163" s="978" t="s">
        <v>658</v>
      </c>
      <c r="B163" s="979" t="s">
        <v>659</v>
      </c>
      <c r="C163" s="980" t="s">
        <v>358</v>
      </c>
      <c r="D163" s="793">
        <v>0</v>
      </c>
      <c r="E163" s="793"/>
      <c r="F163" s="793">
        <v>0</v>
      </c>
      <c r="G163" s="793">
        <v>0</v>
      </c>
      <c r="H163" s="793">
        <v>0</v>
      </c>
      <c r="I163" s="793">
        <v>0</v>
      </c>
      <c r="J163" s="1438">
        <v>0</v>
      </c>
    </row>
    <row r="164" spans="1:10" hidden="1">
      <c r="A164" s="973" t="s">
        <v>660</v>
      </c>
      <c r="B164" s="798" t="s">
        <v>661</v>
      </c>
      <c r="C164" s="971" t="s">
        <v>662</v>
      </c>
      <c r="D164" s="793"/>
      <c r="E164" s="743"/>
      <c r="F164" s="793"/>
      <c r="G164" s="793"/>
      <c r="H164" s="793"/>
      <c r="I164" s="793"/>
      <c r="J164" s="1438">
        <v>0</v>
      </c>
    </row>
    <row r="165" spans="1:10" hidden="1">
      <c r="A165" s="973" t="s">
        <v>663</v>
      </c>
      <c r="B165" s="798" t="s">
        <v>664</v>
      </c>
      <c r="C165" s="971" t="s">
        <v>665</v>
      </c>
      <c r="D165" s="793"/>
      <c r="E165" s="743"/>
      <c r="F165" s="793"/>
      <c r="G165" s="793"/>
      <c r="H165" s="793"/>
      <c r="I165" s="793"/>
      <c r="J165" s="1438">
        <v>0</v>
      </c>
    </row>
    <row r="166" spans="1:10" ht="25.5" hidden="1">
      <c r="A166" s="973" t="s">
        <v>666</v>
      </c>
      <c r="B166" s="797" t="s">
        <v>1692</v>
      </c>
      <c r="C166" s="971" t="s">
        <v>314</v>
      </c>
      <c r="D166" s="793"/>
      <c r="E166" s="743"/>
      <c r="F166" s="793"/>
      <c r="G166" s="793"/>
      <c r="H166" s="793"/>
      <c r="I166" s="793"/>
      <c r="J166" s="1438">
        <v>0</v>
      </c>
    </row>
    <row r="167" spans="1:10" hidden="1">
      <c r="A167" s="973" t="s">
        <v>315</v>
      </c>
      <c r="B167" s="797" t="s">
        <v>1693</v>
      </c>
      <c r="C167" s="971" t="s">
        <v>317</v>
      </c>
      <c r="D167" s="793"/>
      <c r="E167" s="743"/>
      <c r="F167" s="793"/>
      <c r="G167" s="793"/>
      <c r="H167" s="793"/>
      <c r="I167" s="793"/>
      <c r="J167" s="1438">
        <v>0</v>
      </c>
    </row>
    <row r="168" spans="1:10" hidden="1">
      <c r="A168" s="973" t="s">
        <v>318</v>
      </c>
      <c r="B168" s="795" t="s">
        <v>319</v>
      </c>
      <c r="C168" s="783" t="s">
        <v>358</v>
      </c>
      <c r="D168" s="793">
        <v>0</v>
      </c>
      <c r="E168" s="793"/>
      <c r="F168" s="793">
        <v>0</v>
      </c>
      <c r="G168" s="793">
        <v>0</v>
      </c>
      <c r="H168" s="793">
        <v>0</v>
      </c>
      <c r="I168" s="793">
        <v>0</v>
      </c>
      <c r="J168" s="1438">
        <v>0</v>
      </c>
    </row>
    <row r="169" spans="1:10" hidden="1">
      <c r="A169" s="973" t="s">
        <v>320</v>
      </c>
      <c r="B169" s="798" t="s">
        <v>1105</v>
      </c>
      <c r="C169" s="971" t="s">
        <v>321</v>
      </c>
      <c r="D169" s="793"/>
      <c r="E169" s="743"/>
      <c r="F169" s="793"/>
      <c r="G169" s="793"/>
      <c r="H169" s="793"/>
      <c r="I169" s="793"/>
      <c r="J169" s="1438">
        <v>0</v>
      </c>
    </row>
    <row r="170" spans="1:10" hidden="1">
      <c r="A170" s="981" t="s">
        <v>322</v>
      </c>
      <c r="B170" s="822" t="s">
        <v>1068</v>
      </c>
      <c r="C170" s="783" t="s">
        <v>358</v>
      </c>
      <c r="D170" s="793">
        <v>0</v>
      </c>
      <c r="E170" s="793"/>
      <c r="F170" s="793">
        <v>0</v>
      </c>
      <c r="G170" s="793">
        <v>0</v>
      </c>
      <c r="H170" s="793">
        <v>0</v>
      </c>
      <c r="I170" s="793">
        <v>0</v>
      </c>
      <c r="J170" s="1438">
        <v>0</v>
      </c>
    </row>
    <row r="171" spans="1:10" hidden="1">
      <c r="A171" s="973" t="s">
        <v>324</v>
      </c>
      <c r="B171" s="798" t="s">
        <v>1106</v>
      </c>
      <c r="C171" s="971" t="s">
        <v>325</v>
      </c>
      <c r="D171" s="793"/>
      <c r="E171" s="793"/>
      <c r="F171" s="793"/>
      <c r="G171" s="793"/>
      <c r="H171" s="793"/>
      <c r="I171" s="793"/>
      <c r="J171" s="1438">
        <v>0</v>
      </c>
    </row>
    <row r="172" spans="1:10">
      <c r="A172" s="973" t="s">
        <v>326</v>
      </c>
      <c r="B172" s="798" t="s">
        <v>1107</v>
      </c>
      <c r="C172" s="971" t="s">
        <v>327</v>
      </c>
      <c r="D172" s="793"/>
      <c r="E172" s="793"/>
      <c r="F172" s="793"/>
      <c r="G172" s="793"/>
      <c r="H172" s="793"/>
      <c r="I172" s="793"/>
      <c r="J172" s="793"/>
    </row>
    <row r="173" spans="1:10">
      <c r="A173" s="973" t="s">
        <v>328</v>
      </c>
      <c r="B173" s="797" t="s">
        <v>1694</v>
      </c>
      <c r="C173" s="971" t="s">
        <v>330</v>
      </c>
      <c r="D173" s="793"/>
      <c r="E173" s="793"/>
      <c r="F173" s="793"/>
      <c r="G173" s="793"/>
      <c r="H173" s="793"/>
      <c r="I173" s="793"/>
      <c r="J173" s="793"/>
    </row>
    <row r="174" spans="1:10" ht="13.5" thickBot="1">
      <c r="A174" s="982">
        <v>1244000</v>
      </c>
      <c r="B174" s="983" t="s">
        <v>1706</v>
      </c>
      <c r="C174" s="976" t="s">
        <v>1134</v>
      </c>
      <c r="D174" s="1136"/>
      <c r="E174" s="1136"/>
      <c r="F174" s="1136"/>
      <c r="G174" s="1136"/>
      <c r="H174" s="1136"/>
      <c r="I174" s="1136"/>
      <c r="J174" s="1136"/>
    </row>
    <row r="175" spans="1:10" ht="13.5" thickBot="1">
      <c r="A175" s="984">
        <v>1000000</v>
      </c>
      <c r="B175" s="985" t="s">
        <v>1070</v>
      </c>
      <c r="C175" s="986" t="s">
        <v>358</v>
      </c>
      <c r="D175" s="1500">
        <f>D32+D151</f>
        <v>99601</v>
      </c>
      <c r="E175" s="1500">
        <v>0</v>
      </c>
      <c r="F175" s="1500">
        <f>F32+F151</f>
        <v>44631.7</v>
      </c>
      <c r="G175" s="1500">
        <f>G32+G151</f>
        <v>1200</v>
      </c>
      <c r="H175" s="1500">
        <f>H32+H115</f>
        <v>2500</v>
      </c>
      <c r="I175" s="1500">
        <f>I32+I151</f>
        <v>3000</v>
      </c>
      <c r="J175" s="1574">
        <f>F175</f>
        <v>44631.7</v>
      </c>
    </row>
    <row r="176" spans="1:10" ht="18" customHeight="1">
      <c r="A176" s="2617"/>
      <c r="B176" s="2617"/>
      <c r="C176" s="2617"/>
      <c r="D176" s="2617"/>
      <c r="E176" s="2617"/>
      <c r="F176" s="2617"/>
      <c r="G176" s="2617"/>
      <c r="H176" s="2617"/>
      <c r="I176" s="2617"/>
      <c r="J176" s="2617"/>
    </row>
    <row r="177" spans="1:10" ht="15.75" customHeight="1">
      <c r="A177" s="2594" t="s">
        <v>2261</v>
      </c>
      <c r="B177" s="2594"/>
      <c r="C177" s="2594"/>
      <c r="D177" s="2594"/>
      <c r="E177" s="2594"/>
      <c r="F177" s="2594"/>
      <c r="G177" s="2594"/>
      <c r="H177" s="2594"/>
      <c r="I177" s="2594"/>
      <c r="J177" s="2594"/>
    </row>
    <row r="178" spans="1:10">
      <c r="A178" s="2625" t="s">
        <v>1114</v>
      </c>
      <c r="B178" s="2625"/>
      <c r="C178" s="2625"/>
      <c r="D178" s="2625"/>
      <c r="E178" s="2625"/>
      <c r="F178" s="2625"/>
      <c r="G178" s="2625"/>
      <c r="H178" s="2625"/>
      <c r="I178" s="2625"/>
      <c r="J178" s="2625"/>
    </row>
    <row r="179" spans="1:10" ht="14.25">
      <c r="A179" s="2625" t="s">
        <v>1786</v>
      </c>
      <c r="B179" s="2625"/>
      <c r="C179" s="2625"/>
      <c r="D179" s="2625"/>
      <c r="E179" s="2625"/>
      <c r="F179" s="2625"/>
      <c r="G179" s="2625"/>
      <c r="H179" s="2625"/>
      <c r="I179" s="2625"/>
      <c r="J179" s="2625"/>
    </row>
    <row r="180" spans="1:10">
      <c r="A180" s="2623" t="s">
        <v>992</v>
      </c>
      <c r="B180" s="2623"/>
      <c r="C180" s="2623"/>
      <c r="D180" s="2623"/>
      <c r="E180" s="2623"/>
      <c r="F180" s="2623"/>
      <c r="G180" s="2623"/>
      <c r="H180" s="2623"/>
      <c r="I180" s="2623"/>
      <c r="J180" s="2623"/>
    </row>
    <row r="181" spans="1:10" ht="14.25">
      <c r="A181" s="2631"/>
      <c r="B181" s="2631"/>
      <c r="C181" s="2631"/>
      <c r="D181" s="2631"/>
      <c r="E181" s="2631"/>
      <c r="F181" s="2631"/>
      <c r="G181" s="2631"/>
      <c r="H181" s="2631"/>
      <c r="I181" s="2631"/>
      <c r="J181" s="2631"/>
    </row>
    <row r="182" spans="1:10">
      <c r="A182" s="2625" t="s">
        <v>993</v>
      </c>
      <c r="B182" s="2625"/>
      <c r="C182" s="2625"/>
      <c r="D182" s="2625"/>
      <c r="E182" s="2625"/>
      <c r="F182" s="2625"/>
      <c r="G182" s="2625"/>
      <c r="H182" s="2625"/>
      <c r="I182" s="2625"/>
      <c r="J182" s="2625"/>
    </row>
    <row r="183" spans="1:10" s="626" customFormat="1" ht="14.25">
      <c r="A183" s="832" t="s">
        <v>2075</v>
      </c>
      <c r="B183" s="832"/>
      <c r="C183" s="833"/>
      <c r="D183" s="832"/>
      <c r="E183" s="832"/>
      <c r="F183" s="832"/>
      <c r="G183" s="832" t="s">
        <v>1147</v>
      </c>
      <c r="H183" s="832"/>
      <c r="I183" s="832"/>
      <c r="J183" s="832"/>
    </row>
    <row r="184" spans="1:10" s="626" customFormat="1" ht="14.25">
      <c r="A184" s="834" t="s">
        <v>1700</v>
      </c>
      <c r="B184" s="833" t="s">
        <v>642</v>
      </c>
      <c r="C184" s="836"/>
      <c r="D184" s="678"/>
      <c r="E184" s="675" t="s">
        <v>309</v>
      </c>
      <c r="F184" s="678"/>
      <c r="G184" s="675" t="s">
        <v>310</v>
      </c>
      <c r="H184" s="678"/>
      <c r="I184" s="678"/>
      <c r="J184" s="834"/>
    </row>
    <row r="185" spans="1:10">
      <c r="A185" s="2600"/>
      <c r="B185" s="2600"/>
      <c r="C185" s="2600"/>
      <c r="D185" s="2600"/>
      <c r="E185" s="2600"/>
      <c r="F185" s="2600"/>
      <c r="G185" s="2600"/>
      <c r="H185" s="2600"/>
      <c r="I185" s="2600"/>
      <c r="J185" s="2600"/>
    </row>
    <row r="186" spans="1:10">
      <c r="A186" s="2626"/>
      <c r="B186" s="2626"/>
      <c r="C186" s="2626"/>
      <c r="D186" s="2626"/>
      <c r="E186" s="2626"/>
      <c r="F186" s="2626"/>
      <c r="G186" s="2626"/>
      <c r="H186" s="2626"/>
      <c r="I186" s="2626"/>
      <c r="J186" s="2626"/>
    </row>
    <row r="187" spans="1:10">
      <c r="A187" s="2626"/>
      <c r="B187" s="2626"/>
      <c r="C187" s="2626"/>
      <c r="D187" s="2626"/>
      <c r="E187" s="2626"/>
      <c r="F187" s="2626"/>
      <c r="G187" s="2626"/>
      <c r="H187" s="2626"/>
      <c r="I187" s="2626"/>
      <c r="J187" s="2626"/>
    </row>
    <row r="188" spans="1:10">
      <c r="A188" s="2626"/>
      <c r="B188" s="2626"/>
      <c r="C188" s="2626"/>
      <c r="D188" s="2626"/>
      <c r="E188" s="2626"/>
      <c r="F188" s="2626"/>
      <c r="G188" s="2626"/>
      <c r="H188" s="2626"/>
      <c r="I188" s="2626"/>
      <c r="J188" s="2626"/>
    </row>
    <row r="189" spans="1:10">
      <c r="A189" s="2626"/>
      <c r="B189" s="2626"/>
      <c r="C189" s="2626"/>
      <c r="D189" s="2626"/>
      <c r="E189" s="2626"/>
      <c r="F189" s="2626"/>
      <c r="G189" s="2626"/>
      <c r="H189" s="2626"/>
      <c r="I189" s="2626"/>
      <c r="J189" s="2626"/>
    </row>
    <row r="190" spans="1:10">
      <c r="A190" s="987"/>
      <c r="B190" s="987"/>
      <c r="C190" s="987"/>
      <c r="D190" s="987"/>
      <c r="E190" s="987"/>
      <c r="F190" s="987"/>
      <c r="G190" s="987"/>
      <c r="H190" s="987"/>
      <c r="I190" s="987"/>
      <c r="J190" s="988"/>
    </row>
    <row r="191" spans="1:10">
      <c r="A191" s="2626"/>
      <c r="B191" s="2626"/>
      <c r="C191" s="2626"/>
      <c r="D191" s="2626"/>
      <c r="E191" s="2626"/>
      <c r="F191" s="2626"/>
      <c r="G191" s="2626"/>
      <c r="H191" s="2626"/>
      <c r="I191" s="2626"/>
      <c r="J191" s="2626"/>
    </row>
    <row r="192" spans="1:10">
      <c r="A192" s="2626"/>
      <c r="B192" s="2626"/>
      <c r="C192" s="2626"/>
      <c r="D192" s="2626"/>
      <c r="E192" s="2626"/>
      <c r="F192" s="2626"/>
      <c r="G192" s="2626"/>
      <c r="H192" s="2626"/>
      <c r="I192" s="2626"/>
      <c r="J192" s="2626"/>
    </row>
    <row r="193" spans="1:10">
      <c r="A193" s="2626"/>
      <c r="B193" s="2626"/>
      <c r="C193" s="2626"/>
      <c r="D193" s="2626"/>
      <c r="E193" s="2626"/>
      <c r="F193" s="2626"/>
      <c r="G193" s="2626"/>
      <c r="H193" s="2626"/>
      <c r="I193" s="2626"/>
      <c r="J193" s="2626"/>
    </row>
    <row r="194" spans="1:10">
      <c r="A194" s="2626"/>
      <c r="B194" s="2626"/>
      <c r="C194" s="2626"/>
      <c r="D194" s="2626"/>
      <c r="E194" s="2626"/>
      <c r="F194" s="2626"/>
      <c r="G194" s="2626"/>
      <c r="H194" s="2626"/>
      <c r="I194" s="2626"/>
      <c r="J194" s="2626"/>
    </row>
    <row r="195" spans="1:10">
      <c r="A195" s="987"/>
      <c r="B195" s="987"/>
      <c r="C195" s="987"/>
      <c r="D195" s="987"/>
      <c r="E195" s="987"/>
      <c r="F195" s="987"/>
      <c r="G195" s="987"/>
      <c r="H195" s="987"/>
      <c r="I195" s="987"/>
      <c r="J195" s="987"/>
    </row>
    <row r="196" spans="1:10">
      <c r="A196" s="2626"/>
      <c r="B196" s="2626"/>
      <c r="C196" s="2626"/>
      <c r="D196" s="2626"/>
      <c r="E196" s="2626"/>
      <c r="F196" s="2626"/>
      <c r="G196" s="2626"/>
      <c r="H196" s="2626"/>
      <c r="I196" s="2626"/>
      <c r="J196" s="2626"/>
    </row>
    <row r="197" spans="1:10">
      <c r="A197" s="987"/>
      <c r="B197" s="987"/>
      <c r="C197" s="987"/>
      <c r="D197" s="987"/>
      <c r="E197" s="987"/>
      <c r="F197" s="989"/>
      <c r="G197" s="989"/>
      <c r="H197" s="989"/>
      <c r="I197" s="989"/>
      <c r="J197" s="989"/>
    </row>
    <row r="198" spans="1:10">
      <c r="A198" s="2626"/>
      <c r="B198" s="2626"/>
      <c r="C198" s="2626"/>
      <c r="D198" s="2626"/>
      <c r="E198" s="2626"/>
      <c r="F198" s="2626"/>
      <c r="G198" s="2626"/>
      <c r="H198" s="2626"/>
      <c r="I198" s="2626"/>
      <c r="J198" s="2626"/>
    </row>
    <row r="199" spans="1:10">
      <c r="A199" s="987"/>
      <c r="B199" s="987"/>
      <c r="C199" s="987"/>
      <c r="D199" s="987"/>
      <c r="E199" s="987"/>
      <c r="F199" s="987"/>
      <c r="G199" s="987"/>
      <c r="H199" s="987"/>
      <c r="I199" s="987"/>
      <c r="J199" s="987"/>
    </row>
    <row r="200" spans="1:10">
      <c r="A200" s="2626"/>
      <c r="B200" s="2626"/>
      <c r="C200" s="2626"/>
      <c r="D200" s="2626"/>
      <c r="E200" s="2626"/>
      <c r="F200" s="2626"/>
      <c r="G200" s="2626"/>
      <c r="H200" s="2626"/>
      <c r="I200" s="2626"/>
      <c r="J200" s="2626"/>
    </row>
    <row r="201" spans="1:10">
      <c r="A201" s="987"/>
      <c r="B201" s="987"/>
      <c r="C201" s="987"/>
      <c r="D201" s="987"/>
      <c r="E201" s="987"/>
      <c r="F201" s="987"/>
      <c r="G201" s="987"/>
      <c r="H201" s="987"/>
      <c r="I201" s="987"/>
      <c r="J201" s="987"/>
    </row>
    <row r="202" spans="1:10">
      <c r="A202" s="2626" t="s">
        <v>53</v>
      </c>
      <c r="B202" s="2626"/>
      <c r="C202" s="2626"/>
      <c r="D202" s="2626"/>
      <c r="E202" s="2626"/>
      <c r="F202" s="2626"/>
      <c r="G202" s="2626"/>
      <c r="H202" s="2626"/>
      <c r="I202" s="2626"/>
      <c r="J202" s="2626"/>
    </row>
    <row r="203" spans="1:10">
      <c r="A203" s="2628" t="s">
        <v>1709</v>
      </c>
      <c r="B203" s="2628"/>
      <c r="C203" s="2628"/>
      <c r="D203" s="2628"/>
      <c r="E203" s="2628"/>
      <c r="F203" s="2628"/>
      <c r="G203" s="2628"/>
      <c r="H203" s="2628"/>
      <c r="I203" s="2628"/>
      <c r="J203" s="2628"/>
    </row>
    <row r="204" spans="1:10">
      <c r="A204" s="2628" t="s">
        <v>1710</v>
      </c>
      <c r="B204" s="2628"/>
      <c r="C204" s="2628"/>
      <c r="D204" s="2628"/>
      <c r="E204" s="2628"/>
      <c r="F204" s="2628"/>
      <c r="G204" s="2628"/>
      <c r="H204" s="2628"/>
      <c r="I204" s="2628"/>
      <c r="J204" s="2628"/>
    </row>
    <row r="205" spans="1:10">
      <c r="A205" s="2628" t="s">
        <v>1711</v>
      </c>
      <c r="B205" s="2628"/>
      <c r="C205" s="2628"/>
      <c r="D205" s="2628"/>
      <c r="E205" s="2628"/>
      <c r="F205" s="2628"/>
      <c r="G205" s="2628"/>
      <c r="H205" s="2628"/>
      <c r="I205" s="2628"/>
      <c r="J205" s="2628"/>
    </row>
    <row r="206" spans="1:10">
      <c r="A206" s="987" t="s">
        <v>932</v>
      </c>
      <c r="B206" s="990"/>
      <c r="C206" s="990"/>
      <c r="D206" s="990"/>
      <c r="E206" s="990"/>
      <c r="F206" s="990"/>
      <c r="G206" s="990"/>
      <c r="H206" s="990"/>
      <c r="I206" s="990"/>
      <c r="J206" s="990"/>
    </row>
    <row r="207" spans="1:10">
      <c r="A207" s="2628" t="s">
        <v>1712</v>
      </c>
      <c r="B207" s="2628"/>
      <c r="C207" s="2628"/>
      <c r="D207" s="2628"/>
      <c r="E207" s="2628"/>
      <c r="F207" s="2628"/>
      <c r="G207" s="2628"/>
      <c r="H207" s="2628"/>
      <c r="I207" s="2628"/>
      <c r="J207" s="2628"/>
    </row>
    <row r="208" spans="1:10">
      <c r="A208" s="2594" t="s">
        <v>675</v>
      </c>
      <c r="B208" s="2594"/>
      <c r="C208" s="2594"/>
      <c r="D208" s="2594"/>
      <c r="E208" s="2594"/>
      <c r="F208" s="2594"/>
      <c r="G208" s="2594"/>
      <c r="H208" s="2594"/>
      <c r="I208" s="2594"/>
      <c r="J208" s="2594"/>
    </row>
    <row r="209" spans="1:10">
      <c r="A209" s="2625" t="s">
        <v>1114</v>
      </c>
      <c r="B209" s="2625"/>
      <c r="C209" s="2625"/>
      <c r="D209" s="2625"/>
      <c r="E209" s="2625"/>
      <c r="F209" s="2625"/>
      <c r="G209" s="2625"/>
      <c r="H209" s="2625"/>
      <c r="I209" s="2625"/>
      <c r="J209" s="2625"/>
    </row>
    <row r="210" spans="1:10" ht="14.25">
      <c r="A210" s="2625" t="s">
        <v>1713</v>
      </c>
      <c r="B210" s="2625"/>
      <c r="C210" s="2625"/>
      <c r="D210" s="2625"/>
      <c r="E210" s="2625"/>
      <c r="F210" s="2625"/>
      <c r="G210" s="2625"/>
      <c r="H210" s="2625"/>
      <c r="I210" s="2625"/>
      <c r="J210" s="2625"/>
    </row>
    <row r="211" spans="1:10">
      <c r="A211" s="2623" t="s">
        <v>992</v>
      </c>
      <c r="B211" s="2623"/>
      <c r="C211" s="2623"/>
      <c r="D211" s="2623"/>
      <c r="E211" s="2623"/>
      <c r="F211" s="2623"/>
      <c r="G211" s="2623"/>
      <c r="H211" s="2623"/>
      <c r="I211" s="2623"/>
      <c r="J211" s="2623"/>
    </row>
    <row r="212" spans="1:10" ht="14.25">
      <c r="A212" s="2631" t="s">
        <v>1714</v>
      </c>
      <c r="B212" s="2631"/>
      <c r="C212" s="2631"/>
      <c r="D212" s="2631"/>
      <c r="E212" s="2631"/>
      <c r="F212" s="2631"/>
      <c r="G212" s="2631"/>
      <c r="H212" s="2631"/>
      <c r="I212" s="2631"/>
      <c r="J212" s="2631"/>
    </row>
    <row r="213" spans="1:10">
      <c r="A213" s="2625" t="s">
        <v>993</v>
      </c>
      <c r="B213" s="2625"/>
      <c r="C213" s="2625"/>
      <c r="D213" s="2625"/>
      <c r="E213" s="2625"/>
      <c r="F213" s="2625"/>
      <c r="G213" s="2625"/>
      <c r="H213" s="2625"/>
      <c r="I213" s="2625"/>
      <c r="J213" s="2625"/>
    </row>
    <row r="214" spans="1:10">
      <c r="A214" s="2625" t="s">
        <v>994</v>
      </c>
      <c r="B214" s="2625"/>
      <c r="C214" s="2625"/>
      <c r="D214" s="2625"/>
      <c r="E214" s="2625"/>
      <c r="F214" s="2625"/>
      <c r="G214" s="2625"/>
      <c r="H214" s="2625"/>
      <c r="I214" s="2625"/>
      <c r="J214" s="2625"/>
    </row>
    <row r="215" spans="1:10" ht="14.25">
      <c r="A215" s="2630" t="s">
        <v>1708</v>
      </c>
      <c r="B215" s="2630"/>
      <c r="C215" s="2630"/>
      <c r="D215" s="2630"/>
      <c r="E215" s="2630"/>
      <c r="F215" s="2630"/>
      <c r="G215" s="2630"/>
      <c r="H215" s="2630"/>
      <c r="I215" s="2630"/>
      <c r="J215" s="2630"/>
    </row>
    <row r="216" spans="1:10">
      <c r="A216" s="2600"/>
      <c r="B216" s="2600"/>
      <c r="C216" s="2600"/>
      <c r="D216" s="2600"/>
      <c r="E216" s="2600"/>
      <c r="F216" s="2600"/>
      <c r="G216" s="2600"/>
      <c r="H216" s="2600"/>
      <c r="I216" s="2600"/>
      <c r="J216" s="2600"/>
    </row>
  </sheetData>
  <mergeCells count="42">
    <mergeCell ref="K154:O154"/>
    <mergeCell ref="A213:J213"/>
    <mergeCell ref="A214:J214"/>
    <mergeCell ref="A215:J215"/>
    <mergeCell ref="A216:J216"/>
    <mergeCell ref="A209:J209"/>
    <mergeCell ref="A210:J210"/>
    <mergeCell ref="A211:J211"/>
    <mergeCell ref="A212:J212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192:J192"/>
    <mergeCell ref="A193:J193"/>
    <mergeCell ref="A194:J194"/>
    <mergeCell ref="A196:J196"/>
    <mergeCell ref="A187:J187"/>
    <mergeCell ref="A188:J188"/>
    <mergeCell ref="A189:J189"/>
    <mergeCell ref="A191:J191"/>
    <mergeCell ref="A185:J185"/>
    <mergeCell ref="A186:J186"/>
    <mergeCell ref="A179:J179"/>
    <mergeCell ref="A180:J180"/>
    <mergeCell ref="A181:J181"/>
    <mergeCell ref="A182:J182"/>
    <mergeCell ref="G29:J29"/>
    <mergeCell ref="A176:J176"/>
    <mergeCell ref="A177:J177"/>
    <mergeCell ref="A178:J178"/>
    <mergeCell ref="H28:J28"/>
    <mergeCell ref="A9:E9"/>
    <mergeCell ref="B15:E15"/>
    <mergeCell ref="B16:F16"/>
    <mergeCell ref="F29:F30"/>
    <mergeCell ref="A14:B14"/>
    <mergeCell ref="A17:E18"/>
  </mergeCells>
  <phoneticPr fontId="5" type="noConversion"/>
  <pageMargins left="0.17" right="0.44" top="0.17" bottom="0.17" header="0.17" footer="0.17"/>
  <pageSetup orientation="landscape" horizontalDpi="4294967294" verticalDpi="429496729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3"/>
  <sheetViews>
    <sheetView workbookViewId="0">
      <selection activeCell="I16" sqref="I16"/>
    </sheetView>
  </sheetViews>
  <sheetFormatPr defaultRowHeight="14.25"/>
  <cols>
    <col min="1" max="1" width="3" style="635" customWidth="1"/>
    <col min="2" max="2" width="13.140625" style="635" customWidth="1"/>
    <col min="3" max="3" width="20.7109375" style="635" customWidth="1"/>
    <col min="4" max="4" width="10" style="635" customWidth="1"/>
    <col min="5" max="5" width="12.5703125" style="635" customWidth="1"/>
    <col min="6" max="6" width="10.7109375" style="635" customWidth="1"/>
    <col min="7" max="7" width="12.7109375" style="635" customWidth="1"/>
    <col min="8" max="8" width="15.7109375" style="635" customWidth="1"/>
    <col min="9" max="9" width="11.85546875" style="635" customWidth="1"/>
    <col min="10" max="256" width="9.140625" style="635"/>
    <col min="257" max="257" width="3" style="635" customWidth="1"/>
    <col min="258" max="258" width="19.28515625" style="635" customWidth="1"/>
    <col min="259" max="259" width="20.7109375" style="635" customWidth="1"/>
    <col min="260" max="260" width="12.140625" style="635" customWidth="1"/>
    <col min="261" max="261" width="15.42578125" style="635" customWidth="1"/>
    <col min="262" max="262" width="12.85546875" style="635" customWidth="1"/>
    <col min="263" max="263" width="16" style="635" customWidth="1"/>
    <col min="264" max="264" width="15.7109375" style="635" customWidth="1"/>
    <col min="265" max="265" width="11.85546875" style="635" customWidth="1"/>
    <col min="266" max="512" width="9.140625" style="635"/>
    <col min="513" max="513" width="3" style="635" customWidth="1"/>
    <col min="514" max="514" width="19.28515625" style="635" customWidth="1"/>
    <col min="515" max="515" width="20.7109375" style="635" customWidth="1"/>
    <col min="516" max="516" width="12.140625" style="635" customWidth="1"/>
    <col min="517" max="517" width="15.42578125" style="635" customWidth="1"/>
    <col min="518" max="518" width="12.85546875" style="635" customWidth="1"/>
    <col min="519" max="519" width="16" style="635" customWidth="1"/>
    <col min="520" max="520" width="15.7109375" style="635" customWidth="1"/>
    <col min="521" max="521" width="11.85546875" style="635" customWidth="1"/>
    <col min="522" max="768" width="9.140625" style="635"/>
    <col min="769" max="769" width="3" style="635" customWidth="1"/>
    <col min="770" max="770" width="19.28515625" style="635" customWidth="1"/>
    <col min="771" max="771" width="20.7109375" style="635" customWidth="1"/>
    <col min="772" max="772" width="12.140625" style="635" customWidth="1"/>
    <col min="773" max="773" width="15.42578125" style="635" customWidth="1"/>
    <col min="774" max="774" width="12.85546875" style="635" customWidth="1"/>
    <col min="775" max="775" width="16" style="635" customWidth="1"/>
    <col min="776" max="776" width="15.7109375" style="635" customWidth="1"/>
    <col min="777" max="777" width="11.85546875" style="635" customWidth="1"/>
    <col min="778" max="1024" width="9.140625" style="635"/>
    <col min="1025" max="1025" width="3" style="635" customWidth="1"/>
    <col min="1026" max="1026" width="19.28515625" style="635" customWidth="1"/>
    <col min="1027" max="1027" width="20.7109375" style="635" customWidth="1"/>
    <col min="1028" max="1028" width="12.140625" style="635" customWidth="1"/>
    <col min="1029" max="1029" width="15.42578125" style="635" customWidth="1"/>
    <col min="1030" max="1030" width="12.85546875" style="635" customWidth="1"/>
    <col min="1031" max="1031" width="16" style="635" customWidth="1"/>
    <col min="1032" max="1032" width="15.7109375" style="635" customWidth="1"/>
    <col min="1033" max="1033" width="11.85546875" style="635" customWidth="1"/>
    <col min="1034" max="1280" width="9.140625" style="635"/>
    <col min="1281" max="1281" width="3" style="635" customWidth="1"/>
    <col min="1282" max="1282" width="19.28515625" style="635" customWidth="1"/>
    <col min="1283" max="1283" width="20.7109375" style="635" customWidth="1"/>
    <col min="1284" max="1284" width="12.140625" style="635" customWidth="1"/>
    <col min="1285" max="1285" width="15.42578125" style="635" customWidth="1"/>
    <col min="1286" max="1286" width="12.85546875" style="635" customWidth="1"/>
    <col min="1287" max="1287" width="16" style="635" customWidth="1"/>
    <col min="1288" max="1288" width="15.7109375" style="635" customWidth="1"/>
    <col min="1289" max="1289" width="11.85546875" style="635" customWidth="1"/>
    <col min="1290" max="1536" width="9.140625" style="635"/>
    <col min="1537" max="1537" width="3" style="635" customWidth="1"/>
    <col min="1538" max="1538" width="19.28515625" style="635" customWidth="1"/>
    <col min="1539" max="1539" width="20.7109375" style="635" customWidth="1"/>
    <col min="1540" max="1540" width="12.140625" style="635" customWidth="1"/>
    <col min="1541" max="1541" width="15.42578125" style="635" customWidth="1"/>
    <col min="1542" max="1542" width="12.85546875" style="635" customWidth="1"/>
    <col min="1543" max="1543" width="16" style="635" customWidth="1"/>
    <col min="1544" max="1544" width="15.7109375" style="635" customWidth="1"/>
    <col min="1545" max="1545" width="11.85546875" style="635" customWidth="1"/>
    <col min="1546" max="1792" width="9.140625" style="635"/>
    <col min="1793" max="1793" width="3" style="635" customWidth="1"/>
    <col min="1794" max="1794" width="19.28515625" style="635" customWidth="1"/>
    <col min="1795" max="1795" width="20.7109375" style="635" customWidth="1"/>
    <col min="1796" max="1796" width="12.140625" style="635" customWidth="1"/>
    <col min="1797" max="1797" width="15.42578125" style="635" customWidth="1"/>
    <col min="1798" max="1798" width="12.85546875" style="635" customWidth="1"/>
    <col min="1799" max="1799" width="16" style="635" customWidth="1"/>
    <col min="1800" max="1800" width="15.7109375" style="635" customWidth="1"/>
    <col min="1801" max="1801" width="11.85546875" style="635" customWidth="1"/>
    <col min="1802" max="2048" width="9.140625" style="635"/>
    <col min="2049" max="2049" width="3" style="635" customWidth="1"/>
    <col min="2050" max="2050" width="19.28515625" style="635" customWidth="1"/>
    <col min="2051" max="2051" width="20.7109375" style="635" customWidth="1"/>
    <col min="2052" max="2052" width="12.140625" style="635" customWidth="1"/>
    <col min="2053" max="2053" width="15.42578125" style="635" customWidth="1"/>
    <col min="2054" max="2054" width="12.85546875" style="635" customWidth="1"/>
    <col min="2055" max="2055" width="16" style="635" customWidth="1"/>
    <col min="2056" max="2056" width="15.7109375" style="635" customWidth="1"/>
    <col min="2057" max="2057" width="11.85546875" style="635" customWidth="1"/>
    <col min="2058" max="2304" width="9.140625" style="635"/>
    <col min="2305" max="2305" width="3" style="635" customWidth="1"/>
    <col min="2306" max="2306" width="19.28515625" style="635" customWidth="1"/>
    <col min="2307" max="2307" width="20.7109375" style="635" customWidth="1"/>
    <col min="2308" max="2308" width="12.140625" style="635" customWidth="1"/>
    <col min="2309" max="2309" width="15.42578125" style="635" customWidth="1"/>
    <col min="2310" max="2310" width="12.85546875" style="635" customWidth="1"/>
    <col min="2311" max="2311" width="16" style="635" customWidth="1"/>
    <col min="2312" max="2312" width="15.7109375" style="635" customWidth="1"/>
    <col min="2313" max="2313" width="11.85546875" style="635" customWidth="1"/>
    <col min="2314" max="2560" width="9.140625" style="635"/>
    <col min="2561" max="2561" width="3" style="635" customWidth="1"/>
    <col min="2562" max="2562" width="19.28515625" style="635" customWidth="1"/>
    <col min="2563" max="2563" width="20.7109375" style="635" customWidth="1"/>
    <col min="2564" max="2564" width="12.140625" style="635" customWidth="1"/>
    <col min="2565" max="2565" width="15.42578125" style="635" customWidth="1"/>
    <col min="2566" max="2566" width="12.85546875" style="635" customWidth="1"/>
    <col min="2567" max="2567" width="16" style="635" customWidth="1"/>
    <col min="2568" max="2568" width="15.7109375" style="635" customWidth="1"/>
    <col min="2569" max="2569" width="11.85546875" style="635" customWidth="1"/>
    <col min="2570" max="2816" width="9.140625" style="635"/>
    <col min="2817" max="2817" width="3" style="635" customWidth="1"/>
    <col min="2818" max="2818" width="19.28515625" style="635" customWidth="1"/>
    <col min="2819" max="2819" width="20.7109375" style="635" customWidth="1"/>
    <col min="2820" max="2820" width="12.140625" style="635" customWidth="1"/>
    <col min="2821" max="2821" width="15.42578125" style="635" customWidth="1"/>
    <col min="2822" max="2822" width="12.85546875" style="635" customWidth="1"/>
    <col min="2823" max="2823" width="16" style="635" customWidth="1"/>
    <col min="2824" max="2824" width="15.7109375" style="635" customWidth="1"/>
    <col min="2825" max="2825" width="11.85546875" style="635" customWidth="1"/>
    <col min="2826" max="3072" width="9.140625" style="635"/>
    <col min="3073" max="3073" width="3" style="635" customWidth="1"/>
    <col min="3074" max="3074" width="19.28515625" style="635" customWidth="1"/>
    <col min="3075" max="3075" width="20.7109375" style="635" customWidth="1"/>
    <col min="3076" max="3076" width="12.140625" style="635" customWidth="1"/>
    <col min="3077" max="3077" width="15.42578125" style="635" customWidth="1"/>
    <col min="3078" max="3078" width="12.85546875" style="635" customWidth="1"/>
    <col min="3079" max="3079" width="16" style="635" customWidth="1"/>
    <col min="3080" max="3080" width="15.7109375" style="635" customWidth="1"/>
    <col min="3081" max="3081" width="11.85546875" style="635" customWidth="1"/>
    <col min="3082" max="3328" width="9.140625" style="635"/>
    <col min="3329" max="3329" width="3" style="635" customWidth="1"/>
    <col min="3330" max="3330" width="19.28515625" style="635" customWidth="1"/>
    <col min="3331" max="3331" width="20.7109375" style="635" customWidth="1"/>
    <col min="3332" max="3332" width="12.140625" style="635" customWidth="1"/>
    <col min="3333" max="3333" width="15.42578125" style="635" customWidth="1"/>
    <col min="3334" max="3334" width="12.85546875" style="635" customWidth="1"/>
    <col min="3335" max="3335" width="16" style="635" customWidth="1"/>
    <col min="3336" max="3336" width="15.7109375" style="635" customWidth="1"/>
    <col min="3337" max="3337" width="11.85546875" style="635" customWidth="1"/>
    <col min="3338" max="3584" width="9.140625" style="635"/>
    <col min="3585" max="3585" width="3" style="635" customWidth="1"/>
    <col min="3586" max="3586" width="19.28515625" style="635" customWidth="1"/>
    <col min="3587" max="3587" width="20.7109375" style="635" customWidth="1"/>
    <col min="3588" max="3588" width="12.140625" style="635" customWidth="1"/>
    <col min="3589" max="3589" width="15.42578125" style="635" customWidth="1"/>
    <col min="3590" max="3590" width="12.85546875" style="635" customWidth="1"/>
    <col min="3591" max="3591" width="16" style="635" customWidth="1"/>
    <col min="3592" max="3592" width="15.7109375" style="635" customWidth="1"/>
    <col min="3593" max="3593" width="11.85546875" style="635" customWidth="1"/>
    <col min="3594" max="3840" width="9.140625" style="635"/>
    <col min="3841" max="3841" width="3" style="635" customWidth="1"/>
    <col min="3842" max="3842" width="19.28515625" style="635" customWidth="1"/>
    <col min="3843" max="3843" width="20.7109375" style="635" customWidth="1"/>
    <col min="3844" max="3844" width="12.140625" style="635" customWidth="1"/>
    <col min="3845" max="3845" width="15.42578125" style="635" customWidth="1"/>
    <col min="3846" max="3846" width="12.85546875" style="635" customWidth="1"/>
    <col min="3847" max="3847" width="16" style="635" customWidth="1"/>
    <col min="3848" max="3848" width="15.7109375" style="635" customWidth="1"/>
    <col min="3849" max="3849" width="11.85546875" style="635" customWidth="1"/>
    <col min="3850" max="4096" width="9.140625" style="635"/>
    <col min="4097" max="4097" width="3" style="635" customWidth="1"/>
    <col min="4098" max="4098" width="19.28515625" style="635" customWidth="1"/>
    <col min="4099" max="4099" width="20.7109375" style="635" customWidth="1"/>
    <col min="4100" max="4100" width="12.140625" style="635" customWidth="1"/>
    <col min="4101" max="4101" width="15.42578125" style="635" customWidth="1"/>
    <col min="4102" max="4102" width="12.85546875" style="635" customWidth="1"/>
    <col min="4103" max="4103" width="16" style="635" customWidth="1"/>
    <col min="4104" max="4104" width="15.7109375" style="635" customWidth="1"/>
    <col min="4105" max="4105" width="11.85546875" style="635" customWidth="1"/>
    <col min="4106" max="4352" width="9.140625" style="635"/>
    <col min="4353" max="4353" width="3" style="635" customWidth="1"/>
    <col min="4354" max="4354" width="19.28515625" style="635" customWidth="1"/>
    <col min="4355" max="4355" width="20.7109375" style="635" customWidth="1"/>
    <col min="4356" max="4356" width="12.140625" style="635" customWidth="1"/>
    <col min="4357" max="4357" width="15.42578125" style="635" customWidth="1"/>
    <col min="4358" max="4358" width="12.85546875" style="635" customWidth="1"/>
    <col min="4359" max="4359" width="16" style="635" customWidth="1"/>
    <col min="4360" max="4360" width="15.7109375" style="635" customWidth="1"/>
    <col min="4361" max="4361" width="11.85546875" style="635" customWidth="1"/>
    <col min="4362" max="4608" width="9.140625" style="635"/>
    <col min="4609" max="4609" width="3" style="635" customWidth="1"/>
    <col min="4610" max="4610" width="19.28515625" style="635" customWidth="1"/>
    <col min="4611" max="4611" width="20.7109375" style="635" customWidth="1"/>
    <col min="4612" max="4612" width="12.140625" style="635" customWidth="1"/>
    <col min="4613" max="4613" width="15.42578125" style="635" customWidth="1"/>
    <col min="4614" max="4614" width="12.85546875" style="635" customWidth="1"/>
    <col min="4615" max="4615" width="16" style="635" customWidth="1"/>
    <col min="4616" max="4616" width="15.7109375" style="635" customWidth="1"/>
    <col min="4617" max="4617" width="11.85546875" style="635" customWidth="1"/>
    <col min="4618" max="4864" width="9.140625" style="635"/>
    <col min="4865" max="4865" width="3" style="635" customWidth="1"/>
    <col min="4866" max="4866" width="19.28515625" style="635" customWidth="1"/>
    <col min="4867" max="4867" width="20.7109375" style="635" customWidth="1"/>
    <col min="4868" max="4868" width="12.140625" style="635" customWidth="1"/>
    <col min="4869" max="4869" width="15.42578125" style="635" customWidth="1"/>
    <col min="4870" max="4870" width="12.85546875" style="635" customWidth="1"/>
    <col min="4871" max="4871" width="16" style="635" customWidth="1"/>
    <col min="4872" max="4872" width="15.7109375" style="635" customWidth="1"/>
    <col min="4873" max="4873" width="11.85546875" style="635" customWidth="1"/>
    <col min="4874" max="5120" width="9.140625" style="635"/>
    <col min="5121" max="5121" width="3" style="635" customWidth="1"/>
    <col min="5122" max="5122" width="19.28515625" style="635" customWidth="1"/>
    <col min="5123" max="5123" width="20.7109375" style="635" customWidth="1"/>
    <col min="5124" max="5124" width="12.140625" style="635" customWidth="1"/>
    <col min="5125" max="5125" width="15.42578125" style="635" customWidth="1"/>
    <col min="5126" max="5126" width="12.85546875" style="635" customWidth="1"/>
    <col min="5127" max="5127" width="16" style="635" customWidth="1"/>
    <col min="5128" max="5128" width="15.7109375" style="635" customWidth="1"/>
    <col min="5129" max="5129" width="11.85546875" style="635" customWidth="1"/>
    <col min="5130" max="5376" width="9.140625" style="635"/>
    <col min="5377" max="5377" width="3" style="635" customWidth="1"/>
    <col min="5378" max="5378" width="19.28515625" style="635" customWidth="1"/>
    <col min="5379" max="5379" width="20.7109375" style="635" customWidth="1"/>
    <col min="5380" max="5380" width="12.140625" style="635" customWidth="1"/>
    <col min="5381" max="5381" width="15.42578125" style="635" customWidth="1"/>
    <col min="5382" max="5382" width="12.85546875" style="635" customWidth="1"/>
    <col min="5383" max="5383" width="16" style="635" customWidth="1"/>
    <col min="5384" max="5384" width="15.7109375" style="635" customWidth="1"/>
    <col min="5385" max="5385" width="11.85546875" style="635" customWidth="1"/>
    <col min="5386" max="5632" width="9.140625" style="635"/>
    <col min="5633" max="5633" width="3" style="635" customWidth="1"/>
    <col min="5634" max="5634" width="19.28515625" style="635" customWidth="1"/>
    <col min="5635" max="5635" width="20.7109375" style="635" customWidth="1"/>
    <col min="5636" max="5636" width="12.140625" style="635" customWidth="1"/>
    <col min="5637" max="5637" width="15.42578125" style="635" customWidth="1"/>
    <col min="5638" max="5638" width="12.85546875" style="635" customWidth="1"/>
    <col min="5639" max="5639" width="16" style="635" customWidth="1"/>
    <col min="5640" max="5640" width="15.7109375" style="635" customWidth="1"/>
    <col min="5641" max="5641" width="11.85546875" style="635" customWidth="1"/>
    <col min="5642" max="5888" width="9.140625" style="635"/>
    <col min="5889" max="5889" width="3" style="635" customWidth="1"/>
    <col min="5890" max="5890" width="19.28515625" style="635" customWidth="1"/>
    <col min="5891" max="5891" width="20.7109375" style="635" customWidth="1"/>
    <col min="5892" max="5892" width="12.140625" style="635" customWidth="1"/>
    <col min="5893" max="5893" width="15.42578125" style="635" customWidth="1"/>
    <col min="5894" max="5894" width="12.85546875" style="635" customWidth="1"/>
    <col min="5895" max="5895" width="16" style="635" customWidth="1"/>
    <col min="5896" max="5896" width="15.7109375" style="635" customWidth="1"/>
    <col min="5897" max="5897" width="11.85546875" style="635" customWidth="1"/>
    <col min="5898" max="6144" width="9.140625" style="635"/>
    <col min="6145" max="6145" width="3" style="635" customWidth="1"/>
    <col min="6146" max="6146" width="19.28515625" style="635" customWidth="1"/>
    <col min="6147" max="6147" width="20.7109375" style="635" customWidth="1"/>
    <col min="6148" max="6148" width="12.140625" style="635" customWidth="1"/>
    <col min="6149" max="6149" width="15.42578125" style="635" customWidth="1"/>
    <col min="6150" max="6150" width="12.85546875" style="635" customWidth="1"/>
    <col min="6151" max="6151" width="16" style="635" customWidth="1"/>
    <col min="6152" max="6152" width="15.7109375" style="635" customWidth="1"/>
    <col min="6153" max="6153" width="11.85546875" style="635" customWidth="1"/>
    <col min="6154" max="6400" width="9.140625" style="635"/>
    <col min="6401" max="6401" width="3" style="635" customWidth="1"/>
    <col min="6402" max="6402" width="19.28515625" style="635" customWidth="1"/>
    <col min="6403" max="6403" width="20.7109375" style="635" customWidth="1"/>
    <col min="6404" max="6404" width="12.140625" style="635" customWidth="1"/>
    <col min="6405" max="6405" width="15.42578125" style="635" customWidth="1"/>
    <col min="6406" max="6406" width="12.85546875" style="635" customWidth="1"/>
    <col min="6407" max="6407" width="16" style="635" customWidth="1"/>
    <col min="6408" max="6408" width="15.7109375" style="635" customWidth="1"/>
    <col min="6409" max="6409" width="11.85546875" style="635" customWidth="1"/>
    <col min="6410" max="6656" width="9.140625" style="635"/>
    <col min="6657" max="6657" width="3" style="635" customWidth="1"/>
    <col min="6658" max="6658" width="19.28515625" style="635" customWidth="1"/>
    <col min="6659" max="6659" width="20.7109375" style="635" customWidth="1"/>
    <col min="6660" max="6660" width="12.140625" style="635" customWidth="1"/>
    <col min="6661" max="6661" width="15.42578125" style="635" customWidth="1"/>
    <col min="6662" max="6662" width="12.85546875" style="635" customWidth="1"/>
    <col min="6663" max="6663" width="16" style="635" customWidth="1"/>
    <col min="6664" max="6664" width="15.7109375" style="635" customWidth="1"/>
    <col min="6665" max="6665" width="11.85546875" style="635" customWidth="1"/>
    <col min="6666" max="6912" width="9.140625" style="635"/>
    <col min="6913" max="6913" width="3" style="635" customWidth="1"/>
    <col min="6914" max="6914" width="19.28515625" style="635" customWidth="1"/>
    <col min="6915" max="6915" width="20.7109375" style="635" customWidth="1"/>
    <col min="6916" max="6916" width="12.140625" style="635" customWidth="1"/>
    <col min="6917" max="6917" width="15.42578125" style="635" customWidth="1"/>
    <col min="6918" max="6918" width="12.85546875" style="635" customWidth="1"/>
    <col min="6919" max="6919" width="16" style="635" customWidth="1"/>
    <col min="6920" max="6920" width="15.7109375" style="635" customWidth="1"/>
    <col min="6921" max="6921" width="11.85546875" style="635" customWidth="1"/>
    <col min="6922" max="7168" width="9.140625" style="635"/>
    <col min="7169" max="7169" width="3" style="635" customWidth="1"/>
    <col min="7170" max="7170" width="19.28515625" style="635" customWidth="1"/>
    <col min="7171" max="7171" width="20.7109375" style="635" customWidth="1"/>
    <col min="7172" max="7172" width="12.140625" style="635" customWidth="1"/>
    <col min="7173" max="7173" width="15.42578125" style="635" customWidth="1"/>
    <col min="7174" max="7174" width="12.85546875" style="635" customWidth="1"/>
    <col min="7175" max="7175" width="16" style="635" customWidth="1"/>
    <col min="7176" max="7176" width="15.7109375" style="635" customWidth="1"/>
    <col min="7177" max="7177" width="11.85546875" style="635" customWidth="1"/>
    <col min="7178" max="7424" width="9.140625" style="635"/>
    <col min="7425" max="7425" width="3" style="635" customWidth="1"/>
    <col min="7426" max="7426" width="19.28515625" style="635" customWidth="1"/>
    <col min="7427" max="7427" width="20.7109375" style="635" customWidth="1"/>
    <col min="7428" max="7428" width="12.140625" style="635" customWidth="1"/>
    <col min="7429" max="7429" width="15.42578125" style="635" customWidth="1"/>
    <col min="7430" max="7430" width="12.85546875" style="635" customWidth="1"/>
    <col min="7431" max="7431" width="16" style="635" customWidth="1"/>
    <col min="7432" max="7432" width="15.7109375" style="635" customWidth="1"/>
    <col min="7433" max="7433" width="11.85546875" style="635" customWidth="1"/>
    <col min="7434" max="7680" width="9.140625" style="635"/>
    <col min="7681" max="7681" width="3" style="635" customWidth="1"/>
    <col min="7682" max="7682" width="19.28515625" style="635" customWidth="1"/>
    <col min="7683" max="7683" width="20.7109375" style="635" customWidth="1"/>
    <col min="7684" max="7684" width="12.140625" style="635" customWidth="1"/>
    <col min="7685" max="7685" width="15.42578125" style="635" customWidth="1"/>
    <col min="7686" max="7686" width="12.85546875" style="635" customWidth="1"/>
    <col min="7687" max="7687" width="16" style="635" customWidth="1"/>
    <col min="7688" max="7688" width="15.7109375" style="635" customWidth="1"/>
    <col min="7689" max="7689" width="11.85546875" style="635" customWidth="1"/>
    <col min="7690" max="7936" width="9.140625" style="635"/>
    <col min="7937" max="7937" width="3" style="635" customWidth="1"/>
    <col min="7938" max="7938" width="19.28515625" style="635" customWidth="1"/>
    <col min="7939" max="7939" width="20.7109375" style="635" customWidth="1"/>
    <col min="7940" max="7940" width="12.140625" style="635" customWidth="1"/>
    <col min="7941" max="7941" width="15.42578125" style="635" customWidth="1"/>
    <col min="7942" max="7942" width="12.85546875" style="635" customWidth="1"/>
    <col min="7943" max="7943" width="16" style="635" customWidth="1"/>
    <col min="7944" max="7944" width="15.7109375" style="635" customWidth="1"/>
    <col min="7945" max="7945" width="11.85546875" style="635" customWidth="1"/>
    <col min="7946" max="8192" width="9.140625" style="635"/>
    <col min="8193" max="8193" width="3" style="635" customWidth="1"/>
    <col min="8194" max="8194" width="19.28515625" style="635" customWidth="1"/>
    <col min="8195" max="8195" width="20.7109375" style="635" customWidth="1"/>
    <col min="8196" max="8196" width="12.140625" style="635" customWidth="1"/>
    <col min="8197" max="8197" width="15.42578125" style="635" customWidth="1"/>
    <col min="8198" max="8198" width="12.85546875" style="635" customWidth="1"/>
    <col min="8199" max="8199" width="16" style="635" customWidth="1"/>
    <col min="8200" max="8200" width="15.7109375" style="635" customWidth="1"/>
    <col min="8201" max="8201" width="11.85546875" style="635" customWidth="1"/>
    <col min="8202" max="8448" width="9.140625" style="635"/>
    <col min="8449" max="8449" width="3" style="635" customWidth="1"/>
    <col min="8450" max="8450" width="19.28515625" style="635" customWidth="1"/>
    <col min="8451" max="8451" width="20.7109375" style="635" customWidth="1"/>
    <col min="8452" max="8452" width="12.140625" style="635" customWidth="1"/>
    <col min="8453" max="8453" width="15.42578125" style="635" customWidth="1"/>
    <col min="8454" max="8454" width="12.85546875" style="635" customWidth="1"/>
    <col min="8455" max="8455" width="16" style="635" customWidth="1"/>
    <col min="8456" max="8456" width="15.7109375" style="635" customWidth="1"/>
    <col min="8457" max="8457" width="11.85546875" style="635" customWidth="1"/>
    <col min="8458" max="8704" width="9.140625" style="635"/>
    <col min="8705" max="8705" width="3" style="635" customWidth="1"/>
    <col min="8706" max="8706" width="19.28515625" style="635" customWidth="1"/>
    <col min="8707" max="8707" width="20.7109375" style="635" customWidth="1"/>
    <col min="8708" max="8708" width="12.140625" style="635" customWidth="1"/>
    <col min="8709" max="8709" width="15.42578125" style="635" customWidth="1"/>
    <col min="8710" max="8710" width="12.85546875" style="635" customWidth="1"/>
    <col min="8711" max="8711" width="16" style="635" customWidth="1"/>
    <col min="8712" max="8712" width="15.7109375" style="635" customWidth="1"/>
    <col min="8713" max="8713" width="11.85546875" style="635" customWidth="1"/>
    <col min="8714" max="8960" width="9.140625" style="635"/>
    <col min="8961" max="8961" width="3" style="635" customWidth="1"/>
    <col min="8962" max="8962" width="19.28515625" style="635" customWidth="1"/>
    <col min="8963" max="8963" width="20.7109375" style="635" customWidth="1"/>
    <col min="8964" max="8964" width="12.140625" style="635" customWidth="1"/>
    <col min="8965" max="8965" width="15.42578125" style="635" customWidth="1"/>
    <col min="8966" max="8966" width="12.85546875" style="635" customWidth="1"/>
    <col min="8967" max="8967" width="16" style="635" customWidth="1"/>
    <col min="8968" max="8968" width="15.7109375" style="635" customWidth="1"/>
    <col min="8969" max="8969" width="11.85546875" style="635" customWidth="1"/>
    <col min="8970" max="9216" width="9.140625" style="635"/>
    <col min="9217" max="9217" width="3" style="635" customWidth="1"/>
    <col min="9218" max="9218" width="19.28515625" style="635" customWidth="1"/>
    <col min="9219" max="9219" width="20.7109375" style="635" customWidth="1"/>
    <col min="9220" max="9220" width="12.140625" style="635" customWidth="1"/>
    <col min="9221" max="9221" width="15.42578125" style="635" customWidth="1"/>
    <col min="9222" max="9222" width="12.85546875" style="635" customWidth="1"/>
    <col min="9223" max="9223" width="16" style="635" customWidth="1"/>
    <col min="9224" max="9224" width="15.7109375" style="635" customWidth="1"/>
    <col min="9225" max="9225" width="11.85546875" style="635" customWidth="1"/>
    <col min="9226" max="9472" width="9.140625" style="635"/>
    <col min="9473" max="9473" width="3" style="635" customWidth="1"/>
    <col min="9474" max="9474" width="19.28515625" style="635" customWidth="1"/>
    <col min="9475" max="9475" width="20.7109375" style="635" customWidth="1"/>
    <col min="9476" max="9476" width="12.140625" style="635" customWidth="1"/>
    <col min="9477" max="9477" width="15.42578125" style="635" customWidth="1"/>
    <col min="9478" max="9478" width="12.85546875" style="635" customWidth="1"/>
    <col min="9479" max="9479" width="16" style="635" customWidth="1"/>
    <col min="9480" max="9480" width="15.7109375" style="635" customWidth="1"/>
    <col min="9481" max="9481" width="11.85546875" style="635" customWidth="1"/>
    <col min="9482" max="9728" width="9.140625" style="635"/>
    <col min="9729" max="9729" width="3" style="635" customWidth="1"/>
    <col min="9730" max="9730" width="19.28515625" style="635" customWidth="1"/>
    <col min="9731" max="9731" width="20.7109375" style="635" customWidth="1"/>
    <col min="9732" max="9732" width="12.140625" style="635" customWidth="1"/>
    <col min="9733" max="9733" width="15.42578125" style="635" customWidth="1"/>
    <col min="9734" max="9734" width="12.85546875" style="635" customWidth="1"/>
    <col min="9735" max="9735" width="16" style="635" customWidth="1"/>
    <col min="9736" max="9736" width="15.7109375" style="635" customWidth="1"/>
    <col min="9737" max="9737" width="11.85546875" style="635" customWidth="1"/>
    <col min="9738" max="9984" width="9.140625" style="635"/>
    <col min="9985" max="9985" width="3" style="635" customWidth="1"/>
    <col min="9986" max="9986" width="19.28515625" style="635" customWidth="1"/>
    <col min="9987" max="9987" width="20.7109375" style="635" customWidth="1"/>
    <col min="9988" max="9988" width="12.140625" style="635" customWidth="1"/>
    <col min="9989" max="9989" width="15.42578125" style="635" customWidth="1"/>
    <col min="9990" max="9990" width="12.85546875" style="635" customWidth="1"/>
    <col min="9991" max="9991" width="16" style="635" customWidth="1"/>
    <col min="9992" max="9992" width="15.7109375" style="635" customWidth="1"/>
    <col min="9993" max="9993" width="11.85546875" style="635" customWidth="1"/>
    <col min="9994" max="10240" width="9.140625" style="635"/>
    <col min="10241" max="10241" width="3" style="635" customWidth="1"/>
    <col min="10242" max="10242" width="19.28515625" style="635" customWidth="1"/>
    <col min="10243" max="10243" width="20.7109375" style="635" customWidth="1"/>
    <col min="10244" max="10244" width="12.140625" style="635" customWidth="1"/>
    <col min="10245" max="10245" width="15.42578125" style="635" customWidth="1"/>
    <col min="10246" max="10246" width="12.85546875" style="635" customWidth="1"/>
    <col min="10247" max="10247" width="16" style="635" customWidth="1"/>
    <col min="10248" max="10248" width="15.7109375" style="635" customWidth="1"/>
    <col min="10249" max="10249" width="11.85546875" style="635" customWidth="1"/>
    <col min="10250" max="10496" width="9.140625" style="635"/>
    <col min="10497" max="10497" width="3" style="635" customWidth="1"/>
    <col min="10498" max="10498" width="19.28515625" style="635" customWidth="1"/>
    <col min="10499" max="10499" width="20.7109375" style="635" customWidth="1"/>
    <col min="10500" max="10500" width="12.140625" style="635" customWidth="1"/>
    <col min="10501" max="10501" width="15.42578125" style="635" customWidth="1"/>
    <col min="10502" max="10502" width="12.85546875" style="635" customWidth="1"/>
    <col min="10503" max="10503" width="16" style="635" customWidth="1"/>
    <col min="10504" max="10504" width="15.7109375" style="635" customWidth="1"/>
    <col min="10505" max="10505" width="11.85546875" style="635" customWidth="1"/>
    <col min="10506" max="10752" width="9.140625" style="635"/>
    <col min="10753" max="10753" width="3" style="635" customWidth="1"/>
    <col min="10754" max="10754" width="19.28515625" style="635" customWidth="1"/>
    <col min="10755" max="10755" width="20.7109375" style="635" customWidth="1"/>
    <col min="10756" max="10756" width="12.140625" style="635" customWidth="1"/>
    <col min="10757" max="10757" width="15.42578125" style="635" customWidth="1"/>
    <col min="10758" max="10758" width="12.85546875" style="635" customWidth="1"/>
    <col min="10759" max="10759" width="16" style="635" customWidth="1"/>
    <col min="10760" max="10760" width="15.7109375" style="635" customWidth="1"/>
    <col min="10761" max="10761" width="11.85546875" style="635" customWidth="1"/>
    <col min="10762" max="11008" width="9.140625" style="635"/>
    <col min="11009" max="11009" width="3" style="635" customWidth="1"/>
    <col min="11010" max="11010" width="19.28515625" style="635" customWidth="1"/>
    <col min="11011" max="11011" width="20.7109375" style="635" customWidth="1"/>
    <col min="11012" max="11012" width="12.140625" style="635" customWidth="1"/>
    <col min="11013" max="11013" width="15.42578125" style="635" customWidth="1"/>
    <col min="11014" max="11014" width="12.85546875" style="635" customWidth="1"/>
    <col min="11015" max="11015" width="16" style="635" customWidth="1"/>
    <col min="11016" max="11016" width="15.7109375" style="635" customWidth="1"/>
    <col min="11017" max="11017" width="11.85546875" style="635" customWidth="1"/>
    <col min="11018" max="11264" width="9.140625" style="635"/>
    <col min="11265" max="11265" width="3" style="635" customWidth="1"/>
    <col min="11266" max="11266" width="19.28515625" style="635" customWidth="1"/>
    <col min="11267" max="11267" width="20.7109375" style="635" customWidth="1"/>
    <col min="11268" max="11268" width="12.140625" style="635" customWidth="1"/>
    <col min="11269" max="11269" width="15.42578125" style="635" customWidth="1"/>
    <col min="11270" max="11270" width="12.85546875" style="635" customWidth="1"/>
    <col min="11271" max="11271" width="16" style="635" customWidth="1"/>
    <col min="11272" max="11272" width="15.7109375" style="635" customWidth="1"/>
    <col min="11273" max="11273" width="11.85546875" style="635" customWidth="1"/>
    <col min="11274" max="11520" width="9.140625" style="635"/>
    <col min="11521" max="11521" width="3" style="635" customWidth="1"/>
    <col min="11522" max="11522" width="19.28515625" style="635" customWidth="1"/>
    <col min="11523" max="11523" width="20.7109375" style="635" customWidth="1"/>
    <col min="11524" max="11524" width="12.140625" style="635" customWidth="1"/>
    <col min="11525" max="11525" width="15.42578125" style="635" customWidth="1"/>
    <col min="11526" max="11526" width="12.85546875" style="635" customWidth="1"/>
    <col min="11527" max="11527" width="16" style="635" customWidth="1"/>
    <col min="11528" max="11528" width="15.7109375" style="635" customWidth="1"/>
    <col min="11529" max="11529" width="11.85546875" style="635" customWidth="1"/>
    <col min="11530" max="11776" width="9.140625" style="635"/>
    <col min="11777" max="11777" width="3" style="635" customWidth="1"/>
    <col min="11778" max="11778" width="19.28515625" style="635" customWidth="1"/>
    <col min="11779" max="11779" width="20.7109375" style="635" customWidth="1"/>
    <col min="11780" max="11780" width="12.140625" style="635" customWidth="1"/>
    <col min="11781" max="11781" width="15.42578125" style="635" customWidth="1"/>
    <col min="11782" max="11782" width="12.85546875" style="635" customWidth="1"/>
    <col min="11783" max="11783" width="16" style="635" customWidth="1"/>
    <col min="11784" max="11784" width="15.7109375" style="635" customWidth="1"/>
    <col min="11785" max="11785" width="11.85546875" style="635" customWidth="1"/>
    <col min="11786" max="12032" width="9.140625" style="635"/>
    <col min="12033" max="12033" width="3" style="635" customWidth="1"/>
    <col min="12034" max="12034" width="19.28515625" style="635" customWidth="1"/>
    <col min="12035" max="12035" width="20.7109375" style="635" customWidth="1"/>
    <col min="12036" max="12036" width="12.140625" style="635" customWidth="1"/>
    <col min="12037" max="12037" width="15.42578125" style="635" customWidth="1"/>
    <col min="12038" max="12038" width="12.85546875" style="635" customWidth="1"/>
    <col min="12039" max="12039" width="16" style="635" customWidth="1"/>
    <col min="12040" max="12040" width="15.7109375" style="635" customWidth="1"/>
    <col min="12041" max="12041" width="11.85546875" style="635" customWidth="1"/>
    <col min="12042" max="12288" width="9.140625" style="635"/>
    <col min="12289" max="12289" width="3" style="635" customWidth="1"/>
    <col min="12290" max="12290" width="19.28515625" style="635" customWidth="1"/>
    <col min="12291" max="12291" width="20.7109375" style="635" customWidth="1"/>
    <col min="12292" max="12292" width="12.140625" style="635" customWidth="1"/>
    <col min="12293" max="12293" width="15.42578125" style="635" customWidth="1"/>
    <col min="12294" max="12294" width="12.85546875" style="635" customWidth="1"/>
    <col min="12295" max="12295" width="16" style="635" customWidth="1"/>
    <col min="12296" max="12296" width="15.7109375" style="635" customWidth="1"/>
    <col min="12297" max="12297" width="11.85546875" style="635" customWidth="1"/>
    <col min="12298" max="12544" width="9.140625" style="635"/>
    <col min="12545" max="12545" width="3" style="635" customWidth="1"/>
    <col min="12546" max="12546" width="19.28515625" style="635" customWidth="1"/>
    <col min="12547" max="12547" width="20.7109375" style="635" customWidth="1"/>
    <col min="12548" max="12548" width="12.140625" style="635" customWidth="1"/>
    <col min="12549" max="12549" width="15.42578125" style="635" customWidth="1"/>
    <col min="12550" max="12550" width="12.85546875" style="635" customWidth="1"/>
    <col min="12551" max="12551" width="16" style="635" customWidth="1"/>
    <col min="12552" max="12552" width="15.7109375" style="635" customWidth="1"/>
    <col min="12553" max="12553" width="11.85546875" style="635" customWidth="1"/>
    <col min="12554" max="12800" width="9.140625" style="635"/>
    <col min="12801" max="12801" width="3" style="635" customWidth="1"/>
    <col min="12802" max="12802" width="19.28515625" style="635" customWidth="1"/>
    <col min="12803" max="12803" width="20.7109375" style="635" customWidth="1"/>
    <col min="12804" max="12804" width="12.140625" style="635" customWidth="1"/>
    <col min="12805" max="12805" width="15.42578125" style="635" customWidth="1"/>
    <col min="12806" max="12806" width="12.85546875" style="635" customWidth="1"/>
    <col min="12807" max="12807" width="16" style="635" customWidth="1"/>
    <col min="12808" max="12808" width="15.7109375" style="635" customWidth="1"/>
    <col min="12809" max="12809" width="11.85546875" style="635" customWidth="1"/>
    <col min="12810" max="13056" width="9.140625" style="635"/>
    <col min="13057" max="13057" width="3" style="635" customWidth="1"/>
    <col min="13058" max="13058" width="19.28515625" style="635" customWidth="1"/>
    <col min="13059" max="13059" width="20.7109375" style="635" customWidth="1"/>
    <col min="13060" max="13060" width="12.140625" style="635" customWidth="1"/>
    <col min="13061" max="13061" width="15.42578125" style="635" customWidth="1"/>
    <col min="13062" max="13062" width="12.85546875" style="635" customWidth="1"/>
    <col min="13063" max="13063" width="16" style="635" customWidth="1"/>
    <col min="13064" max="13064" width="15.7109375" style="635" customWidth="1"/>
    <col min="13065" max="13065" width="11.85546875" style="635" customWidth="1"/>
    <col min="13066" max="13312" width="9.140625" style="635"/>
    <col min="13313" max="13313" width="3" style="635" customWidth="1"/>
    <col min="13314" max="13314" width="19.28515625" style="635" customWidth="1"/>
    <col min="13315" max="13315" width="20.7109375" style="635" customWidth="1"/>
    <col min="13316" max="13316" width="12.140625" style="635" customWidth="1"/>
    <col min="13317" max="13317" width="15.42578125" style="635" customWidth="1"/>
    <col min="13318" max="13318" width="12.85546875" style="635" customWidth="1"/>
    <col min="13319" max="13319" width="16" style="635" customWidth="1"/>
    <col min="13320" max="13320" width="15.7109375" style="635" customWidth="1"/>
    <col min="13321" max="13321" width="11.85546875" style="635" customWidth="1"/>
    <col min="13322" max="13568" width="9.140625" style="635"/>
    <col min="13569" max="13569" width="3" style="635" customWidth="1"/>
    <col min="13570" max="13570" width="19.28515625" style="635" customWidth="1"/>
    <col min="13571" max="13571" width="20.7109375" style="635" customWidth="1"/>
    <col min="13572" max="13572" width="12.140625" style="635" customWidth="1"/>
    <col min="13573" max="13573" width="15.42578125" style="635" customWidth="1"/>
    <col min="13574" max="13574" width="12.85546875" style="635" customWidth="1"/>
    <col min="13575" max="13575" width="16" style="635" customWidth="1"/>
    <col min="13576" max="13576" width="15.7109375" style="635" customWidth="1"/>
    <col min="13577" max="13577" width="11.85546875" style="635" customWidth="1"/>
    <col min="13578" max="13824" width="9.140625" style="635"/>
    <col min="13825" max="13825" width="3" style="635" customWidth="1"/>
    <col min="13826" max="13826" width="19.28515625" style="635" customWidth="1"/>
    <col min="13827" max="13827" width="20.7109375" style="635" customWidth="1"/>
    <col min="13828" max="13828" width="12.140625" style="635" customWidth="1"/>
    <col min="13829" max="13829" width="15.42578125" style="635" customWidth="1"/>
    <col min="13830" max="13830" width="12.85546875" style="635" customWidth="1"/>
    <col min="13831" max="13831" width="16" style="635" customWidth="1"/>
    <col min="13832" max="13832" width="15.7109375" style="635" customWidth="1"/>
    <col min="13833" max="13833" width="11.85546875" style="635" customWidth="1"/>
    <col min="13834" max="14080" width="9.140625" style="635"/>
    <col min="14081" max="14081" width="3" style="635" customWidth="1"/>
    <col min="14082" max="14082" width="19.28515625" style="635" customWidth="1"/>
    <col min="14083" max="14083" width="20.7109375" style="635" customWidth="1"/>
    <col min="14084" max="14084" width="12.140625" style="635" customWidth="1"/>
    <col min="14085" max="14085" width="15.42578125" style="635" customWidth="1"/>
    <col min="14086" max="14086" width="12.85546875" style="635" customWidth="1"/>
    <col min="14087" max="14087" width="16" style="635" customWidth="1"/>
    <col min="14088" max="14088" width="15.7109375" style="635" customWidth="1"/>
    <col min="14089" max="14089" width="11.85546875" style="635" customWidth="1"/>
    <col min="14090" max="14336" width="9.140625" style="635"/>
    <col min="14337" max="14337" width="3" style="635" customWidth="1"/>
    <col min="14338" max="14338" width="19.28515625" style="635" customWidth="1"/>
    <col min="14339" max="14339" width="20.7109375" style="635" customWidth="1"/>
    <col min="14340" max="14340" width="12.140625" style="635" customWidth="1"/>
    <col min="14341" max="14341" width="15.42578125" style="635" customWidth="1"/>
    <col min="14342" max="14342" width="12.85546875" style="635" customWidth="1"/>
    <col min="14343" max="14343" width="16" style="635" customWidth="1"/>
    <col min="14344" max="14344" width="15.7109375" style="635" customWidth="1"/>
    <col min="14345" max="14345" width="11.85546875" style="635" customWidth="1"/>
    <col min="14346" max="14592" width="9.140625" style="635"/>
    <col min="14593" max="14593" width="3" style="635" customWidth="1"/>
    <col min="14594" max="14594" width="19.28515625" style="635" customWidth="1"/>
    <col min="14595" max="14595" width="20.7109375" style="635" customWidth="1"/>
    <col min="14596" max="14596" width="12.140625" style="635" customWidth="1"/>
    <col min="14597" max="14597" width="15.42578125" style="635" customWidth="1"/>
    <col min="14598" max="14598" width="12.85546875" style="635" customWidth="1"/>
    <col min="14599" max="14599" width="16" style="635" customWidth="1"/>
    <col min="14600" max="14600" width="15.7109375" style="635" customWidth="1"/>
    <col min="14601" max="14601" width="11.85546875" style="635" customWidth="1"/>
    <col min="14602" max="14848" width="9.140625" style="635"/>
    <col min="14849" max="14849" width="3" style="635" customWidth="1"/>
    <col min="14850" max="14850" width="19.28515625" style="635" customWidth="1"/>
    <col min="14851" max="14851" width="20.7109375" style="635" customWidth="1"/>
    <col min="14852" max="14852" width="12.140625" style="635" customWidth="1"/>
    <col min="14853" max="14853" width="15.42578125" style="635" customWidth="1"/>
    <col min="14854" max="14854" width="12.85546875" style="635" customWidth="1"/>
    <col min="14855" max="14855" width="16" style="635" customWidth="1"/>
    <col min="14856" max="14856" width="15.7109375" style="635" customWidth="1"/>
    <col min="14857" max="14857" width="11.85546875" style="635" customWidth="1"/>
    <col min="14858" max="15104" width="9.140625" style="635"/>
    <col min="15105" max="15105" width="3" style="635" customWidth="1"/>
    <col min="15106" max="15106" width="19.28515625" style="635" customWidth="1"/>
    <col min="15107" max="15107" width="20.7109375" style="635" customWidth="1"/>
    <col min="15108" max="15108" width="12.140625" style="635" customWidth="1"/>
    <col min="15109" max="15109" width="15.42578125" style="635" customWidth="1"/>
    <col min="15110" max="15110" width="12.85546875" style="635" customWidth="1"/>
    <col min="15111" max="15111" width="16" style="635" customWidth="1"/>
    <col min="15112" max="15112" width="15.7109375" style="635" customWidth="1"/>
    <col min="15113" max="15113" width="11.85546875" style="635" customWidth="1"/>
    <col min="15114" max="15360" width="9.140625" style="635"/>
    <col min="15361" max="15361" width="3" style="635" customWidth="1"/>
    <col min="15362" max="15362" width="19.28515625" style="635" customWidth="1"/>
    <col min="15363" max="15363" width="20.7109375" style="635" customWidth="1"/>
    <col min="15364" max="15364" width="12.140625" style="635" customWidth="1"/>
    <col min="15365" max="15365" width="15.42578125" style="635" customWidth="1"/>
    <col min="15366" max="15366" width="12.85546875" style="635" customWidth="1"/>
    <col min="15367" max="15367" width="16" style="635" customWidth="1"/>
    <col min="15368" max="15368" width="15.7109375" style="635" customWidth="1"/>
    <col min="15369" max="15369" width="11.85546875" style="635" customWidth="1"/>
    <col min="15370" max="15616" width="9.140625" style="635"/>
    <col min="15617" max="15617" width="3" style="635" customWidth="1"/>
    <col min="15618" max="15618" width="19.28515625" style="635" customWidth="1"/>
    <col min="15619" max="15619" width="20.7109375" style="635" customWidth="1"/>
    <col min="15620" max="15620" width="12.140625" style="635" customWidth="1"/>
    <col min="15621" max="15621" width="15.42578125" style="635" customWidth="1"/>
    <col min="15622" max="15622" width="12.85546875" style="635" customWidth="1"/>
    <col min="15623" max="15623" width="16" style="635" customWidth="1"/>
    <col min="15624" max="15624" width="15.7109375" style="635" customWidth="1"/>
    <col min="15625" max="15625" width="11.85546875" style="635" customWidth="1"/>
    <col min="15626" max="15872" width="9.140625" style="635"/>
    <col min="15873" max="15873" width="3" style="635" customWidth="1"/>
    <col min="15874" max="15874" width="19.28515625" style="635" customWidth="1"/>
    <col min="15875" max="15875" width="20.7109375" style="635" customWidth="1"/>
    <col min="15876" max="15876" width="12.140625" style="635" customWidth="1"/>
    <col min="15877" max="15877" width="15.42578125" style="635" customWidth="1"/>
    <col min="15878" max="15878" width="12.85546875" style="635" customWidth="1"/>
    <col min="15879" max="15879" width="16" style="635" customWidth="1"/>
    <col min="15880" max="15880" width="15.7109375" style="635" customWidth="1"/>
    <col min="15881" max="15881" width="11.85546875" style="635" customWidth="1"/>
    <col min="15882" max="16128" width="9.140625" style="635"/>
    <col min="16129" max="16129" width="3" style="635" customWidth="1"/>
    <col min="16130" max="16130" width="19.28515625" style="635" customWidth="1"/>
    <col min="16131" max="16131" width="20.7109375" style="635" customWidth="1"/>
    <col min="16132" max="16132" width="12.140625" style="635" customWidth="1"/>
    <col min="16133" max="16133" width="15.42578125" style="635" customWidth="1"/>
    <col min="16134" max="16134" width="12.85546875" style="635" customWidth="1"/>
    <col min="16135" max="16135" width="16" style="635" customWidth="1"/>
    <col min="16136" max="16136" width="15.7109375" style="635" customWidth="1"/>
    <col min="16137" max="16137" width="11.85546875" style="635" customWidth="1"/>
    <col min="16138" max="16384" width="9.140625" style="635"/>
  </cols>
  <sheetData>
    <row r="1" spans="1:8">
      <c r="A1" s="2546" t="s">
        <v>1805</v>
      </c>
      <c r="B1" s="2546"/>
      <c r="C1" s="2546"/>
      <c r="D1" s="2546"/>
      <c r="E1" s="2546"/>
      <c r="F1" s="2546"/>
      <c r="G1" s="2546"/>
    </row>
    <row r="2" spans="1:8">
      <c r="A2" s="2546" t="s">
        <v>1806</v>
      </c>
      <c r="B2" s="2546"/>
      <c r="C2" s="2546"/>
      <c r="D2" s="2546"/>
      <c r="E2" s="2546"/>
      <c r="F2" s="2546"/>
      <c r="G2" s="2546"/>
    </row>
    <row r="3" spans="1:8">
      <c r="A3" s="2546" t="s">
        <v>1807</v>
      </c>
      <c r="B3" s="2546"/>
      <c r="C3" s="2546"/>
      <c r="D3" s="2546"/>
      <c r="E3" s="2546"/>
      <c r="F3" s="2546"/>
      <c r="G3" s="2546"/>
    </row>
    <row r="5" spans="1:8" ht="57">
      <c r="A5" s="1501" t="s">
        <v>1808</v>
      </c>
      <c r="B5" s="2547" t="s">
        <v>1809</v>
      </c>
      <c r="C5" s="2547"/>
      <c r="D5" s="1501" t="s">
        <v>1810</v>
      </c>
      <c r="E5" s="1501" t="s">
        <v>1811</v>
      </c>
      <c r="F5" s="1501" t="s">
        <v>1812</v>
      </c>
      <c r="G5" s="1501" t="s">
        <v>1813</v>
      </c>
    </row>
    <row r="6" spans="1:8">
      <c r="A6" s="2548" t="s">
        <v>739</v>
      </c>
      <c r="B6" s="2543" t="s">
        <v>1814</v>
      </c>
      <c r="C6" s="1502" t="s">
        <v>1815</v>
      </c>
      <c r="D6" s="1503">
        <v>194</v>
      </c>
      <c r="E6" s="1503"/>
      <c r="F6" s="1503">
        <v>194</v>
      </c>
      <c r="G6" s="1504"/>
    </row>
    <row r="7" spans="1:8">
      <c r="A7" s="2548"/>
      <c r="B7" s="2544"/>
      <c r="C7" s="1501" t="s">
        <v>1816</v>
      </c>
      <c r="D7" s="1505">
        <v>24989.200000000001</v>
      </c>
      <c r="E7" s="1505">
        <v>800</v>
      </c>
      <c r="F7" s="1505">
        <v>28989.200000000001</v>
      </c>
      <c r="G7" s="1506">
        <v>154700</v>
      </c>
    </row>
    <row r="8" spans="1:8">
      <c r="A8" s="2548"/>
      <c r="B8" s="2545"/>
      <c r="C8" s="1501" t="s">
        <v>1810</v>
      </c>
      <c r="D8" s="1505">
        <v>25183.200000000001</v>
      </c>
      <c r="E8" s="1505"/>
      <c r="F8" s="1505">
        <f>SUM(F6:F7)</f>
        <v>29183.200000000001</v>
      </c>
      <c r="G8" s="1506"/>
    </row>
    <row r="9" spans="1:8" ht="85.5">
      <c r="A9" s="1507" t="s">
        <v>740</v>
      </c>
      <c r="B9" s="1507" t="s">
        <v>1817</v>
      </c>
      <c r="C9" s="1501" t="s">
        <v>1818</v>
      </c>
      <c r="D9" s="1508">
        <v>883.2</v>
      </c>
      <c r="E9" s="1508">
        <v>200</v>
      </c>
      <c r="F9" s="1508">
        <v>683.2</v>
      </c>
      <c r="G9" s="1509">
        <v>1342</v>
      </c>
      <c r="H9" s="1510"/>
    </row>
    <row r="10" spans="1:8" ht="28.5">
      <c r="A10" s="1502"/>
      <c r="B10" s="1502"/>
      <c r="C10" s="1501" t="s">
        <v>1819</v>
      </c>
      <c r="D10" s="1505">
        <v>41555.199999999997</v>
      </c>
      <c r="E10" s="1505">
        <v>0</v>
      </c>
      <c r="F10" s="1505">
        <v>46555.199999999997</v>
      </c>
      <c r="G10" s="1506">
        <v>15000</v>
      </c>
    </row>
    <row r="11" spans="1:8" ht="28.5">
      <c r="A11" s="2543" t="s">
        <v>672</v>
      </c>
      <c r="B11" s="1507" t="s">
        <v>1820</v>
      </c>
      <c r="C11" s="1501" t="s">
        <v>1815</v>
      </c>
      <c r="D11" s="1506"/>
      <c r="E11" s="1506"/>
      <c r="F11" s="1506"/>
      <c r="G11" s="1506"/>
    </row>
    <row r="12" spans="1:8" ht="28.5">
      <c r="A12" s="2544"/>
      <c r="B12" s="1511" t="s">
        <v>1821</v>
      </c>
      <c r="C12" s="1501" t="s">
        <v>1816</v>
      </c>
      <c r="D12" s="1506">
        <v>37686.800000000003</v>
      </c>
      <c r="E12" s="1506">
        <v>1000</v>
      </c>
      <c r="F12" s="1506">
        <v>36686.800000000003</v>
      </c>
      <c r="G12" s="1506">
        <v>2350</v>
      </c>
    </row>
    <row r="13" spans="1:8">
      <c r="A13" s="2545"/>
      <c r="B13" s="1502"/>
      <c r="C13" s="1501" t="s">
        <v>1810</v>
      </c>
      <c r="D13" s="1506">
        <f>SUM(D11:D12)</f>
        <v>37686.800000000003</v>
      </c>
      <c r="E13" s="1506"/>
      <c r="F13" s="1506">
        <v>36686.800000000003</v>
      </c>
      <c r="G13" s="1506"/>
    </row>
    <row r="14" spans="1:8">
      <c r="A14" s="2543"/>
      <c r="B14" s="2543"/>
      <c r="C14" s="1501"/>
      <c r="D14" s="1506"/>
      <c r="E14" s="1506"/>
      <c r="F14" s="1506"/>
      <c r="G14" s="1506"/>
    </row>
    <row r="15" spans="1:8">
      <c r="A15" s="2544"/>
      <c r="B15" s="2544"/>
      <c r="C15" s="1501"/>
      <c r="D15" s="1506"/>
      <c r="E15" s="1506"/>
      <c r="F15" s="1506"/>
      <c r="G15" s="1506"/>
    </row>
    <row r="16" spans="1:8">
      <c r="A16" s="2545"/>
      <c r="B16" s="2545"/>
      <c r="C16" s="1501"/>
      <c r="D16" s="1506"/>
      <c r="E16" s="1506"/>
      <c r="F16" s="1506"/>
      <c r="G16" s="1506"/>
    </row>
    <row r="20" spans="1:1">
      <c r="A20" s="635" t="s">
        <v>1822</v>
      </c>
    </row>
    <row r="22" spans="1:1">
      <c r="A22" s="635" t="s">
        <v>1823</v>
      </c>
    </row>
    <row r="23" spans="1:1">
      <c r="A23" s="634"/>
    </row>
  </sheetData>
  <mergeCells count="9">
    <mergeCell ref="A11:A13"/>
    <mergeCell ref="A14:A16"/>
    <mergeCell ref="B14:B16"/>
    <mergeCell ref="A1:G1"/>
    <mergeCell ref="A2:G2"/>
    <mergeCell ref="A3:G3"/>
    <mergeCell ref="B5:C5"/>
    <mergeCell ref="A6:A8"/>
    <mergeCell ref="B6:B8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D6184-6FA9-4291-A1A3-737D8B234067}">
  <sheetPr>
    <tabColor rgb="FFC00000"/>
  </sheetPr>
  <dimension ref="A1:N171"/>
  <sheetViews>
    <sheetView topLeftCell="A25" workbookViewId="0">
      <selection activeCell="H158" sqref="H158"/>
    </sheetView>
  </sheetViews>
  <sheetFormatPr defaultRowHeight="12.75"/>
  <cols>
    <col min="1" max="1" width="7" style="626" customWidth="1"/>
    <col min="2" max="2" width="37.42578125" style="626" customWidth="1"/>
    <col min="3" max="3" width="8.140625" style="626" customWidth="1"/>
    <col min="4" max="4" width="10.7109375" style="626" customWidth="1"/>
    <col min="5" max="5" width="9" style="626" customWidth="1"/>
    <col min="6" max="6" width="10.5703125" style="626" customWidth="1"/>
    <col min="7" max="7" width="12.5703125" style="626" customWidth="1"/>
    <col min="8" max="8" width="10" style="626" customWidth="1"/>
    <col min="9" max="9" width="10.7109375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8"/>
      <c r="B1" s="679"/>
      <c r="C1" s="680"/>
      <c r="D1" s="678"/>
      <c r="E1" s="681"/>
      <c r="F1" s="2598" t="s">
        <v>32</v>
      </c>
      <c r="G1" s="2598"/>
      <c r="H1" s="2598"/>
      <c r="I1" s="2598"/>
      <c r="J1" s="2598"/>
      <c r="K1" s="678"/>
      <c r="L1" s="678"/>
    </row>
    <row r="2" spans="1:12">
      <c r="A2" s="678"/>
      <c r="B2" s="679"/>
      <c r="C2" s="680"/>
      <c r="D2" s="678"/>
      <c r="E2" s="681"/>
      <c r="F2" s="682"/>
      <c r="G2" s="682"/>
      <c r="H2" s="682"/>
      <c r="I2" s="682"/>
      <c r="J2" s="682"/>
      <c r="K2" s="678"/>
      <c r="L2" s="678"/>
    </row>
    <row r="3" spans="1:12">
      <c r="A3" s="678"/>
      <c r="B3" s="679"/>
      <c r="C3" s="680"/>
      <c r="D3" s="678"/>
      <c r="E3" s="681"/>
      <c r="F3" s="2599" t="s">
        <v>890</v>
      </c>
      <c r="G3" s="2599"/>
      <c r="H3" s="2599"/>
      <c r="I3" s="2599"/>
      <c r="J3" s="2599"/>
      <c r="K3" s="678"/>
      <c r="L3" s="678"/>
    </row>
    <row r="4" spans="1:12">
      <c r="A4" s="678"/>
      <c r="B4" s="679"/>
      <c r="C4" s="680"/>
      <c r="D4" s="678"/>
      <c r="E4" s="681"/>
      <c r="F4" s="683" t="s">
        <v>34</v>
      </c>
      <c r="G4" s="683"/>
      <c r="H4" s="678"/>
      <c r="I4" s="678"/>
      <c r="J4" s="678"/>
      <c r="K4" s="678"/>
      <c r="L4" s="678"/>
    </row>
    <row r="5" spans="1:12" ht="14.25">
      <c r="A5" s="678"/>
      <c r="B5" s="684" t="s">
        <v>35</v>
      </c>
      <c r="C5" s="680"/>
      <c r="D5" s="678"/>
      <c r="E5" s="681"/>
      <c r="F5" s="681"/>
      <c r="G5" s="685" t="s">
        <v>174</v>
      </c>
      <c r="H5" s="678"/>
      <c r="I5" s="678"/>
      <c r="J5" s="678"/>
      <c r="K5" s="678"/>
      <c r="L5" s="678"/>
    </row>
    <row r="6" spans="1:12">
      <c r="A6" s="686"/>
      <c r="B6" s="687"/>
      <c r="C6" s="680"/>
      <c r="D6" s="678"/>
      <c r="E6" s="681" t="s">
        <v>175</v>
      </c>
      <c r="F6" s="683" t="s">
        <v>935</v>
      </c>
      <c r="G6" s="678"/>
      <c r="H6" s="678"/>
      <c r="I6" s="678"/>
      <c r="J6" s="688"/>
      <c r="K6" s="678"/>
      <c r="L6" s="678"/>
    </row>
    <row r="7" spans="1:12" s="678" customFormat="1">
      <c r="A7" s="688" t="s">
        <v>2277</v>
      </c>
      <c r="B7" s="679"/>
      <c r="C7" s="689"/>
      <c r="F7" s="681"/>
      <c r="G7" s="681"/>
    </row>
    <row r="8" spans="1:12" s="688" customFormat="1" ht="10.5">
      <c r="A8" s="2600" t="s">
        <v>1118</v>
      </c>
      <c r="B8" s="2600"/>
      <c r="C8" s="2600"/>
      <c r="D8" s="2600"/>
      <c r="E8" s="2600"/>
    </row>
    <row r="9" spans="1:12">
      <c r="A9" s="688"/>
      <c r="B9" s="837" t="s">
        <v>1701</v>
      </c>
      <c r="C9" s="708"/>
      <c r="D9" s="688"/>
      <c r="E9" s="710"/>
      <c r="F9" s="688"/>
      <c r="G9" s="688"/>
      <c r="H9" s="678"/>
      <c r="I9" s="678"/>
      <c r="J9" s="678"/>
      <c r="K9" s="688"/>
      <c r="L9" s="688"/>
    </row>
    <row r="10" spans="1:12" ht="14.25">
      <c r="A10" s="838" t="s">
        <v>1702</v>
      </c>
      <c r="B10" s="830"/>
      <c r="C10" s="839"/>
      <c r="D10" s="840"/>
      <c r="E10" s="841"/>
      <c r="F10" s="841"/>
      <c r="G10" s="688"/>
      <c r="H10" s="678"/>
      <c r="I10" s="678"/>
      <c r="J10" s="678"/>
      <c r="K10" s="678"/>
      <c r="L10" s="678"/>
    </row>
    <row r="11" spans="1:12">
      <c r="A11" s="678"/>
      <c r="B11" s="679"/>
      <c r="C11" s="680"/>
      <c r="D11" s="678"/>
      <c r="E11" s="681"/>
      <c r="F11" s="681"/>
      <c r="G11" s="678"/>
      <c r="H11" s="678"/>
      <c r="I11" s="678"/>
      <c r="J11" s="678"/>
      <c r="K11" s="678"/>
      <c r="L11" s="678"/>
    </row>
    <row r="12" spans="1:12">
      <c r="A12" s="2602" t="s">
        <v>1152</v>
      </c>
      <c r="B12" s="2602"/>
      <c r="C12" s="2602"/>
      <c r="D12" s="2602"/>
      <c r="E12" s="2602"/>
      <c r="F12" s="681"/>
      <c r="G12" s="690" t="s">
        <v>208</v>
      </c>
      <c r="H12" s="678"/>
      <c r="I12" s="678"/>
      <c r="J12" s="678"/>
      <c r="K12" s="678"/>
      <c r="L12" s="678"/>
    </row>
    <row r="13" spans="1:12" ht="20.25" customHeight="1">
      <c r="A13" s="2597" t="s">
        <v>903</v>
      </c>
      <c r="B13" s="2597"/>
      <c r="C13" s="2597"/>
      <c r="D13" s="2597"/>
      <c r="E13" s="2597"/>
      <c r="F13" s="681"/>
      <c r="G13" s="678"/>
      <c r="H13" s="678"/>
      <c r="I13" s="678"/>
      <c r="J13" s="678"/>
      <c r="K13" s="678"/>
      <c r="L13" s="678"/>
    </row>
    <row r="14" spans="1:12" s="857" customFormat="1">
      <c r="A14" s="2603" t="s">
        <v>2266</v>
      </c>
      <c r="B14" s="2604"/>
      <c r="C14" s="1530"/>
      <c r="F14" s="1531"/>
      <c r="G14" s="1531"/>
    </row>
    <row r="15" spans="1:12" ht="18">
      <c r="A15" s="2605" t="s">
        <v>816</v>
      </c>
      <c r="B15" s="2605"/>
      <c r="C15" s="2605"/>
      <c r="D15" s="2605"/>
      <c r="E15" s="2605"/>
      <c r="F15" s="2605"/>
      <c r="G15" s="2605"/>
      <c r="H15" s="2605"/>
      <c r="I15" s="2605"/>
      <c r="J15" s="2605"/>
      <c r="K15" s="678"/>
      <c r="L15" s="678"/>
    </row>
    <row r="16" spans="1:12" ht="14.25">
      <c r="A16" s="2606" t="s">
        <v>1036</v>
      </c>
      <c r="B16" s="2607"/>
      <c r="C16" s="2607"/>
      <c r="D16" s="2607"/>
      <c r="E16" s="2607"/>
      <c r="F16" s="2607"/>
      <c r="G16" s="2607"/>
      <c r="H16" s="2607"/>
      <c r="I16" s="2607"/>
      <c r="J16" s="2607"/>
      <c r="K16" s="678"/>
      <c r="L16" s="678"/>
    </row>
    <row r="17" spans="1:14" ht="16.5">
      <c r="A17" s="2608" t="s">
        <v>1659</v>
      </c>
      <c r="B17" s="2608"/>
      <c r="C17" s="2608"/>
      <c r="D17" s="2608"/>
      <c r="E17" s="2608"/>
      <c r="F17" s="2608"/>
      <c r="G17" s="2608"/>
      <c r="H17" s="2608"/>
      <c r="I17" s="2608"/>
      <c r="J17" s="2608"/>
      <c r="K17" s="678"/>
      <c r="L17" s="678"/>
    </row>
    <row r="18" spans="1:14" ht="14.25" customHeight="1">
      <c r="A18" s="2609" t="s">
        <v>2229</v>
      </c>
      <c r="B18" s="2609"/>
      <c r="C18" s="2609"/>
      <c r="D18" s="2609"/>
      <c r="E18" s="2609"/>
      <c r="F18" s="2609"/>
      <c r="G18" s="2609"/>
      <c r="H18" s="2609"/>
      <c r="I18" s="2609"/>
      <c r="J18" s="2609"/>
      <c r="K18" s="688"/>
      <c r="L18" s="688"/>
    </row>
    <row r="19" spans="1:14" ht="9" customHeight="1">
      <c r="A19" s="2609"/>
      <c r="B19" s="2609"/>
      <c r="C19" s="2609"/>
      <c r="D19" s="2609"/>
      <c r="E19" s="2609"/>
      <c r="F19" s="2609"/>
      <c r="G19" s="2609"/>
      <c r="H19" s="2609"/>
      <c r="I19" s="2609"/>
      <c r="J19" s="2609"/>
      <c r="K19" s="688"/>
      <c r="L19" s="688"/>
    </row>
    <row r="20" spans="1:14">
      <c r="A20" s="693" t="s">
        <v>445</v>
      </c>
      <c r="B20" s="694"/>
      <c r="C20" s="694"/>
      <c r="D20" s="694"/>
      <c r="E20" s="688"/>
      <c r="F20" s="695" t="s">
        <v>332</v>
      </c>
      <c r="G20" s="688"/>
      <c r="H20" s="688"/>
      <c r="I20" s="688"/>
      <c r="J20" s="688"/>
      <c r="K20" s="688"/>
      <c r="L20" s="688"/>
    </row>
    <row r="21" spans="1:14">
      <c r="A21" s="693" t="s">
        <v>1004</v>
      </c>
      <c r="B21" s="696"/>
      <c r="C21" s="696"/>
      <c r="D21" s="696"/>
      <c r="E21" s="696"/>
      <c r="F21" s="693" t="s">
        <v>333</v>
      </c>
      <c r="G21" s="656" t="s">
        <v>561</v>
      </c>
      <c r="H21" s="656" t="s">
        <v>1115</v>
      </c>
      <c r="I21" s="656">
        <v>1</v>
      </c>
      <c r="J21" s="696"/>
      <c r="K21" s="696"/>
      <c r="L21" s="696"/>
    </row>
    <row r="22" spans="1:14">
      <c r="A22" s="693" t="s">
        <v>334</v>
      </c>
      <c r="B22" s="693"/>
      <c r="C22" s="693"/>
      <c r="D22" s="693"/>
      <c r="E22" s="693"/>
      <c r="F22" s="696"/>
      <c r="G22" s="693"/>
      <c r="H22" s="696"/>
      <c r="I22" s="693"/>
      <c r="J22" s="693"/>
      <c r="K22" s="693"/>
    </row>
    <row r="23" spans="1:14">
      <c r="A23" s="693" t="s">
        <v>926</v>
      </c>
      <c r="B23" s="693"/>
      <c r="C23" s="693"/>
      <c r="D23" s="697"/>
      <c r="E23" s="697"/>
      <c r="F23" s="693" t="s">
        <v>1183</v>
      </c>
      <c r="G23" s="693"/>
      <c r="H23" s="693"/>
      <c r="I23" s="693"/>
      <c r="J23" s="693"/>
      <c r="K23" s="693"/>
    </row>
    <row r="24" spans="1:14" ht="24" customHeight="1">
      <c r="A24" s="693" t="s">
        <v>1660</v>
      </c>
      <c r="B24" s="696"/>
      <c r="C24" s="696"/>
      <c r="D24" s="696"/>
      <c r="E24" s="696"/>
      <c r="F24" s="693" t="s">
        <v>52</v>
      </c>
      <c r="G24" s="693"/>
      <c r="H24" s="693"/>
      <c r="I24" s="696"/>
      <c r="J24" s="698"/>
      <c r="K24" s="696"/>
    </row>
    <row r="25" spans="1:14" ht="17.25" customHeight="1">
      <c r="A25" s="696" t="s">
        <v>207</v>
      </c>
      <c r="B25" s="698"/>
      <c r="C25" s="699"/>
      <c r="D25" s="696"/>
      <c r="E25" s="696"/>
      <c r="F25" s="2611" t="s">
        <v>942</v>
      </c>
      <c r="G25" s="2611"/>
      <c r="H25" s="2611"/>
      <c r="I25" s="2611"/>
      <c r="J25" s="2611"/>
      <c r="K25" s="696"/>
    </row>
    <row r="26" spans="1:14" ht="13.5" thickBot="1">
      <c r="A26" s="695" t="s">
        <v>916</v>
      </c>
      <c r="B26" s="700"/>
      <c r="C26" s="701"/>
      <c r="D26" s="700"/>
      <c r="E26" s="696"/>
      <c r="F26" s="2611"/>
      <c r="G26" s="2611"/>
      <c r="H26" s="2611"/>
      <c r="I26" s="2611"/>
      <c r="J26" s="2611"/>
      <c r="K26" s="696"/>
    </row>
    <row r="27" spans="1:14" ht="13.5" thickBot="1">
      <c r="A27" s="693" t="s">
        <v>116</v>
      </c>
      <c r="B27" s="696"/>
      <c r="C27" s="699"/>
      <c r="D27" s="698"/>
      <c r="E27" s="702"/>
      <c r="G27" s="703"/>
      <c r="H27" s="704"/>
      <c r="I27" s="705"/>
      <c r="K27" s="698"/>
    </row>
    <row r="28" spans="1:14" ht="13.5" thickBot="1">
      <c r="A28" s="693" t="s">
        <v>418</v>
      </c>
      <c r="B28" s="696"/>
      <c r="C28" s="696"/>
      <c r="D28" s="700"/>
      <c r="E28" s="700"/>
      <c r="F28" s="700"/>
      <c r="G28" s="706" t="s">
        <v>419</v>
      </c>
      <c r="H28" s="696"/>
      <c r="I28" s="698"/>
      <c r="J28" s="698"/>
      <c r="K28" s="700"/>
    </row>
    <row r="29" spans="1:14" ht="13.5" thickBot="1">
      <c r="A29" s="693" t="s">
        <v>420</v>
      </c>
      <c r="B29" s="707"/>
      <c r="C29" s="708"/>
      <c r="D29" s="699"/>
      <c r="E29" s="709"/>
      <c r="F29" s="710"/>
      <c r="G29" s="688"/>
      <c r="H29" s="2672">
        <v>900272000630</v>
      </c>
      <c r="I29" s="2672"/>
      <c r="J29" s="2672"/>
      <c r="K29" s="688"/>
    </row>
    <row r="30" spans="1:14" ht="4.5" customHeight="1" thickBot="1"/>
    <row r="31" spans="1:14" ht="49.5" customHeight="1" thickBot="1">
      <c r="A31" s="711" t="s">
        <v>406</v>
      </c>
      <c r="B31" s="712" t="s">
        <v>421</v>
      </c>
      <c r="C31" s="713"/>
      <c r="D31" s="712" t="s">
        <v>422</v>
      </c>
      <c r="E31" s="714"/>
      <c r="F31" s="2612" t="s">
        <v>362</v>
      </c>
      <c r="G31" s="2614" t="s">
        <v>363</v>
      </c>
      <c r="H31" s="2615"/>
      <c r="I31" s="2615"/>
      <c r="J31" s="2616"/>
    </row>
    <row r="32" spans="1:14" ht="69.75" customHeight="1" thickBot="1">
      <c r="A32" s="715"/>
      <c r="B32" s="716" t="s">
        <v>349</v>
      </c>
      <c r="C32" s="717" t="s">
        <v>671</v>
      </c>
      <c r="D32" s="718" t="s">
        <v>796</v>
      </c>
      <c r="E32" s="719" t="s">
        <v>971</v>
      </c>
      <c r="F32" s="2613"/>
      <c r="G32" s="718" t="s">
        <v>972</v>
      </c>
      <c r="H32" s="718" t="s">
        <v>973</v>
      </c>
      <c r="I32" s="718" t="s">
        <v>974</v>
      </c>
      <c r="J32" s="718" t="s">
        <v>975</v>
      </c>
      <c r="M32" s="698"/>
      <c r="N32" s="698"/>
    </row>
    <row r="33" spans="1:10" ht="13.5" thickBot="1">
      <c r="A33" s="720" t="s">
        <v>976</v>
      </c>
      <c r="B33" s="721" t="s">
        <v>977</v>
      </c>
      <c r="C33" s="722" t="s">
        <v>978</v>
      </c>
      <c r="D33" s="723" t="s">
        <v>739</v>
      </c>
      <c r="E33" s="723" t="s">
        <v>740</v>
      </c>
      <c r="F33" s="723" t="s">
        <v>672</v>
      </c>
      <c r="G33" s="724">
        <v>4</v>
      </c>
      <c r="H33" s="725">
        <v>5</v>
      </c>
      <c r="I33" s="726">
        <v>6</v>
      </c>
      <c r="J33" s="725">
        <v>7</v>
      </c>
    </row>
    <row r="34" spans="1:10" ht="16.5" customHeight="1" thickBot="1">
      <c r="A34" s="720">
        <v>1100000</v>
      </c>
      <c r="B34" s="727" t="s">
        <v>1661</v>
      </c>
      <c r="C34" s="728" t="s">
        <v>358</v>
      </c>
      <c r="D34" s="842">
        <f>D68+D65+D79</f>
        <v>0</v>
      </c>
      <c r="E34" s="842">
        <f>E45+E69+E79+E65</f>
        <v>0</v>
      </c>
      <c r="F34" s="842">
        <f>D34+E34</f>
        <v>0</v>
      </c>
      <c r="G34" s="842">
        <f>G65+G79+G68</f>
        <v>0</v>
      </c>
      <c r="H34" s="842">
        <f>H65+H79+H68</f>
        <v>0</v>
      </c>
      <c r="I34" s="842">
        <f>I65+I69+I79+I80</f>
        <v>0</v>
      </c>
      <c r="J34" s="842">
        <f>F34</f>
        <v>0</v>
      </c>
    </row>
    <row r="35" spans="1:10" ht="90" hidden="1" thickBot="1">
      <c r="A35" s="720">
        <v>1110000</v>
      </c>
      <c r="B35" s="730" t="s">
        <v>1662</v>
      </c>
      <c r="C35" s="728" t="s">
        <v>358</v>
      </c>
      <c r="D35" s="843">
        <v>0</v>
      </c>
      <c r="E35" s="843">
        <v>0</v>
      </c>
      <c r="F35" s="843">
        <v>0</v>
      </c>
      <c r="G35" s="843">
        <v>0</v>
      </c>
      <c r="H35" s="843">
        <v>0</v>
      </c>
      <c r="I35" s="843">
        <v>0</v>
      </c>
      <c r="J35" s="843">
        <v>0</v>
      </c>
    </row>
    <row r="36" spans="1:10" ht="29.25" hidden="1" thickBot="1">
      <c r="A36" s="732">
        <v>1110000</v>
      </c>
      <c r="B36" s="733" t="s">
        <v>803</v>
      </c>
      <c r="C36" s="734" t="s">
        <v>358</v>
      </c>
      <c r="D36" s="844">
        <v>0</v>
      </c>
      <c r="E36" s="844">
        <v>0</v>
      </c>
      <c r="F36" s="844">
        <v>0</v>
      </c>
      <c r="G36" s="844">
        <v>0</v>
      </c>
      <c r="H36" s="844">
        <v>0</v>
      </c>
      <c r="I36" s="844">
        <v>0</v>
      </c>
      <c r="J36" s="844">
        <v>0</v>
      </c>
    </row>
    <row r="37" spans="1:10" ht="26.25" hidden="1" thickBot="1">
      <c r="A37" s="736">
        <v>1111000</v>
      </c>
      <c r="B37" s="737" t="s">
        <v>673</v>
      </c>
      <c r="C37" s="738" t="s">
        <v>804</v>
      </c>
      <c r="D37" s="845"/>
      <c r="E37" s="845"/>
      <c r="F37" s="845"/>
      <c r="G37" s="845"/>
      <c r="H37" s="845"/>
      <c r="I37" s="845"/>
      <c r="J37" s="845">
        <v>0</v>
      </c>
    </row>
    <row r="38" spans="1:10" ht="26.25" hidden="1" thickBot="1">
      <c r="A38" s="740">
        <v>1112000</v>
      </c>
      <c r="B38" s="741" t="s">
        <v>271</v>
      </c>
      <c r="C38" s="742" t="s">
        <v>805</v>
      </c>
      <c r="D38" s="846"/>
      <c r="E38" s="846"/>
      <c r="F38" s="846"/>
      <c r="G38" s="846"/>
      <c r="H38" s="846"/>
      <c r="I38" s="846"/>
      <c r="J38" s="845">
        <v>0</v>
      </c>
    </row>
    <row r="39" spans="1:10" ht="13.5" hidden="1" customHeight="1" thickBot="1">
      <c r="A39" s="740">
        <v>1113000</v>
      </c>
      <c r="B39" s="741" t="s">
        <v>806</v>
      </c>
      <c r="C39" s="742" t="s">
        <v>807</v>
      </c>
      <c r="D39" s="846"/>
      <c r="E39" s="846"/>
      <c r="F39" s="846"/>
      <c r="G39" s="846"/>
      <c r="H39" s="846"/>
      <c r="I39" s="846"/>
      <c r="J39" s="845">
        <v>0</v>
      </c>
    </row>
    <row r="40" spans="1:10" ht="51.75" hidden="1" thickBot="1">
      <c r="A40" s="740">
        <v>1114000</v>
      </c>
      <c r="B40" s="741" t="s">
        <v>398</v>
      </c>
      <c r="C40" s="742" t="s">
        <v>399</v>
      </c>
      <c r="D40" s="846"/>
      <c r="E40" s="846"/>
      <c r="F40" s="846"/>
      <c r="G40" s="846"/>
      <c r="H40" s="846"/>
      <c r="I40" s="846"/>
      <c r="J40" s="845">
        <v>0</v>
      </c>
    </row>
    <row r="41" spans="1:10" ht="13.5" hidden="1" thickBot="1">
      <c r="A41" s="740">
        <v>1115000</v>
      </c>
      <c r="B41" s="741" t="s">
        <v>615</v>
      </c>
      <c r="C41" s="742" t="s">
        <v>388</v>
      </c>
      <c r="D41" s="846"/>
      <c r="E41" s="846"/>
      <c r="F41" s="846"/>
      <c r="G41" s="846"/>
      <c r="H41" s="846"/>
      <c r="I41" s="846"/>
      <c r="J41" s="845">
        <v>0</v>
      </c>
    </row>
    <row r="42" spans="1:10" ht="26.25" hidden="1" thickBot="1">
      <c r="A42" s="740">
        <v>1116000</v>
      </c>
      <c r="B42" s="741" t="s">
        <v>1024</v>
      </c>
      <c r="C42" s="742" t="s">
        <v>389</v>
      </c>
      <c r="D42" s="846"/>
      <c r="E42" s="846"/>
      <c r="F42" s="846"/>
      <c r="G42" s="846"/>
      <c r="H42" s="846"/>
      <c r="I42" s="846"/>
      <c r="J42" s="845">
        <v>0</v>
      </c>
    </row>
    <row r="43" spans="1:10" ht="39" hidden="1" thickBot="1">
      <c r="A43" s="744">
        <v>1117000</v>
      </c>
      <c r="B43" s="745" t="s">
        <v>19</v>
      </c>
      <c r="C43" s="746" t="s">
        <v>20</v>
      </c>
      <c r="D43" s="847"/>
      <c r="E43" s="847"/>
      <c r="F43" s="847"/>
      <c r="G43" s="847"/>
      <c r="H43" s="847"/>
      <c r="I43" s="847"/>
      <c r="J43" s="845">
        <v>0</v>
      </c>
    </row>
    <row r="44" spans="1:10" ht="29.25" hidden="1" thickBot="1">
      <c r="A44" s="748">
        <v>1120000</v>
      </c>
      <c r="B44" s="749" t="s">
        <v>21</v>
      </c>
      <c r="C44" s="728" t="s">
        <v>358</v>
      </c>
      <c r="D44" s="848">
        <v>0</v>
      </c>
      <c r="E44" s="848">
        <v>0</v>
      </c>
      <c r="F44" s="848">
        <v>6200</v>
      </c>
      <c r="G44" s="848">
        <v>1500</v>
      </c>
      <c r="H44" s="848">
        <v>3000</v>
      </c>
      <c r="I44" s="848">
        <v>4500</v>
      </c>
      <c r="J44" s="845">
        <v>6200</v>
      </c>
    </row>
    <row r="45" spans="1:10" ht="15" hidden="1" thickBot="1">
      <c r="A45" s="732">
        <v>1121000</v>
      </c>
      <c r="B45" s="751" t="s">
        <v>22</v>
      </c>
      <c r="C45" s="752"/>
      <c r="D45" s="850">
        <f>D65+D79+D69</f>
        <v>0</v>
      </c>
      <c r="E45" s="850">
        <v>0</v>
      </c>
      <c r="F45" s="850">
        <f>F65+F68+F79+F80</f>
        <v>0</v>
      </c>
      <c r="G45" s="850">
        <f>G65</f>
        <v>0</v>
      </c>
      <c r="H45" s="850">
        <f>H65+H79</f>
        <v>0</v>
      </c>
      <c r="I45" s="850">
        <f>I65+I68+I79+I80</f>
        <v>0</v>
      </c>
      <c r="J45" s="850">
        <f>F45</f>
        <v>0</v>
      </c>
    </row>
    <row r="46" spans="1:10" ht="26.25" hidden="1" thickBot="1">
      <c r="A46" s="740">
        <v>1121100</v>
      </c>
      <c r="B46" s="753" t="s">
        <v>380</v>
      </c>
      <c r="C46" s="742" t="s">
        <v>381</v>
      </c>
      <c r="D46" s="860"/>
      <c r="E46" s="860"/>
      <c r="F46" s="860">
        <f>D46+E46</f>
        <v>0</v>
      </c>
      <c r="G46" s="860"/>
      <c r="H46" s="860"/>
      <c r="I46" s="860"/>
      <c r="J46" s="850">
        <v>0</v>
      </c>
    </row>
    <row r="47" spans="1:10" ht="13.5" hidden="1" thickBot="1">
      <c r="A47" s="740">
        <v>1121200</v>
      </c>
      <c r="B47" s="754" t="s">
        <v>1663</v>
      </c>
      <c r="C47" s="742" t="s">
        <v>383</v>
      </c>
      <c r="D47" s="860"/>
      <c r="E47" s="860"/>
      <c r="F47" s="860">
        <f>D47+E47</f>
        <v>0</v>
      </c>
      <c r="G47" s="860"/>
      <c r="H47" s="860"/>
      <c r="I47" s="860"/>
      <c r="J47" s="850">
        <v>0</v>
      </c>
    </row>
    <row r="48" spans="1:10" ht="13.5" hidden="1" thickBot="1">
      <c r="A48" s="740">
        <v>1121300</v>
      </c>
      <c r="B48" s="753" t="s">
        <v>769</v>
      </c>
      <c r="C48" s="742" t="s">
        <v>384</v>
      </c>
      <c r="D48" s="860">
        <v>0</v>
      </c>
      <c r="E48" s="860"/>
      <c r="F48" s="860">
        <f>D48+E48</f>
        <v>0</v>
      </c>
      <c r="G48" s="849" t="s">
        <v>738</v>
      </c>
      <c r="H48" s="849" t="s">
        <v>738</v>
      </c>
      <c r="I48" s="849">
        <v>0</v>
      </c>
      <c r="J48" s="850">
        <f>F48</f>
        <v>0</v>
      </c>
    </row>
    <row r="49" spans="1:10" ht="13.5" hidden="1" thickBot="1">
      <c r="A49" s="740">
        <v>1121400</v>
      </c>
      <c r="B49" s="753" t="s">
        <v>770</v>
      </c>
      <c r="C49" s="742" t="s">
        <v>385</v>
      </c>
      <c r="D49" s="860"/>
      <c r="E49" s="860"/>
      <c r="F49" s="860"/>
      <c r="G49" s="860"/>
      <c r="H49" s="860"/>
      <c r="I49" s="860"/>
      <c r="J49" s="850">
        <v>0</v>
      </c>
    </row>
    <row r="50" spans="1:10" ht="13.5" hidden="1" thickBot="1">
      <c r="A50" s="740">
        <v>1121500</v>
      </c>
      <c r="B50" s="753" t="s">
        <v>69</v>
      </c>
      <c r="C50" s="742" t="s">
        <v>386</v>
      </c>
      <c r="D50" s="850"/>
      <c r="E50" s="850"/>
      <c r="F50" s="850"/>
      <c r="G50" s="850"/>
      <c r="H50" s="850"/>
      <c r="I50" s="850"/>
      <c r="J50" s="850">
        <v>0</v>
      </c>
    </row>
    <row r="51" spans="1:10" ht="26.25" hidden="1" thickBot="1">
      <c r="A51" s="740">
        <v>1121600</v>
      </c>
      <c r="B51" s="753" t="s">
        <v>70</v>
      </c>
      <c r="C51" s="742" t="s">
        <v>387</v>
      </c>
      <c r="D51" s="860"/>
      <c r="E51" s="860">
        <v>0</v>
      </c>
      <c r="F51" s="860"/>
      <c r="G51" s="860"/>
      <c r="H51" s="860"/>
      <c r="I51" s="860"/>
      <c r="J51" s="850">
        <v>0</v>
      </c>
    </row>
    <row r="52" spans="1:10" ht="13.5" hidden="1" thickBot="1">
      <c r="A52" s="756">
        <v>1121700</v>
      </c>
      <c r="B52" s="757" t="s">
        <v>71</v>
      </c>
      <c r="C52" s="746" t="s">
        <v>766</v>
      </c>
      <c r="D52" s="855"/>
      <c r="E52" s="855"/>
      <c r="F52" s="855"/>
      <c r="G52" s="855"/>
      <c r="H52" s="855"/>
      <c r="I52" s="855"/>
      <c r="J52" s="850">
        <v>0</v>
      </c>
    </row>
    <row r="53" spans="1:10" ht="29.25" hidden="1" thickBot="1">
      <c r="A53" s="732">
        <v>1122000</v>
      </c>
      <c r="B53" s="758" t="s">
        <v>767</v>
      </c>
      <c r="C53" s="734" t="s">
        <v>358</v>
      </c>
      <c r="D53" s="858">
        <v>0</v>
      </c>
      <c r="E53" s="858">
        <v>0</v>
      </c>
      <c r="F53" s="858">
        <v>0</v>
      </c>
      <c r="G53" s="858">
        <v>0</v>
      </c>
      <c r="H53" s="858">
        <v>0</v>
      </c>
      <c r="I53" s="858">
        <v>0</v>
      </c>
      <c r="J53" s="850">
        <v>0</v>
      </c>
    </row>
    <row r="54" spans="1:10" ht="13.5" hidden="1" thickBot="1">
      <c r="A54" s="760">
        <v>1122100</v>
      </c>
      <c r="B54" s="753" t="s">
        <v>72</v>
      </c>
      <c r="C54" s="738" t="s">
        <v>768</v>
      </c>
      <c r="D54" s="860"/>
      <c r="E54" s="860"/>
      <c r="F54" s="860"/>
      <c r="G54" s="860"/>
      <c r="H54" s="860"/>
      <c r="I54" s="860"/>
      <c r="J54" s="850">
        <v>0</v>
      </c>
    </row>
    <row r="55" spans="1:10" ht="26.25" hidden="1" thickBot="1">
      <c r="A55" s="760">
        <v>1122200</v>
      </c>
      <c r="B55" s="753" t="s">
        <v>487</v>
      </c>
      <c r="C55" s="742" t="s">
        <v>1021</v>
      </c>
      <c r="D55" s="860"/>
      <c r="E55" s="860"/>
      <c r="F55" s="860"/>
      <c r="G55" s="860"/>
      <c r="H55" s="860"/>
      <c r="I55" s="860"/>
      <c r="J55" s="850">
        <v>0</v>
      </c>
    </row>
    <row r="56" spans="1:10" ht="13.5" hidden="1" thickBot="1">
      <c r="A56" s="748">
        <v>1122300</v>
      </c>
      <c r="B56" s="757" t="s">
        <v>148</v>
      </c>
      <c r="C56" s="746" t="s">
        <v>1022</v>
      </c>
      <c r="D56" s="855"/>
      <c r="E56" s="855"/>
      <c r="F56" s="855"/>
      <c r="G56" s="855"/>
      <c r="H56" s="855"/>
      <c r="I56" s="855"/>
      <c r="J56" s="850">
        <v>0</v>
      </c>
    </row>
    <row r="57" spans="1:10" ht="29.25" hidden="1" thickBot="1">
      <c r="A57" s="732">
        <v>1123000</v>
      </c>
      <c r="B57" s="758" t="s">
        <v>364</v>
      </c>
      <c r="C57" s="734" t="s">
        <v>358</v>
      </c>
      <c r="D57" s="858">
        <v>0</v>
      </c>
      <c r="E57" s="858">
        <v>0</v>
      </c>
      <c r="F57" s="858">
        <v>0</v>
      </c>
      <c r="G57" s="858">
        <v>0</v>
      </c>
      <c r="H57" s="858">
        <v>0</v>
      </c>
      <c r="I57" s="858">
        <v>0</v>
      </c>
      <c r="J57" s="850">
        <v>0</v>
      </c>
    </row>
    <row r="58" spans="1:10" ht="13.5" hidden="1" thickBot="1">
      <c r="A58" s="760">
        <v>1123100</v>
      </c>
      <c r="B58" s="753" t="s">
        <v>149</v>
      </c>
      <c r="C58" s="738" t="s">
        <v>365</v>
      </c>
      <c r="D58" s="860"/>
      <c r="E58" s="860"/>
      <c r="F58" s="860"/>
      <c r="G58" s="860"/>
      <c r="H58" s="860"/>
      <c r="I58" s="860"/>
      <c r="J58" s="850">
        <v>0</v>
      </c>
    </row>
    <row r="59" spans="1:10" ht="13.5" hidden="1" thickBot="1">
      <c r="A59" s="760">
        <v>1123200</v>
      </c>
      <c r="B59" s="753" t="s">
        <v>150</v>
      </c>
      <c r="C59" s="742" t="s">
        <v>366</v>
      </c>
      <c r="D59" s="860"/>
      <c r="E59" s="860"/>
      <c r="F59" s="860"/>
      <c r="G59" s="860"/>
      <c r="H59" s="860"/>
      <c r="I59" s="860"/>
      <c r="J59" s="850">
        <v>0</v>
      </c>
    </row>
    <row r="60" spans="1:10" ht="26.25" hidden="1" thickBot="1">
      <c r="A60" s="760">
        <v>1123300</v>
      </c>
      <c r="B60" s="753" t="s">
        <v>151</v>
      </c>
      <c r="C60" s="742" t="s">
        <v>367</v>
      </c>
      <c r="D60" s="860"/>
      <c r="E60" s="860"/>
      <c r="F60" s="860"/>
      <c r="G60" s="860"/>
      <c r="H60" s="860"/>
      <c r="I60" s="860"/>
      <c r="J60" s="850">
        <v>0</v>
      </c>
    </row>
    <row r="61" spans="1:10" ht="13.5" hidden="1" thickBot="1">
      <c r="A61" s="760">
        <v>1123400</v>
      </c>
      <c r="B61" s="753" t="s">
        <v>556</v>
      </c>
      <c r="C61" s="742" t="s">
        <v>368</v>
      </c>
      <c r="D61" s="860"/>
      <c r="E61" s="860"/>
      <c r="F61" s="860"/>
      <c r="G61" s="860"/>
      <c r="H61" s="860"/>
      <c r="I61" s="860"/>
      <c r="J61" s="850">
        <v>0</v>
      </c>
    </row>
    <row r="62" spans="1:10" ht="13.5" hidden="1" thickBot="1">
      <c r="A62" s="760">
        <v>1123500</v>
      </c>
      <c r="B62" s="761" t="s">
        <v>557</v>
      </c>
      <c r="C62" s="762">
        <v>423500</v>
      </c>
      <c r="D62" s="860"/>
      <c r="E62" s="860"/>
      <c r="F62" s="860"/>
      <c r="G62" s="860"/>
      <c r="H62" s="860"/>
      <c r="I62" s="860"/>
      <c r="J62" s="850">
        <v>0</v>
      </c>
    </row>
    <row r="63" spans="1:10" ht="26.25" hidden="1" thickBot="1">
      <c r="A63" s="760">
        <v>1123600</v>
      </c>
      <c r="B63" s="753" t="s">
        <v>186</v>
      </c>
      <c r="C63" s="742" t="s">
        <v>369</v>
      </c>
      <c r="D63" s="860"/>
      <c r="E63" s="860"/>
      <c r="F63" s="860"/>
      <c r="G63" s="860"/>
      <c r="H63" s="860"/>
      <c r="I63" s="860"/>
      <c r="J63" s="850">
        <v>0</v>
      </c>
    </row>
    <row r="64" spans="1:10" ht="13.5" hidden="1" thickBot="1">
      <c r="A64" s="760">
        <v>1123700</v>
      </c>
      <c r="B64" s="753" t="s">
        <v>187</v>
      </c>
      <c r="C64" s="742" t="s">
        <v>370</v>
      </c>
      <c r="D64" s="860"/>
      <c r="E64" s="860"/>
      <c r="F64" s="860"/>
      <c r="G64" s="860"/>
      <c r="H64" s="860"/>
      <c r="I64" s="860"/>
      <c r="J64" s="850">
        <v>0</v>
      </c>
    </row>
    <row r="65" spans="1:11" ht="26.25" hidden="1" thickBot="1">
      <c r="A65" s="748">
        <v>1123800</v>
      </c>
      <c r="B65" s="757" t="s">
        <v>188</v>
      </c>
      <c r="C65" s="746" t="s">
        <v>371</v>
      </c>
      <c r="D65" s="855">
        <v>0</v>
      </c>
      <c r="E65" s="856">
        <v>0</v>
      </c>
      <c r="F65" s="856">
        <f>D65+E65</f>
        <v>0</v>
      </c>
      <c r="G65" s="856">
        <v>0</v>
      </c>
      <c r="H65" s="856">
        <v>0</v>
      </c>
      <c r="I65" s="856">
        <v>0</v>
      </c>
      <c r="J65" s="850">
        <f>F65</f>
        <v>0</v>
      </c>
      <c r="K65" s="857"/>
    </row>
    <row r="66" spans="1:11" ht="29.25" hidden="1" thickBot="1">
      <c r="A66" s="732">
        <v>1124000</v>
      </c>
      <c r="B66" s="758" t="s">
        <v>213</v>
      </c>
      <c r="C66" s="734" t="s">
        <v>358</v>
      </c>
      <c r="D66" s="858">
        <v>0</v>
      </c>
      <c r="E66" s="859">
        <v>0</v>
      </c>
      <c r="F66" s="859">
        <v>0</v>
      </c>
      <c r="G66" s="859">
        <v>0</v>
      </c>
      <c r="H66" s="859">
        <v>0</v>
      </c>
      <c r="I66" s="859">
        <v>0</v>
      </c>
      <c r="J66" s="850">
        <v>0</v>
      </c>
    </row>
    <row r="67" spans="1:11" ht="13.5" hidden="1" thickBot="1">
      <c r="A67" s="748">
        <v>1124100</v>
      </c>
      <c r="B67" s="757" t="s">
        <v>189</v>
      </c>
      <c r="C67" s="746" t="s">
        <v>214</v>
      </c>
      <c r="D67" s="855"/>
      <c r="E67" s="856"/>
      <c r="F67" s="856"/>
      <c r="G67" s="856"/>
      <c r="H67" s="856"/>
      <c r="I67" s="856"/>
      <c r="J67" s="850">
        <v>0</v>
      </c>
    </row>
    <row r="68" spans="1:11" ht="43.5" hidden="1" thickBot="1">
      <c r="A68" s="732">
        <v>1125000</v>
      </c>
      <c r="B68" s="758" t="s">
        <v>918</v>
      </c>
      <c r="C68" s="734" t="s">
        <v>358</v>
      </c>
      <c r="D68" s="858">
        <f>D69</f>
        <v>0</v>
      </c>
      <c r="E68" s="859">
        <v>0</v>
      </c>
      <c r="F68" s="859">
        <f>F69</f>
        <v>0</v>
      </c>
      <c r="G68" s="859">
        <f>G69</f>
        <v>0</v>
      </c>
      <c r="H68" s="859">
        <f>H69</f>
        <v>0</v>
      </c>
      <c r="I68" s="859">
        <f>I69</f>
        <v>0</v>
      </c>
      <c r="J68" s="850">
        <f>J69</f>
        <v>0</v>
      </c>
    </row>
    <row r="69" spans="1:11" ht="26.25" hidden="1" thickBot="1">
      <c r="A69" s="760">
        <v>1125100</v>
      </c>
      <c r="B69" s="753" t="s">
        <v>190</v>
      </c>
      <c r="C69" s="738" t="s">
        <v>919</v>
      </c>
      <c r="D69" s="861">
        <v>0</v>
      </c>
      <c r="E69" s="861">
        <v>0</v>
      </c>
      <c r="F69" s="861">
        <f>D69+E69</f>
        <v>0</v>
      </c>
      <c r="G69" s="861">
        <v>0</v>
      </c>
      <c r="H69" s="861">
        <v>0</v>
      </c>
      <c r="I69" s="861">
        <v>0</v>
      </c>
      <c r="J69" s="850">
        <f>F69</f>
        <v>0</v>
      </c>
    </row>
    <row r="70" spans="1:11" ht="26.25" hidden="1" thickBot="1">
      <c r="A70" s="748">
        <v>1125200</v>
      </c>
      <c r="B70" s="757" t="s">
        <v>703</v>
      </c>
      <c r="C70" s="746" t="s">
        <v>1031</v>
      </c>
      <c r="D70" s="855"/>
      <c r="E70" s="856"/>
      <c r="F70" s="856"/>
      <c r="G70" s="856"/>
      <c r="H70" s="856"/>
      <c r="I70" s="856"/>
      <c r="J70" s="850">
        <v>0</v>
      </c>
    </row>
    <row r="71" spans="1:11" ht="15" hidden="1" thickBot="1">
      <c r="A71" s="732">
        <v>1126000</v>
      </c>
      <c r="B71" s="758" t="s">
        <v>1032</v>
      </c>
      <c r="C71" s="734" t="s">
        <v>358</v>
      </c>
      <c r="D71" s="858">
        <v>0</v>
      </c>
      <c r="E71" s="859">
        <v>0</v>
      </c>
      <c r="F71" s="859">
        <v>0</v>
      </c>
      <c r="G71" s="859">
        <v>0</v>
      </c>
      <c r="H71" s="859">
        <v>0</v>
      </c>
      <c r="I71" s="859">
        <v>0</v>
      </c>
      <c r="J71" s="850">
        <v>0</v>
      </c>
    </row>
    <row r="72" spans="1:11" ht="13.5" hidden="1" thickBot="1">
      <c r="A72" s="732">
        <v>1126100</v>
      </c>
      <c r="B72" s="753" t="s">
        <v>983</v>
      </c>
      <c r="C72" s="738" t="s">
        <v>1033</v>
      </c>
      <c r="D72" s="860"/>
      <c r="E72" s="861"/>
      <c r="F72" s="861"/>
      <c r="G72" s="861"/>
      <c r="H72" s="861"/>
      <c r="I72" s="861"/>
      <c r="J72" s="850">
        <v>0</v>
      </c>
    </row>
    <row r="73" spans="1:11" ht="9" hidden="1" customHeight="1">
      <c r="A73" s="732">
        <v>1126200</v>
      </c>
      <c r="B73" s="753" t="s">
        <v>984</v>
      </c>
      <c r="C73" s="742" t="s">
        <v>1034</v>
      </c>
      <c r="D73" s="860"/>
      <c r="E73" s="861"/>
      <c r="F73" s="861"/>
      <c r="G73" s="861"/>
      <c r="H73" s="861"/>
      <c r="I73" s="861"/>
      <c r="J73" s="850">
        <v>0</v>
      </c>
    </row>
    <row r="74" spans="1:11" ht="26.25" hidden="1" thickBot="1">
      <c r="A74" s="732">
        <v>1126300</v>
      </c>
      <c r="B74" s="753" t="s">
        <v>390</v>
      </c>
      <c r="C74" s="742" t="s">
        <v>391</v>
      </c>
      <c r="D74" s="860"/>
      <c r="E74" s="861"/>
      <c r="F74" s="861"/>
      <c r="G74" s="861"/>
      <c r="H74" s="861"/>
      <c r="I74" s="861"/>
      <c r="J74" s="850">
        <v>0</v>
      </c>
    </row>
    <row r="75" spans="1:11" ht="13.5" hidden="1" thickBot="1">
      <c r="A75" s="740">
        <v>1126400</v>
      </c>
      <c r="B75" s="763" t="s">
        <v>985</v>
      </c>
      <c r="C75" s="742" t="s">
        <v>392</v>
      </c>
      <c r="D75" s="860"/>
      <c r="E75" s="861"/>
      <c r="F75" s="861"/>
      <c r="G75" s="861"/>
      <c r="H75" s="861"/>
      <c r="I75" s="861"/>
      <c r="J75" s="850">
        <v>0</v>
      </c>
    </row>
    <row r="76" spans="1:11" ht="26.25" hidden="1" thickBot="1">
      <c r="A76" s="744">
        <v>1126500</v>
      </c>
      <c r="B76" s="764" t="s">
        <v>943</v>
      </c>
      <c r="C76" s="742" t="s">
        <v>393</v>
      </c>
      <c r="D76" s="860"/>
      <c r="E76" s="861"/>
      <c r="F76" s="861"/>
      <c r="G76" s="861"/>
      <c r="H76" s="861"/>
      <c r="I76" s="861"/>
      <c r="J76" s="850">
        <v>0</v>
      </c>
    </row>
    <row r="77" spans="1:11" ht="26.25" hidden="1" thickBot="1">
      <c r="A77" s="740">
        <v>1126600</v>
      </c>
      <c r="B77" s="763" t="s">
        <v>229</v>
      </c>
      <c r="C77" s="742" t="s">
        <v>394</v>
      </c>
      <c r="D77" s="860"/>
      <c r="E77" s="861"/>
      <c r="F77" s="861"/>
      <c r="G77" s="861"/>
      <c r="H77" s="861"/>
      <c r="I77" s="861"/>
      <c r="J77" s="850">
        <v>0</v>
      </c>
    </row>
    <row r="78" spans="1:11" ht="13.5" hidden="1" thickBot="1">
      <c r="A78" s="740">
        <v>1126700</v>
      </c>
      <c r="B78" s="763" t="s">
        <v>230</v>
      </c>
      <c r="C78" s="742" t="s">
        <v>395</v>
      </c>
      <c r="D78" s="860"/>
      <c r="E78" s="861"/>
      <c r="F78" s="861"/>
      <c r="G78" s="861"/>
      <c r="H78" s="861"/>
      <c r="I78" s="861"/>
      <c r="J78" s="850">
        <v>0</v>
      </c>
    </row>
    <row r="79" spans="1:11" ht="13.5" hidden="1" thickBot="1">
      <c r="A79" s="756">
        <v>1126800</v>
      </c>
      <c r="B79" s="765" t="s">
        <v>480</v>
      </c>
      <c r="C79" s="746" t="s">
        <v>396</v>
      </c>
      <c r="D79" s="855">
        <v>0</v>
      </c>
      <c r="E79" s="856">
        <v>0</v>
      </c>
      <c r="F79" s="856">
        <f>D79+E79</f>
        <v>0</v>
      </c>
      <c r="G79" s="856">
        <v>0</v>
      </c>
      <c r="H79" s="856">
        <v>0</v>
      </c>
      <c r="I79" s="856">
        <v>0</v>
      </c>
      <c r="J79" s="850">
        <f>F79</f>
        <v>0</v>
      </c>
      <c r="K79" s="857"/>
    </row>
    <row r="80" spans="1:11" ht="15" hidden="1" thickBot="1">
      <c r="A80" s="766">
        <v>1130000</v>
      </c>
      <c r="B80" s="767" t="s">
        <v>294</v>
      </c>
      <c r="C80" s="734" t="s">
        <v>358</v>
      </c>
      <c r="D80" s="858">
        <v>0</v>
      </c>
      <c r="E80" s="859">
        <v>0</v>
      </c>
      <c r="F80" s="859">
        <f>F122</f>
        <v>0</v>
      </c>
      <c r="G80" s="859">
        <v>0</v>
      </c>
      <c r="H80" s="859">
        <v>0</v>
      </c>
      <c r="I80" s="859">
        <f>I122</f>
        <v>0</v>
      </c>
      <c r="J80" s="850">
        <f>J122</f>
        <v>0</v>
      </c>
    </row>
    <row r="81" spans="1:10" ht="13.5" hidden="1" thickBot="1">
      <c r="A81" s="766">
        <v>1130100</v>
      </c>
      <c r="B81" s="763" t="s">
        <v>481</v>
      </c>
      <c r="C81" s="738" t="s">
        <v>295</v>
      </c>
      <c r="D81" s="860"/>
      <c r="E81" s="861"/>
      <c r="F81" s="861"/>
      <c r="G81" s="861"/>
      <c r="H81" s="861"/>
      <c r="I81" s="861"/>
      <c r="J81" s="850">
        <v>0</v>
      </c>
    </row>
    <row r="82" spans="1:10" ht="13.5" hidden="1" thickBot="1">
      <c r="A82" s="766">
        <v>1130200</v>
      </c>
      <c r="B82" s="763" t="s">
        <v>482</v>
      </c>
      <c r="C82" s="742" t="s">
        <v>296</v>
      </c>
      <c r="D82" s="860"/>
      <c r="E82" s="861"/>
      <c r="F82" s="861"/>
      <c r="G82" s="861"/>
      <c r="H82" s="861"/>
      <c r="I82" s="861"/>
      <c r="J82" s="850">
        <v>0</v>
      </c>
    </row>
    <row r="83" spans="1:10" ht="26.25" hidden="1" thickBot="1">
      <c r="A83" s="766">
        <v>1130300</v>
      </c>
      <c r="B83" s="763" t="s">
        <v>483</v>
      </c>
      <c r="C83" s="742" t="s">
        <v>297</v>
      </c>
      <c r="D83" s="860"/>
      <c r="E83" s="861"/>
      <c r="F83" s="861"/>
      <c r="G83" s="861"/>
      <c r="H83" s="861"/>
      <c r="I83" s="861"/>
      <c r="J83" s="850">
        <v>0</v>
      </c>
    </row>
    <row r="84" spans="1:10" ht="26.25" hidden="1" thickBot="1">
      <c r="A84" s="766">
        <v>1130400</v>
      </c>
      <c r="B84" s="768" t="s">
        <v>484</v>
      </c>
      <c r="C84" s="769" t="s">
        <v>298</v>
      </c>
      <c r="D84" s="850"/>
      <c r="E84" s="862"/>
      <c r="F84" s="862"/>
      <c r="G84" s="862"/>
      <c r="H84" s="862"/>
      <c r="I84" s="862"/>
      <c r="J84" s="850">
        <v>0</v>
      </c>
    </row>
    <row r="85" spans="1:10" ht="29.25" hidden="1" thickBot="1">
      <c r="A85" s="740">
        <v>1131000</v>
      </c>
      <c r="B85" s="770" t="s">
        <v>299</v>
      </c>
      <c r="C85" s="771" t="s">
        <v>358</v>
      </c>
      <c r="D85" s="863"/>
      <c r="E85" s="864"/>
      <c r="F85" s="864"/>
      <c r="G85" s="864"/>
      <c r="H85" s="864"/>
      <c r="I85" s="864"/>
      <c r="J85" s="850">
        <v>0</v>
      </c>
    </row>
    <row r="86" spans="1:10" ht="26.25" hidden="1" thickBot="1">
      <c r="A86" s="740">
        <v>1131100</v>
      </c>
      <c r="B86" s="763" t="s">
        <v>588</v>
      </c>
      <c r="C86" s="738" t="s">
        <v>300</v>
      </c>
      <c r="D86" s="860"/>
      <c r="E86" s="861"/>
      <c r="F86" s="861"/>
      <c r="G86" s="861"/>
      <c r="H86" s="861"/>
      <c r="I86" s="861"/>
      <c r="J86" s="850">
        <v>0</v>
      </c>
    </row>
    <row r="87" spans="1:10" ht="13.5" hidden="1" thickBot="1">
      <c r="A87" s="740">
        <v>1131200</v>
      </c>
      <c r="B87" s="763" t="s">
        <v>589</v>
      </c>
      <c r="C87" s="742" t="s">
        <v>301</v>
      </c>
      <c r="D87" s="860"/>
      <c r="E87" s="861"/>
      <c r="F87" s="861"/>
      <c r="G87" s="861"/>
      <c r="H87" s="861"/>
      <c r="I87" s="861"/>
      <c r="J87" s="850">
        <v>0</v>
      </c>
    </row>
    <row r="88" spans="1:10" ht="12.75" hidden="1" customHeight="1" thickBot="1">
      <c r="A88" s="740">
        <v>1131300</v>
      </c>
      <c r="B88" s="765" t="s">
        <v>590</v>
      </c>
      <c r="C88" s="746" t="s">
        <v>302</v>
      </c>
      <c r="D88" s="855"/>
      <c r="E88" s="856"/>
      <c r="F88" s="856"/>
      <c r="G88" s="856"/>
      <c r="H88" s="856"/>
      <c r="I88" s="856"/>
      <c r="J88" s="850">
        <v>0</v>
      </c>
    </row>
    <row r="89" spans="1:10" ht="15" hidden="1" thickBot="1">
      <c r="A89" s="773">
        <v>1140000</v>
      </c>
      <c r="B89" s="767" t="s">
        <v>303</v>
      </c>
      <c r="C89" s="734" t="s">
        <v>358</v>
      </c>
      <c r="D89" s="858">
        <v>0</v>
      </c>
      <c r="E89" s="859">
        <v>0</v>
      </c>
      <c r="F89" s="859">
        <v>0</v>
      </c>
      <c r="G89" s="859">
        <v>0</v>
      </c>
      <c r="H89" s="859">
        <v>0</v>
      </c>
      <c r="I89" s="859">
        <v>0</v>
      </c>
      <c r="J89" s="850">
        <v>0</v>
      </c>
    </row>
    <row r="90" spans="1:10" ht="26.25" hidden="1" thickBot="1">
      <c r="A90" s="773">
        <v>1141000</v>
      </c>
      <c r="B90" s="763" t="s">
        <v>304</v>
      </c>
      <c r="C90" s="738" t="s">
        <v>1003</v>
      </c>
      <c r="D90" s="860"/>
      <c r="E90" s="861"/>
      <c r="F90" s="861"/>
      <c r="G90" s="861"/>
      <c r="H90" s="861"/>
      <c r="I90" s="861"/>
      <c r="J90" s="850">
        <v>0</v>
      </c>
    </row>
    <row r="91" spans="1:10" ht="26.25" hidden="1" thickBot="1">
      <c r="A91" s="773">
        <v>1142000</v>
      </c>
      <c r="B91" s="763" t="s">
        <v>42</v>
      </c>
      <c r="C91" s="742" t="s">
        <v>43</v>
      </c>
      <c r="D91" s="860"/>
      <c r="E91" s="861"/>
      <c r="F91" s="861"/>
      <c r="G91" s="861"/>
      <c r="H91" s="861"/>
      <c r="I91" s="861"/>
      <c r="J91" s="850">
        <v>0</v>
      </c>
    </row>
    <row r="92" spans="1:10" ht="26.25" hidden="1" thickBot="1">
      <c r="A92" s="773">
        <v>1143000</v>
      </c>
      <c r="B92" s="763" t="s">
        <v>44</v>
      </c>
      <c r="C92" s="742" t="s">
        <v>45</v>
      </c>
      <c r="D92" s="860"/>
      <c r="E92" s="861"/>
      <c r="F92" s="861"/>
      <c r="G92" s="861"/>
      <c r="H92" s="861"/>
      <c r="I92" s="861"/>
      <c r="J92" s="850">
        <v>0</v>
      </c>
    </row>
    <row r="93" spans="1:10" ht="26.25" hidden="1" thickBot="1">
      <c r="A93" s="773">
        <v>1144000</v>
      </c>
      <c r="B93" s="765" t="s">
        <v>46</v>
      </c>
      <c r="C93" s="746" t="s">
        <v>439</v>
      </c>
      <c r="D93" s="855"/>
      <c r="E93" s="856"/>
      <c r="F93" s="856"/>
      <c r="G93" s="856"/>
      <c r="H93" s="856"/>
      <c r="I93" s="856"/>
      <c r="J93" s="850">
        <v>0</v>
      </c>
    </row>
    <row r="94" spans="1:10" ht="15" hidden="1" thickBot="1">
      <c r="A94" s="773">
        <v>1150000</v>
      </c>
      <c r="B94" s="774" t="s">
        <v>730</v>
      </c>
      <c r="C94" s="734" t="s">
        <v>358</v>
      </c>
      <c r="D94" s="858">
        <v>0</v>
      </c>
      <c r="E94" s="859">
        <v>0</v>
      </c>
      <c r="F94" s="859">
        <v>0</v>
      </c>
      <c r="G94" s="859">
        <v>0</v>
      </c>
      <c r="H94" s="859">
        <v>0</v>
      </c>
      <c r="I94" s="859">
        <v>0</v>
      </c>
      <c r="J94" s="850">
        <v>0</v>
      </c>
    </row>
    <row r="95" spans="1:10" ht="26.25" hidden="1" thickBot="1">
      <c r="A95" s="775">
        <v>1151000</v>
      </c>
      <c r="B95" s="763" t="s">
        <v>808</v>
      </c>
      <c r="C95" s="738" t="s">
        <v>809</v>
      </c>
      <c r="D95" s="860"/>
      <c r="E95" s="861"/>
      <c r="F95" s="861"/>
      <c r="G95" s="861"/>
      <c r="H95" s="861"/>
      <c r="I95" s="861"/>
      <c r="J95" s="850">
        <v>0</v>
      </c>
    </row>
    <row r="96" spans="1:10" ht="26.25" hidden="1" thickBot="1">
      <c r="A96" s="775">
        <v>1152000</v>
      </c>
      <c r="B96" s="763" t="s">
        <v>1101</v>
      </c>
      <c r="C96" s="742" t="s">
        <v>810</v>
      </c>
      <c r="D96" s="860"/>
      <c r="E96" s="861"/>
      <c r="F96" s="861"/>
      <c r="G96" s="861"/>
      <c r="H96" s="861"/>
      <c r="I96" s="861"/>
      <c r="J96" s="850">
        <v>0</v>
      </c>
    </row>
    <row r="97" spans="1:10" ht="26.25" hidden="1" thickBot="1">
      <c r="A97" s="775">
        <v>1153000</v>
      </c>
      <c r="B97" s="763" t="s">
        <v>830</v>
      </c>
      <c r="C97" s="742" t="s">
        <v>811</v>
      </c>
      <c r="D97" s="860"/>
      <c r="E97" s="861"/>
      <c r="F97" s="861"/>
      <c r="G97" s="861"/>
      <c r="H97" s="861"/>
      <c r="I97" s="861"/>
      <c r="J97" s="850">
        <v>0</v>
      </c>
    </row>
    <row r="98" spans="1:10" ht="26.25" hidden="1" thickBot="1">
      <c r="A98" s="775">
        <v>1154000</v>
      </c>
      <c r="B98" s="763" t="s">
        <v>737</v>
      </c>
      <c r="C98" s="742" t="s">
        <v>812</v>
      </c>
      <c r="D98" s="860"/>
      <c r="E98" s="861"/>
      <c r="F98" s="861"/>
      <c r="G98" s="861"/>
      <c r="H98" s="861"/>
      <c r="I98" s="861"/>
      <c r="J98" s="850">
        <v>0</v>
      </c>
    </row>
    <row r="99" spans="1:10" ht="26.25" hidden="1" thickBot="1">
      <c r="A99" s="760">
        <v>1155000</v>
      </c>
      <c r="B99" s="776" t="s">
        <v>1664</v>
      </c>
      <c r="C99" s="742" t="s">
        <v>727</v>
      </c>
      <c r="D99" s="860"/>
      <c r="E99" s="861"/>
      <c r="F99" s="861"/>
      <c r="G99" s="861"/>
      <c r="H99" s="861"/>
      <c r="I99" s="861"/>
      <c r="J99" s="850">
        <v>0</v>
      </c>
    </row>
    <row r="100" spans="1:10" ht="26.25" hidden="1" thickBot="1">
      <c r="A100" s="748">
        <v>1156000</v>
      </c>
      <c r="B100" s="778" t="s">
        <v>1665</v>
      </c>
      <c r="C100" s="746" t="s">
        <v>818</v>
      </c>
      <c r="D100" s="855"/>
      <c r="E100" s="856"/>
      <c r="F100" s="856"/>
      <c r="G100" s="856"/>
      <c r="H100" s="856"/>
      <c r="I100" s="856"/>
      <c r="J100" s="850">
        <v>0</v>
      </c>
    </row>
    <row r="101" spans="1:10" ht="13.5" hidden="1" thickBot="1">
      <c r="A101" s="732">
        <v>1160000</v>
      </c>
      <c r="B101" s="780" t="s">
        <v>819</v>
      </c>
      <c r="C101" s="734" t="s">
        <v>358</v>
      </c>
      <c r="D101" s="858">
        <v>0</v>
      </c>
      <c r="E101" s="859">
        <v>0</v>
      </c>
      <c r="F101" s="859">
        <v>0</v>
      </c>
      <c r="G101" s="859">
        <v>0</v>
      </c>
      <c r="H101" s="859">
        <v>0</v>
      </c>
      <c r="I101" s="859">
        <v>0</v>
      </c>
      <c r="J101" s="850">
        <v>0</v>
      </c>
    </row>
    <row r="102" spans="1:10" ht="51.75" hidden="1" thickBot="1">
      <c r="A102" s="760">
        <v>1161000</v>
      </c>
      <c r="B102" s="782" t="s">
        <v>206</v>
      </c>
      <c r="C102" s="783" t="s">
        <v>358</v>
      </c>
      <c r="D102" s="860">
        <v>0</v>
      </c>
      <c r="E102" s="861">
        <v>0</v>
      </c>
      <c r="F102" s="861">
        <v>0</v>
      </c>
      <c r="G102" s="861">
        <v>0</v>
      </c>
      <c r="H102" s="861">
        <v>0</v>
      </c>
      <c r="I102" s="861">
        <v>0</v>
      </c>
      <c r="J102" s="850">
        <v>0</v>
      </c>
    </row>
    <row r="103" spans="1:10" ht="20.25" hidden="1" customHeight="1">
      <c r="A103" s="760">
        <v>1161100</v>
      </c>
      <c r="B103" s="741" t="s">
        <v>1666</v>
      </c>
      <c r="C103" s="762">
        <v>471100</v>
      </c>
      <c r="D103" s="860"/>
      <c r="E103" s="861"/>
      <c r="F103" s="861"/>
      <c r="G103" s="861"/>
      <c r="H103" s="861"/>
      <c r="I103" s="861"/>
      <c r="J103" s="850">
        <v>0</v>
      </c>
    </row>
    <row r="104" spans="1:10" ht="39" hidden="1" thickBot="1">
      <c r="A104" s="760">
        <v>1161200</v>
      </c>
      <c r="B104" s="776" t="s">
        <v>1667</v>
      </c>
      <c r="C104" s="762">
        <v>471200</v>
      </c>
      <c r="D104" s="860"/>
      <c r="E104" s="861"/>
      <c r="F104" s="861"/>
      <c r="G104" s="861"/>
      <c r="H104" s="861"/>
      <c r="I104" s="861"/>
      <c r="J104" s="850">
        <v>0</v>
      </c>
    </row>
    <row r="105" spans="1:10" ht="39" hidden="1" thickBot="1">
      <c r="A105" s="760">
        <v>1162000</v>
      </c>
      <c r="B105" s="782" t="s">
        <v>1125</v>
      </c>
      <c r="C105" s="783" t="s">
        <v>358</v>
      </c>
      <c r="D105" s="860">
        <v>0</v>
      </c>
      <c r="E105" s="861">
        <v>0</v>
      </c>
      <c r="F105" s="861">
        <v>0</v>
      </c>
      <c r="G105" s="861">
        <v>0</v>
      </c>
      <c r="H105" s="861">
        <v>0</v>
      </c>
      <c r="I105" s="861">
        <v>0</v>
      </c>
      <c r="J105" s="850">
        <v>0</v>
      </c>
    </row>
    <row r="106" spans="1:10" ht="26.25" hidden="1" thickBot="1">
      <c r="A106" s="760">
        <v>1162100</v>
      </c>
      <c r="B106" s="776" t="s">
        <v>1668</v>
      </c>
      <c r="C106" s="742" t="s">
        <v>130</v>
      </c>
      <c r="D106" s="860"/>
      <c r="E106" s="861"/>
      <c r="F106" s="861"/>
      <c r="G106" s="861"/>
      <c r="H106" s="861"/>
      <c r="I106" s="861"/>
      <c r="J106" s="850">
        <v>0</v>
      </c>
    </row>
    <row r="107" spans="1:10" ht="13.5" hidden="1" thickBot="1">
      <c r="A107" s="760">
        <v>1162200</v>
      </c>
      <c r="B107" s="776" t="s">
        <v>1669</v>
      </c>
      <c r="C107" s="742" t="s">
        <v>24</v>
      </c>
      <c r="D107" s="860"/>
      <c r="E107" s="861"/>
      <c r="F107" s="861"/>
      <c r="G107" s="861"/>
      <c r="H107" s="861"/>
      <c r="I107" s="861"/>
      <c r="J107" s="850">
        <v>0</v>
      </c>
    </row>
    <row r="108" spans="1:10" ht="26.25" hidden="1" thickBot="1">
      <c r="A108" s="760">
        <v>1162300</v>
      </c>
      <c r="B108" s="776" t="s">
        <v>1670</v>
      </c>
      <c r="C108" s="742" t="s">
        <v>26</v>
      </c>
      <c r="D108" s="860"/>
      <c r="E108" s="861"/>
      <c r="F108" s="861"/>
      <c r="G108" s="861"/>
      <c r="H108" s="861"/>
      <c r="I108" s="861"/>
      <c r="J108" s="850">
        <v>0</v>
      </c>
    </row>
    <row r="109" spans="1:10" ht="13.5" hidden="1" thickBot="1">
      <c r="A109" s="760">
        <v>1162400</v>
      </c>
      <c r="B109" s="776" t="s">
        <v>1671</v>
      </c>
      <c r="C109" s="742" t="s">
        <v>832</v>
      </c>
      <c r="D109" s="860"/>
      <c r="E109" s="861"/>
      <c r="F109" s="861"/>
      <c r="G109" s="861"/>
      <c r="H109" s="861"/>
      <c r="I109" s="861"/>
      <c r="J109" s="850">
        <v>0</v>
      </c>
    </row>
    <row r="110" spans="1:10" ht="26.25" hidden="1" thickBot="1">
      <c r="A110" s="760">
        <v>1162500</v>
      </c>
      <c r="B110" s="776" t="s">
        <v>1672</v>
      </c>
      <c r="C110" s="742" t="s">
        <v>834</v>
      </c>
      <c r="D110" s="860"/>
      <c r="E110" s="861"/>
      <c r="F110" s="861"/>
      <c r="G110" s="861"/>
      <c r="H110" s="861"/>
      <c r="I110" s="861"/>
      <c r="J110" s="850">
        <v>0</v>
      </c>
    </row>
    <row r="111" spans="1:10" ht="26.25" hidden="1" thickBot="1">
      <c r="A111" s="760">
        <v>1162600</v>
      </c>
      <c r="B111" s="776" t="s">
        <v>1673</v>
      </c>
      <c r="C111" s="742" t="s">
        <v>511</v>
      </c>
      <c r="D111" s="860"/>
      <c r="E111" s="861"/>
      <c r="F111" s="861"/>
      <c r="G111" s="861"/>
      <c r="H111" s="861"/>
      <c r="I111" s="861"/>
      <c r="J111" s="850">
        <v>0</v>
      </c>
    </row>
    <row r="112" spans="1:10" ht="26.25" hidden="1" thickBot="1">
      <c r="A112" s="760">
        <v>1162700</v>
      </c>
      <c r="B112" s="741" t="s">
        <v>1674</v>
      </c>
      <c r="C112" s="742" t="s">
        <v>513</v>
      </c>
      <c r="D112" s="860"/>
      <c r="E112" s="861"/>
      <c r="F112" s="861"/>
      <c r="G112" s="861"/>
      <c r="H112" s="861"/>
      <c r="I112" s="861"/>
      <c r="J112" s="850">
        <v>0</v>
      </c>
    </row>
    <row r="113" spans="1:10" ht="13.5" hidden="1" thickBot="1">
      <c r="A113" s="760">
        <v>1162800</v>
      </c>
      <c r="B113" s="776" t="s">
        <v>1675</v>
      </c>
      <c r="C113" s="742" t="s">
        <v>872</v>
      </c>
      <c r="D113" s="860"/>
      <c r="E113" s="861"/>
      <c r="F113" s="861"/>
      <c r="G113" s="861"/>
      <c r="H113" s="861"/>
      <c r="I113" s="861"/>
      <c r="J113" s="850">
        <v>0</v>
      </c>
    </row>
    <row r="114" spans="1:10" ht="13.5" hidden="1" thickBot="1">
      <c r="A114" s="785">
        <v>1162900</v>
      </c>
      <c r="B114" s="778" t="s">
        <v>1676</v>
      </c>
      <c r="C114" s="746" t="s">
        <v>874</v>
      </c>
      <c r="D114" s="855"/>
      <c r="E114" s="856"/>
      <c r="F114" s="856"/>
      <c r="G114" s="856"/>
      <c r="H114" s="856"/>
      <c r="I114" s="856"/>
      <c r="J114" s="850">
        <v>0</v>
      </c>
    </row>
    <row r="115" spans="1:10" ht="13.5" hidden="1" thickBot="1">
      <c r="A115" s="787">
        <v>1170000</v>
      </c>
      <c r="B115" s="788" t="s">
        <v>875</v>
      </c>
      <c r="C115" s="789" t="s">
        <v>358</v>
      </c>
      <c r="D115" s="858">
        <v>0</v>
      </c>
      <c r="E115" s="859">
        <v>0</v>
      </c>
      <c r="F115" s="859">
        <v>0</v>
      </c>
      <c r="G115" s="859">
        <v>0</v>
      </c>
      <c r="H115" s="859">
        <v>0</v>
      </c>
      <c r="I115" s="859">
        <v>0</v>
      </c>
      <c r="J115" s="850">
        <v>0</v>
      </c>
    </row>
    <row r="116" spans="1:10" ht="39" hidden="1" thickBot="1">
      <c r="A116" s="791">
        <v>1171000</v>
      </c>
      <c r="B116" s="792" t="s">
        <v>215</v>
      </c>
      <c r="C116" s="734" t="s">
        <v>358</v>
      </c>
      <c r="D116" s="863">
        <v>0</v>
      </c>
      <c r="E116" s="864">
        <v>0</v>
      </c>
      <c r="F116" s="864">
        <v>0</v>
      </c>
      <c r="G116" s="864">
        <v>0</v>
      </c>
      <c r="H116" s="864">
        <v>0</v>
      </c>
      <c r="I116" s="864">
        <v>0</v>
      </c>
      <c r="J116" s="850">
        <v>0</v>
      </c>
    </row>
    <row r="117" spans="1:10" ht="51.75" hidden="1" thickBot="1">
      <c r="A117" s="791">
        <v>1171100</v>
      </c>
      <c r="B117" s="741" t="s">
        <v>1677</v>
      </c>
      <c r="C117" s="738" t="s">
        <v>479</v>
      </c>
      <c r="D117" s="860"/>
      <c r="E117" s="861"/>
      <c r="F117" s="861"/>
      <c r="G117" s="861"/>
      <c r="H117" s="861"/>
      <c r="I117" s="861"/>
      <c r="J117" s="850">
        <v>0</v>
      </c>
    </row>
    <row r="118" spans="1:10" ht="24.75" hidden="1" customHeight="1">
      <c r="A118" s="791">
        <v>1171200</v>
      </c>
      <c r="B118" s="776" t="s">
        <v>1678</v>
      </c>
      <c r="C118" s="794" t="s">
        <v>352</v>
      </c>
      <c r="D118" s="860"/>
      <c r="E118" s="861"/>
      <c r="F118" s="861"/>
      <c r="G118" s="861"/>
      <c r="H118" s="861"/>
      <c r="I118" s="861"/>
      <c r="J118" s="850">
        <v>0</v>
      </c>
    </row>
    <row r="119" spans="1:10" ht="64.5" hidden="1" thickBot="1">
      <c r="A119" s="760">
        <v>1172000</v>
      </c>
      <c r="B119" s="795" t="s">
        <v>1017</v>
      </c>
      <c r="C119" s="771" t="s">
        <v>358</v>
      </c>
      <c r="D119" s="858">
        <v>0</v>
      </c>
      <c r="E119" s="859">
        <v>0</v>
      </c>
      <c r="F119" s="859">
        <v>0</v>
      </c>
      <c r="G119" s="859">
        <v>0</v>
      </c>
      <c r="H119" s="859">
        <v>0</v>
      </c>
      <c r="I119" s="859">
        <v>0</v>
      </c>
      <c r="J119" s="850">
        <v>0</v>
      </c>
    </row>
    <row r="120" spans="1:10" ht="13.5" hidden="1" thickBot="1">
      <c r="A120" s="760">
        <v>1172100</v>
      </c>
      <c r="B120" s="763" t="s">
        <v>1102</v>
      </c>
      <c r="C120" s="738" t="s">
        <v>1018</v>
      </c>
      <c r="D120" s="860"/>
      <c r="E120" s="861"/>
      <c r="F120" s="861"/>
      <c r="G120" s="861"/>
      <c r="H120" s="861"/>
      <c r="I120" s="861"/>
      <c r="J120" s="850">
        <v>0</v>
      </c>
    </row>
    <row r="121" spans="1:10" ht="13.5" hidden="1" thickBot="1">
      <c r="A121" s="760">
        <v>1172200</v>
      </c>
      <c r="B121" s="763" t="s">
        <v>1103</v>
      </c>
      <c r="C121" s="796">
        <v>482200</v>
      </c>
      <c r="D121" s="860"/>
      <c r="E121" s="861"/>
      <c r="F121" s="861"/>
      <c r="G121" s="861"/>
      <c r="H121" s="861"/>
      <c r="I121" s="861"/>
      <c r="J121" s="850">
        <v>0</v>
      </c>
    </row>
    <row r="122" spans="1:10" ht="13.5" hidden="1" thickBot="1">
      <c r="A122" s="760">
        <v>1172300</v>
      </c>
      <c r="B122" s="776" t="s">
        <v>1679</v>
      </c>
      <c r="C122" s="742" t="s">
        <v>1020</v>
      </c>
      <c r="D122" s="860"/>
      <c r="E122" s="861">
        <v>0</v>
      </c>
      <c r="F122" s="861">
        <v>0</v>
      </c>
      <c r="G122" s="861"/>
      <c r="H122" s="861"/>
      <c r="I122" s="861">
        <v>0</v>
      </c>
      <c r="J122" s="850">
        <f>F122</f>
        <v>0</v>
      </c>
    </row>
    <row r="123" spans="1:10" ht="39" hidden="1" thickBot="1">
      <c r="A123" s="760">
        <v>1172400</v>
      </c>
      <c r="B123" s="797" t="s">
        <v>1680</v>
      </c>
      <c r="C123" s="742" t="s">
        <v>125</v>
      </c>
      <c r="D123" s="865"/>
      <c r="E123" s="866"/>
      <c r="F123" s="866"/>
      <c r="G123" s="866"/>
      <c r="H123" s="866"/>
      <c r="I123" s="866"/>
      <c r="J123" s="845">
        <v>0</v>
      </c>
    </row>
    <row r="124" spans="1:10" ht="39" hidden="1" thickBot="1">
      <c r="A124" s="760">
        <v>1173000</v>
      </c>
      <c r="B124" s="795" t="s">
        <v>126</v>
      </c>
      <c r="C124" s="771" t="s">
        <v>358</v>
      </c>
      <c r="D124" s="865">
        <v>0</v>
      </c>
      <c r="E124" s="866">
        <v>0</v>
      </c>
      <c r="F124" s="866">
        <v>0</v>
      </c>
      <c r="G124" s="866">
        <v>0</v>
      </c>
      <c r="H124" s="866">
        <v>0</v>
      </c>
      <c r="I124" s="866">
        <v>0</v>
      </c>
      <c r="J124" s="845">
        <v>0</v>
      </c>
    </row>
    <row r="125" spans="1:10" ht="26.25" hidden="1" thickBot="1">
      <c r="A125" s="791">
        <v>1173100</v>
      </c>
      <c r="B125" s="798" t="s">
        <v>127</v>
      </c>
      <c r="C125" s="742" t="s">
        <v>1088</v>
      </c>
      <c r="D125" s="865"/>
      <c r="E125" s="866"/>
      <c r="F125" s="866"/>
      <c r="G125" s="866"/>
      <c r="H125" s="866"/>
      <c r="I125" s="866"/>
      <c r="J125" s="845">
        <v>0</v>
      </c>
    </row>
    <row r="126" spans="1:10" ht="51.75" hidden="1" thickBot="1">
      <c r="A126" s="791">
        <v>1174000</v>
      </c>
      <c r="B126" s="795" t="s">
        <v>1089</v>
      </c>
      <c r="C126" s="771" t="s">
        <v>358</v>
      </c>
      <c r="D126" s="865">
        <v>0</v>
      </c>
      <c r="E126" s="866">
        <v>0</v>
      </c>
      <c r="F126" s="866">
        <v>0</v>
      </c>
      <c r="G126" s="866">
        <v>0</v>
      </c>
      <c r="H126" s="866">
        <v>0</v>
      </c>
      <c r="I126" s="866">
        <v>0</v>
      </c>
      <c r="J126" s="845">
        <v>0</v>
      </c>
    </row>
    <row r="127" spans="1:10" ht="39" hidden="1" thickBot="1">
      <c r="A127" s="791">
        <v>1174100</v>
      </c>
      <c r="B127" s="798" t="s">
        <v>1104</v>
      </c>
      <c r="C127" s="742" t="s">
        <v>1090</v>
      </c>
      <c r="D127" s="865"/>
      <c r="E127" s="866"/>
      <c r="F127" s="866"/>
      <c r="G127" s="866"/>
      <c r="H127" s="866"/>
      <c r="I127" s="866"/>
      <c r="J127" s="845">
        <v>0</v>
      </c>
    </row>
    <row r="128" spans="1:10" ht="26.25" hidden="1" thickBot="1">
      <c r="A128" s="791">
        <v>1174200</v>
      </c>
      <c r="B128" s="797" t="s">
        <v>1681</v>
      </c>
      <c r="C128" s="742" t="s">
        <v>447</v>
      </c>
      <c r="D128" s="865"/>
      <c r="E128" s="866"/>
      <c r="F128" s="866"/>
      <c r="G128" s="866"/>
      <c r="H128" s="866"/>
      <c r="I128" s="866"/>
      <c r="J128" s="845">
        <v>0</v>
      </c>
    </row>
    <row r="129" spans="1:12" ht="51.75" hidden="1" thickBot="1">
      <c r="A129" s="791">
        <v>1175000</v>
      </c>
      <c r="B129" s="795" t="s">
        <v>558</v>
      </c>
      <c r="C129" s="771" t="s">
        <v>358</v>
      </c>
      <c r="D129" s="865">
        <v>0</v>
      </c>
      <c r="E129" s="866">
        <v>0</v>
      </c>
      <c r="F129" s="866">
        <v>0</v>
      </c>
      <c r="G129" s="866">
        <v>0</v>
      </c>
      <c r="H129" s="866">
        <v>0</v>
      </c>
      <c r="I129" s="866">
        <v>0</v>
      </c>
      <c r="J129" s="845">
        <v>0</v>
      </c>
    </row>
    <row r="130" spans="1:12" ht="51.75" hidden="1" thickBot="1">
      <c r="A130" s="791">
        <v>1175100</v>
      </c>
      <c r="B130" s="797" t="s">
        <v>1682</v>
      </c>
      <c r="C130" s="742" t="s">
        <v>227</v>
      </c>
      <c r="D130" s="865"/>
      <c r="E130" s="866"/>
      <c r="F130" s="866"/>
      <c r="G130" s="866"/>
      <c r="H130" s="866"/>
      <c r="I130" s="866"/>
      <c r="J130" s="845">
        <v>0</v>
      </c>
    </row>
    <row r="131" spans="1:12" ht="13.5" hidden="1" thickBot="1">
      <c r="A131" s="791">
        <v>1176000</v>
      </c>
      <c r="B131" s="795" t="s">
        <v>228</v>
      </c>
      <c r="C131" s="771" t="s">
        <v>358</v>
      </c>
      <c r="D131" s="865">
        <v>0</v>
      </c>
      <c r="E131" s="866">
        <v>0</v>
      </c>
      <c r="F131" s="866">
        <v>0</v>
      </c>
      <c r="G131" s="866">
        <v>0</v>
      </c>
      <c r="H131" s="866">
        <v>0</v>
      </c>
      <c r="I131" s="866">
        <v>0</v>
      </c>
      <c r="J131" s="845">
        <v>0</v>
      </c>
    </row>
    <row r="132" spans="1:12" ht="13.5" hidden="1" thickBot="1">
      <c r="A132" s="791">
        <v>1176100</v>
      </c>
      <c r="B132" s="797" t="s">
        <v>1683</v>
      </c>
      <c r="C132" s="742" t="s">
        <v>8</v>
      </c>
      <c r="D132" s="865"/>
      <c r="E132" s="866"/>
      <c r="F132" s="866"/>
      <c r="G132" s="866"/>
      <c r="H132" s="866"/>
      <c r="I132" s="866"/>
      <c r="J132" s="845">
        <v>0</v>
      </c>
    </row>
    <row r="133" spans="1:12" ht="13.5" hidden="1" thickBot="1">
      <c r="A133" s="791">
        <v>1177000</v>
      </c>
      <c r="B133" s="795" t="s">
        <v>587</v>
      </c>
      <c r="C133" s="771" t="s">
        <v>358</v>
      </c>
      <c r="D133" s="865">
        <v>0</v>
      </c>
      <c r="E133" s="866">
        <v>0</v>
      </c>
      <c r="F133" s="866">
        <v>0</v>
      </c>
      <c r="G133" s="866">
        <v>0</v>
      </c>
      <c r="H133" s="866">
        <v>0</v>
      </c>
      <c r="I133" s="866">
        <v>0</v>
      </c>
      <c r="J133" s="845">
        <v>0</v>
      </c>
    </row>
    <row r="134" spans="1:12" ht="13.5" hidden="1" thickBot="1">
      <c r="A134" s="785">
        <v>1177100</v>
      </c>
      <c r="B134" s="799" t="s">
        <v>1684</v>
      </c>
      <c r="C134" s="746" t="s">
        <v>259</v>
      </c>
      <c r="D134" s="867"/>
      <c r="E134" s="868"/>
      <c r="F134" s="868"/>
      <c r="G134" s="868"/>
      <c r="H134" s="868"/>
      <c r="I134" s="868"/>
      <c r="J134" s="845">
        <v>0</v>
      </c>
    </row>
    <row r="135" spans="1:12" ht="13.5" hidden="1" thickBot="1">
      <c r="A135" s="801" t="s">
        <v>260</v>
      </c>
      <c r="B135" s="802" t="s">
        <v>261</v>
      </c>
      <c r="C135" s="803"/>
      <c r="D135" s="869"/>
      <c r="E135" s="870"/>
      <c r="F135" s="870"/>
      <c r="G135" s="870"/>
      <c r="H135" s="870"/>
      <c r="I135" s="870"/>
      <c r="J135" s="845">
        <v>0</v>
      </c>
    </row>
    <row r="136" spans="1:12" ht="26.25" thickBot="1">
      <c r="A136" s="805" t="s">
        <v>262</v>
      </c>
      <c r="B136" s="806" t="s">
        <v>648</v>
      </c>
      <c r="C136" s="807" t="s">
        <v>358</v>
      </c>
      <c r="D136" s="871">
        <f>D142+D146+D141+D144+D145</f>
        <v>0</v>
      </c>
      <c r="E136" s="872">
        <f>E139+E144</f>
        <v>0</v>
      </c>
      <c r="F136" s="872">
        <f>D136+E136</f>
        <v>0</v>
      </c>
      <c r="G136" s="872">
        <f>G142+G146+G141+G144+G145</f>
        <v>0</v>
      </c>
      <c r="H136" s="872">
        <f>H142+H146+H141+H144+H145</f>
        <v>0</v>
      </c>
      <c r="I136" s="872">
        <f>I142+I146+I141+I144+I145</f>
        <v>0</v>
      </c>
      <c r="J136" s="850">
        <f>F136</f>
        <v>0</v>
      </c>
    </row>
    <row r="137" spans="1:12" ht="13.5" thickBot="1">
      <c r="A137" s="808"/>
      <c r="B137" s="809" t="s">
        <v>649</v>
      </c>
      <c r="C137" s="810"/>
      <c r="D137" s="873"/>
      <c r="E137" s="874"/>
      <c r="F137" s="995"/>
      <c r="G137" s="995"/>
      <c r="H137" s="995"/>
      <c r="I137" s="995"/>
      <c r="J137" s="845">
        <v>0</v>
      </c>
    </row>
    <row r="138" spans="1:12">
      <c r="A138" s="801" t="s">
        <v>260</v>
      </c>
      <c r="B138" s="1534" t="s">
        <v>261</v>
      </c>
      <c r="C138" s="1535"/>
      <c r="D138" s="875"/>
      <c r="E138" s="876"/>
      <c r="F138" s="996"/>
      <c r="G138" s="996"/>
      <c r="H138" s="996"/>
      <c r="I138" s="996"/>
      <c r="J138" s="845">
        <v>0</v>
      </c>
    </row>
    <row r="139" spans="1:12" ht="18.75" customHeight="1">
      <c r="A139" s="814" t="s">
        <v>650</v>
      </c>
      <c r="B139" s="815" t="s">
        <v>651</v>
      </c>
      <c r="C139" s="816" t="s">
        <v>358</v>
      </c>
      <c r="D139" s="1536">
        <v>0</v>
      </c>
      <c r="E139" s="1537">
        <f>E141</f>
        <v>0</v>
      </c>
      <c r="F139" s="1537">
        <f>D139+E139</f>
        <v>0</v>
      </c>
      <c r="G139" s="1537">
        <f>G142+G146</f>
        <v>0</v>
      </c>
      <c r="H139" s="1537">
        <f>H142+H146</f>
        <v>0</v>
      </c>
      <c r="I139" s="1537">
        <f>I141</f>
        <v>0</v>
      </c>
      <c r="J139" s="845">
        <f>F139</f>
        <v>0</v>
      </c>
    </row>
    <row r="140" spans="1:12">
      <c r="A140" s="818" t="s">
        <v>652</v>
      </c>
      <c r="B140" s="797" t="s">
        <v>1685</v>
      </c>
      <c r="C140" s="819" t="s">
        <v>987</v>
      </c>
      <c r="D140" s="942"/>
      <c r="E140" s="991"/>
      <c r="F140" s="991"/>
      <c r="G140" s="991"/>
      <c r="H140" s="991"/>
      <c r="I140" s="991"/>
      <c r="J140" s="845">
        <v>0</v>
      </c>
    </row>
    <row r="141" spans="1:12" ht="24.75" customHeight="1">
      <c r="A141" s="818" t="s">
        <v>988</v>
      </c>
      <c r="B141" s="797" t="s">
        <v>1686</v>
      </c>
      <c r="C141" s="819" t="s">
        <v>965</v>
      </c>
      <c r="D141" s="2006">
        <v>0</v>
      </c>
      <c r="E141" s="864">
        <v>0</v>
      </c>
      <c r="F141" s="864">
        <f>D141+E141</f>
        <v>0</v>
      </c>
      <c r="G141" s="864"/>
      <c r="H141" s="864"/>
      <c r="I141" s="864"/>
      <c r="J141" s="850">
        <f>F141</f>
        <v>0</v>
      </c>
      <c r="L141" s="626" t="s">
        <v>89</v>
      </c>
    </row>
    <row r="142" spans="1:12" ht="25.5">
      <c r="A142" s="818" t="s">
        <v>966</v>
      </c>
      <c r="B142" s="797" t="s">
        <v>1687</v>
      </c>
      <c r="C142" s="819" t="s">
        <v>968</v>
      </c>
      <c r="D142" s="942">
        <v>0</v>
      </c>
      <c r="E142" s="991">
        <v>0</v>
      </c>
      <c r="F142" s="991">
        <f>D142+E142</f>
        <v>0</v>
      </c>
      <c r="G142" s="991">
        <v>0</v>
      </c>
      <c r="H142" s="991">
        <v>0</v>
      </c>
      <c r="I142" s="991">
        <v>0</v>
      </c>
      <c r="J142" s="845">
        <f>F142</f>
        <v>0</v>
      </c>
    </row>
    <row r="143" spans="1:12">
      <c r="A143" s="818" t="s">
        <v>969</v>
      </c>
      <c r="B143" s="797" t="s">
        <v>1688</v>
      </c>
      <c r="C143" s="819" t="s">
        <v>1099</v>
      </c>
      <c r="D143" s="942"/>
      <c r="E143" s="991"/>
      <c r="F143" s="991"/>
      <c r="G143" s="991"/>
      <c r="H143" s="991"/>
      <c r="I143" s="991"/>
      <c r="J143" s="845">
        <v>0</v>
      </c>
    </row>
    <row r="144" spans="1:12" ht="20.25" customHeight="1">
      <c r="A144" s="818" t="s">
        <v>138</v>
      </c>
      <c r="B144" s="798" t="s">
        <v>139</v>
      </c>
      <c r="C144" s="819" t="s">
        <v>140</v>
      </c>
      <c r="D144" s="1497">
        <v>0</v>
      </c>
      <c r="E144" s="2144">
        <v>0</v>
      </c>
      <c r="F144" s="1479">
        <f>D144+E144</f>
        <v>0</v>
      </c>
      <c r="G144" s="1479">
        <v>0</v>
      </c>
      <c r="H144" s="1479">
        <v>0</v>
      </c>
      <c r="I144" s="1479">
        <v>0</v>
      </c>
      <c r="J144" s="1121">
        <f>F144</f>
        <v>0</v>
      </c>
    </row>
    <row r="145" spans="1:10">
      <c r="A145" s="818" t="s">
        <v>141</v>
      </c>
      <c r="B145" s="797" t="s">
        <v>1689</v>
      </c>
      <c r="C145" s="819" t="s">
        <v>897</v>
      </c>
      <c r="D145" s="863">
        <v>0</v>
      </c>
      <c r="E145" s="864">
        <v>0</v>
      </c>
      <c r="F145" s="864">
        <f>D145+E145</f>
        <v>0</v>
      </c>
      <c r="G145" s="864">
        <v>0</v>
      </c>
      <c r="H145" s="864">
        <v>0</v>
      </c>
      <c r="I145" s="864">
        <v>0</v>
      </c>
      <c r="J145" s="850">
        <f>F145</f>
        <v>0</v>
      </c>
    </row>
    <row r="146" spans="1:10" s="857" customFormat="1" hidden="1">
      <c r="A146" s="879" t="s">
        <v>898</v>
      </c>
      <c r="B146" s="880" t="s">
        <v>1690</v>
      </c>
      <c r="C146" s="881" t="s">
        <v>900</v>
      </c>
      <c r="D146" s="864">
        <v>0</v>
      </c>
      <c r="E146" s="864">
        <v>0</v>
      </c>
      <c r="F146" s="864">
        <f>D146+E146</f>
        <v>0</v>
      </c>
      <c r="G146" s="864">
        <v>0</v>
      </c>
      <c r="H146" s="864">
        <v>0</v>
      </c>
      <c r="I146" s="864">
        <v>0</v>
      </c>
      <c r="J146" s="862">
        <f>F146</f>
        <v>0</v>
      </c>
    </row>
    <row r="147" spans="1:10" hidden="1">
      <c r="A147" s="818" t="s">
        <v>655</v>
      </c>
      <c r="B147" s="797" t="s">
        <v>1691</v>
      </c>
      <c r="C147" s="819" t="s">
        <v>657</v>
      </c>
      <c r="D147" s="865"/>
      <c r="E147" s="865"/>
      <c r="F147" s="865"/>
      <c r="G147" s="865"/>
      <c r="H147" s="865"/>
      <c r="I147" s="865"/>
      <c r="J147" s="845">
        <v>0</v>
      </c>
    </row>
    <row r="148" spans="1:10" hidden="1">
      <c r="A148" s="818" t="s">
        <v>658</v>
      </c>
      <c r="B148" s="795" t="s">
        <v>659</v>
      </c>
      <c r="C148" s="820" t="s">
        <v>358</v>
      </c>
      <c r="D148" s="865">
        <v>0</v>
      </c>
      <c r="E148" s="865">
        <v>0</v>
      </c>
      <c r="F148" s="865">
        <v>0</v>
      </c>
      <c r="G148" s="865">
        <v>0</v>
      </c>
      <c r="H148" s="865">
        <v>0</v>
      </c>
      <c r="I148" s="865">
        <v>0</v>
      </c>
      <c r="J148" s="850">
        <v>0</v>
      </c>
    </row>
    <row r="149" spans="1:10" hidden="1">
      <c r="A149" s="818" t="s">
        <v>660</v>
      </c>
      <c r="B149" s="798" t="s">
        <v>661</v>
      </c>
      <c r="C149" s="819" t="s">
        <v>662</v>
      </c>
      <c r="D149" s="865"/>
      <c r="E149" s="865"/>
      <c r="F149" s="865"/>
      <c r="G149" s="865"/>
      <c r="H149" s="865"/>
      <c r="I149" s="865"/>
      <c r="J149" s="845">
        <v>0</v>
      </c>
    </row>
    <row r="150" spans="1:10" hidden="1">
      <c r="A150" s="818" t="s">
        <v>663</v>
      </c>
      <c r="B150" s="798" t="s">
        <v>664</v>
      </c>
      <c r="C150" s="819" t="s">
        <v>665</v>
      </c>
      <c r="D150" s="865"/>
      <c r="E150" s="865"/>
      <c r="F150" s="865"/>
      <c r="G150" s="865"/>
      <c r="H150" s="865"/>
      <c r="I150" s="865"/>
      <c r="J150" s="845">
        <v>0</v>
      </c>
    </row>
    <row r="151" spans="1:10" ht="25.5" hidden="1">
      <c r="A151" s="818" t="s">
        <v>666</v>
      </c>
      <c r="B151" s="797" t="s">
        <v>1692</v>
      </c>
      <c r="C151" s="819" t="s">
        <v>314</v>
      </c>
      <c r="D151" s="865"/>
      <c r="E151" s="865"/>
      <c r="F151" s="865"/>
      <c r="G151" s="865"/>
      <c r="H151" s="865"/>
      <c r="I151" s="865"/>
      <c r="J151" s="845">
        <v>0</v>
      </c>
    </row>
    <row r="152" spans="1:10" ht="25.5" hidden="1">
      <c r="A152" s="818" t="s">
        <v>315</v>
      </c>
      <c r="B152" s="797" t="s">
        <v>1693</v>
      </c>
      <c r="C152" s="819" t="s">
        <v>317</v>
      </c>
      <c r="D152" s="865"/>
      <c r="E152" s="865"/>
      <c r="F152" s="865"/>
      <c r="G152" s="865"/>
      <c r="H152" s="865"/>
      <c r="I152" s="865"/>
      <c r="J152" s="845">
        <v>0</v>
      </c>
    </row>
    <row r="153" spans="1:10" hidden="1">
      <c r="A153" s="818" t="s">
        <v>318</v>
      </c>
      <c r="B153" s="795" t="s">
        <v>319</v>
      </c>
      <c r="C153" s="820" t="s">
        <v>358</v>
      </c>
      <c r="D153" s="865">
        <v>0</v>
      </c>
      <c r="E153" s="865">
        <v>0</v>
      </c>
      <c r="F153" s="865">
        <v>0</v>
      </c>
      <c r="G153" s="865">
        <v>0</v>
      </c>
      <c r="H153" s="865">
        <v>0</v>
      </c>
      <c r="I153" s="865">
        <v>0</v>
      </c>
      <c r="J153" s="845">
        <v>0</v>
      </c>
    </row>
    <row r="154" spans="1:10" hidden="1">
      <c r="A154" s="818" t="s">
        <v>320</v>
      </c>
      <c r="B154" s="798" t="s">
        <v>1105</v>
      </c>
      <c r="C154" s="819" t="s">
        <v>321</v>
      </c>
      <c r="D154" s="865"/>
      <c r="E154" s="865"/>
      <c r="F154" s="865"/>
      <c r="G154" s="865"/>
      <c r="H154" s="865"/>
      <c r="I154" s="865"/>
      <c r="J154" s="845">
        <v>0</v>
      </c>
    </row>
    <row r="155" spans="1:10" hidden="1">
      <c r="A155" s="821" t="s">
        <v>322</v>
      </c>
      <c r="B155" s="822" t="s">
        <v>323</v>
      </c>
      <c r="C155" s="820" t="s">
        <v>358</v>
      </c>
      <c r="D155" s="865">
        <v>0</v>
      </c>
      <c r="E155" s="865">
        <v>0</v>
      </c>
      <c r="F155" s="865">
        <v>0</v>
      </c>
      <c r="G155" s="865">
        <v>0</v>
      </c>
      <c r="H155" s="865">
        <v>0</v>
      </c>
      <c r="I155" s="865">
        <v>0</v>
      </c>
      <c r="J155" s="845">
        <v>0</v>
      </c>
    </row>
    <row r="156" spans="1:10" hidden="1">
      <c r="A156" s="818" t="s">
        <v>324</v>
      </c>
      <c r="B156" s="798" t="s">
        <v>1106</v>
      </c>
      <c r="C156" s="819" t="s">
        <v>325</v>
      </c>
      <c r="D156" s="865"/>
      <c r="E156" s="865"/>
      <c r="F156" s="865"/>
      <c r="G156" s="865"/>
      <c r="H156" s="865"/>
      <c r="I156" s="865"/>
      <c r="J156" s="845">
        <v>0</v>
      </c>
    </row>
    <row r="157" spans="1:10" hidden="1">
      <c r="A157" s="818" t="s">
        <v>326</v>
      </c>
      <c r="B157" s="798" t="s">
        <v>1107</v>
      </c>
      <c r="C157" s="819" t="s">
        <v>327</v>
      </c>
      <c r="D157" s="865"/>
      <c r="E157" s="865"/>
      <c r="F157" s="865"/>
      <c r="G157" s="865"/>
      <c r="H157" s="865"/>
      <c r="I157" s="865"/>
      <c r="J157" s="845">
        <v>0</v>
      </c>
    </row>
    <row r="158" spans="1:10">
      <c r="A158" s="818" t="s">
        <v>328</v>
      </c>
      <c r="B158" s="797" t="s">
        <v>1694</v>
      </c>
      <c r="C158" s="819" t="s">
        <v>330</v>
      </c>
      <c r="D158" s="865"/>
      <c r="E158" s="865"/>
      <c r="F158" s="865"/>
      <c r="G158" s="865"/>
      <c r="H158" s="865"/>
      <c r="I158" s="865"/>
      <c r="J158" s="845">
        <v>0</v>
      </c>
    </row>
    <row r="159" spans="1:10" ht="26.25" thickBot="1">
      <c r="A159" s="823">
        <v>1244000</v>
      </c>
      <c r="B159" s="824" t="s">
        <v>1695</v>
      </c>
      <c r="C159" s="819" t="s">
        <v>1134</v>
      </c>
      <c r="D159" s="883"/>
      <c r="E159" s="883"/>
      <c r="F159" s="883"/>
      <c r="G159" s="883"/>
      <c r="H159" s="883"/>
      <c r="I159" s="883"/>
      <c r="J159" s="845">
        <v>0</v>
      </c>
    </row>
    <row r="160" spans="1:10" ht="39" thickBot="1">
      <c r="A160" s="826">
        <v>1000000</v>
      </c>
      <c r="B160" s="827" t="s">
        <v>1135</v>
      </c>
      <c r="C160" s="828" t="s">
        <v>358</v>
      </c>
      <c r="D160" s="1413">
        <f t="shared" ref="D160:H160" si="0">D34+D136</f>
        <v>0</v>
      </c>
      <c r="E160" s="1413">
        <f t="shared" si="0"/>
        <v>0</v>
      </c>
      <c r="F160" s="1413">
        <f t="shared" si="0"/>
        <v>0</v>
      </c>
      <c r="G160" s="1413">
        <f t="shared" si="0"/>
        <v>0</v>
      </c>
      <c r="H160" s="1413">
        <f t="shared" si="0"/>
        <v>0</v>
      </c>
      <c r="I160" s="1413">
        <f>I34+I136</f>
        <v>0</v>
      </c>
      <c r="J160" s="1413">
        <f>F160</f>
        <v>0</v>
      </c>
    </row>
    <row r="161" spans="1:10">
      <c r="A161" s="829"/>
      <c r="B161" s="830"/>
      <c r="C161" s="831"/>
      <c r="D161" s="678"/>
      <c r="E161" s="678"/>
      <c r="F161" s="678"/>
      <c r="G161" s="678"/>
      <c r="H161" s="678"/>
      <c r="I161" s="678"/>
      <c r="J161" s="678"/>
    </row>
    <row r="162" spans="1:10" ht="14.25">
      <c r="A162" s="2617"/>
      <c r="B162" s="2617"/>
      <c r="C162" s="2617"/>
      <c r="D162" s="2617"/>
      <c r="E162" s="2617"/>
      <c r="F162" s="2617"/>
      <c r="G162" s="2617"/>
      <c r="H162" s="2617"/>
      <c r="I162" s="2617"/>
      <c r="J162" s="2617"/>
    </row>
    <row r="163" spans="1:10" s="678" customFormat="1" ht="15.75" customHeight="1">
      <c r="A163" s="2594" t="s">
        <v>2261</v>
      </c>
      <c r="B163" s="2594"/>
      <c r="C163" s="2594"/>
      <c r="D163" s="2594"/>
      <c r="E163" s="2594"/>
      <c r="F163" s="2594"/>
      <c r="G163" s="2594"/>
      <c r="H163" s="2594"/>
      <c r="I163" s="2594"/>
      <c r="J163" s="2594"/>
    </row>
    <row r="164" spans="1:10">
      <c r="A164" s="2610" t="s">
        <v>1114</v>
      </c>
      <c r="B164" s="2610"/>
      <c r="C164" s="2610"/>
      <c r="D164" s="2610"/>
      <c r="E164" s="2610"/>
      <c r="F164" s="2610"/>
      <c r="G164" s="2610"/>
      <c r="H164" s="2610"/>
      <c r="I164" s="2610"/>
      <c r="J164" s="2610"/>
    </row>
    <row r="165" spans="1:10" ht="14.25">
      <c r="A165" s="832" t="s">
        <v>1696</v>
      </c>
      <c r="B165" s="832"/>
      <c r="C165" s="833"/>
      <c r="D165" s="832"/>
      <c r="E165" s="832"/>
      <c r="F165" s="832"/>
      <c r="G165" s="832" t="s">
        <v>1143</v>
      </c>
      <c r="J165" s="832"/>
    </row>
    <row r="166" spans="1:10" ht="14.25">
      <c r="A166" s="834" t="s">
        <v>1697</v>
      </c>
      <c r="B166" s="834"/>
      <c r="C166" s="834"/>
      <c r="D166" s="678"/>
      <c r="E166" s="675" t="s">
        <v>309</v>
      </c>
      <c r="F166" s="678"/>
      <c r="G166" s="675" t="s">
        <v>310</v>
      </c>
      <c r="J166" s="834"/>
    </row>
    <row r="167" spans="1:10" ht="14.25">
      <c r="A167" s="835"/>
      <c r="B167" s="835"/>
      <c r="C167" s="834"/>
      <c r="D167" s="835"/>
      <c r="E167" s="835"/>
      <c r="F167" s="835"/>
      <c r="G167" s="835"/>
      <c r="J167" s="835"/>
    </row>
    <row r="168" spans="1:10" ht="14.25">
      <c r="A168" s="832" t="s">
        <v>2075</v>
      </c>
      <c r="B168" s="832"/>
      <c r="C168" s="833"/>
      <c r="D168" s="832"/>
      <c r="E168" s="832"/>
      <c r="F168" s="832"/>
      <c r="G168" s="832" t="s">
        <v>1147</v>
      </c>
      <c r="H168" s="832"/>
      <c r="I168" s="832"/>
      <c r="J168" s="832"/>
    </row>
    <row r="169" spans="1:10" ht="14.25">
      <c r="A169" s="834" t="s">
        <v>1700</v>
      </c>
      <c r="B169" s="833" t="s">
        <v>642</v>
      </c>
      <c r="C169" s="836"/>
      <c r="D169" s="678"/>
      <c r="E169" s="675" t="s">
        <v>309</v>
      </c>
      <c r="F169" s="678"/>
      <c r="G169" s="675" t="s">
        <v>310</v>
      </c>
      <c r="H169" s="678"/>
      <c r="I169" s="678"/>
      <c r="J169" s="834"/>
    </row>
    <row r="171" spans="1:10">
      <c r="B171" s="857"/>
    </row>
  </sheetData>
  <mergeCells count="18">
    <mergeCell ref="A14:B14"/>
    <mergeCell ref="F1:J1"/>
    <mergeCell ref="F3:J3"/>
    <mergeCell ref="A8:E8"/>
    <mergeCell ref="A12:E12"/>
    <mergeCell ref="A13:E13"/>
    <mergeCell ref="A164:J164"/>
    <mergeCell ref="A15:J15"/>
    <mergeCell ref="A16:J16"/>
    <mergeCell ref="A17:J17"/>
    <mergeCell ref="A18:E19"/>
    <mergeCell ref="F18:J19"/>
    <mergeCell ref="F25:J26"/>
    <mergeCell ref="H29:J29"/>
    <mergeCell ref="F31:F32"/>
    <mergeCell ref="G31:J31"/>
    <mergeCell ref="A162:J162"/>
    <mergeCell ref="A163:J163"/>
  </mergeCells>
  <pageMargins left="0.7" right="0.7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C00000"/>
  </sheetPr>
  <dimension ref="A1:N171"/>
  <sheetViews>
    <sheetView topLeftCell="A28" workbookViewId="0">
      <selection activeCell="L159" sqref="L159"/>
    </sheetView>
  </sheetViews>
  <sheetFormatPr defaultRowHeight="12.75"/>
  <cols>
    <col min="1" max="1" width="7" style="626" customWidth="1"/>
    <col min="2" max="2" width="37.42578125" style="626" customWidth="1"/>
    <col min="3" max="3" width="8.140625" style="626" customWidth="1"/>
    <col min="4" max="4" width="10.7109375" style="626" customWidth="1"/>
    <col min="5" max="5" width="9" style="626" customWidth="1"/>
    <col min="6" max="6" width="10.5703125" style="626" customWidth="1"/>
    <col min="7" max="7" width="12.5703125" style="626" customWidth="1"/>
    <col min="8" max="8" width="10" style="626" customWidth="1"/>
    <col min="9" max="9" width="10.7109375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8"/>
      <c r="B1" s="679"/>
      <c r="C1" s="680"/>
      <c r="D1" s="678"/>
      <c r="E1" s="681"/>
      <c r="F1" s="2598" t="s">
        <v>32</v>
      </c>
      <c r="G1" s="2598"/>
      <c r="H1" s="2598"/>
      <c r="I1" s="2598"/>
      <c r="J1" s="2598"/>
      <c r="K1" s="678"/>
      <c r="L1" s="678"/>
    </row>
    <row r="2" spans="1:12">
      <c r="A2" s="678"/>
      <c r="B2" s="679"/>
      <c r="C2" s="680"/>
      <c r="D2" s="678"/>
      <c r="E2" s="681"/>
      <c r="F2" s="682"/>
      <c r="G2" s="682"/>
      <c r="H2" s="682"/>
      <c r="I2" s="682"/>
      <c r="J2" s="682"/>
      <c r="K2" s="678"/>
      <c r="L2" s="678"/>
    </row>
    <row r="3" spans="1:12">
      <c r="A3" s="678"/>
      <c r="B3" s="679"/>
      <c r="C3" s="680"/>
      <c r="D3" s="678"/>
      <c r="E3" s="681"/>
      <c r="F3" s="2599" t="s">
        <v>890</v>
      </c>
      <c r="G3" s="2599"/>
      <c r="H3" s="2599"/>
      <c r="I3" s="2599"/>
      <c r="J3" s="2599"/>
      <c r="K3" s="678"/>
      <c r="L3" s="678"/>
    </row>
    <row r="4" spans="1:12">
      <c r="A4" s="678"/>
      <c r="B4" s="679"/>
      <c r="C4" s="680"/>
      <c r="D4" s="678"/>
      <c r="E4" s="681"/>
      <c r="F4" s="683" t="s">
        <v>34</v>
      </c>
      <c r="G4" s="683"/>
      <c r="H4" s="678"/>
      <c r="I4" s="678"/>
      <c r="J4" s="678"/>
      <c r="K4" s="678"/>
      <c r="L4" s="678"/>
    </row>
    <row r="5" spans="1:12" ht="14.25">
      <c r="A5" s="678"/>
      <c r="B5" s="684" t="s">
        <v>35</v>
      </c>
      <c r="C5" s="680"/>
      <c r="D5" s="678"/>
      <c r="E5" s="681"/>
      <c r="F5" s="681"/>
      <c r="G5" s="685" t="s">
        <v>174</v>
      </c>
      <c r="H5" s="678"/>
      <c r="I5" s="678"/>
      <c r="J5" s="678"/>
      <c r="K5" s="678"/>
      <c r="L5" s="678"/>
    </row>
    <row r="6" spans="1:12">
      <c r="A6" s="686"/>
      <c r="B6" s="687"/>
      <c r="C6" s="680"/>
      <c r="D6" s="678"/>
      <c r="E6" s="681" t="s">
        <v>175</v>
      </c>
      <c r="F6" s="683" t="s">
        <v>935</v>
      </c>
      <c r="G6" s="678"/>
      <c r="H6" s="678"/>
      <c r="I6" s="678"/>
      <c r="J6" s="688"/>
      <c r="K6" s="678"/>
      <c r="L6" s="678"/>
    </row>
    <row r="7" spans="1:12" s="678" customFormat="1">
      <c r="A7" s="688" t="s">
        <v>2277</v>
      </c>
      <c r="B7" s="679"/>
      <c r="C7" s="689"/>
      <c r="F7" s="681"/>
      <c r="G7" s="681"/>
    </row>
    <row r="8" spans="1:12" s="688" customFormat="1" ht="10.5">
      <c r="A8" s="2600" t="s">
        <v>1118</v>
      </c>
      <c r="B8" s="2600"/>
      <c r="C8" s="2600"/>
      <c r="D8" s="2600"/>
      <c r="E8" s="2600"/>
    </row>
    <row r="9" spans="1:12">
      <c r="A9" s="688"/>
      <c r="B9" s="837" t="s">
        <v>1701</v>
      </c>
      <c r="C9" s="708"/>
      <c r="D9" s="688"/>
      <c r="E9" s="710"/>
      <c r="F9" s="688"/>
      <c r="G9" s="688"/>
      <c r="H9" s="678"/>
      <c r="I9" s="678"/>
      <c r="J9" s="678"/>
      <c r="K9" s="688"/>
      <c r="L9" s="688"/>
    </row>
    <row r="10" spans="1:12" ht="14.25">
      <c r="A10" s="838" t="s">
        <v>1702</v>
      </c>
      <c r="B10" s="830"/>
      <c r="C10" s="839"/>
      <c r="D10" s="840"/>
      <c r="E10" s="841"/>
      <c r="F10" s="841"/>
      <c r="G10" s="688"/>
      <c r="H10" s="678"/>
      <c r="I10" s="678"/>
      <c r="J10" s="678"/>
      <c r="K10" s="678"/>
      <c r="L10" s="678"/>
    </row>
    <row r="11" spans="1:12">
      <c r="A11" s="678"/>
      <c r="B11" s="679"/>
      <c r="C11" s="680"/>
      <c r="D11" s="678"/>
      <c r="E11" s="681"/>
      <c r="F11" s="681"/>
      <c r="G11" s="678"/>
      <c r="H11" s="678"/>
      <c r="I11" s="678"/>
      <c r="J11" s="678"/>
      <c r="K11" s="678"/>
      <c r="L11" s="678"/>
    </row>
    <row r="12" spans="1:12">
      <c r="A12" s="2602" t="s">
        <v>1152</v>
      </c>
      <c r="B12" s="2602"/>
      <c r="C12" s="2602"/>
      <c r="D12" s="2602"/>
      <c r="E12" s="2602"/>
      <c r="F12" s="681"/>
      <c r="G12" s="690" t="s">
        <v>208</v>
      </c>
      <c r="H12" s="678"/>
      <c r="I12" s="678"/>
      <c r="J12" s="678"/>
      <c r="K12" s="678"/>
      <c r="L12" s="678"/>
    </row>
    <row r="13" spans="1:12" ht="20.25" customHeight="1">
      <c r="A13" s="2597" t="s">
        <v>903</v>
      </c>
      <c r="B13" s="2597"/>
      <c r="C13" s="2597"/>
      <c r="D13" s="2597"/>
      <c r="E13" s="2597"/>
      <c r="F13" s="681"/>
      <c r="G13" s="678"/>
      <c r="H13" s="678"/>
      <c r="I13" s="678"/>
      <c r="J13" s="678"/>
      <c r="K13" s="678"/>
      <c r="L13" s="678"/>
    </row>
    <row r="14" spans="1:12" s="857" customFormat="1">
      <c r="A14" s="2603" t="s">
        <v>2266</v>
      </c>
      <c r="B14" s="2604"/>
      <c r="C14" s="1530"/>
      <c r="F14" s="1531"/>
      <c r="G14" s="1531"/>
    </row>
    <row r="15" spans="1:12" ht="18">
      <c r="A15" s="2605" t="s">
        <v>816</v>
      </c>
      <c r="B15" s="2605"/>
      <c r="C15" s="2605"/>
      <c r="D15" s="2605"/>
      <c r="E15" s="2605"/>
      <c r="F15" s="2605"/>
      <c r="G15" s="2605"/>
      <c r="H15" s="2605"/>
      <c r="I15" s="2605"/>
      <c r="J15" s="2605"/>
      <c r="K15" s="678"/>
      <c r="L15" s="678"/>
    </row>
    <row r="16" spans="1:12" ht="14.25">
      <c r="A16" s="2606" t="s">
        <v>1036</v>
      </c>
      <c r="B16" s="2607"/>
      <c r="C16" s="2607"/>
      <c r="D16" s="2607"/>
      <c r="E16" s="2607"/>
      <c r="F16" s="2607"/>
      <c r="G16" s="2607"/>
      <c r="H16" s="2607"/>
      <c r="I16" s="2607"/>
      <c r="J16" s="2607"/>
      <c r="K16" s="678"/>
      <c r="L16" s="678"/>
    </row>
    <row r="17" spans="1:14" ht="16.5">
      <c r="A17" s="2608" t="s">
        <v>1659</v>
      </c>
      <c r="B17" s="2608"/>
      <c r="C17" s="2608"/>
      <c r="D17" s="2608"/>
      <c r="E17" s="2608"/>
      <c r="F17" s="2608"/>
      <c r="G17" s="2608"/>
      <c r="H17" s="2608"/>
      <c r="I17" s="2608"/>
      <c r="J17" s="2608"/>
      <c r="K17" s="678"/>
      <c r="L17" s="678"/>
    </row>
    <row r="18" spans="1:14" ht="14.25" customHeight="1">
      <c r="A18" s="2609" t="s">
        <v>2229</v>
      </c>
      <c r="B18" s="2609"/>
      <c r="C18" s="2609"/>
      <c r="D18" s="2609"/>
      <c r="E18" s="2609"/>
      <c r="F18" s="2609"/>
      <c r="G18" s="2609"/>
      <c r="H18" s="2609"/>
      <c r="I18" s="2609"/>
      <c r="J18" s="2609"/>
      <c r="K18" s="688"/>
      <c r="L18" s="688"/>
    </row>
    <row r="19" spans="1:14" ht="9" customHeight="1">
      <c r="A19" s="2609"/>
      <c r="B19" s="2609"/>
      <c r="C19" s="2609"/>
      <c r="D19" s="2609"/>
      <c r="E19" s="2609"/>
      <c r="F19" s="2609"/>
      <c r="G19" s="2609"/>
      <c r="H19" s="2609"/>
      <c r="I19" s="2609"/>
      <c r="J19" s="2609"/>
      <c r="K19" s="688"/>
      <c r="L19" s="688"/>
    </row>
    <row r="20" spans="1:14">
      <c r="A20" s="693" t="s">
        <v>445</v>
      </c>
      <c r="B20" s="694"/>
      <c r="C20" s="694"/>
      <c r="D20" s="694"/>
      <c r="E20" s="688"/>
      <c r="F20" s="695" t="s">
        <v>332</v>
      </c>
      <c r="G20" s="688"/>
      <c r="H20" s="688"/>
      <c r="I20" s="688"/>
      <c r="J20" s="688"/>
      <c r="K20" s="688"/>
      <c r="L20" s="688"/>
    </row>
    <row r="21" spans="1:14">
      <c r="A21" s="693" t="s">
        <v>1004</v>
      </c>
      <c r="B21" s="696"/>
      <c r="C21" s="696"/>
      <c r="D21" s="696"/>
      <c r="E21" s="696"/>
      <c r="F21" s="693" t="s">
        <v>333</v>
      </c>
      <c r="G21" s="656" t="s">
        <v>561</v>
      </c>
      <c r="H21" s="656" t="s">
        <v>1115</v>
      </c>
      <c r="I21" s="656">
        <v>1</v>
      </c>
      <c r="J21" s="696"/>
      <c r="K21" s="696"/>
      <c r="L21" s="696"/>
    </row>
    <row r="22" spans="1:14">
      <c r="A22" s="693" t="s">
        <v>334</v>
      </c>
      <c r="B22" s="693"/>
      <c r="C22" s="693"/>
      <c r="D22" s="693"/>
      <c r="E22" s="693"/>
      <c r="F22" s="696"/>
      <c r="G22" s="693"/>
      <c r="H22" s="696"/>
      <c r="I22" s="693"/>
      <c r="J22" s="693"/>
      <c r="K22" s="693"/>
    </row>
    <row r="23" spans="1:14">
      <c r="A23" s="693" t="s">
        <v>926</v>
      </c>
      <c r="B23" s="693"/>
      <c r="C23" s="693"/>
      <c r="D23" s="697"/>
      <c r="E23" s="697"/>
      <c r="F23" s="693" t="s">
        <v>1183</v>
      </c>
      <c r="G23" s="693"/>
      <c r="H23" s="693"/>
      <c r="I23" s="693"/>
      <c r="J23" s="693"/>
      <c r="K23" s="693"/>
    </row>
    <row r="24" spans="1:14" ht="24" customHeight="1">
      <c r="A24" s="693" t="s">
        <v>1660</v>
      </c>
      <c r="B24" s="696"/>
      <c r="C24" s="696"/>
      <c r="D24" s="696"/>
      <c r="E24" s="696"/>
      <c r="F24" s="693" t="s">
        <v>52</v>
      </c>
      <c r="G24" s="693"/>
      <c r="H24" s="693"/>
      <c r="I24" s="696"/>
      <c r="J24" s="698"/>
      <c r="K24" s="696"/>
    </row>
    <row r="25" spans="1:14" ht="17.25" customHeight="1">
      <c r="A25" s="696" t="s">
        <v>207</v>
      </c>
      <c r="B25" s="698"/>
      <c r="C25" s="699"/>
      <c r="D25" s="696"/>
      <c r="E25" s="696"/>
      <c r="F25" s="2611" t="s">
        <v>942</v>
      </c>
      <c r="G25" s="2611"/>
      <c r="H25" s="2611"/>
      <c r="I25" s="2611"/>
      <c r="J25" s="2611"/>
      <c r="K25" s="696"/>
    </row>
    <row r="26" spans="1:14" ht="13.5" thickBot="1">
      <c r="A26" s="695" t="s">
        <v>916</v>
      </c>
      <c r="B26" s="700"/>
      <c r="C26" s="701"/>
      <c r="D26" s="700"/>
      <c r="E26" s="696"/>
      <c r="F26" s="2611"/>
      <c r="G26" s="2611"/>
      <c r="H26" s="2611"/>
      <c r="I26" s="2611"/>
      <c r="J26" s="2611"/>
      <c r="K26" s="696"/>
    </row>
    <row r="27" spans="1:14" ht="13.5" thickBot="1">
      <c r="A27" s="693" t="s">
        <v>116</v>
      </c>
      <c r="B27" s="696"/>
      <c r="C27" s="699"/>
      <c r="D27" s="698"/>
      <c r="E27" s="702"/>
      <c r="G27" s="703"/>
      <c r="H27" s="704"/>
      <c r="I27" s="705"/>
      <c r="K27" s="698"/>
    </row>
    <row r="28" spans="1:14" ht="13.5" thickBot="1">
      <c r="A28" s="693" t="s">
        <v>418</v>
      </c>
      <c r="B28" s="696"/>
      <c r="C28" s="696"/>
      <c r="D28" s="700"/>
      <c r="E28" s="700"/>
      <c r="F28" s="700"/>
      <c r="G28" s="706" t="s">
        <v>419</v>
      </c>
      <c r="H28" s="696"/>
      <c r="I28" s="698"/>
      <c r="J28" s="698"/>
      <c r="K28" s="700"/>
    </row>
    <row r="29" spans="1:14" ht="13.5" thickBot="1">
      <c r="A29" s="693" t="s">
        <v>420</v>
      </c>
      <c r="B29" s="707"/>
      <c r="C29" s="708"/>
      <c r="D29" s="699"/>
      <c r="E29" s="709"/>
      <c r="F29" s="710"/>
      <c r="G29" s="688"/>
      <c r="H29" s="2618">
        <v>900272000523</v>
      </c>
      <c r="I29" s="2618"/>
      <c r="J29" s="2618"/>
      <c r="K29" s="688"/>
    </row>
    <row r="30" spans="1:14" ht="4.5" customHeight="1" thickBot="1"/>
    <row r="31" spans="1:14" ht="49.5" customHeight="1" thickBot="1">
      <c r="A31" s="711" t="s">
        <v>406</v>
      </c>
      <c r="B31" s="712" t="s">
        <v>421</v>
      </c>
      <c r="C31" s="713"/>
      <c r="D31" s="712" t="s">
        <v>422</v>
      </c>
      <c r="E31" s="714"/>
      <c r="F31" s="2612" t="s">
        <v>362</v>
      </c>
      <c r="G31" s="2614" t="s">
        <v>363</v>
      </c>
      <c r="H31" s="2615"/>
      <c r="I31" s="2615"/>
      <c r="J31" s="2616"/>
    </row>
    <row r="32" spans="1:14" ht="69.75" customHeight="1" thickBot="1">
      <c r="A32" s="715"/>
      <c r="B32" s="716" t="s">
        <v>349</v>
      </c>
      <c r="C32" s="717" t="s">
        <v>671</v>
      </c>
      <c r="D32" s="718" t="s">
        <v>796</v>
      </c>
      <c r="E32" s="719" t="s">
        <v>971</v>
      </c>
      <c r="F32" s="2613"/>
      <c r="G32" s="718" t="s">
        <v>972</v>
      </c>
      <c r="H32" s="718" t="s">
        <v>973</v>
      </c>
      <c r="I32" s="718" t="s">
        <v>974</v>
      </c>
      <c r="J32" s="718" t="s">
        <v>975</v>
      </c>
      <c r="M32" s="698"/>
      <c r="N32" s="698"/>
    </row>
    <row r="33" spans="1:10" ht="13.5" thickBot="1">
      <c r="A33" s="720" t="s">
        <v>976</v>
      </c>
      <c r="B33" s="721" t="s">
        <v>977</v>
      </c>
      <c r="C33" s="722" t="s">
        <v>978</v>
      </c>
      <c r="D33" s="723" t="s">
        <v>739</v>
      </c>
      <c r="E33" s="723" t="s">
        <v>740</v>
      </c>
      <c r="F33" s="723" t="s">
        <v>672</v>
      </c>
      <c r="G33" s="724">
        <v>4</v>
      </c>
      <c r="H33" s="725">
        <v>5</v>
      </c>
      <c r="I33" s="726">
        <v>6</v>
      </c>
      <c r="J33" s="725">
        <v>7</v>
      </c>
    </row>
    <row r="34" spans="1:10" ht="16.5" customHeight="1" thickBot="1">
      <c r="A34" s="720">
        <v>1100000</v>
      </c>
      <c r="B34" s="727" t="s">
        <v>1661</v>
      </c>
      <c r="C34" s="728" t="s">
        <v>358</v>
      </c>
      <c r="D34" s="842">
        <f>D68+D65+D79</f>
        <v>0</v>
      </c>
      <c r="E34" s="842">
        <f>E45+E69+E79+E65</f>
        <v>0</v>
      </c>
      <c r="F34" s="842">
        <f>D34+E34</f>
        <v>0</v>
      </c>
      <c r="G34" s="842">
        <f>G65+G79+G68</f>
        <v>0</v>
      </c>
      <c r="H34" s="842">
        <f>H65+H79+H68</f>
        <v>0</v>
      </c>
      <c r="I34" s="842">
        <f>I65+I69+I79+I80</f>
        <v>0</v>
      </c>
      <c r="J34" s="842">
        <f>F34</f>
        <v>0</v>
      </c>
    </row>
    <row r="35" spans="1:10" ht="90" hidden="1" thickBot="1">
      <c r="A35" s="720">
        <v>1110000</v>
      </c>
      <c r="B35" s="730" t="s">
        <v>1662</v>
      </c>
      <c r="C35" s="728" t="s">
        <v>358</v>
      </c>
      <c r="D35" s="843">
        <v>0</v>
      </c>
      <c r="E35" s="843">
        <v>0</v>
      </c>
      <c r="F35" s="843">
        <v>0</v>
      </c>
      <c r="G35" s="843">
        <v>0</v>
      </c>
      <c r="H35" s="843">
        <v>0</v>
      </c>
      <c r="I35" s="843">
        <v>0</v>
      </c>
      <c r="J35" s="843">
        <v>0</v>
      </c>
    </row>
    <row r="36" spans="1:10" ht="29.25" hidden="1" thickBot="1">
      <c r="A36" s="732">
        <v>1110000</v>
      </c>
      <c r="B36" s="733" t="s">
        <v>803</v>
      </c>
      <c r="C36" s="734" t="s">
        <v>358</v>
      </c>
      <c r="D36" s="844">
        <v>0</v>
      </c>
      <c r="E36" s="844">
        <v>0</v>
      </c>
      <c r="F36" s="844">
        <v>0</v>
      </c>
      <c r="G36" s="844">
        <v>0</v>
      </c>
      <c r="H36" s="844">
        <v>0</v>
      </c>
      <c r="I36" s="844">
        <v>0</v>
      </c>
      <c r="J36" s="844">
        <v>0</v>
      </c>
    </row>
    <row r="37" spans="1:10" ht="26.25" hidden="1" thickBot="1">
      <c r="A37" s="736">
        <v>1111000</v>
      </c>
      <c r="B37" s="737" t="s">
        <v>673</v>
      </c>
      <c r="C37" s="738" t="s">
        <v>804</v>
      </c>
      <c r="D37" s="845"/>
      <c r="E37" s="845"/>
      <c r="F37" s="845"/>
      <c r="G37" s="845"/>
      <c r="H37" s="845"/>
      <c r="I37" s="845"/>
      <c r="J37" s="845">
        <v>0</v>
      </c>
    </row>
    <row r="38" spans="1:10" ht="26.25" hidden="1" thickBot="1">
      <c r="A38" s="740">
        <v>1112000</v>
      </c>
      <c r="B38" s="741" t="s">
        <v>271</v>
      </c>
      <c r="C38" s="742" t="s">
        <v>805</v>
      </c>
      <c r="D38" s="846"/>
      <c r="E38" s="846"/>
      <c r="F38" s="846"/>
      <c r="G38" s="846"/>
      <c r="H38" s="846"/>
      <c r="I38" s="846"/>
      <c r="J38" s="845">
        <v>0</v>
      </c>
    </row>
    <row r="39" spans="1:10" ht="13.5" hidden="1" customHeight="1" thickBot="1">
      <c r="A39" s="740">
        <v>1113000</v>
      </c>
      <c r="B39" s="741" t="s">
        <v>806</v>
      </c>
      <c r="C39" s="742" t="s">
        <v>807</v>
      </c>
      <c r="D39" s="846"/>
      <c r="E39" s="846"/>
      <c r="F39" s="846"/>
      <c r="G39" s="846"/>
      <c r="H39" s="846"/>
      <c r="I39" s="846"/>
      <c r="J39" s="845">
        <v>0</v>
      </c>
    </row>
    <row r="40" spans="1:10" ht="51" hidden="1">
      <c r="A40" s="740">
        <v>1114000</v>
      </c>
      <c r="B40" s="741" t="s">
        <v>398</v>
      </c>
      <c r="C40" s="742" t="s">
        <v>399</v>
      </c>
      <c r="D40" s="846"/>
      <c r="E40" s="846"/>
      <c r="F40" s="846"/>
      <c r="G40" s="846"/>
      <c r="H40" s="846"/>
      <c r="I40" s="846"/>
      <c r="J40" s="845">
        <v>0</v>
      </c>
    </row>
    <row r="41" spans="1:10" hidden="1">
      <c r="A41" s="740">
        <v>1115000</v>
      </c>
      <c r="B41" s="741" t="s">
        <v>615</v>
      </c>
      <c r="C41" s="742" t="s">
        <v>388</v>
      </c>
      <c r="D41" s="846"/>
      <c r="E41" s="846"/>
      <c r="F41" s="846"/>
      <c r="G41" s="846"/>
      <c r="H41" s="846"/>
      <c r="I41" s="846"/>
      <c r="J41" s="845">
        <v>0</v>
      </c>
    </row>
    <row r="42" spans="1:10" ht="25.5" hidden="1">
      <c r="A42" s="740">
        <v>1116000</v>
      </c>
      <c r="B42" s="741" t="s">
        <v>1024</v>
      </c>
      <c r="C42" s="742" t="s">
        <v>389</v>
      </c>
      <c r="D42" s="846"/>
      <c r="E42" s="846"/>
      <c r="F42" s="846"/>
      <c r="G42" s="846"/>
      <c r="H42" s="846"/>
      <c r="I42" s="846"/>
      <c r="J42" s="845">
        <v>0</v>
      </c>
    </row>
    <row r="43" spans="1:10" ht="39" hidden="1" thickBot="1">
      <c r="A43" s="744">
        <v>1117000</v>
      </c>
      <c r="B43" s="745" t="s">
        <v>19</v>
      </c>
      <c r="C43" s="746" t="s">
        <v>20</v>
      </c>
      <c r="D43" s="847"/>
      <c r="E43" s="847"/>
      <c r="F43" s="847"/>
      <c r="G43" s="847"/>
      <c r="H43" s="847"/>
      <c r="I43" s="847"/>
      <c r="J43" s="845">
        <v>0</v>
      </c>
    </row>
    <row r="44" spans="1:10" ht="29.25" hidden="1" thickBot="1">
      <c r="A44" s="748">
        <v>1120000</v>
      </c>
      <c r="B44" s="749" t="s">
        <v>21</v>
      </c>
      <c r="C44" s="728" t="s">
        <v>358</v>
      </c>
      <c r="D44" s="848">
        <v>0</v>
      </c>
      <c r="E44" s="848">
        <v>0</v>
      </c>
      <c r="F44" s="848">
        <v>6200</v>
      </c>
      <c r="G44" s="848">
        <v>1500</v>
      </c>
      <c r="H44" s="848">
        <v>3000</v>
      </c>
      <c r="I44" s="848">
        <v>4500</v>
      </c>
      <c r="J44" s="845">
        <v>6200</v>
      </c>
    </row>
    <row r="45" spans="1:10" ht="14.25" hidden="1">
      <c r="A45" s="732">
        <v>1121000</v>
      </c>
      <c r="B45" s="751" t="s">
        <v>22</v>
      </c>
      <c r="C45" s="752"/>
      <c r="D45" s="850">
        <f>D65+D79+D69</f>
        <v>0</v>
      </c>
      <c r="E45" s="850">
        <v>0</v>
      </c>
      <c r="F45" s="850">
        <f>F65+F68+F79+F80</f>
        <v>0</v>
      </c>
      <c r="G45" s="850">
        <f>G65</f>
        <v>0</v>
      </c>
      <c r="H45" s="850">
        <f>H65+H79</f>
        <v>0</v>
      </c>
      <c r="I45" s="850">
        <f>I65+I68+I79+I80</f>
        <v>0</v>
      </c>
      <c r="J45" s="850">
        <f>F45</f>
        <v>0</v>
      </c>
    </row>
    <row r="46" spans="1:10" ht="25.5" hidden="1">
      <c r="A46" s="740">
        <v>1121100</v>
      </c>
      <c r="B46" s="753" t="s">
        <v>380</v>
      </c>
      <c r="C46" s="742" t="s">
        <v>381</v>
      </c>
      <c r="D46" s="860"/>
      <c r="E46" s="860"/>
      <c r="F46" s="860">
        <f>D46+E46</f>
        <v>0</v>
      </c>
      <c r="G46" s="860"/>
      <c r="H46" s="860"/>
      <c r="I46" s="860"/>
      <c r="J46" s="850">
        <v>0</v>
      </c>
    </row>
    <row r="47" spans="1:10" hidden="1">
      <c r="A47" s="740">
        <v>1121200</v>
      </c>
      <c r="B47" s="754" t="s">
        <v>1663</v>
      </c>
      <c r="C47" s="742" t="s">
        <v>383</v>
      </c>
      <c r="D47" s="860"/>
      <c r="E47" s="860"/>
      <c r="F47" s="860">
        <f>D47+E47</f>
        <v>0</v>
      </c>
      <c r="G47" s="860"/>
      <c r="H47" s="860"/>
      <c r="I47" s="860"/>
      <c r="J47" s="850">
        <v>0</v>
      </c>
    </row>
    <row r="48" spans="1:10" ht="13.5" hidden="1" thickBot="1">
      <c r="A48" s="740">
        <v>1121300</v>
      </c>
      <c r="B48" s="753" t="s">
        <v>769</v>
      </c>
      <c r="C48" s="742" t="s">
        <v>384</v>
      </c>
      <c r="D48" s="860">
        <v>0</v>
      </c>
      <c r="E48" s="860"/>
      <c r="F48" s="860">
        <f>D48+E48</f>
        <v>0</v>
      </c>
      <c r="G48" s="849" t="s">
        <v>738</v>
      </c>
      <c r="H48" s="849" t="s">
        <v>738</v>
      </c>
      <c r="I48" s="849">
        <v>0</v>
      </c>
      <c r="J48" s="850">
        <f>F48</f>
        <v>0</v>
      </c>
    </row>
    <row r="49" spans="1:10" hidden="1">
      <c r="A49" s="740">
        <v>1121400</v>
      </c>
      <c r="B49" s="753" t="s">
        <v>770</v>
      </c>
      <c r="C49" s="742" t="s">
        <v>385</v>
      </c>
      <c r="D49" s="860"/>
      <c r="E49" s="860"/>
      <c r="F49" s="860"/>
      <c r="G49" s="860"/>
      <c r="H49" s="860"/>
      <c r="I49" s="860"/>
      <c r="J49" s="850">
        <v>0</v>
      </c>
    </row>
    <row r="50" spans="1:10" hidden="1">
      <c r="A50" s="740">
        <v>1121500</v>
      </c>
      <c r="B50" s="753" t="s">
        <v>69</v>
      </c>
      <c r="C50" s="742" t="s">
        <v>386</v>
      </c>
      <c r="D50" s="850"/>
      <c r="E50" s="850"/>
      <c r="F50" s="850"/>
      <c r="G50" s="850"/>
      <c r="H50" s="850"/>
      <c r="I50" s="850"/>
      <c r="J50" s="850">
        <v>0</v>
      </c>
    </row>
    <row r="51" spans="1:10" ht="25.5" hidden="1">
      <c r="A51" s="740">
        <v>1121600</v>
      </c>
      <c r="B51" s="753" t="s">
        <v>70</v>
      </c>
      <c r="C51" s="742" t="s">
        <v>387</v>
      </c>
      <c r="D51" s="860"/>
      <c r="E51" s="860">
        <v>0</v>
      </c>
      <c r="F51" s="860"/>
      <c r="G51" s="860"/>
      <c r="H51" s="860"/>
      <c r="I51" s="860"/>
      <c r="J51" s="850">
        <v>0</v>
      </c>
    </row>
    <row r="52" spans="1:10" ht="13.5" hidden="1" thickBot="1">
      <c r="A52" s="756">
        <v>1121700</v>
      </c>
      <c r="B52" s="757" t="s">
        <v>71</v>
      </c>
      <c r="C52" s="746" t="s">
        <v>766</v>
      </c>
      <c r="D52" s="855"/>
      <c r="E52" s="855"/>
      <c r="F52" s="855"/>
      <c r="G52" s="855"/>
      <c r="H52" s="855"/>
      <c r="I52" s="855"/>
      <c r="J52" s="850">
        <v>0</v>
      </c>
    </row>
    <row r="53" spans="1:10" ht="28.5" hidden="1">
      <c r="A53" s="732">
        <v>1122000</v>
      </c>
      <c r="B53" s="758" t="s">
        <v>767</v>
      </c>
      <c r="C53" s="734" t="s">
        <v>358</v>
      </c>
      <c r="D53" s="858">
        <v>0</v>
      </c>
      <c r="E53" s="858">
        <v>0</v>
      </c>
      <c r="F53" s="858">
        <v>0</v>
      </c>
      <c r="G53" s="858">
        <v>0</v>
      </c>
      <c r="H53" s="858">
        <v>0</v>
      </c>
      <c r="I53" s="858">
        <v>0</v>
      </c>
      <c r="J53" s="850">
        <v>0</v>
      </c>
    </row>
    <row r="54" spans="1:10" hidden="1">
      <c r="A54" s="760">
        <v>1122100</v>
      </c>
      <c r="B54" s="753" t="s">
        <v>72</v>
      </c>
      <c r="C54" s="738" t="s">
        <v>768</v>
      </c>
      <c r="D54" s="860"/>
      <c r="E54" s="860"/>
      <c r="F54" s="860"/>
      <c r="G54" s="860"/>
      <c r="H54" s="860"/>
      <c r="I54" s="860"/>
      <c r="J54" s="850">
        <v>0</v>
      </c>
    </row>
    <row r="55" spans="1:10" ht="25.5" hidden="1">
      <c r="A55" s="760">
        <v>1122200</v>
      </c>
      <c r="B55" s="753" t="s">
        <v>487</v>
      </c>
      <c r="C55" s="742" t="s">
        <v>1021</v>
      </c>
      <c r="D55" s="860"/>
      <c r="E55" s="860"/>
      <c r="F55" s="860"/>
      <c r="G55" s="860"/>
      <c r="H55" s="860"/>
      <c r="I55" s="860"/>
      <c r="J55" s="850">
        <v>0</v>
      </c>
    </row>
    <row r="56" spans="1:10" ht="13.5" hidden="1" thickBot="1">
      <c r="A56" s="748">
        <v>1122300</v>
      </c>
      <c r="B56" s="757" t="s">
        <v>148</v>
      </c>
      <c r="C56" s="746" t="s">
        <v>1022</v>
      </c>
      <c r="D56" s="855"/>
      <c r="E56" s="855"/>
      <c r="F56" s="855"/>
      <c r="G56" s="855"/>
      <c r="H56" s="855"/>
      <c r="I56" s="855"/>
      <c r="J56" s="850">
        <v>0</v>
      </c>
    </row>
    <row r="57" spans="1:10" ht="28.5" hidden="1">
      <c r="A57" s="732">
        <v>1123000</v>
      </c>
      <c r="B57" s="758" t="s">
        <v>364</v>
      </c>
      <c r="C57" s="734" t="s">
        <v>358</v>
      </c>
      <c r="D57" s="858">
        <v>0</v>
      </c>
      <c r="E57" s="858">
        <v>0</v>
      </c>
      <c r="F57" s="858">
        <v>0</v>
      </c>
      <c r="G57" s="858">
        <v>0</v>
      </c>
      <c r="H57" s="858">
        <v>0</v>
      </c>
      <c r="I57" s="858">
        <v>0</v>
      </c>
      <c r="J57" s="850">
        <v>0</v>
      </c>
    </row>
    <row r="58" spans="1:10" hidden="1">
      <c r="A58" s="760">
        <v>1123100</v>
      </c>
      <c r="B58" s="753" t="s">
        <v>149</v>
      </c>
      <c r="C58" s="738" t="s">
        <v>365</v>
      </c>
      <c r="D58" s="860"/>
      <c r="E58" s="860"/>
      <c r="F58" s="860"/>
      <c r="G58" s="860"/>
      <c r="H58" s="860"/>
      <c r="I58" s="860"/>
      <c r="J58" s="850">
        <v>0</v>
      </c>
    </row>
    <row r="59" spans="1:10" hidden="1">
      <c r="A59" s="760">
        <v>1123200</v>
      </c>
      <c r="B59" s="753" t="s">
        <v>150</v>
      </c>
      <c r="C59" s="742" t="s">
        <v>366</v>
      </c>
      <c r="D59" s="860"/>
      <c r="E59" s="860"/>
      <c r="F59" s="860"/>
      <c r="G59" s="860"/>
      <c r="H59" s="860"/>
      <c r="I59" s="860"/>
      <c r="J59" s="850">
        <v>0</v>
      </c>
    </row>
    <row r="60" spans="1:10" ht="25.5" hidden="1">
      <c r="A60" s="760">
        <v>1123300</v>
      </c>
      <c r="B60" s="753" t="s">
        <v>151</v>
      </c>
      <c r="C60" s="742" t="s">
        <v>367</v>
      </c>
      <c r="D60" s="860"/>
      <c r="E60" s="860"/>
      <c r="F60" s="860"/>
      <c r="G60" s="860"/>
      <c r="H60" s="860"/>
      <c r="I60" s="860"/>
      <c r="J60" s="850">
        <v>0</v>
      </c>
    </row>
    <row r="61" spans="1:10" hidden="1">
      <c r="A61" s="760">
        <v>1123400</v>
      </c>
      <c r="B61" s="753" t="s">
        <v>556</v>
      </c>
      <c r="C61" s="742" t="s">
        <v>368</v>
      </c>
      <c r="D61" s="860"/>
      <c r="E61" s="860"/>
      <c r="F61" s="860"/>
      <c r="G61" s="860"/>
      <c r="H61" s="860"/>
      <c r="I61" s="860"/>
      <c r="J61" s="850">
        <v>0</v>
      </c>
    </row>
    <row r="62" spans="1:10" hidden="1">
      <c r="A62" s="760">
        <v>1123500</v>
      </c>
      <c r="B62" s="761" t="s">
        <v>557</v>
      </c>
      <c r="C62" s="762">
        <v>423500</v>
      </c>
      <c r="D62" s="860"/>
      <c r="E62" s="860"/>
      <c r="F62" s="860"/>
      <c r="G62" s="860"/>
      <c r="H62" s="860"/>
      <c r="I62" s="860"/>
      <c r="J62" s="850">
        <v>0</v>
      </c>
    </row>
    <row r="63" spans="1:10" ht="25.5" hidden="1">
      <c r="A63" s="760">
        <v>1123600</v>
      </c>
      <c r="B63" s="753" t="s">
        <v>186</v>
      </c>
      <c r="C63" s="742" t="s">
        <v>369</v>
      </c>
      <c r="D63" s="860"/>
      <c r="E63" s="860"/>
      <c r="F63" s="860"/>
      <c r="G63" s="860"/>
      <c r="H63" s="860"/>
      <c r="I63" s="860"/>
      <c r="J63" s="850">
        <v>0</v>
      </c>
    </row>
    <row r="64" spans="1:10" hidden="1">
      <c r="A64" s="760">
        <v>1123700</v>
      </c>
      <c r="B64" s="753" t="s">
        <v>187</v>
      </c>
      <c r="C64" s="742" t="s">
        <v>370</v>
      </c>
      <c r="D64" s="860"/>
      <c r="E64" s="860"/>
      <c r="F64" s="860"/>
      <c r="G64" s="860"/>
      <c r="H64" s="860"/>
      <c r="I64" s="860"/>
      <c r="J64" s="850">
        <v>0</v>
      </c>
    </row>
    <row r="65" spans="1:11" ht="26.25" hidden="1" thickBot="1">
      <c r="A65" s="748">
        <v>1123800</v>
      </c>
      <c r="B65" s="757" t="s">
        <v>188</v>
      </c>
      <c r="C65" s="746" t="s">
        <v>371</v>
      </c>
      <c r="D65" s="855">
        <v>0</v>
      </c>
      <c r="E65" s="856">
        <v>0</v>
      </c>
      <c r="F65" s="856">
        <f>D65+E65</f>
        <v>0</v>
      </c>
      <c r="G65" s="856">
        <v>0</v>
      </c>
      <c r="H65" s="856">
        <v>0</v>
      </c>
      <c r="I65" s="856">
        <v>0</v>
      </c>
      <c r="J65" s="850">
        <f>F65</f>
        <v>0</v>
      </c>
      <c r="K65" s="857"/>
    </row>
    <row r="66" spans="1:11" ht="28.5" hidden="1">
      <c r="A66" s="732">
        <v>1124000</v>
      </c>
      <c r="B66" s="758" t="s">
        <v>213</v>
      </c>
      <c r="C66" s="734" t="s">
        <v>358</v>
      </c>
      <c r="D66" s="858">
        <v>0</v>
      </c>
      <c r="E66" s="859">
        <v>0</v>
      </c>
      <c r="F66" s="859">
        <v>0</v>
      </c>
      <c r="G66" s="859">
        <v>0</v>
      </c>
      <c r="H66" s="859">
        <v>0</v>
      </c>
      <c r="I66" s="859">
        <v>0</v>
      </c>
      <c r="J66" s="850">
        <v>0</v>
      </c>
    </row>
    <row r="67" spans="1:11" ht="13.5" hidden="1" thickBot="1">
      <c r="A67" s="748">
        <v>1124100</v>
      </c>
      <c r="B67" s="757" t="s">
        <v>189</v>
      </c>
      <c r="C67" s="746" t="s">
        <v>214</v>
      </c>
      <c r="D67" s="855"/>
      <c r="E67" s="856"/>
      <c r="F67" s="856"/>
      <c r="G67" s="856"/>
      <c r="H67" s="856"/>
      <c r="I67" s="856"/>
      <c r="J67" s="850">
        <v>0</v>
      </c>
    </row>
    <row r="68" spans="1:11" ht="42.75" hidden="1">
      <c r="A68" s="732">
        <v>1125000</v>
      </c>
      <c r="B68" s="758" t="s">
        <v>918</v>
      </c>
      <c r="C68" s="734" t="s">
        <v>358</v>
      </c>
      <c r="D68" s="858">
        <f>D69</f>
        <v>0</v>
      </c>
      <c r="E68" s="859">
        <v>0</v>
      </c>
      <c r="F68" s="859">
        <f>F69</f>
        <v>0</v>
      </c>
      <c r="G68" s="859">
        <f>G69</f>
        <v>0</v>
      </c>
      <c r="H68" s="859">
        <f>H69</f>
        <v>0</v>
      </c>
      <c r="I68" s="859">
        <f>I69</f>
        <v>0</v>
      </c>
      <c r="J68" s="850">
        <f>J69</f>
        <v>0</v>
      </c>
    </row>
    <row r="69" spans="1:11" ht="25.5" hidden="1">
      <c r="A69" s="760">
        <v>1125100</v>
      </c>
      <c r="B69" s="753" t="s">
        <v>190</v>
      </c>
      <c r="C69" s="738" t="s">
        <v>919</v>
      </c>
      <c r="D69" s="861">
        <v>0</v>
      </c>
      <c r="E69" s="861">
        <v>0</v>
      </c>
      <c r="F69" s="861">
        <f>D69+E69</f>
        <v>0</v>
      </c>
      <c r="G69" s="861">
        <v>0</v>
      </c>
      <c r="H69" s="861">
        <v>0</v>
      </c>
      <c r="I69" s="861">
        <v>0</v>
      </c>
      <c r="J69" s="850">
        <f>F69</f>
        <v>0</v>
      </c>
    </row>
    <row r="70" spans="1:11" ht="26.25" hidden="1" thickBot="1">
      <c r="A70" s="748">
        <v>1125200</v>
      </c>
      <c r="B70" s="757" t="s">
        <v>703</v>
      </c>
      <c r="C70" s="746" t="s">
        <v>1031</v>
      </c>
      <c r="D70" s="855"/>
      <c r="E70" s="856"/>
      <c r="F70" s="856"/>
      <c r="G70" s="856"/>
      <c r="H70" s="856"/>
      <c r="I70" s="856"/>
      <c r="J70" s="850">
        <v>0</v>
      </c>
    </row>
    <row r="71" spans="1:11" ht="14.25" hidden="1">
      <c r="A71" s="732">
        <v>1126000</v>
      </c>
      <c r="B71" s="758" t="s">
        <v>1032</v>
      </c>
      <c r="C71" s="734" t="s">
        <v>358</v>
      </c>
      <c r="D71" s="858">
        <v>0</v>
      </c>
      <c r="E71" s="859">
        <v>0</v>
      </c>
      <c r="F71" s="859">
        <v>0</v>
      </c>
      <c r="G71" s="859">
        <v>0</v>
      </c>
      <c r="H71" s="859">
        <v>0</v>
      </c>
      <c r="I71" s="859">
        <v>0</v>
      </c>
      <c r="J71" s="850">
        <v>0</v>
      </c>
    </row>
    <row r="72" spans="1:11" hidden="1">
      <c r="A72" s="732">
        <v>1126100</v>
      </c>
      <c r="B72" s="753" t="s">
        <v>983</v>
      </c>
      <c r="C72" s="738" t="s">
        <v>1033</v>
      </c>
      <c r="D72" s="860"/>
      <c r="E72" s="861"/>
      <c r="F72" s="861"/>
      <c r="G72" s="861"/>
      <c r="H72" s="861"/>
      <c r="I72" s="861"/>
      <c r="J72" s="850">
        <v>0</v>
      </c>
    </row>
    <row r="73" spans="1:11" ht="9" hidden="1" customHeight="1">
      <c r="A73" s="732">
        <v>1126200</v>
      </c>
      <c r="B73" s="753" t="s">
        <v>984</v>
      </c>
      <c r="C73" s="742" t="s">
        <v>1034</v>
      </c>
      <c r="D73" s="860"/>
      <c r="E73" s="861"/>
      <c r="F73" s="861"/>
      <c r="G73" s="861"/>
      <c r="H73" s="861"/>
      <c r="I73" s="861"/>
      <c r="J73" s="850">
        <v>0</v>
      </c>
    </row>
    <row r="74" spans="1:11" ht="25.5" hidden="1">
      <c r="A74" s="732">
        <v>1126300</v>
      </c>
      <c r="B74" s="753" t="s">
        <v>390</v>
      </c>
      <c r="C74" s="742" t="s">
        <v>391</v>
      </c>
      <c r="D74" s="860"/>
      <c r="E74" s="861"/>
      <c r="F74" s="861"/>
      <c r="G74" s="861"/>
      <c r="H74" s="861"/>
      <c r="I74" s="861"/>
      <c r="J74" s="850">
        <v>0</v>
      </c>
    </row>
    <row r="75" spans="1:11" hidden="1">
      <c r="A75" s="740">
        <v>1126400</v>
      </c>
      <c r="B75" s="763" t="s">
        <v>985</v>
      </c>
      <c r="C75" s="742" t="s">
        <v>392</v>
      </c>
      <c r="D75" s="860"/>
      <c r="E75" s="861"/>
      <c r="F75" s="861"/>
      <c r="G75" s="861"/>
      <c r="H75" s="861"/>
      <c r="I75" s="861"/>
      <c r="J75" s="850">
        <v>0</v>
      </c>
    </row>
    <row r="76" spans="1:11" ht="25.5" hidden="1">
      <c r="A76" s="744">
        <v>1126500</v>
      </c>
      <c r="B76" s="764" t="s">
        <v>943</v>
      </c>
      <c r="C76" s="742" t="s">
        <v>393</v>
      </c>
      <c r="D76" s="860"/>
      <c r="E76" s="861"/>
      <c r="F76" s="861"/>
      <c r="G76" s="861"/>
      <c r="H76" s="861"/>
      <c r="I76" s="861"/>
      <c r="J76" s="850">
        <v>0</v>
      </c>
    </row>
    <row r="77" spans="1:11" ht="25.5" hidden="1">
      <c r="A77" s="740">
        <v>1126600</v>
      </c>
      <c r="B77" s="763" t="s">
        <v>229</v>
      </c>
      <c r="C77" s="742" t="s">
        <v>394</v>
      </c>
      <c r="D77" s="860"/>
      <c r="E77" s="861"/>
      <c r="F77" s="861"/>
      <c r="G77" s="861"/>
      <c r="H77" s="861"/>
      <c r="I77" s="861"/>
      <c r="J77" s="850">
        <v>0</v>
      </c>
    </row>
    <row r="78" spans="1:11" hidden="1">
      <c r="A78" s="740">
        <v>1126700</v>
      </c>
      <c r="B78" s="763" t="s">
        <v>230</v>
      </c>
      <c r="C78" s="742" t="s">
        <v>395</v>
      </c>
      <c r="D78" s="860"/>
      <c r="E78" s="861"/>
      <c r="F78" s="861"/>
      <c r="G78" s="861"/>
      <c r="H78" s="861"/>
      <c r="I78" s="861"/>
      <c r="J78" s="850">
        <v>0</v>
      </c>
    </row>
    <row r="79" spans="1:11" ht="13.5" hidden="1" thickBot="1">
      <c r="A79" s="756">
        <v>1126800</v>
      </c>
      <c r="B79" s="765" t="s">
        <v>480</v>
      </c>
      <c r="C79" s="746" t="s">
        <v>396</v>
      </c>
      <c r="D79" s="855">
        <v>0</v>
      </c>
      <c r="E79" s="856">
        <v>0</v>
      </c>
      <c r="F79" s="856">
        <f>D79+E79</f>
        <v>0</v>
      </c>
      <c r="G79" s="856">
        <v>0</v>
      </c>
      <c r="H79" s="856">
        <v>0</v>
      </c>
      <c r="I79" s="856">
        <v>0</v>
      </c>
      <c r="J79" s="850">
        <f>F79</f>
        <v>0</v>
      </c>
      <c r="K79" s="857"/>
    </row>
    <row r="80" spans="1:11" ht="14.25" hidden="1">
      <c r="A80" s="766">
        <v>1130000</v>
      </c>
      <c r="B80" s="767" t="s">
        <v>294</v>
      </c>
      <c r="C80" s="734" t="s">
        <v>358</v>
      </c>
      <c r="D80" s="858">
        <v>0</v>
      </c>
      <c r="E80" s="859">
        <v>0</v>
      </c>
      <c r="F80" s="859">
        <f>F122</f>
        <v>0</v>
      </c>
      <c r="G80" s="859">
        <v>0</v>
      </c>
      <c r="H80" s="859">
        <v>0</v>
      </c>
      <c r="I80" s="859">
        <f>I122</f>
        <v>0</v>
      </c>
      <c r="J80" s="850">
        <f>J122</f>
        <v>0</v>
      </c>
    </row>
    <row r="81" spans="1:10" hidden="1">
      <c r="A81" s="766">
        <v>1130100</v>
      </c>
      <c r="B81" s="763" t="s">
        <v>481</v>
      </c>
      <c r="C81" s="738" t="s">
        <v>295</v>
      </c>
      <c r="D81" s="860"/>
      <c r="E81" s="861"/>
      <c r="F81" s="861"/>
      <c r="G81" s="861"/>
      <c r="H81" s="861"/>
      <c r="I81" s="861"/>
      <c r="J81" s="850">
        <v>0</v>
      </c>
    </row>
    <row r="82" spans="1:10" hidden="1">
      <c r="A82" s="766">
        <v>1130200</v>
      </c>
      <c r="B82" s="763" t="s">
        <v>482</v>
      </c>
      <c r="C82" s="742" t="s">
        <v>296</v>
      </c>
      <c r="D82" s="860"/>
      <c r="E82" s="861"/>
      <c r="F82" s="861"/>
      <c r="G82" s="861"/>
      <c r="H82" s="861"/>
      <c r="I82" s="861"/>
      <c r="J82" s="850">
        <v>0</v>
      </c>
    </row>
    <row r="83" spans="1:10" ht="25.5" hidden="1">
      <c r="A83" s="766">
        <v>1130300</v>
      </c>
      <c r="B83" s="763" t="s">
        <v>483</v>
      </c>
      <c r="C83" s="742" t="s">
        <v>297</v>
      </c>
      <c r="D83" s="860"/>
      <c r="E83" s="861"/>
      <c r="F83" s="861"/>
      <c r="G83" s="861"/>
      <c r="H83" s="861"/>
      <c r="I83" s="861"/>
      <c r="J83" s="850">
        <v>0</v>
      </c>
    </row>
    <row r="84" spans="1:10" ht="25.5" hidden="1">
      <c r="A84" s="766">
        <v>1130400</v>
      </c>
      <c r="B84" s="768" t="s">
        <v>484</v>
      </c>
      <c r="C84" s="769" t="s">
        <v>298</v>
      </c>
      <c r="D84" s="850"/>
      <c r="E84" s="862"/>
      <c r="F84" s="862"/>
      <c r="G84" s="862"/>
      <c r="H84" s="862"/>
      <c r="I84" s="862"/>
      <c r="J84" s="850">
        <v>0</v>
      </c>
    </row>
    <row r="85" spans="1:10" ht="28.5" hidden="1">
      <c r="A85" s="740">
        <v>1131000</v>
      </c>
      <c r="B85" s="770" t="s">
        <v>299</v>
      </c>
      <c r="C85" s="771" t="s">
        <v>358</v>
      </c>
      <c r="D85" s="863"/>
      <c r="E85" s="864"/>
      <c r="F85" s="864"/>
      <c r="G85" s="864"/>
      <c r="H85" s="864"/>
      <c r="I85" s="864"/>
      <c r="J85" s="850">
        <v>0</v>
      </c>
    </row>
    <row r="86" spans="1:10" ht="25.5" hidden="1">
      <c r="A86" s="740">
        <v>1131100</v>
      </c>
      <c r="B86" s="763" t="s">
        <v>588</v>
      </c>
      <c r="C86" s="738" t="s">
        <v>300</v>
      </c>
      <c r="D86" s="860"/>
      <c r="E86" s="861"/>
      <c r="F86" s="861"/>
      <c r="G86" s="861"/>
      <c r="H86" s="861"/>
      <c r="I86" s="861"/>
      <c r="J86" s="850">
        <v>0</v>
      </c>
    </row>
    <row r="87" spans="1:10" hidden="1">
      <c r="A87" s="740">
        <v>1131200</v>
      </c>
      <c r="B87" s="763" t="s">
        <v>589</v>
      </c>
      <c r="C87" s="742" t="s">
        <v>301</v>
      </c>
      <c r="D87" s="860"/>
      <c r="E87" s="861"/>
      <c r="F87" s="861"/>
      <c r="G87" s="861"/>
      <c r="H87" s="861"/>
      <c r="I87" s="861"/>
      <c r="J87" s="850">
        <v>0</v>
      </c>
    </row>
    <row r="88" spans="1:10" ht="12.75" hidden="1" customHeight="1" thickBot="1">
      <c r="A88" s="740">
        <v>1131300</v>
      </c>
      <c r="B88" s="765" t="s">
        <v>590</v>
      </c>
      <c r="C88" s="746" t="s">
        <v>302</v>
      </c>
      <c r="D88" s="855"/>
      <c r="E88" s="856"/>
      <c r="F88" s="856"/>
      <c r="G88" s="856"/>
      <c r="H88" s="856"/>
      <c r="I88" s="856"/>
      <c r="J88" s="850">
        <v>0</v>
      </c>
    </row>
    <row r="89" spans="1:10" ht="14.25" hidden="1">
      <c r="A89" s="773">
        <v>1140000</v>
      </c>
      <c r="B89" s="767" t="s">
        <v>303</v>
      </c>
      <c r="C89" s="734" t="s">
        <v>358</v>
      </c>
      <c r="D89" s="858">
        <v>0</v>
      </c>
      <c r="E89" s="859">
        <v>0</v>
      </c>
      <c r="F89" s="859">
        <v>0</v>
      </c>
      <c r="G89" s="859">
        <v>0</v>
      </c>
      <c r="H89" s="859">
        <v>0</v>
      </c>
      <c r="I89" s="859">
        <v>0</v>
      </c>
      <c r="J89" s="850">
        <v>0</v>
      </c>
    </row>
    <row r="90" spans="1:10" ht="25.5" hidden="1">
      <c r="A90" s="773">
        <v>1141000</v>
      </c>
      <c r="B90" s="763" t="s">
        <v>304</v>
      </c>
      <c r="C90" s="738" t="s">
        <v>1003</v>
      </c>
      <c r="D90" s="860"/>
      <c r="E90" s="861"/>
      <c r="F90" s="861"/>
      <c r="G90" s="861"/>
      <c r="H90" s="861"/>
      <c r="I90" s="861"/>
      <c r="J90" s="850">
        <v>0</v>
      </c>
    </row>
    <row r="91" spans="1:10" ht="25.5" hidden="1">
      <c r="A91" s="773">
        <v>1142000</v>
      </c>
      <c r="B91" s="763" t="s">
        <v>42</v>
      </c>
      <c r="C91" s="742" t="s">
        <v>43</v>
      </c>
      <c r="D91" s="860"/>
      <c r="E91" s="861"/>
      <c r="F91" s="861"/>
      <c r="G91" s="861"/>
      <c r="H91" s="861"/>
      <c r="I91" s="861"/>
      <c r="J91" s="850">
        <v>0</v>
      </c>
    </row>
    <row r="92" spans="1:10" ht="25.5" hidden="1">
      <c r="A92" s="773">
        <v>1143000</v>
      </c>
      <c r="B92" s="763" t="s">
        <v>44</v>
      </c>
      <c r="C92" s="742" t="s">
        <v>45</v>
      </c>
      <c r="D92" s="860"/>
      <c r="E92" s="861"/>
      <c r="F92" s="861"/>
      <c r="G92" s="861"/>
      <c r="H92" s="861"/>
      <c r="I92" s="861"/>
      <c r="J92" s="850">
        <v>0</v>
      </c>
    </row>
    <row r="93" spans="1:10" ht="26.25" hidden="1" thickBot="1">
      <c r="A93" s="773">
        <v>1144000</v>
      </c>
      <c r="B93" s="765" t="s">
        <v>46</v>
      </c>
      <c r="C93" s="746" t="s">
        <v>439</v>
      </c>
      <c r="D93" s="855"/>
      <c r="E93" s="856"/>
      <c r="F93" s="856"/>
      <c r="G93" s="856"/>
      <c r="H93" s="856"/>
      <c r="I93" s="856"/>
      <c r="J93" s="850">
        <v>0</v>
      </c>
    </row>
    <row r="94" spans="1:10" ht="14.25" hidden="1">
      <c r="A94" s="773">
        <v>1150000</v>
      </c>
      <c r="B94" s="774" t="s">
        <v>730</v>
      </c>
      <c r="C94" s="734" t="s">
        <v>358</v>
      </c>
      <c r="D94" s="858">
        <v>0</v>
      </c>
      <c r="E94" s="859">
        <v>0</v>
      </c>
      <c r="F94" s="859">
        <v>0</v>
      </c>
      <c r="G94" s="859">
        <v>0</v>
      </c>
      <c r="H94" s="859">
        <v>0</v>
      </c>
      <c r="I94" s="859">
        <v>0</v>
      </c>
      <c r="J94" s="850">
        <v>0</v>
      </c>
    </row>
    <row r="95" spans="1:10" ht="25.5" hidden="1">
      <c r="A95" s="775">
        <v>1151000</v>
      </c>
      <c r="B95" s="763" t="s">
        <v>808</v>
      </c>
      <c r="C95" s="738" t="s">
        <v>809</v>
      </c>
      <c r="D95" s="860"/>
      <c r="E95" s="861"/>
      <c r="F95" s="861"/>
      <c r="G95" s="861"/>
      <c r="H95" s="861"/>
      <c r="I95" s="861"/>
      <c r="J95" s="850">
        <v>0</v>
      </c>
    </row>
    <row r="96" spans="1:10" ht="25.5" hidden="1">
      <c r="A96" s="775">
        <v>1152000</v>
      </c>
      <c r="B96" s="763" t="s">
        <v>1101</v>
      </c>
      <c r="C96" s="742" t="s">
        <v>810</v>
      </c>
      <c r="D96" s="860"/>
      <c r="E96" s="861"/>
      <c r="F96" s="861"/>
      <c r="G96" s="861"/>
      <c r="H96" s="861"/>
      <c r="I96" s="861"/>
      <c r="J96" s="850">
        <v>0</v>
      </c>
    </row>
    <row r="97" spans="1:10" ht="25.5" hidden="1">
      <c r="A97" s="775">
        <v>1153000</v>
      </c>
      <c r="B97" s="763" t="s">
        <v>830</v>
      </c>
      <c r="C97" s="742" t="s">
        <v>811</v>
      </c>
      <c r="D97" s="860"/>
      <c r="E97" s="861"/>
      <c r="F97" s="861"/>
      <c r="G97" s="861"/>
      <c r="H97" s="861"/>
      <c r="I97" s="861"/>
      <c r="J97" s="850">
        <v>0</v>
      </c>
    </row>
    <row r="98" spans="1:10" ht="25.5" hidden="1">
      <c r="A98" s="775">
        <v>1154000</v>
      </c>
      <c r="B98" s="763" t="s">
        <v>737</v>
      </c>
      <c r="C98" s="742" t="s">
        <v>812</v>
      </c>
      <c r="D98" s="860"/>
      <c r="E98" s="861"/>
      <c r="F98" s="861"/>
      <c r="G98" s="861"/>
      <c r="H98" s="861"/>
      <c r="I98" s="861"/>
      <c r="J98" s="850">
        <v>0</v>
      </c>
    </row>
    <row r="99" spans="1:10" ht="25.5" hidden="1">
      <c r="A99" s="760">
        <v>1155000</v>
      </c>
      <c r="B99" s="776" t="s">
        <v>1664</v>
      </c>
      <c r="C99" s="742" t="s">
        <v>727</v>
      </c>
      <c r="D99" s="860"/>
      <c r="E99" s="861"/>
      <c r="F99" s="861"/>
      <c r="G99" s="861"/>
      <c r="H99" s="861"/>
      <c r="I99" s="861"/>
      <c r="J99" s="850">
        <v>0</v>
      </c>
    </row>
    <row r="100" spans="1:10" ht="26.25" hidden="1" thickBot="1">
      <c r="A100" s="748">
        <v>1156000</v>
      </c>
      <c r="B100" s="778" t="s">
        <v>1665</v>
      </c>
      <c r="C100" s="746" t="s">
        <v>818</v>
      </c>
      <c r="D100" s="855"/>
      <c r="E100" s="856"/>
      <c r="F100" s="856"/>
      <c r="G100" s="856"/>
      <c r="H100" s="856"/>
      <c r="I100" s="856"/>
      <c r="J100" s="850">
        <v>0</v>
      </c>
    </row>
    <row r="101" spans="1:10" hidden="1">
      <c r="A101" s="732">
        <v>1160000</v>
      </c>
      <c r="B101" s="780" t="s">
        <v>819</v>
      </c>
      <c r="C101" s="734" t="s">
        <v>358</v>
      </c>
      <c r="D101" s="858">
        <v>0</v>
      </c>
      <c r="E101" s="859">
        <v>0</v>
      </c>
      <c r="F101" s="859">
        <v>0</v>
      </c>
      <c r="G101" s="859">
        <v>0</v>
      </c>
      <c r="H101" s="859">
        <v>0</v>
      </c>
      <c r="I101" s="859">
        <v>0</v>
      </c>
      <c r="J101" s="850">
        <v>0</v>
      </c>
    </row>
    <row r="102" spans="1:10" ht="51" hidden="1">
      <c r="A102" s="760">
        <v>1161000</v>
      </c>
      <c r="B102" s="782" t="s">
        <v>206</v>
      </c>
      <c r="C102" s="783" t="s">
        <v>358</v>
      </c>
      <c r="D102" s="860">
        <v>0</v>
      </c>
      <c r="E102" s="861">
        <v>0</v>
      </c>
      <c r="F102" s="861">
        <v>0</v>
      </c>
      <c r="G102" s="861">
        <v>0</v>
      </c>
      <c r="H102" s="861">
        <v>0</v>
      </c>
      <c r="I102" s="861">
        <v>0</v>
      </c>
      <c r="J102" s="850">
        <v>0</v>
      </c>
    </row>
    <row r="103" spans="1:10" ht="20.25" hidden="1" customHeight="1">
      <c r="A103" s="760">
        <v>1161100</v>
      </c>
      <c r="B103" s="741" t="s">
        <v>1666</v>
      </c>
      <c r="C103" s="762">
        <v>471100</v>
      </c>
      <c r="D103" s="860"/>
      <c r="E103" s="861"/>
      <c r="F103" s="861"/>
      <c r="G103" s="861"/>
      <c r="H103" s="861"/>
      <c r="I103" s="861"/>
      <c r="J103" s="850">
        <v>0</v>
      </c>
    </row>
    <row r="104" spans="1:10" ht="38.25" hidden="1">
      <c r="A104" s="760">
        <v>1161200</v>
      </c>
      <c r="B104" s="776" t="s">
        <v>1667</v>
      </c>
      <c r="C104" s="762">
        <v>471200</v>
      </c>
      <c r="D104" s="860"/>
      <c r="E104" s="861"/>
      <c r="F104" s="861"/>
      <c r="G104" s="861"/>
      <c r="H104" s="861"/>
      <c r="I104" s="861"/>
      <c r="J104" s="850">
        <v>0</v>
      </c>
    </row>
    <row r="105" spans="1:10" ht="38.25" hidden="1">
      <c r="A105" s="760">
        <v>1162000</v>
      </c>
      <c r="B105" s="782" t="s">
        <v>1125</v>
      </c>
      <c r="C105" s="783" t="s">
        <v>358</v>
      </c>
      <c r="D105" s="860">
        <v>0</v>
      </c>
      <c r="E105" s="861">
        <v>0</v>
      </c>
      <c r="F105" s="861">
        <v>0</v>
      </c>
      <c r="G105" s="861">
        <v>0</v>
      </c>
      <c r="H105" s="861">
        <v>0</v>
      </c>
      <c r="I105" s="861">
        <v>0</v>
      </c>
      <c r="J105" s="850">
        <v>0</v>
      </c>
    </row>
    <row r="106" spans="1:10" ht="25.5" hidden="1">
      <c r="A106" s="760">
        <v>1162100</v>
      </c>
      <c r="B106" s="776" t="s">
        <v>1668</v>
      </c>
      <c r="C106" s="742" t="s">
        <v>130</v>
      </c>
      <c r="D106" s="860"/>
      <c r="E106" s="861"/>
      <c r="F106" s="861"/>
      <c r="G106" s="861"/>
      <c r="H106" s="861"/>
      <c r="I106" s="861"/>
      <c r="J106" s="850">
        <v>0</v>
      </c>
    </row>
    <row r="107" spans="1:10" hidden="1">
      <c r="A107" s="760">
        <v>1162200</v>
      </c>
      <c r="B107" s="776" t="s">
        <v>1669</v>
      </c>
      <c r="C107" s="742" t="s">
        <v>24</v>
      </c>
      <c r="D107" s="860"/>
      <c r="E107" s="861"/>
      <c r="F107" s="861"/>
      <c r="G107" s="861"/>
      <c r="H107" s="861"/>
      <c r="I107" s="861"/>
      <c r="J107" s="850">
        <v>0</v>
      </c>
    </row>
    <row r="108" spans="1:10" ht="25.5" hidden="1">
      <c r="A108" s="760">
        <v>1162300</v>
      </c>
      <c r="B108" s="776" t="s">
        <v>1670</v>
      </c>
      <c r="C108" s="742" t="s">
        <v>26</v>
      </c>
      <c r="D108" s="860"/>
      <c r="E108" s="861"/>
      <c r="F108" s="861"/>
      <c r="G108" s="861"/>
      <c r="H108" s="861"/>
      <c r="I108" s="861"/>
      <c r="J108" s="850">
        <v>0</v>
      </c>
    </row>
    <row r="109" spans="1:10" hidden="1">
      <c r="A109" s="760">
        <v>1162400</v>
      </c>
      <c r="B109" s="776" t="s">
        <v>1671</v>
      </c>
      <c r="C109" s="742" t="s">
        <v>832</v>
      </c>
      <c r="D109" s="860"/>
      <c r="E109" s="861"/>
      <c r="F109" s="861"/>
      <c r="G109" s="861"/>
      <c r="H109" s="861"/>
      <c r="I109" s="861"/>
      <c r="J109" s="850">
        <v>0</v>
      </c>
    </row>
    <row r="110" spans="1:10" ht="25.5" hidden="1">
      <c r="A110" s="760">
        <v>1162500</v>
      </c>
      <c r="B110" s="776" t="s">
        <v>1672</v>
      </c>
      <c r="C110" s="742" t="s">
        <v>834</v>
      </c>
      <c r="D110" s="860"/>
      <c r="E110" s="861"/>
      <c r="F110" s="861"/>
      <c r="G110" s="861"/>
      <c r="H110" s="861"/>
      <c r="I110" s="861"/>
      <c r="J110" s="850">
        <v>0</v>
      </c>
    </row>
    <row r="111" spans="1:10" ht="25.5" hidden="1">
      <c r="A111" s="760">
        <v>1162600</v>
      </c>
      <c r="B111" s="776" t="s">
        <v>1673</v>
      </c>
      <c r="C111" s="742" t="s">
        <v>511</v>
      </c>
      <c r="D111" s="860"/>
      <c r="E111" s="861"/>
      <c r="F111" s="861"/>
      <c r="G111" s="861"/>
      <c r="H111" s="861"/>
      <c r="I111" s="861"/>
      <c r="J111" s="850">
        <v>0</v>
      </c>
    </row>
    <row r="112" spans="1:10" ht="25.5" hidden="1">
      <c r="A112" s="760">
        <v>1162700</v>
      </c>
      <c r="B112" s="741" t="s">
        <v>1674</v>
      </c>
      <c r="C112" s="742" t="s">
        <v>513</v>
      </c>
      <c r="D112" s="860"/>
      <c r="E112" s="861"/>
      <c r="F112" s="861"/>
      <c r="G112" s="861"/>
      <c r="H112" s="861"/>
      <c r="I112" s="861"/>
      <c r="J112" s="850">
        <v>0</v>
      </c>
    </row>
    <row r="113" spans="1:10" hidden="1">
      <c r="A113" s="760">
        <v>1162800</v>
      </c>
      <c r="B113" s="776" t="s">
        <v>1675</v>
      </c>
      <c r="C113" s="742" t="s">
        <v>872</v>
      </c>
      <c r="D113" s="860"/>
      <c r="E113" s="861"/>
      <c r="F113" s="861"/>
      <c r="G113" s="861"/>
      <c r="H113" s="861"/>
      <c r="I113" s="861"/>
      <c r="J113" s="850">
        <v>0</v>
      </c>
    </row>
    <row r="114" spans="1:10" ht="13.5" hidden="1" thickBot="1">
      <c r="A114" s="785">
        <v>1162900</v>
      </c>
      <c r="B114" s="778" t="s">
        <v>1676</v>
      </c>
      <c r="C114" s="746" t="s">
        <v>874</v>
      </c>
      <c r="D114" s="855"/>
      <c r="E114" s="856"/>
      <c r="F114" s="856"/>
      <c r="G114" s="856"/>
      <c r="H114" s="856"/>
      <c r="I114" s="856"/>
      <c r="J114" s="850">
        <v>0</v>
      </c>
    </row>
    <row r="115" spans="1:10" hidden="1">
      <c r="A115" s="787">
        <v>1170000</v>
      </c>
      <c r="B115" s="788" t="s">
        <v>875</v>
      </c>
      <c r="C115" s="789" t="s">
        <v>358</v>
      </c>
      <c r="D115" s="858">
        <v>0</v>
      </c>
      <c r="E115" s="859">
        <v>0</v>
      </c>
      <c r="F115" s="859">
        <v>0</v>
      </c>
      <c r="G115" s="859">
        <v>0</v>
      </c>
      <c r="H115" s="859">
        <v>0</v>
      </c>
      <c r="I115" s="859">
        <v>0</v>
      </c>
      <c r="J115" s="850">
        <v>0</v>
      </c>
    </row>
    <row r="116" spans="1:10" ht="38.25" hidden="1">
      <c r="A116" s="791">
        <v>1171000</v>
      </c>
      <c r="B116" s="792" t="s">
        <v>215</v>
      </c>
      <c r="C116" s="734" t="s">
        <v>358</v>
      </c>
      <c r="D116" s="863">
        <v>0</v>
      </c>
      <c r="E116" s="864">
        <v>0</v>
      </c>
      <c r="F116" s="864">
        <v>0</v>
      </c>
      <c r="G116" s="864">
        <v>0</v>
      </c>
      <c r="H116" s="864">
        <v>0</v>
      </c>
      <c r="I116" s="864">
        <v>0</v>
      </c>
      <c r="J116" s="850">
        <v>0</v>
      </c>
    </row>
    <row r="117" spans="1:10" ht="51" hidden="1">
      <c r="A117" s="791">
        <v>1171100</v>
      </c>
      <c r="B117" s="741" t="s">
        <v>1677</v>
      </c>
      <c r="C117" s="738" t="s">
        <v>479</v>
      </c>
      <c r="D117" s="860"/>
      <c r="E117" s="861"/>
      <c r="F117" s="861"/>
      <c r="G117" s="861"/>
      <c r="H117" s="861"/>
      <c r="I117" s="861"/>
      <c r="J117" s="850">
        <v>0</v>
      </c>
    </row>
    <row r="118" spans="1:10" ht="24.75" hidden="1" customHeight="1">
      <c r="A118" s="791">
        <v>1171200</v>
      </c>
      <c r="B118" s="776" t="s">
        <v>1678</v>
      </c>
      <c r="C118" s="794" t="s">
        <v>352</v>
      </c>
      <c r="D118" s="860"/>
      <c r="E118" s="861"/>
      <c r="F118" s="861"/>
      <c r="G118" s="861"/>
      <c r="H118" s="861"/>
      <c r="I118" s="861"/>
      <c r="J118" s="850">
        <v>0</v>
      </c>
    </row>
    <row r="119" spans="1:10" ht="63.75" hidden="1">
      <c r="A119" s="760">
        <v>1172000</v>
      </c>
      <c r="B119" s="795" t="s">
        <v>1017</v>
      </c>
      <c r="C119" s="771" t="s">
        <v>358</v>
      </c>
      <c r="D119" s="858">
        <v>0</v>
      </c>
      <c r="E119" s="859">
        <v>0</v>
      </c>
      <c r="F119" s="859">
        <v>0</v>
      </c>
      <c r="G119" s="859">
        <v>0</v>
      </c>
      <c r="H119" s="859">
        <v>0</v>
      </c>
      <c r="I119" s="859">
        <v>0</v>
      </c>
      <c r="J119" s="850">
        <v>0</v>
      </c>
    </row>
    <row r="120" spans="1:10" hidden="1">
      <c r="A120" s="760">
        <v>1172100</v>
      </c>
      <c r="B120" s="763" t="s">
        <v>1102</v>
      </c>
      <c r="C120" s="738" t="s">
        <v>1018</v>
      </c>
      <c r="D120" s="860"/>
      <c r="E120" s="861"/>
      <c r="F120" s="861"/>
      <c r="G120" s="861"/>
      <c r="H120" s="861"/>
      <c r="I120" s="861"/>
      <c r="J120" s="850">
        <v>0</v>
      </c>
    </row>
    <row r="121" spans="1:10" hidden="1">
      <c r="A121" s="760">
        <v>1172200</v>
      </c>
      <c r="B121" s="763" t="s">
        <v>1103</v>
      </c>
      <c r="C121" s="796">
        <v>482200</v>
      </c>
      <c r="D121" s="860"/>
      <c r="E121" s="861"/>
      <c r="F121" s="861"/>
      <c r="G121" s="861"/>
      <c r="H121" s="861"/>
      <c r="I121" s="861"/>
      <c r="J121" s="850">
        <v>0</v>
      </c>
    </row>
    <row r="122" spans="1:10" hidden="1">
      <c r="A122" s="760">
        <v>1172300</v>
      </c>
      <c r="B122" s="776" t="s">
        <v>1679</v>
      </c>
      <c r="C122" s="742" t="s">
        <v>1020</v>
      </c>
      <c r="D122" s="860"/>
      <c r="E122" s="861">
        <v>0</v>
      </c>
      <c r="F122" s="861">
        <v>0</v>
      </c>
      <c r="G122" s="861"/>
      <c r="H122" s="861"/>
      <c r="I122" s="861">
        <v>0</v>
      </c>
      <c r="J122" s="850">
        <f>F122</f>
        <v>0</v>
      </c>
    </row>
    <row r="123" spans="1:10" ht="38.25" hidden="1">
      <c r="A123" s="760">
        <v>1172400</v>
      </c>
      <c r="B123" s="797" t="s">
        <v>1680</v>
      </c>
      <c r="C123" s="742" t="s">
        <v>125</v>
      </c>
      <c r="D123" s="865"/>
      <c r="E123" s="866"/>
      <c r="F123" s="866"/>
      <c r="G123" s="866"/>
      <c r="H123" s="866"/>
      <c r="I123" s="866"/>
      <c r="J123" s="845">
        <v>0</v>
      </c>
    </row>
    <row r="124" spans="1:10" ht="38.25" hidden="1">
      <c r="A124" s="760">
        <v>1173000</v>
      </c>
      <c r="B124" s="795" t="s">
        <v>126</v>
      </c>
      <c r="C124" s="771" t="s">
        <v>358</v>
      </c>
      <c r="D124" s="865">
        <v>0</v>
      </c>
      <c r="E124" s="866">
        <v>0</v>
      </c>
      <c r="F124" s="866">
        <v>0</v>
      </c>
      <c r="G124" s="866">
        <v>0</v>
      </c>
      <c r="H124" s="866">
        <v>0</v>
      </c>
      <c r="I124" s="866">
        <v>0</v>
      </c>
      <c r="J124" s="845">
        <v>0</v>
      </c>
    </row>
    <row r="125" spans="1:10" ht="25.5" hidden="1">
      <c r="A125" s="791">
        <v>1173100</v>
      </c>
      <c r="B125" s="798" t="s">
        <v>127</v>
      </c>
      <c r="C125" s="742" t="s">
        <v>1088</v>
      </c>
      <c r="D125" s="865"/>
      <c r="E125" s="866"/>
      <c r="F125" s="866"/>
      <c r="G125" s="866"/>
      <c r="H125" s="866"/>
      <c r="I125" s="866"/>
      <c r="J125" s="845">
        <v>0</v>
      </c>
    </row>
    <row r="126" spans="1:10" ht="51" hidden="1">
      <c r="A126" s="791">
        <v>1174000</v>
      </c>
      <c r="B126" s="795" t="s">
        <v>1089</v>
      </c>
      <c r="C126" s="771" t="s">
        <v>358</v>
      </c>
      <c r="D126" s="865">
        <v>0</v>
      </c>
      <c r="E126" s="866">
        <v>0</v>
      </c>
      <c r="F126" s="866">
        <v>0</v>
      </c>
      <c r="G126" s="866">
        <v>0</v>
      </c>
      <c r="H126" s="866">
        <v>0</v>
      </c>
      <c r="I126" s="866">
        <v>0</v>
      </c>
      <c r="J126" s="845">
        <v>0</v>
      </c>
    </row>
    <row r="127" spans="1:10" ht="38.25" hidden="1">
      <c r="A127" s="791">
        <v>1174100</v>
      </c>
      <c r="B127" s="798" t="s">
        <v>1104</v>
      </c>
      <c r="C127" s="742" t="s">
        <v>1090</v>
      </c>
      <c r="D127" s="865"/>
      <c r="E127" s="866"/>
      <c r="F127" s="866"/>
      <c r="G127" s="866"/>
      <c r="H127" s="866"/>
      <c r="I127" s="866"/>
      <c r="J127" s="845">
        <v>0</v>
      </c>
    </row>
    <row r="128" spans="1:10" ht="25.5" hidden="1">
      <c r="A128" s="791">
        <v>1174200</v>
      </c>
      <c r="B128" s="797" t="s">
        <v>1681</v>
      </c>
      <c r="C128" s="742" t="s">
        <v>447</v>
      </c>
      <c r="D128" s="865"/>
      <c r="E128" s="866"/>
      <c r="F128" s="866"/>
      <c r="G128" s="866"/>
      <c r="H128" s="866"/>
      <c r="I128" s="866"/>
      <c r="J128" s="845">
        <v>0</v>
      </c>
    </row>
    <row r="129" spans="1:12" ht="51" hidden="1">
      <c r="A129" s="791">
        <v>1175000</v>
      </c>
      <c r="B129" s="795" t="s">
        <v>558</v>
      </c>
      <c r="C129" s="771" t="s">
        <v>358</v>
      </c>
      <c r="D129" s="865">
        <v>0</v>
      </c>
      <c r="E129" s="866">
        <v>0</v>
      </c>
      <c r="F129" s="866">
        <v>0</v>
      </c>
      <c r="G129" s="866">
        <v>0</v>
      </c>
      <c r="H129" s="866">
        <v>0</v>
      </c>
      <c r="I129" s="866">
        <v>0</v>
      </c>
      <c r="J129" s="845">
        <v>0</v>
      </c>
    </row>
    <row r="130" spans="1:12" ht="51" hidden="1">
      <c r="A130" s="791">
        <v>1175100</v>
      </c>
      <c r="B130" s="797" t="s">
        <v>1682</v>
      </c>
      <c r="C130" s="742" t="s">
        <v>227</v>
      </c>
      <c r="D130" s="865"/>
      <c r="E130" s="866"/>
      <c r="F130" s="866"/>
      <c r="G130" s="866"/>
      <c r="H130" s="866"/>
      <c r="I130" s="866"/>
      <c r="J130" s="845">
        <v>0</v>
      </c>
    </row>
    <row r="131" spans="1:12" hidden="1">
      <c r="A131" s="791">
        <v>1176000</v>
      </c>
      <c r="B131" s="795" t="s">
        <v>228</v>
      </c>
      <c r="C131" s="771" t="s">
        <v>358</v>
      </c>
      <c r="D131" s="865">
        <v>0</v>
      </c>
      <c r="E131" s="866">
        <v>0</v>
      </c>
      <c r="F131" s="866">
        <v>0</v>
      </c>
      <c r="G131" s="866">
        <v>0</v>
      </c>
      <c r="H131" s="866">
        <v>0</v>
      </c>
      <c r="I131" s="866">
        <v>0</v>
      </c>
      <c r="J131" s="845">
        <v>0</v>
      </c>
    </row>
    <row r="132" spans="1:12" hidden="1">
      <c r="A132" s="791">
        <v>1176100</v>
      </c>
      <c r="B132" s="797" t="s">
        <v>1683</v>
      </c>
      <c r="C132" s="742" t="s">
        <v>8</v>
      </c>
      <c r="D132" s="865"/>
      <c r="E132" s="866"/>
      <c r="F132" s="866"/>
      <c r="G132" s="866"/>
      <c r="H132" s="866"/>
      <c r="I132" s="866"/>
      <c r="J132" s="845">
        <v>0</v>
      </c>
    </row>
    <row r="133" spans="1:12" hidden="1">
      <c r="A133" s="791">
        <v>1177000</v>
      </c>
      <c r="B133" s="795" t="s">
        <v>587</v>
      </c>
      <c r="C133" s="771" t="s">
        <v>358</v>
      </c>
      <c r="D133" s="865">
        <v>0</v>
      </c>
      <c r="E133" s="866">
        <v>0</v>
      </c>
      <c r="F133" s="866">
        <v>0</v>
      </c>
      <c r="G133" s="866">
        <v>0</v>
      </c>
      <c r="H133" s="866">
        <v>0</v>
      </c>
      <c r="I133" s="866">
        <v>0</v>
      </c>
      <c r="J133" s="845">
        <v>0</v>
      </c>
    </row>
    <row r="134" spans="1:12" ht="13.5" hidden="1" thickBot="1">
      <c r="A134" s="785">
        <v>1177100</v>
      </c>
      <c r="B134" s="799" t="s">
        <v>1684</v>
      </c>
      <c r="C134" s="746" t="s">
        <v>259</v>
      </c>
      <c r="D134" s="867"/>
      <c r="E134" s="868"/>
      <c r="F134" s="868"/>
      <c r="G134" s="868"/>
      <c r="H134" s="868"/>
      <c r="I134" s="868"/>
      <c r="J134" s="845">
        <v>0</v>
      </c>
    </row>
    <row r="135" spans="1:12" ht="13.5" hidden="1" thickBot="1">
      <c r="A135" s="801" t="s">
        <v>260</v>
      </c>
      <c r="B135" s="802" t="s">
        <v>261</v>
      </c>
      <c r="C135" s="803"/>
      <c r="D135" s="869"/>
      <c r="E135" s="870"/>
      <c r="F135" s="870"/>
      <c r="G135" s="870"/>
      <c r="H135" s="870"/>
      <c r="I135" s="870"/>
      <c r="J135" s="845">
        <v>0</v>
      </c>
    </row>
    <row r="136" spans="1:12" ht="26.25" thickBot="1">
      <c r="A136" s="805" t="s">
        <v>262</v>
      </c>
      <c r="B136" s="806" t="s">
        <v>648</v>
      </c>
      <c r="C136" s="807" t="s">
        <v>358</v>
      </c>
      <c r="D136" s="871">
        <f>D142+D146+D141+D144+D145</f>
        <v>0</v>
      </c>
      <c r="E136" s="872">
        <f>+E139</f>
        <v>0</v>
      </c>
      <c r="F136" s="872">
        <f>D136+E136</f>
        <v>0</v>
      </c>
      <c r="G136" s="872">
        <f>G142+G146+G141+G144+G145</f>
        <v>0</v>
      </c>
      <c r="H136" s="872">
        <f>H142+H146+H141+H144+H145</f>
        <v>0</v>
      </c>
      <c r="I136" s="872">
        <f>I142+I146+I141+I144+I145</f>
        <v>0</v>
      </c>
      <c r="J136" s="850">
        <f>F136</f>
        <v>0</v>
      </c>
    </row>
    <row r="137" spans="1:12" ht="13.5" thickBot="1">
      <c r="A137" s="808"/>
      <c r="B137" s="809" t="s">
        <v>649</v>
      </c>
      <c r="C137" s="810"/>
      <c r="D137" s="873"/>
      <c r="E137" s="874"/>
      <c r="F137" s="995"/>
      <c r="G137" s="995"/>
      <c r="H137" s="995"/>
      <c r="I137" s="995"/>
      <c r="J137" s="845">
        <v>0</v>
      </c>
    </row>
    <row r="138" spans="1:12">
      <c r="A138" s="801" t="s">
        <v>260</v>
      </c>
      <c r="B138" s="1534" t="s">
        <v>261</v>
      </c>
      <c r="C138" s="1535"/>
      <c r="D138" s="875"/>
      <c r="E138" s="876"/>
      <c r="F138" s="996"/>
      <c r="G138" s="996"/>
      <c r="H138" s="996"/>
      <c r="I138" s="996"/>
      <c r="J138" s="845">
        <v>0</v>
      </c>
    </row>
    <row r="139" spans="1:12" ht="18.75" customHeight="1">
      <c r="A139" s="814" t="s">
        <v>650</v>
      </c>
      <c r="B139" s="815" t="s">
        <v>651</v>
      </c>
      <c r="C139" s="816" t="s">
        <v>358</v>
      </c>
      <c r="D139" s="1536">
        <v>0</v>
      </c>
      <c r="E139" s="1537">
        <f>E141</f>
        <v>0</v>
      </c>
      <c r="F139" s="1537">
        <f>D139+E139</f>
        <v>0</v>
      </c>
      <c r="G139" s="1537">
        <f>G142+G146</f>
        <v>0</v>
      </c>
      <c r="H139" s="1537">
        <f>H142+H146</f>
        <v>0</v>
      </c>
      <c r="I139" s="1537">
        <f>I141</f>
        <v>0</v>
      </c>
      <c r="J139" s="845">
        <f>F139</f>
        <v>0</v>
      </c>
    </row>
    <row r="140" spans="1:12">
      <c r="A140" s="818" t="s">
        <v>652</v>
      </c>
      <c r="B140" s="797" t="s">
        <v>1685</v>
      </c>
      <c r="C140" s="819" t="s">
        <v>987</v>
      </c>
      <c r="D140" s="942"/>
      <c r="E140" s="991"/>
      <c r="F140" s="991"/>
      <c r="G140" s="991"/>
      <c r="H140" s="991"/>
      <c r="I140" s="991"/>
      <c r="J140" s="845">
        <v>0</v>
      </c>
    </row>
    <row r="141" spans="1:12" ht="24.75" customHeight="1">
      <c r="A141" s="818" t="s">
        <v>988</v>
      </c>
      <c r="B141" s="797" t="s">
        <v>1686</v>
      </c>
      <c r="C141" s="819" t="s">
        <v>965</v>
      </c>
      <c r="D141" s="2006">
        <v>0</v>
      </c>
      <c r="E141" s="864">
        <v>0</v>
      </c>
      <c r="F141" s="864">
        <f>D141+E141</f>
        <v>0</v>
      </c>
      <c r="G141" s="864"/>
      <c r="H141" s="864"/>
      <c r="I141" s="864"/>
      <c r="J141" s="850">
        <f>F141</f>
        <v>0</v>
      </c>
      <c r="L141" s="626" t="s">
        <v>89</v>
      </c>
    </row>
    <row r="142" spans="1:12" ht="25.5">
      <c r="A142" s="818" t="s">
        <v>966</v>
      </c>
      <c r="B142" s="797" t="s">
        <v>1687</v>
      </c>
      <c r="C142" s="819" t="s">
        <v>968</v>
      </c>
      <c r="D142" s="942">
        <v>0</v>
      </c>
      <c r="E142" s="991">
        <v>0</v>
      </c>
      <c r="F142" s="991">
        <f>D142+E142</f>
        <v>0</v>
      </c>
      <c r="G142" s="991">
        <v>0</v>
      </c>
      <c r="H142" s="991">
        <v>0</v>
      </c>
      <c r="I142" s="991">
        <v>0</v>
      </c>
      <c r="J142" s="845">
        <f>F142</f>
        <v>0</v>
      </c>
    </row>
    <row r="143" spans="1:12">
      <c r="A143" s="818" t="s">
        <v>969</v>
      </c>
      <c r="B143" s="797" t="s">
        <v>1688</v>
      </c>
      <c r="C143" s="819" t="s">
        <v>1099</v>
      </c>
      <c r="D143" s="942"/>
      <c r="E143" s="991"/>
      <c r="F143" s="991"/>
      <c r="G143" s="991"/>
      <c r="H143" s="991"/>
      <c r="I143" s="991"/>
      <c r="J143" s="845">
        <v>0</v>
      </c>
    </row>
    <row r="144" spans="1:12">
      <c r="A144" s="818" t="s">
        <v>138</v>
      </c>
      <c r="B144" s="798" t="s">
        <v>139</v>
      </c>
      <c r="C144" s="819" t="s">
        <v>140</v>
      </c>
      <c r="D144" s="1497">
        <v>0</v>
      </c>
      <c r="E144" s="1479">
        <v>0</v>
      </c>
      <c r="F144" s="1479">
        <f>D144+E144</f>
        <v>0</v>
      </c>
      <c r="G144" s="1479">
        <v>0</v>
      </c>
      <c r="H144" s="1479">
        <v>0</v>
      </c>
      <c r="I144" s="1479">
        <v>0</v>
      </c>
      <c r="J144" s="1121">
        <f>F144</f>
        <v>0</v>
      </c>
    </row>
    <row r="145" spans="1:10">
      <c r="A145" s="818" t="s">
        <v>141</v>
      </c>
      <c r="B145" s="797" t="s">
        <v>1689</v>
      </c>
      <c r="C145" s="819" t="s">
        <v>897</v>
      </c>
      <c r="D145" s="863">
        <v>0</v>
      </c>
      <c r="E145" s="864">
        <v>0</v>
      </c>
      <c r="F145" s="864">
        <f>D145+E145</f>
        <v>0</v>
      </c>
      <c r="G145" s="864">
        <v>0</v>
      </c>
      <c r="H145" s="864">
        <v>0</v>
      </c>
      <c r="I145" s="864">
        <v>0</v>
      </c>
      <c r="J145" s="850">
        <f>F145</f>
        <v>0</v>
      </c>
    </row>
    <row r="146" spans="1:10" s="857" customFormat="1" hidden="1">
      <c r="A146" s="879" t="s">
        <v>898</v>
      </c>
      <c r="B146" s="880" t="s">
        <v>1690</v>
      </c>
      <c r="C146" s="881" t="s">
        <v>900</v>
      </c>
      <c r="D146" s="864">
        <v>0</v>
      </c>
      <c r="E146" s="864">
        <v>0</v>
      </c>
      <c r="F146" s="864">
        <f>D146+E146</f>
        <v>0</v>
      </c>
      <c r="G146" s="864">
        <v>0</v>
      </c>
      <c r="H146" s="864">
        <v>0</v>
      </c>
      <c r="I146" s="864">
        <v>0</v>
      </c>
      <c r="J146" s="862">
        <f>F146</f>
        <v>0</v>
      </c>
    </row>
    <row r="147" spans="1:10" hidden="1">
      <c r="A147" s="818" t="s">
        <v>655</v>
      </c>
      <c r="B147" s="797" t="s">
        <v>1691</v>
      </c>
      <c r="C147" s="819" t="s">
        <v>657</v>
      </c>
      <c r="D147" s="865"/>
      <c r="E147" s="865"/>
      <c r="F147" s="865"/>
      <c r="G147" s="865"/>
      <c r="H147" s="865"/>
      <c r="I147" s="865"/>
      <c r="J147" s="845">
        <v>0</v>
      </c>
    </row>
    <row r="148" spans="1:10" hidden="1">
      <c r="A148" s="818" t="s">
        <v>658</v>
      </c>
      <c r="B148" s="795" t="s">
        <v>659</v>
      </c>
      <c r="C148" s="820" t="s">
        <v>358</v>
      </c>
      <c r="D148" s="865">
        <v>0</v>
      </c>
      <c r="E148" s="865">
        <v>0</v>
      </c>
      <c r="F148" s="865">
        <v>0</v>
      </c>
      <c r="G148" s="865">
        <v>0</v>
      </c>
      <c r="H148" s="865">
        <v>0</v>
      </c>
      <c r="I148" s="865">
        <v>0</v>
      </c>
      <c r="J148" s="850">
        <v>0</v>
      </c>
    </row>
    <row r="149" spans="1:10" hidden="1">
      <c r="A149" s="818" t="s">
        <v>660</v>
      </c>
      <c r="B149" s="798" t="s">
        <v>661</v>
      </c>
      <c r="C149" s="819" t="s">
        <v>662</v>
      </c>
      <c r="D149" s="865"/>
      <c r="E149" s="865"/>
      <c r="F149" s="865"/>
      <c r="G149" s="865"/>
      <c r="H149" s="865"/>
      <c r="I149" s="865"/>
      <c r="J149" s="845">
        <v>0</v>
      </c>
    </row>
    <row r="150" spans="1:10" hidden="1">
      <c r="A150" s="818" t="s">
        <v>663</v>
      </c>
      <c r="B150" s="798" t="s">
        <v>664</v>
      </c>
      <c r="C150" s="819" t="s">
        <v>665</v>
      </c>
      <c r="D150" s="865"/>
      <c r="E150" s="865"/>
      <c r="F150" s="865"/>
      <c r="G150" s="865"/>
      <c r="H150" s="865"/>
      <c r="I150" s="865"/>
      <c r="J150" s="845">
        <v>0</v>
      </c>
    </row>
    <row r="151" spans="1:10" ht="25.5" hidden="1">
      <c r="A151" s="818" t="s">
        <v>666</v>
      </c>
      <c r="B151" s="797" t="s">
        <v>1692</v>
      </c>
      <c r="C151" s="819" t="s">
        <v>314</v>
      </c>
      <c r="D151" s="865"/>
      <c r="E151" s="865"/>
      <c r="F151" s="865"/>
      <c r="G151" s="865"/>
      <c r="H151" s="865"/>
      <c r="I151" s="865"/>
      <c r="J151" s="845">
        <v>0</v>
      </c>
    </row>
    <row r="152" spans="1:10" ht="25.5" hidden="1">
      <c r="A152" s="818" t="s">
        <v>315</v>
      </c>
      <c r="B152" s="797" t="s">
        <v>1693</v>
      </c>
      <c r="C152" s="819" t="s">
        <v>317</v>
      </c>
      <c r="D152" s="865"/>
      <c r="E152" s="865"/>
      <c r="F152" s="865"/>
      <c r="G152" s="865"/>
      <c r="H152" s="865"/>
      <c r="I152" s="865"/>
      <c r="J152" s="845">
        <v>0</v>
      </c>
    </row>
    <row r="153" spans="1:10" hidden="1">
      <c r="A153" s="818" t="s">
        <v>318</v>
      </c>
      <c r="B153" s="795" t="s">
        <v>319</v>
      </c>
      <c r="C153" s="820" t="s">
        <v>358</v>
      </c>
      <c r="D153" s="865">
        <v>0</v>
      </c>
      <c r="E153" s="865">
        <v>0</v>
      </c>
      <c r="F153" s="865">
        <v>0</v>
      </c>
      <c r="G153" s="865">
        <v>0</v>
      </c>
      <c r="H153" s="865">
        <v>0</v>
      </c>
      <c r="I153" s="865">
        <v>0</v>
      </c>
      <c r="J153" s="845">
        <v>0</v>
      </c>
    </row>
    <row r="154" spans="1:10" hidden="1">
      <c r="A154" s="818" t="s">
        <v>320</v>
      </c>
      <c r="B154" s="798" t="s">
        <v>1105</v>
      </c>
      <c r="C154" s="819" t="s">
        <v>321</v>
      </c>
      <c r="D154" s="865"/>
      <c r="E154" s="865"/>
      <c r="F154" s="865"/>
      <c r="G154" s="865"/>
      <c r="H154" s="865"/>
      <c r="I154" s="865"/>
      <c r="J154" s="845">
        <v>0</v>
      </c>
    </row>
    <row r="155" spans="1:10" hidden="1">
      <c r="A155" s="821" t="s">
        <v>322</v>
      </c>
      <c r="B155" s="822" t="s">
        <v>323</v>
      </c>
      <c r="C155" s="820" t="s">
        <v>358</v>
      </c>
      <c r="D155" s="865">
        <v>0</v>
      </c>
      <c r="E155" s="865">
        <v>0</v>
      </c>
      <c r="F155" s="865">
        <v>0</v>
      </c>
      <c r="G155" s="865">
        <v>0</v>
      </c>
      <c r="H155" s="865">
        <v>0</v>
      </c>
      <c r="I155" s="865">
        <v>0</v>
      </c>
      <c r="J155" s="845">
        <v>0</v>
      </c>
    </row>
    <row r="156" spans="1:10" hidden="1">
      <c r="A156" s="818" t="s">
        <v>324</v>
      </c>
      <c r="B156" s="798" t="s">
        <v>1106</v>
      </c>
      <c r="C156" s="819" t="s">
        <v>325</v>
      </c>
      <c r="D156" s="865"/>
      <c r="E156" s="865"/>
      <c r="F156" s="865"/>
      <c r="G156" s="865"/>
      <c r="H156" s="865"/>
      <c r="I156" s="865"/>
      <c r="J156" s="845">
        <v>0</v>
      </c>
    </row>
    <row r="157" spans="1:10" hidden="1">
      <c r="A157" s="818" t="s">
        <v>326</v>
      </c>
      <c r="B157" s="798" t="s">
        <v>1107</v>
      </c>
      <c r="C157" s="819" t="s">
        <v>327</v>
      </c>
      <c r="D157" s="865"/>
      <c r="E157" s="865"/>
      <c r="F157" s="865"/>
      <c r="G157" s="865"/>
      <c r="H157" s="865"/>
      <c r="I157" s="865"/>
      <c r="J157" s="845">
        <v>0</v>
      </c>
    </row>
    <row r="158" spans="1:10">
      <c r="A158" s="818" t="s">
        <v>328</v>
      </c>
      <c r="B158" s="797" t="s">
        <v>1694</v>
      </c>
      <c r="C158" s="819" t="s">
        <v>330</v>
      </c>
      <c r="D158" s="865"/>
      <c r="E158" s="865"/>
      <c r="F158" s="865"/>
      <c r="G158" s="865"/>
      <c r="H158" s="865"/>
      <c r="I158" s="865"/>
      <c r="J158" s="845">
        <v>0</v>
      </c>
    </row>
    <row r="159" spans="1:10" ht="26.25" thickBot="1">
      <c r="A159" s="823">
        <v>1244000</v>
      </c>
      <c r="B159" s="824" t="s">
        <v>1695</v>
      </c>
      <c r="C159" s="819" t="s">
        <v>1134</v>
      </c>
      <c r="D159" s="883"/>
      <c r="E159" s="883"/>
      <c r="F159" s="883"/>
      <c r="G159" s="883"/>
      <c r="H159" s="883"/>
      <c r="I159" s="883"/>
      <c r="J159" s="845">
        <v>0</v>
      </c>
    </row>
    <row r="160" spans="1:10" ht="39" thickBot="1">
      <c r="A160" s="826">
        <v>1000000</v>
      </c>
      <c r="B160" s="827" t="s">
        <v>1135</v>
      </c>
      <c r="C160" s="828" t="s">
        <v>358</v>
      </c>
      <c r="D160" s="1413">
        <f t="shared" ref="D160:H160" si="0">D34+D136</f>
        <v>0</v>
      </c>
      <c r="E160" s="1413">
        <f t="shared" si="0"/>
        <v>0</v>
      </c>
      <c r="F160" s="1413">
        <f t="shared" si="0"/>
        <v>0</v>
      </c>
      <c r="G160" s="1413">
        <f t="shared" si="0"/>
        <v>0</v>
      </c>
      <c r="H160" s="1413">
        <f t="shared" si="0"/>
        <v>0</v>
      </c>
      <c r="I160" s="1413">
        <f>I34+I136</f>
        <v>0</v>
      </c>
      <c r="J160" s="1413">
        <f>F160</f>
        <v>0</v>
      </c>
    </row>
    <row r="161" spans="1:10">
      <c r="A161" s="829"/>
      <c r="B161" s="830"/>
      <c r="C161" s="831"/>
      <c r="D161" s="678"/>
      <c r="E161" s="678"/>
      <c r="F161" s="678"/>
      <c r="G161" s="678"/>
      <c r="H161" s="678"/>
      <c r="I161" s="678"/>
      <c r="J161" s="678"/>
    </row>
    <row r="162" spans="1:10" ht="14.25">
      <c r="A162" s="2617"/>
      <c r="B162" s="2617"/>
      <c r="C162" s="2617"/>
      <c r="D162" s="2617"/>
      <c r="E162" s="2617"/>
      <c r="F162" s="2617"/>
      <c r="G162" s="2617"/>
      <c r="H162" s="2617"/>
      <c r="I162" s="2617"/>
      <c r="J162" s="2617"/>
    </row>
    <row r="163" spans="1:10" s="678" customFormat="1" ht="15.75" customHeight="1">
      <c r="A163" s="2594" t="s">
        <v>2261</v>
      </c>
      <c r="B163" s="2594"/>
      <c r="C163" s="2594"/>
      <c r="D163" s="2594"/>
      <c r="E163" s="2594"/>
      <c r="F163" s="2594"/>
      <c r="G163" s="2594"/>
      <c r="H163" s="2594"/>
      <c r="I163" s="2594"/>
      <c r="J163" s="2594"/>
    </row>
    <row r="164" spans="1:10">
      <c r="A164" s="2610" t="s">
        <v>1114</v>
      </c>
      <c r="B164" s="2610"/>
      <c r="C164" s="2610"/>
      <c r="D164" s="2610"/>
      <c r="E164" s="2610"/>
      <c r="F164" s="2610"/>
      <c r="G164" s="2610"/>
      <c r="H164" s="2610"/>
      <c r="I164" s="2610"/>
      <c r="J164" s="2610"/>
    </row>
    <row r="165" spans="1:10" ht="14.25">
      <c r="A165" s="832" t="s">
        <v>1696</v>
      </c>
      <c r="B165" s="832"/>
      <c r="C165" s="833"/>
      <c r="D165" s="832"/>
      <c r="E165" s="832"/>
      <c r="F165" s="832"/>
      <c r="G165" s="832" t="s">
        <v>1143</v>
      </c>
      <c r="J165" s="832"/>
    </row>
    <row r="166" spans="1:10" ht="14.25">
      <c r="A166" s="834" t="s">
        <v>1697</v>
      </c>
      <c r="B166" s="834"/>
      <c r="C166" s="834"/>
      <c r="D166" s="678"/>
      <c r="E166" s="675" t="s">
        <v>309</v>
      </c>
      <c r="F166" s="678"/>
      <c r="G166" s="675" t="s">
        <v>310</v>
      </c>
      <c r="J166" s="834"/>
    </row>
    <row r="167" spans="1:10" ht="14.25">
      <c r="A167" s="835"/>
      <c r="B167" s="835"/>
      <c r="C167" s="834"/>
      <c r="D167" s="835"/>
      <c r="E167" s="835"/>
      <c r="F167" s="835"/>
      <c r="G167" s="835"/>
      <c r="J167" s="835"/>
    </row>
    <row r="168" spans="1:10" ht="14.25">
      <c r="A168" s="832" t="s">
        <v>2075</v>
      </c>
      <c r="B168" s="832"/>
      <c r="C168" s="833"/>
      <c r="D168" s="832"/>
      <c r="E168" s="832"/>
      <c r="F168" s="832"/>
      <c r="G168" s="832" t="s">
        <v>1147</v>
      </c>
      <c r="H168" s="832"/>
      <c r="I168" s="832"/>
      <c r="J168" s="832"/>
    </row>
    <row r="169" spans="1:10" ht="14.25">
      <c r="A169" s="834" t="s">
        <v>1700</v>
      </c>
      <c r="B169" s="833" t="s">
        <v>642</v>
      </c>
      <c r="C169" s="836"/>
      <c r="D169" s="678"/>
      <c r="E169" s="675" t="s">
        <v>309</v>
      </c>
      <c r="F169" s="678"/>
      <c r="G169" s="675" t="s">
        <v>310</v>
      </c>
      <c r="H169" s="678"/>
      <c r="I169" s="678"/>
      <c r="J169" s="834"/>
    </row>
    <row r="171" spans="1:10">
      <c r="B171" s="857"/>
    </row>
  </sheetData>
  <mergeCells count="18">
    <mergeCell ref="F31:F32"/>
    <mergeCell ref="G31:J31"/>
    <mergeCell ref="A162:J162"/>
    <mergeCell ref="A163:J163"/>
    <mergeCell ref="A164:J164"/>
    <mergeCell ref="H29:J29"/>
    <mergeCell ref="F25:J26"/>
    <mergeCell ref="F1:J1"/>
    <mergeCell ref="F3:J3"/>
    <mergeCell ref="A8:E8"/>
    <mergeCell ref="A12:E12"/>
    <mergeCell ref="A13:E13"/>
    <mergeCell ref="A14:B14"/>
    <mergeCell ref="A15:J15"/>
    <mergeCell ref="A16:J16"/>
    <mergeCell ref="A17:J17"/>
    <mergeCell ref="A18:E19"/>
    <mergeCell ref="F18:J19"/>
  </mergeCells>
  <pageMargins left="0.7" right="0.7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N174"/>
  <sheetViews>
    <sheetView topLeftCell="A78" workbookViewId="0">
      <selection activeCell="F160" sqref="F160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0.7109375" style="626" customWidth="1"/>
    <col min="5" max="5" width="9" style="857" customWidth="1"/>
    <col min="6" max="6" width="10.5703125" style="626" customWidth="1"/>
    <col min="7" max="7" width="12.5703125" style="626" customWidth="1"/>
    <col min="8" max="8" width="10" style="626" customWidth="1"/>
    <col min="9" max="9" width="10.7109375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8"/>
      <c r="B1" s="679"/>
      <c r="C1" s="680"/>
      <c r="D1" s="678"/>
      <c r="E1" s="1531"/>
      <c r="F1" s="2598" t="s">
        <v>32</v>
      </c>
      <c r="G1" s="2598"/>
      <c r="H1" s="2598"/>
      <c r="I1" s="2598"/>
      <c r="J1" s="2598"/>
      <c r="K1" s="678"/>
      <c r="L1" s="678"/>
    </row>
    <row r="2" spans="1:12" ht="6" customHeight="1">
      <c r="A2" s="678"/>
      <c r="B2" s="679"/>
      <c r="C2" s="680"/>
      <c r="D2" s="678"/>
      <c r="E2" s="1531"/>
      <c r="F2" s="682"/>
      <c r="G2" s="682"/>
      <c r="H2" s="682"/>
      <c r="I2" s="682"/>
      <c r="J2" s="682"/>
      <c r="K2" s="678"/>
      <c r="L2" s="678"/>
    </row>
    <row r="3" spans="1:12">
      <c r="A3" s="678"/>
      <c r="B3" s="679"/>
      <c r="C3" s="680"/>
      <c r="D3" s="678"/>
      <c r="E3" s="1531"/>
      <c r="F3" s="2599" t="s">
        <v>890</v>
      </c>
      <c r="G3" s="2599"/>
      <c r="H3" s="2599"/>
      <c r="I3" s="2599"/>
      <c r="J3" s="2599"/>
      <c r="K3" s="678"/>
      <c r="L3" s="678"/>
    </row>
    <row r="4" spans="1:12">
      <c r="A4" s="678"/>
      <c r="B4" s="679"/>
      <c r="C4" s="680"/>
      <c r="D4" s="678"/>
      <c r="E4" s="1531"/>
      <c r="F4" s="683" t="s">
        <v>34</v>
      </c>
      <c r="G4" s="683"/>
      <c r="H4" s="678"/>
      <c r="I4" s="678"/>
      <c r="J4" s="678"/>
      <c r="K4" s="678"/>
      <c r="L4" s="678"/>
    </row>
    <row r="5" spans="1:12">
      <c r="A5" s="678"/>
      <c r="B5" s="836" t="s">
        <v>35</v>
      </c>
      <c r="C5" s="680"/>
      <c r="D5" s="678"/>
      <c r="E5" s="1531"/>
      <c r="F5" s="681"/>
      <c r="G5" s="685" t="s">
        <v>174</v>
      </c>
      <c r="H5" s="678"/>
      <c r="I5" s="678"/>
      <c r="J5" s="678"/>
      <c r="K5" s="678"/>
      <c r="L5" s="678"/>
    </row>
    <row r="6" spans="1:12">
      <c r="A6" s="686"/>
      <c r="B6" s="687"/>
      <c r="C6" s="680"/>
      <c r="D6" s="678"/>
      <c r="E6" s="1531" t="s">
        <v>175</v>
      </c>
      <c r="F6" s="683" t="s">
        <v>935</v>
      </c>
      <c r="G6" s="678"/>
      <c r="H6" s="678"/>
      <c r="I6" s="678"/>
      <c r="J6" s="688"/>
      <c r="K6" s="678"/>
      <c r="L6" s="678"/>
    </row>
    <row r="7" spans="1:12" s="678" customFormat="1" ht="20.25" customHeight="1">
      <c r="A7" s="688" t="s">
        <v>2278</v>
      </c>
      <c r="B7" s="679"/>
      <c r="C7" s="689"/>
      <c r="E7" s="857"/>
      <c r="F7" s="681"/>
      <c r="G7" s="681"/>
    </row>
    <row r="8" spans="1:12" s="688" customFormat="1" ht="9.75" customHeight="1">
      <c r="A8" s="2600" t="s">
        <v>1118</v>
      </c>
      <c r="B8" s="2600"/>
      <c r="C8" s="2600"/>
      <c r="D8" s="2600"/>
      <c r="E8" s="2600"/>
    </row>
    <row r="9" spans="1:12" ht="11.25" customHeight="1">
      <c r="A9" s="688"/>
      <c r="B9" s="837" t="s">
        <v>1701</v>
      </c>
      <c r="C9" s="708"/>
      <c r="D9" s="688"/>
      <c r="E9" s="1681"/>
      <c r="F9" s="688"/>
      <c r="G9" s="688"/>
      <c r="H9" s="678"/>
      <c r="I9" s="678"/>
      <c r="J9" s="678"/>
      <c r="K9" s="688"/>
      <c r="L9" s="688"/>
    </row>
    <row r="10" spans="1:12" ht="10.5" customHeight="1">
      <c r="A10" s="838" t="s">
        <v>1702</v>
      </c>
      <c r="B10" s="830"/>
      <c r="C10" s="839"/>
      <c r="D10" s="840"/>
      <c r="E10" s="1682"/>
      <c r="F10" s="841"/>
      <c r="G10" s="688"/>
      <c r="H10" s="678"/>
      <c r="I10" s="678"/>
      <c r="J10" s="678"/>
      <c r="K10" s="678"/>
      <c r="L10" s="678"/>
    </row>
    <row r="11" spans="1:12" ht="9" customHeight="1">
      <c r="A11" s="678"/>
      <c r="B11" s="679"/>
      <c r="C11" s="680"/>
      <c r="D11" s="678"/>
      <c r="E11" s="1531"/>
      <c r="F11" s="681"/>
      <c r="G11" s="678"/>
      <c r="H11" s="678"/>
      <c r="I11" s="678"/>
      <c r="J11" s="678"/>
      <c r="K11" s="678"/>
      <c r="L11" s="678"/>
    </row>
    <row r="12" spans="1:12">
      <c r="A12" s="2602" t="s">
        <v>1152</v>
      </c>
      <c r="B12" s="2602"/>
      <c r="C12" s="2602"/>
      <c r="D12" s="2602"/>
      <c r="E12" s="2602"/>
      <c r="F12" s="681"/>
      <c r="G12" s="690" t="s">
        <v>208</v>
      </c>
      <c r="H12" s="678"/>
      <c r="I12" s="678"/>
      <c r="J12" s="678"/>
      <c r="K12" s="678"/>
      <c r="L12" s="678"/>
    </row>
    <row r="13" spans="1:12">
      <c r="A13" s="2597" t="s">
        <v>903</v>
      </c>
      <c r="B13" s="2597"/>
      <c r="C13" s="2597"/>
      <c r="D13" s="2597"/>
      <c r="E13" s="2597"/>
      <c r="F13" s="681"/>
      <c r="G13" s="678"/>
      <c r="H13" s="678"/>
      <c r="I13" s="678"/>
      <c r="J13" s="678"/>
      <c r="K13" s="678"/>
      <c r="L13" s="678"/>
    </row>
    <row r="14" spans="1:12" s="857" customFormat="1">
      <c r="A14" s="2603" t="s">
        <v>2296</v>
      </c>
      <c r="B14" s="2604"/>
      <c r="C14" s="1530"/>
      <c r="F14" s="1531"/>
      <c r="G14" s="1531"/>
    </row>
    <row r="15" spans="1:12" ht="15.75">
      <c r="A15" s="2632" t="s">
        <v>816</v>
      </c>
      <c r="B15" s="2632"/>
      <c r="C15" s="2632"/>
      <c r="D15" s="2632"/>
      <c r="E15" s="2632"/>
      <c r="F15" s="2632"/>
      <c r="G15" s="2632"/>
      <c r="H15" s="2632"/>
      <c r="I15" s="2632"/>
      <c r="J15" s="2632"/>
      <c r="K15" s="678"/>
      <c r="L15" s="678"/>
    </row>
    <row r="16" spans="1:12" ht="14.25">
      <c r="A16" s="2638" t="s">
        <v>1036</v>
      </c>
      <c r="B16" s="2622"/>
      <c r="C16" s="2622"/>
      <c r="D16" s="2622"/>
      <c r="E16" s="2622"/>
      <c r="F16" s="2622"/>
      <c r="G16" s="2622"/>
      <c r="H16" s="2622"/>
      <c r="I16" s="2622"/>
      <c r="J16" s="2622"/>
      <c r="K16" s="678"/>
      <c r="L16" s="678"/>
    </row>
    <row r="17" spans="1:14" ht="16.5">
      <c r="A17" s="2639" t="s">
        <v>2233</v>
      </c>
      <c r="B17" s="2639"/>
      <c r="C17" s="2639"/>
      <c r="D17" s="2639"/>
      <c r="E17" s="2639"/>
      <c r="F17" s="2639"/>
      <c r="G17" s="2639"/>
      <c r="H17" s="2639"/>
      <c r="I17" s="2639"/>
      <c r="J17" s="2639"/>
      <c r="K17" s="678"/>
      <c r="L17" s="678"/>
    </row>
    <row r="18" spans="1:14" ht="14.25" customHeight="1">
      <c r="A18" s="2619" t="s">
        <v>2229</v>
      </c>
      <c r="B18" s="2619"/>
      <c r="C18" s="2619"/>
      <c r="D18" s="2619"/>
      <c r="E18" s="2619"/>
      <c r="F18" s="2619"/>
      <c r="G18" s="2619"/>
      <c r="H18" s="2619"/>
      <c r="I18" s="2619"/>
      <c r="J18" s="2619"/>
      <c r="K18" s="688"/>
      <c r="L18" s="688"/>
    </row>
    <row r="19" spans="1:14" ht="9" customHeight="1">
      <c r="A19" s="2619"/>
      <c r="B19" s="2619"/>
      <c r="C19" s="2619"/>
      <c r="D19" s="2619"/>
      <c r="E19" s="2619"/>
      <c r="F19" s="2619"/>
      <c r="G19" s="2619"/>
      <c r="H19" s="2619"/>
      <c r="I19" s="2619"/>
      <c r="J19" s="2619"/>
      <c r="K19" s="688"/>
      <c r="L19" s="688"/>
    </row>
    <row r="20" spans="1:14">
      <c r="A20" s="693" t="s">
        <v>445</v>
      </c>
      <c r="B20" s="694"/>
      <c r="C20" s="694"/>
      <c r="D20" s="694"/>
      <c r="E20" s="1001"/>
      <c r="F20" s="695" t="s">
        <v>332</v>
      </c>
      <c r="G20" s="688"/>
      <c r="H20" s="688"/>
      <c r="I20" s="688"/>
      <c r="J20" s="688"/>
      <c r="K20" s="688"/>
      <c r="L20" s="688"/>
    </row>
    <row r="21" spans="1:14">
      <c r="A21" s="693" t="s">
        <v>1004</v>
      </c>
      <c r="B21" s="696"/>
      <c r="C21" s="696"/>
      <c r="D21" s="696"/>
      <c r="E21" s="1683"/>
      <c r="F21" s="693" t="s">
        <v>333</v>
      </c>
      <c r="G21" s="656" t="s">
        <v>561</v>
      </c>
      <c r="H21" s="656" t="s">
        <v>1115</v>
      </c>
      <c r="I21" s="656">
        <v>1</v>
      </c>
      <c r="J21" s="696"/>
      <c r="K21" s="696"/>
      <c r="L21" s="696"/>
    </row>
    <row r="22" spans="1:14">
      <c r="A22" s="693" t="s">
        <v>334</v>
      </c>
      <c r="B22" s="693"/>
      <c r="C22" s="693"/>
      <c r="D22" s="693"/>
      <c r="E22" s="1684"/>
      <c r="F22" s="696"/>
      <c r="G22" s="693"/>
      <c r="H22" s="696"/>
      <c r="I22" s="693"/>
      <c r="J22" s="693"/>
      <c r="K22" s="693"/>
    </row>
    <row r="23" spans="1:14">
      <c r="A23" s="693" t="s">
        <v>926</v>
      </c>
      <c r="B23" s="693"/>
      <c r="C23" s="693"/>
      <c r="D23" s="697"/>
      <c r="E23" s="1685"/>
      <c r="F23" s="693" t="s">
        <v>1183</v>
      </c>
      <c r="G23" s="693"/>
      <c r="H23" s="693"/>
      <c r="I23" s="693"/>
      <c r="J23" s="693"/>
      <c r="K23" s="693"/>
    </row>
    <row r="24" spans="1:14" ht="24" customHeight="1">
      <c r="A24" s="693" t="s">
        <v>1660</v>
      </c>
      <c r="B24" s="696"/>
      <c r="C24" s="696"/>
      <c r="D24" s="696"/>
      <c r="E24" s="1683"/>
      <c r="F24" s="693" t="s">
        <v>52</v>
      </c>
      <c r="G24" s="693"/>
      <c r="H24" s="693"/>
      <c r="I24" s="696"/>
      <c r="J24" s="698"/>
      <c r="K24" s="696"/>
    </row>
    <row r="25" spans="1:14" ht="17.25" customHeight="1">
      <c r="A25" s="696" t="s">
        <v>207</v>
      </c>
      <c r="B25" s="698"/>
      <c r="C25" s="699"/>
      <c r="D25" s="696"/>
      <c r="E25" s="1683"/>
      <c r="F25" s="2611" t="s">
        <v>942</v>
      </c>
      <c r="G25" s="2611"/>
      <c r="H25" s="2611"/>
      <c r="I25" s="2611"/>
      <c r="J25" s="2611"/>
      <c r="K25" s="696"/>
    </row>
    <row r="26" spans="1:14" ht="13.5" thickBot="1">
      <c r="A26" s="695" t="s">
        <v>916</v>
      </c>
      <c r="B26" s="700"/>
      <c r="C26" s="701"/>
      <c r="D26" s="700"/>
      <c r="E26" s="1683"/>
      <c r="F26" s="2611"/>
      <c r="G26" s="2611"/>
      <c r="H26" s="2611"/>
      <c r="I26" s="2611"/>
      <c r="J26" s="2611"/>
      <c r="K26" s="696"/>
    </row>
    <row r="27" spans="1:14" ht="13.5" thickBot="1">
      <c r="A27" s="693" t="s">
        <v>116</v>
      </c>
      <c r="B27" s="696"/>
      <c r="C27" s="699"/>
      <c r="D27" s="698"/>
      <c r="E27" s="1686"/>
      <c r="G27" s="703"/>
      <c r="H27" s="704"/>
      <c r="I27" s="705"/>
      <c r="K27" s="698"/>
    </row>
    <row r="28" spans="1:14" ht="13.5" thickBot="1">
      <c r="A28" s="693" t="s">
        <v>418</v>
      </c>
      <c r="B28" s="696"/>
      <c r="C28" s="696"/>
      <c r="D28" s="700"/>
      <c r="E28" s="1687"/>
      <c r="F28" s="700"/>
      <c r="G28" s="706" t="s">
        <v>419</v>
      </c>
      <c r="H28" s="696"/>
      <c r="I28" s="698"/>
      <c r="J28" s="698"/>
      <c r="K28" s="700"/>
    </row>
    <row r="29" spans="1:14" ht="13.5" thickBot="1">
      <c r="A29" s="693" t="s">
        <v>420</v>
      </c>
      <c r="B29" s="707"/>
      <c r="C29" s="708"/>
      <c r="D29" s="699"/>
      <c r="E29" s="1688"/>
      <c r="F29" s="710"/>
      <c r="G29" s="688"/>
      <c r="H29" s="2618">
        <v>900272544017</v>
      </c>
      <c r="I29" s="2618"/>
      <c r="J29" s="2618"/>
      <c r="K29" s="688"/>
    </row>
    <row r="30" spans="1:14" ht="4.5" customHeight="1" thickBot="1"/>
    <row r="31" spans="1:14" ht="49.5" customHeight="1" thickBot="1">
      <c r="A31" s="711" t="s">
        <v>406</v>
      </c>
      <c r="B31" s="712" t="s">
        <v>421</v>
      </c>
      <c r="C31" s="713"/>
      <c r="D31" s="712" t="s">
        <v>422</v>
      </c>
      <c r="E31" s="1462"/>
      <c r="F31" s="2612" t="s">
        <v>362</v>
      </c>
      <c r="G31" s="2614" t="s">
        <v>363</v>
      </c>
      <c r="H31" s="2615"/>
      <c r="I31" s="2615"/>
      <c r="J31" s="2616"/>
    </row>
    <row r="32" spans="1:14" ht="69.75" customHeight="1" thickBot="1">
      <c r="A32" s="715"/>
      <c r="B32" s="716" t="s">
        <v>349</v>
      </c>
      <c r="C32" s="717" t="s">
        <v>671</v>
      </c>
      <c r="D32" s="718" t="s">
        <v>796</v>
      </c>
      <c r="E32" s="1463" t="s">
        <v>971</v>
      </c>
      <c r="F32" s="2613"/>
      <c r="G32" s="718" t="s">
        <v>972</v>
      </c>
      <c r="H32" s="718" t="s">
        <v>973</v>
      </c>
      <c r="I32" s="718" t="s">
        <v>974</v>
      </c>
      <c r="J32" s="718" t="s">
        <v>975</v>
      </c>
      <c r="M32" s="704"/>
      <c r="N32" s="698"/>
    </row>
    <row r="33" spans="1:10" ht="18" customHeight="1" thickBot="1">
      <c r="A33" s="720" t="s">
        <v>976</v>
      </c>
      <c r="B33" s="721" t="s">
        <v>977</v>
      </c>
      <c r="C33" s="722" t="s">
        <v>978</v>
      </c>
      <c r="D33" s="723" t="s">
        <v>739</v>
      </c>
      <c r="E33" s="1464" t="s">
        <v>740</v>
      </c>
      <c r="F33" s="723" t="s">
        <v>672</v>
      </c>
      <c r="G33" s="724">
        <v>4</v>
      </c>
      <c r="H33" s="725">
        <v>5</v>
      </c>
      <c r="I33" s="726">
        <v>6</v>
      </c>
      <c r="J33" s="725">
        <v>7</v>
      </c>
    </row>
    <row r="34" spans="1:10" ht="21" customHeight="1" thickBot="1">
      <c r="A34" s="720">
        <v>1100000</v>
      </c>
      <c r="B34" s="727" t="s">
        <v>1661</v>
      </c>
      <c r="C34" s="728" t="s">
        <v>358</v>
      </c>
      <c r="D34" s="842">
        <f>D68+D65+D79</f>
        <v>15500</v>
      </c>
      <c r="E34" s="1120">
        <f>E45+E69+E79+E65</f>
        <v>0</v>
      </c>
      <c r="F34" s="842">
        <f>D34+E34</f>
        <v>15500</v>
      </c>
      <c r="G34" s="842">
        <f>G65+G79+G68</f>
        <v>4000</v>
      </c>
      <c r="H34" s="842">
        <f>H65+H79+H68</f>
        <v>8000</v>
      </c>
      <c r="I34" s="842">
        <f>I65+I69+I79+I80</f>
        <v>12000</v>
      </c>
      <c r="J34" s="842">
        <f>F34</f>
        <v>15500</v>
      </c>
    </row>
    <row r="35" spans="1:10" ht="15.75" hidden="1" customHeight="1">
      <c r="A35" s="720">
        <v>1110000</v>
      </c>
      <c r="B35" s="730" t="s">
        <v>1662</v>
      </c>
      <c r="C35" s="728" t="s">
        <v>358</v>
      </c>
      <c r="D35" s="843">
        <v>0</v>
      </c>
      <c r="E35" s="1138">
        <v>0</v>
      </c>
      <c r="F35" s="843">
        <v>0</v>
      </c>
      <c r="G35" s="843">
        <v>0</v>
      </c>
      <c r="H35" s="843">
        <v>0</v>
      </c>
      <c r="I35" s="843">
        <v>0</v>
      </c>
      <c r="J35" s="843">
        <v>0</v>
      </c>
    </row>
    <row r="36" spans="1:10" ht="15.75" hidden="1" customHeight="1">
      <c r="A36" s="732">
        <v>1110000</v>
      </c>
      <c r="B36" s="733" t="s">
        <v>803</v>
      </c>
      <c r="C36" s="734" t="s">
        <v>358</v>
      </c>
      <c r="D36" s="844">
        <v>0</v>
      </c>
      <c r="E36" s="1465">
        <v>0</v>
      </c>
      <c r="F36" s="844">
        <v>0</v>
      </c>
      <c r="G36" s="844">
        <v>0</v>
      </c>
      <c r="H36" s="844">
        <v>0</v>
      </c>
      <c r="I36" s="844">
        <v>0</v>
      </c>
      <c r="J36" s="844">
        <v>0</v>
      </c>
    </row>
    <row r="37" spans="1:10" ht="15.75" hidden="1" customHeight="1">
      <c r="A37" s="736">
        <v>1111000</v>
      </c>
      <c r="B37" s="737" t="s">
        <v>673</v>
      </c>
      <c r="C37" s="738" t="s">
        <v>804</v>
      </c>
      <c r="D37" s="845"/>
      <c r="E37" s="882"/>
      <c r="F37" s="845"/>
      <c r="G37" s="845"/>
      <c r="H37" s="845"/>
      <c r="I37" s="845"/>
      <c r="J37" s="845">
        <v>0</v>
      </c>
    </row>
    <row r="38" spans="1:10" ht="15.75" hidden="1" customHeight="1">
      <c r="A38" s="740">
        <v>1112000</v>
      </c>
      <c r="B38" s="741" t="s">
        <v>271</v>
      </c>
      <c r="C38" s="742" t="s">
        <v>805</v>
      </c>
      <c r="D38" s="846"/>
      <c r="E38" s="853"/>
      <c r="F38" s="846"/>
      <c r="G38" s="846"/>
      <c r="H38" s="846"/>
      <c r="I38" s="846"/>
      <c r="J38" s="845">
        <v>0</v>
      </c>
    </row>
    <row r="39" spans="1:10" ht="15.75" hidden="1" customHeight="1">
      <c r="A39" s="740">
        <v>1113000</v>
      </c>
      <c r="B39" s="741" t="s">
        <v>806</v>
      </c>
      <c r="C39" s="742" t="s">
        <v>807</v>
      </c>
      <c r="D39" s="846"/>
      <c r="E39" s="853"/>
      <c r="F39" s="846"/>
      <c r="G39" s="846"/>
      <c r="H39" s="846"/>
      <c r="I39" s="846"/>
      <c r="J39" s="845">
        <v>0</v>
      </c>
    </row>
    <row r="40" spans="1:10" ht="15.75" hidden="1" customHeight="1">
      <c r="A40" s="740">
        <v>1114000</v>
      </c>
      <c r="B40" s="741" t="s">
        <v>398</v>
      </c>
      <c r="C40" s="742" t="s">
        <v>399</v>
      </c>
      <c r="D40" s="846"/>
      <c r="E40" s="853"/>
      <c r="F40" s="846"/>
      <c r="G40" s="846"/>
      <c r="H40" s="846"/>
      <c r="I40" s="846"/>
      <c r="J40" s="845">
        <v>0</v>
      </c>
    </row>
    <row r="41" spans="1:10" ht="15.75" hidden="1" customHeight="1">
      <c r="A41" s="740">
        <v>1115000</v>
      </c>
      <c r="B41" s="741" t="s">
        <v>615</v>
      </c>
      <c r="C41" s="742" t="s">
        <v>388</v>
      </c>
      <c r="D41" s="846"/>
      <c r="E41" s="853"/>
      <c r="F41" s="846"/>
      <c r="G41" s="846"/>
      <c r="H41" s="846"/>
      <c r="I41" s="846"/>
      <c r="J41" s="845">
        <v>0</v>
      </c>
    </row>
    <row r="42" spans="1:10" ht="15.75" hidden="1" customHeight="1">
      <c r="A42" s="740">
        <v>1116000</v>
      </c>
      <c r="B42" s="741" t="s">
        <v>1024</v>
      </c>
      <c r="C42" s="742" t="s">
        <v>389</v>
      </c>
      <c r="D42" s="846"/>
      <c r="E42" s="853"/>
      <c r="F42" s="846"/>
      <c r="G42" s="846"/>
      <c r="H42" s="846"/>
      <c r="I42" s="846"/>
      <c r="J42" s="845">
        <v>0</v>
      </c>
    </row>
    <row r="43" spans="1:10" ht="15.75" hidden="1" customHeight="1">
      <c r="A43" s="744">
        <v>1117000</v>
      </c>
      <c r="B43" s="745" t="s">
        <v>19</v>
      </c>
      <c r="C43" s="746" t="s">
        <v>20</v>
      </c>
      <c r="D43" s="847"/>
      <c r="E43" s="852"/>
      <c r="F43" s="847"/>
      <c r="G43" s="847"/>
      <c r="H43" s="847"/>
      <c r="I43" s="847"/>
      <c r="J43" s="845">
        <v>0</v>
      </c>
    </row>
    <row r="44" spans="1:10" ht="19.5" hidden="1" customHeight="1">
      <c r="A44" s="748">
        <v>1120000</v>
      </c>
      <c r="B44" s="749" t="s">
        <v>21</v>
      </c>
      <c r="C44" s="728" t="s">
        <v>358</v>
      </c>
      <c r="D44" s="848">
        <v>0</v>
      </c>
      <c r="E44" s="1055">
        <v>0</v>
      </c>
      <c r="F44" s="848">
        <v>6200</v>
      </c>
      <c r="G44" s="848">
        <v>1500</v>
      </c>
      <c r="H44" s="848">
        <v>3000</v>
      </c>
      <c r="I44" s="848">
        <v>4500</v>
      </c>
      <c r="J44" s="845">
        <v>6200</v>
      </c>
    </row>
    <row r="45" spans="1:10" ht="21.75" customHeight="1">
      <c r="A45" s="732">
        <v>1121000</v>
      </c>
      <c r="B45" s="751" t="s">
        <v>22</v>
      </c>
      <c r="C45" s="752"/>
      <c r="D45" s="850">
        <f>D65+D79+D69</f>
        <v>15500</v>
      </c>
      <c r="E45" s="862">
        <v>0</v>
      </c>
      <c r="F45" s="850">
        <f>F65+F68+F79+F80</f>
        <v>15500</v>
      </c>
      <c r="G45" s="850">
        <f>G65</f>
        <v>1000</v>
      </c>
      <c r="H45" s="850">
        <f>H65+H79</f>
        <v>6000</v>
      </c>
      <c r="I45" s="850">
        <f>I65+I68+I79+I80</f>
        <v>12000</v>
      </c>
      <c r="J45" s="850">
        <f>F45</f>
        <v>15500</v>
      </c>
    </row>
    <row r="46" spans="1:10" ht="26.25" customHeight="1">
      <c r="A46" s="740">
        <v>1121100</v>
      </c>
      <c r="B46" s="753" t="s">
        <v>380</v>
      </c>
      <c r="C46" s="742" t="s">
        <v>381</v>
      </c>
      <c r="D46" s="860"/>
      <c r="E46" s="861"/>
      <c r="F46" s="860">
        <f>D46+E46</f>
        <v>0</v>
      </c>
      <c r="G46" s="860"/>
      <c r="H46" s="860"/>
      <c r="I46" s="860"/>
      <c r="J46" s="850">
        <v>0</v>
      </c>
    </row>
    <row r="47" spans="1:10" ht="27" hidden="1" customHeight="1">
      <c r="A47" s="740">
        <v>1121200</v>
      </c>
      <c r="B47" s="754" t="s">
        <v>1663</v>
      </c>
      <c r="C47" s="742" t="s">
        <v>383</v>
      </c>
      <c r="D47" s="860"/>
      <c r="E47" s="861"/>
      <c r="F47" s="860">
        <f>D47+E47</f>
        <v>0</v>
      </c>
      <c r="G47" s="860"/>
      <c r="H47" s="860"/>
      <c r="I47" s="860"/>
      <c r="J47" s="850">
        <v>0</v>
      </c>
    </row>
    <row r="48" spans="1:10" ht="13.5" hidden="1" thickBot="1">
      <c r="A48" s="740">
        <v>1121300</v>
      </c>
      <c r="B48" s="753" t="s">
        <v>769</v>
      </c>
      <c r="C48" s="742" t="s">
        <v>384</v>
      </c>
      <c r="D48" s="860">
        <v>0</v>
      </c>
      <c r="E48" s="861"/>
      <c r="F48" s="860">
        <f>D48+E48</f>
        <v>0</v>
      </c>
      <c r="G48" s="849" t="s">
        <v>738</v>
      </c>
      <c r="H48" s="849" t="s">
        <v>738</v>
      </c>
      <c r="I48" s="849">
        <v>0</v>
      </c>
      <c r="J48" s="850">
        <f>F48</f>
        <v>0</v>
      </c>
    </row>
    <row r="49" spans="1:10" hidden="1">
      <c r="A49" s="740">
        <v>1121400</v>
      </c>
      <c r="B49" s="753" t="s">
        <v>770</v>
      </c>
      <c r="C49" s="742" t="s">
        <v>385</v>
      </c>
      <c r="D49" s="860"/>
      <c r="E49" s="861"/>
      <c r="F49" s="860"/>
      <c r="G49" s="860"/>
      <c r="H49" s="860"/>
      <c r="I49" s="860"/>
      <c r="J49" s="850">
        <v>0</v>
      </c>
    </row>
    <row r="50" spans="1:10" hidden="1">
      <c r="A50" s="740">
        <v>1121500</v>
      </c>
      <c r="B50" s="753" t="s">
        <v>69</v>
      </c>
      <c r="C50" s="742" t="s">
        <v>386</v>
      </c>
      <c r="D50" s="850"/>
      <c r="E50" s="862"/>
      <c r="F50" s="850"/>
      <c r="G50" s="850"/>
      <c r="H50" s="850"/>
      <c r="I50" s="850"/>
      <c r="J50" s="850">
        <v>0</v>
      </c>
    </row>
    <row r="51" spans="1:10" hidden="1">
      <c r="A51" s="740">
        <v>1121600</v>
      </c>
      <c r="B51" s="753" t="s">
        <v>70</v>
      </c>
      <c r="C51" s="742" t="s">
        <v>387</v>
      </c>
      <c r="D51" s="860"/>
      <c r="E51" s="861">
        <v>0</v>
      </c>
      <c r="F51" s="860"/>
      <c r="G51" s="860"/>
      <c r="H51" s="860"/>
      <c r="I51" s="860"/>
      <c r="J51" s="850">
        <v>0</v>
      </c>
    </row>
    <row r="52" spans="1:10" ht="13.5" hidden="1" thickBot="1">
      <c r="A52" s="756">
        <v>1121700</v>
      </c>
      <c r="B52" s="757" t="s">
        <v>71</v>
      </c>
      <c r="C52" s="746" t="s">
        <v>766</v>
      </c>
      <c r="D52" s="855"/>
      <c r="E52" s="856"/>
      <c r="F52" s="855"/>
      <c r="G52" s="855"/>
      <c r="H52" s="855"/>
      <c r="I52" s="855"/>
      <c r="J52" s="850">
        <v>0</v>
      </c>
    </row>
    <row r="53" spans="1:10" ht="0.75" hidden="1" customHeight="1">
      <c r="A53" s="732">
        <v>1122000</v>
      </c>
      <c r="B53" s="758" t="s">
        <v>767</v>
      </c>
      <c r="C53" s="734" t="s">
        <v>358</v>
      </c>
      <c r="D53" s="858">
        <v>0</v>
      </c>
      <c r="E53" s="859">
        <v>0</v>
      </c>
      <c r="F53" s="858">
        <v>0</v>
      </c>
      <c r="G53" s="858">
        <v>0</v>
      </c>
      <c r="H53" s="858">
        <v>0</v>
      </c>
      <c r="I53" s="858">
        <v>0</v>
      </c>
      <c r="J53" s="850">
        <v>0</v>
      </c>
    </row>
    <row r="54" spans="1:10" hidden="1">
      <c r="A54" s="760">
        <v>1122100</v>
      </c>
      <c r="B54" s="753" t="s">
        <v>72</v>
      </c>
      <c r="C54" s="738" t="s">
        <v>768</v>
      </c>
      <c r="D54" s="860"/>
      <c r="E54" s="861"/>
      <c r="F54" s="860"/>
      <c r="G54" s="860"/>
      <c r="H54" s="860"/>
      <c r="I54" s="860"/>
      <c r="J54" s="850">
        <v>0</v>
      </c>
    </row>
    <row r="55" spans="1:10" hidden="1">
      <c r="A55" s="760">
        <v>1122200</v>
      </c>
      <c r="B55" s="753" t="s">
        <v>487</v>
      </c>
      <c r="C55" s="742" t="s">
        <v>1021</v>
      </c>
      <c r="D55" s="860"/>
      <c r="E55" s="861"/>
      <c r="F55" s="860"/>
      <c r="G55" s="860"/>
      <c r="H55" s="860"/>
      <c r="I55" s="860"/>
      <c r="J55" s="850">
        <v>0</v>
      </c>
    </row>
    <row r="56" spans="1:10" ht="13.5" hidden="1" thickBot="1">
      <c r="A56" s="748">
        <v>1122300</v>
      </c>
      <c r="B56" s="757" t="s">
        <v>148</v>
      </c>
      <c r="C56" s="746" t="s">
        <v>1022</v>
      </c>
      <c r="D56" s="855"/>
      <c r="E56" s="856"/>
      <c r="F56" s="855"/>
      <c r="G56" s="855"/>
      <c r="H56" s="855"/>
      <c r="I56" s="855"/>
      <c r="J56" s="850">
        <v>0</v>
      </c>
    </row>
    <row r="57" spans="1:10" ht="28.5" hidden="1">
      <c r="A57" s="732">
        <v>1123000</v>
      </c>
      <c r="B57" s="758" t="s">
        <v>364</v>
      </c>
      <c r="C57" s="734" t="s">
        <v>358</v>
      </c>
      <c r="D57" s="858">
        <v>0</v>
      </c>
      <c r="E57" s="859">
        <v>0</v>
      </c>
      <c r="F57" s="858">
        <v>0</v>
      </c>
      <c r="G57" s="858">
        <v>0</v>
      </c>
      <c r="H57" s="858">
        <v>0</v>
      </c>
      <c r="I57" s="858">
        <v>0</v>
      </c>
      <c r="J57" s="850">
        <v>0</v>
      </c>
    </row>
    <row r="58" spans="1:10" hidden="1">
      <c r="A58" s="760">
        <v>1123100</v>
      </c>
      <c r="B58" s="753" t="s">
        <v>149</v>
      </c>
      <c r="C58" s="738" t="s">
        <v>365</v>
      </c>
      <c r="D58" s="860"/>
      <c r="E58" s="861"/>
      <c r="F58" s="860"/>
      <c r="G58" s="860"/>
      <c r="H58" s="860"/>
      <c r="I58" s="860"/>
      <c r="J58" s="850">
        <v>0</v>
      </c>
    </row>
    <row r="59" spans="1:10" hidden="1">
      <c r="A59" s="760">
        <v>1123200</v>
      </c>
      <c r="B59" s="753" t="s">
        <v>150</v>
      </c>
      <c r="C59" s="742" t="s">
        <v>366</v>
      </c>
      <c r="D59" s="860"/>
      <c r="E59" s="861"/>
      <c r="F59" s="860"/>
      <c r="G59" s="860"/>
      <c r="H59" s="860"/>
      <c r="I59" s="860"/>
      <c r="J59" s="850">
        <v>0</v>
      </c>
    </row>
    <row r="60" spans="1:10" ht="25.5" hidden="1">
      <c r="A60" s="760">
        <v>1123300</v>
      </c>
      <c r="B60" s="753" t="s">
        <v>151</v>
      </c>
      <c r="C60" s="742" t="s">
        <v>367</v>
      </c>
      <c r="D60" s="860"/>
      <c r="E60" s="861"/>
      <c r="F60" s="860"/>
      <c r="G60" s="860"/>
      <c r="H60" s="860"/>
      <c r="I60" s="860"/>
      <c r="J60" s="850">
        <v>0</v>
      </c>
    </row>
    <row r="61" spans="1:10" hidden="1">
      <c r="A61" s="760">
        <v>1123400</v>
      </c>
      <c r="B61" s="753" t="s">
        <v>556</v>
      </c>
      <c r="C61" s="742" t="s">
        <v>368</v>
      </c>
      <c r="D61" s="860"/>
      <c r="E61" s="861"/>
      <c r="F61" s="860"/>
      <c r="G61" s="860"/>
      <c r="H61" s="860"/>
      <c r="I61" s="860"/>
      <c r="J61" s="850">
        <v>0</v>
      </c>
    </row>
    <row r="62" spans="1:10" hidden="1">
      <c r="A62" s="760">
        <v>1123500</v>
      </c>
      <c r="B62" s="761" t="s">
        <v>557</v>
      </c>
      <c r="C62" s="762">
        <v>423500</v>
      </c>
      <c r="D62" s="860"/>
      <c r="E62" s="861"/>
      <c r="F62" s="860"/>
      <c r="G62" s="860"/>
      <c r="H62" s="860"/>
      <c r="I62" s="860"/>
      <c r="J62" s="850">
        <v>0</v>
      </c>
    </row>
    <row r="63" spans="1:10" ht="25.5" hidden="1">
      <c r="A63" s="760">
        <v>1123600</v>
      </c>
      <c r="B63" s="753" t="s">
        <v>186</v>
      </c>
      <c r="C63" s="742" t="s">
        <v>369</v>
      </c>
      <c r="D63" s="860"/>
      <c r="E63" s="861"/>
      <c r="F63" s="860"/>
      <c r="G63" s="860"/>
      <c r="H63" s="860"/>
      <c r="I63" s="860"/>
      <c r="J63" s="850">
        <v>0</v>
      </c>
    </row>
    <row r="64" spans="1:10">
      <c r="A64" s="760">
        <v>1123700</v>
      </c>
      <c r="B64" s="753" t="s">
        <v>187</v>
      </c>
      <c r="C64" s="742" t="s">
        <v>370</v>
      </c>
      <c r="D64" s="860"/>
      <c r="E64" s="861"/>
      <c r="F64" s="860"/>
      <c r="G64" s="860"/>
      <c r="H64" s="860"/>
      <c r="I64" s="860"/>
      <c r="J64" s="850">
        <v>0</v>
      </c>
    </row>
    <row r="65" spans="1:11" ht="24" customHeight="1" thickBot="1">
      <c r="A65" s="748">
        <v>1123800</v>
      </c>
      <c r="B65" s="757" t="s">
        <v>188</v>
      </c>
      <c r="C65" s="746" t="s">
        <v>371</v>
      </c>
      <c r="D65" s="855">
        <v>3000</v>
      </c>
      <c r="E65" s="856">
        <v>0</v>
      </c>
      <c r="F65" s="856">
        <f>D65+E65</f>
        <v>3000</v>
      </c>
      <c r="G65" s="856">
        <v>1000</v>
      </c>
      <c r="H65" s="856">
        <v>2000</v>
      </c>
      <c r="I65" s="856">
        <v>3000</v>
      </c>
      <c r="J65" s="850">
        <f>F65</f>
        <v>3000</v>
      </c>
      <c r="K65" s="857"/>
    </row>
    <row r="66" spans="1:11" ht="28.5">
      <c r="A66" s="732">
        <v>1124000</v>
      </c>
      <c r="B66" s="758" t="s">
        <v>213</v>
      </c>
      <c r="C66" s="734" t="s">
        <v>358</v>
      </c>
      <c r="D66" s="858">
        <v>0</v>
      </c>
      <c r="E66" s="859">
        <v>0</v>
      </c>
      <c r="F66" s="859">
        <v>0</v>
      </c>
      <c r="G66" s="859">
        <v>0</v>
      </c>
      <c r="H66" s="859">
        <v>0</v>
      </c>
      <c r="I66" s="859">
        <v>0</v>
      </c>
      <c r="J66" s="850">
        <v>0</v>
      </c>
    </row>
    <row r="67" spans="1:11" ht="13.5" thickBot="1">
      <c r="A67" s="748">
        <v>1124100</v>
      </c>
      <c r="B67" s="757" t="s">
        <v>189</v>
      </c>
      <c r="C67" s="746" t="s">
        <v>214</v>
      </c>
      <c r="D67" s="855"/>
      <c r="E67" s="856"/>
      <c r="F67" s="856"/>
      <c r="G67" s="856"/>
      <c r="H67" s="856"/>
      <c r="I67" s="856"/>
      <c r="J67" s="850">
        <v>0</v>
      </c>
    </row>
    <row r="68" spans="1:11" ht="28.5">
      <c r="A68" s="732">
        <v>1125000</v>
      </c>
      <c r="B68" s="758" t="s">
        <v>918</v>
      </c>
      <c r="C68" s="734" t="s">
        <v>358</v>
      </c>
      <c r="D68" s="858">
        <f>D69</f>
        <v>4000</v>
      </c>
      <c r="E68" s="859">
        <v>0</v>
      </c>
      <c r="F68" s="859">
        <f>F69</f>
        <v>4000</v>
      </c>
      <c r="G68" s="859">
        <f>G69</f>
        <v>1000</v>
      </c>
      <c r="H68" s="859">
        <f>H69</f>
        <v>2000</v>
      </c>
      <c r="I68" s="859">
        <f>I69</f>
        <v>4000</v>
      </c>
      <c r="J68" s="850">
        <f>J69</f>
        <v>4000</v>
      </c>
    </row>
    <row r="69" spans="1:11" ht="24" customHeight="1">
      <c r="A69" s="760">
        <v>1125100</v>
      </c>
      <c r="B69" s="753" t="s">
        <v>190</v>
      </c>
      <c r="C69" s="738" t="s">
        <v>919</v>
      </c>
      <c r="D69" s="861">
        <v>4000</v>
      </c>
      <c r="E69" s="861">
        <v>0</v>
      </c>
      <c r="F69" s="861">
        <f>D69+E69</f>
        <v>4000</v>
      </c>
      <c r="G69" s="861">
        <v>1000</v>
      </c>
      <c r="H69" s="861">
        <v>2000</v>
      </c>
      <c r="I69" s="861">
        <v>4000</v>
      </c>
      <c r="J69" s="850">
        <f>F69</f>
        <v>4000</v>
      </c>
    </row>
    <row r="70" spans="1:11" ht="26.25" hidden="1" thickBot="1">
      <c r="A70" s="748">
        <v>1125200</v>
      </c>
      <c r="B70" s="757" t="s">
        <v>703</v>
      </c>
      <c r="C70" s="746" t="s">
        <v>1031</v>
      </c>
      <c r="D70" s="855"/>
      <c r="E70" s="856"/>
      <c r="F70" s="856"/>
      <c r="G70" s="856"/>
      <c r="H70" s="856"/>
      <c r="I70" s="856"/>
      <c r="J70" s="850">
        <v>0</v>
      </c>
    </row>
    <row r="71" spans="1:11" ht="14.25" hidden="1">
      <c r="A71" s="732">
        <v>1126000</v>
      </c>
      <c r="B71" s="758" t="s">
        <v>1032</v>
      </c>
      <c r="C71" s="734" t="s">
        <v>358</v>
      </c>
      <c r="D71" s="858">
        <v>0</v>
      </c>
      <c r="E71" s="859">
        <v>0</v>
      </c>
      <c r="F71" s="859">
        <v>0</v>
      </c>
      <c r="G71" s="859">
        <v>0</v>
      </c>
      <c r="H71" s="859">
        <v>0</v>
      </c>
      <c r="I71" s="859">
        <v>0</v>
      </c>
      <c r="J71" s="850">
        <v>0</v>
      </c>
    </row>
    <row r="72" spans="1:11" hidden="1">
      <c r="A72" s="732">
        <v>1126100</v>
      </c>
      <c r="B72" s="753" t="s">
        <v>983</v>
      </c>
      <c r="C72" s="738" t="s">
        <v>1033</v>
      </c>
      <c r="D72" s="860"/>
      <c r="E72" s="861"/>
      <c r="F72" s="861"/>
      <c r="G72" s="861"/>
      <c r="H72" s="861"/>
      <c r="I72" s="861"/>
      <c r="J72" s="850">
        <v>0</v>
      </c>
    </row>
    <row r="73" spans="1:11" hidden="1">
      <c r="A73" s="732">
        <v>1126200</v>
      </c>
      <c r="B73" s="753" t="s">
        <v>984</v>
      </c>
      <c r="C73" s="742" t="s">
        <v>1034</v>
      </c>
      <c r="D73" s="860"/>
      <c r="E73" s="861"/>
      <c r="F73" s="861"/>
      <c r="G73" s="861"/>
      <c r="H73" s="861"/>
      <c r="I73" s="861"/>
      <c r="J73" s="850">
        <v>0</v>
      </c>
    </row>
    <row r="74" spans="1:11" hidden="1">
      <c r="A74" s="732">
        <v>1126300</v>
      </c>
      <c r="B74" s="753" t="s">
        <v>390</v>
      </c>
      <c r="C74" s="742" t="s">
        <v>391</v>
      </c>
      <c r="D74" s="860"/>
      <c r="E74" s="861"/>
      <c r="F74" s="861"/>
      <c r="G74" s="861"/>
      <c r="H74" s="861"/>
      <c r="I74" s="861"/>
      <c r="J74" s="850">
        <v>0</v>
      </c>
    </row>
    <row r="75" spans="1:11" hidden="1">
      <c r="A75" s="740">
        <v>1126400</v>
      </c>
      <c r="B75" s="763" t="s">
        <v>985</v>
      </c>
      <c r="C75" s="742" t="s">
        <v>392</v>
      </c>
      <c r="D75" s="860"/>
      <c r="E75" s="861"/>
      <c r="F75" s="861"/>
      <c r="G75" s="861"/>
      <c r="H75" s="861"/>
      <c r="I75" s="861"/>
      <c r="J75" s="850">
        <v>0</v>
      </c>
    </row>
    <row r="76" spans="1:11" ht="25.5" hidden="1">
      <c r="A76" s="744">
        <v>1126500</v>
      </c>
      <c r="B76" s="764" t="s">
        <v>943</v>
      </c>
      <c r="C76" s="742" t="s">
        <v>393</v>
      </c>
      <c r="D76" s="860"/>
      <c r="E76" s="861"/>
      <c r="F76" s="861"/>
      <c r="G76" s="861"/>
      <c r="H76" s="861"/>
      <c r="I76" s="861"/>
      <c r="J76" s="850">
        <v>0</v>
      </c>
    </row>
    <row r="77" spans="1:11" hidden="1">
      <c r="A77" s="740">
        <v>1126600</v>
      </c>
      <c r="B77" s="763" t="s">
        <v>229</v>
      </c>
      <c r="C77" s="742" t="s">
        <v>394</v>
      </c>
      <c r="D77" s="860"/>
      <c r="E77" s="861"/>
      <c r="F77" s="861"/>
      <c r="G77" s="861"/>
      <c r="H77" s="861"/>
      <c r="I77" s="861"/>
      <c r="J77" s="850">
        <v>0</v>
      </c>
    </row>
    <row r="78" spans="1:11">
      <c r="A78" s="740">
        <v>1126700</v>
      </c>
      <c r="B78" s="763" t="s">
        <v>230</v>
      </c>
      <c r="C78" s="742" t="s">
        <v>395</v>
      </c>
      <c r="D78" s="861"/>
      <c r="E78" s="861"/>
      <c r="F78" s="861"/>
      <c r="G78" s="861"/>
      <c r="H78" s="861"/>
      <c r="I78" s="861"/>
      <c r="J78" s="850">
        <v>0</v>
      </c>
    </row>
    <row r="79" spans="1:11" ht="18.75" customHeight="1" thickBot="1">
      <c r="A79" s="756">
        <v>1126800</v>
      </c>
      <c r="B79" s="765" t="s">
        <v>480</v>
      </c>
      <c r="C79" s="746" t="s">
        <v>396</v>
      </c>
      <c r="D79" s="855">
        <v>8500</v>
      </c>
      <c r="E79" s="856">
        <v>0</v>
      </c>
      <c r="F79" s="856">
        <f>D79+E79</f>
        <v>8500</v>
      </c>
      <c r="G79" s="856">
        <v>2000</v>
      </c>
      <c r="H79" s="856">
        <v>4000</v>
      </c>
      <c r="I79" s="856">
        <v>5000</v>
      </c>
      <c r="J79" s="850">
        <f>F79</f>
        <v>8500</v>
      </c>
      <c r="K79" s="857"/>
    </row>
    <row r="80" spans="1:11" ht="14.25">
      <c r="A80" s="766">
        <v>1130000</v>
      </c>
      <c r="B80" s="767" t="s">
        <v>294</v>
      </c>
      <c r="C80" s="734" t="s">
        <v>358</v>
      </c>
      <c r="D80" s="858">
        <v>0</v>
      </c>
      <c r="E80" s="859">
        <v>0</v>
      </c>
      <c r="F80" s="859">
        <f>F123</f>
        <v>0</v>
      </c>
      <c r="G80" s="859">
        <v>0</v>
      </c>
      <c r="H80" s="859">
        <v>0</v>
      </c>
      <c r="I80" s="859">
        <f>I123</f>
        <v>0</v>
      </c>
      <c r="J80" s="850">
        <f>J123</f>
        <v>0</v>
      </c>
    </row>
    <row r="81" spans="1:10" ht="10.5" customHeight="1">
      <c r="A81" s="766">
        <v>1130100</v>
      </c>
      <c r="B81" s="763" t="s">
        <v>481</v>
      </c>
      <c r="C81" s="738" t="s">
        <v>295</v>
      </c>
      <c r="D81" s="860"/>
      <c r="E81" s="861"/>
      <c r="F81" s="861"/>
      <c r="G81" s="861"/>
      <c r="H81" s="861"/>
      <c r="I81" s="861"/>
      <c r="J81" s="850">
        <v>0</v>
      </c>
    </row>
    <row r="82" spans="1:10" hidden="1">
      <c r="A82" s="766">
        <v>1130200</v>
      </c>
      <c r="B82" s="763" t="s">
        <v>482</v>
      </c>
      <c r="C82" s="742" t="s">
        <v>296</v>
      </c>
      <c r="D82" s="860"/>
      <c r="E82" s="861"/>
      <c r="F82" s="861"/>
      <c r="G82" s="861"/>
      <c r="H82" s="861"/>
      <c r="I82" s="861"/>
      <c r="J82" s="850">
        <v>0</v>
      </c>
    </row>
    <row r="83" spans="1:10" hidden="1">
      <c r="A83" s="766">
        <v>1130300</v>
      </c>
      <c r="B83" s="763" t="s">
        <v>483</v>
      </c>
      <c r="C83" s="742" t="s">
        <v>297</v>
      </c>
      <c r="D83" s="860"/>
      <c r="E83" s="861"/>
      <c r="F83" s="861"/>
      <c r="G83" s="861"/>
      <c r="H83" s="861"/>
      <c r="I83" s="861"/>
      <c r="J83" s="850">
        <v>0</v>
      </c>
    </row>
    <row r="84" spans="1:10" hidden="1">
      <c r="A84" s="766">
        <v>1130400</v>
      </c>
      <c r="B84" s="768" t="s">
        <v>484</v>
      </c>
      <c r="C84" s="769" t="s">
        <v>298</v>
      </c>
      <c r="D84" s="850"/>
      <c r="E84" s="862"/>
      <c r="F84" s="862"/>
      <c r="G84" s="862"/>
      <c r="H84" s="862"/>
      <c r="I84" s="862"/>
      <c r="J84" s="850">
        <v>0</v>
      </c>
    </row>
    <row r="85" spans="1:10" ht="14.25" hidden="1">
      <c r="A85" s="740">
        <v>1131000</v>
      </c>
      <c r="B85" s="770" t="s">
        <v>299</v>
      </c>
      <c r="C85" s="771" t="s">
        <v>358</v>
      </c>
      <c r="D85" s="863"/>
      <c r="E85" s="864"/>
      <c r="F85" s="864"/>
      <c r="G85" s="864"/>
      <c r="H85" s="864"/>
      <c r="I85" s="864"/>
      <c r="J85" s="850">
        <v>0</v>
      </c>
    </row>
    <row r="86" spans="1:10" ht="25.5" hidden="1">
      <c r="A86" s="740">
        <v>1131100</v>
      </c>
      <c r="B86" s="763" t="s">
        <v>588</v>
      </c>
      <c r="C86" s="738" t="s">
        <v>300</v>
      </c>
      <c r="D86" s="860"/>
      <c r="E86" s="861"/>
      <c r="F86" s="861"/>
      <c r="G86" s="861"/>
      <c r="H86" s="861"/>
      <c r="I86" s="861"/>
      <c r="J86" s="850">
        <v>0</v>
      </c>
    </row>
    <row r="87" spans="1:10" hidden="1">
      <c r="A87" s="740">
        <v>1131200</v>
      </c>
      <c r="B87" s="763" t="s">
        <v>589</v>
      </c>
      <c r="C87" s="742" t="s">
        <v>301</v>
      </c>
      <c r="D87" s="860"/>
      <c r="E87" s="861"/>
      <c r="F87" s="861"/>
      <c r="G87" s="861"/>
      <c r="H87" s="861"/>
      <c r="I87" s="861"/>
      <c r="J87" s="850">
        <v>0</v>
      </c>
    </row>
    <row r="88" spans="1:10" ht="12" customHeight="1" thickBot="1">
      <c r="A88" s="740">
        <v>1131300</v>
      </c>
      <c r="B88" s="765" t="s">
        <v>590</v>
      </c>
      <c r="C88" s="746" t="s">
        <v>302</v>
      </c>
      <c r="D88" s="855"/>
      <c r="E88" s="856"/>
      <c r="F88" s="856"/>
      <c r="G88" s="856"/>
      <c r="H88" s="856"/>
      <c r="I88" s="856"/>
      <c r="J88" s="850">
        <v>0</v>
      </c>
    </row>
    <row r="89" spans="1:10" ht="14.25" hidden="1">
      <c r="A89" s="773">
        <v>1140000</v>
      </c>
      <c r="B89" s="767" t="s">
        <v>303</v>
      </c>
      <c r="C89" s="734" t="s">
        <v>358</v>
      </c>
      <c r="D89" s="858">
        <v>0</v>
      </c>
      <c r="E89" s="859">
        <v>0</v>
      </c>
      <c r="F89" s="859">
        <v>0</v>
      </c>
      <c r="G89" s="859">
        <v>0</v>
      </c>
      <c r="H89" s="859">
        <v>0</v>
      </c>
      <c r="I89" s="859">
        <v>0</v>
      </c>
      <c r="J89" s="850">
        <v>0</v>
      </c>
    </row>
    <row r="90" spans="1:10" ht="25.5" hidden="1">
      <c r="A90" s="773">
        <v>1141000</v>
      </c>
      <c r="B90" s="763" t="s">
        <v>304</v>
      </c>
      <c r="C90" s="738" t="s">
        <v>1003</v>
      </c>
      <c r="D90" s="860"/>
      <c r="E90" s="861"/>
      <c r="F90" s="861"/>
      <c r="G90" s="861"/>
      <c r="H90" s="861"/>
      <c r="I90" s="861"/>
      <c r="J90" s="850">
        <v>0</v>
      </c>
    </row>
    <row r="91" spans="1:10" ht="25.5" hidden="1">
      <c r="A91" s="773">
        <v>1142000</v>
      </c>
      <c r="B91" s="763" t="s">
        <v>42</v>
      </c>
      <c r="C91" s="742" t="s">
        <v>43</v>
      </c>
      <c r="D91" s="860"/>
      <c r="E91" s="861"/>
      <c r="F91" s="861"/>
      <c r="G91" s="861"/>
      <c r="H91" s="861"/>
      <c r="I91" s="861"/>
      <c r="J91" s="850">
        <v>0</v>
      </c>
    </row>
    <row r="92" spans="1:10" ht="25.5" hidden="1">
      <c r="A92" s="773">
        <v>1143000</v>
      </c>
      <c r="B92" s="763" t="s">
        <v>44</v>
      </c>
      <c r="C92" s="742" t="s">
        <v>45</v>
      </c>
      <c r="D92" s="860"/>
      <c r="E92" s="861"/>
      <c r="F92" s="861"/>
      <c r="G92" s="861"/>
      <c r="H92" s="861"/>
      <c r="I92" s="861"/>
      <c r="J92" s="850">
        <v>0</v>
      </c>
    </row>
    <row r="93" spans="1:10" ht="26.25" hidden="1" thickBot="1">
      <c r="A93" s="773">
        <v>1144000</v>
      </c>
      <c r="B93" s="765" t="s">
        <v>46</v>
      </c>
      <c r="C93" s="746" t="s">
        <v>439</v>
      </c>
      <c r="D93" s="855"/>
      <c r="E93" s="856"/>
      <c r="F93" s="856"/>
      <c r="G93" s="856"/>
      <c r="H93" s="856"/>
      <c r="I93" s="856"/>
      <c r="J93" s="850">
        <v>0</v>
      </c>
    </row>
    <row r="94" spans="1:10" ht="14.25" hidden="1">
      <c r="A94" s="773">
        <v>1150000</v>
      </c>
      <c r="B94" s="774" t="s">
        <v>730</v>
      </c>
      <c r="C94" s="734" t="s">
        <v>358</v>
      </c>
      <c r="D94" s="858">
        <v>0</v>
      </c>
      <c r="E94" s="859">
        <v>0</v>
      </c>
      <c r="F94" s="859">
        <v>0</v>
      </c>
      <c r="G94" s="859">
        <v>0</v>
      </c>
      <c r="H94" s="859">
        <v>0</v>
      </c>
      <c r="I94" s="859">
        <v>0</v>
      </c>
      <c r="J94" s="850">
        <v>0</v>
      </c>
    </row>
    <row r="95" spans="1:10" ht="25.5" hidden="1">
      <c r="A95" s="775">
        <v>1151000</v>
      </c>
      <c r="B95" s="763" t="s">
        <v>808</v>
      </c>
      <c r="C95" s="738" t="s">
        <v>809</v>
      </c>
      <c r="D95" s="860"/>
      <c r="E95" s="861"/>
      <c r="F95" s="861"/>
      <c r="G95" s="861"/>
      <c r="H95" s="861"/>
      <c r="I95" s="861"/>
      <c r="J95" s="850">
        <v>0</v>
      </c>
    </row>
    <row r="96" spans="1:10" ht="25.5" hidden="1">
      <c r="A96" s="775">
        <v>1152000</v>
      </c>
      <c r="B96" s="763" t="s">
        <v>1101</v>
      </c>
      <c r="C96" s="742" t="s">
        <v>810</v>
      </c>
      <c r="D96" s="860"/>
      <c r="E96" s="861"/>
      <c r="F96" s="861"/>
      <c r="G96" s="861"/>
      <c r="H96" s="861"/>
      <c r="I96" s="861"/>
      <c r="J96" s="850">
        <v>0</v>
      </c>
    </row>
    <row r="97" spans="1:13" ht="25.5" hidden="1">
      <c r="A97" s="775">
        <v>1153000</v>
      </c>
      <c r="B97" s="763" t="s">
        <v>830</v>
      </c>
      <c r="C97" s="742" t="s">
        <v>811</v>
      </c>
      <c r="D97" s="860"/>
      <c r="E97" s="861"/>
      <c r="F97" s="861"/>
      <c r="G97" s="861"/>
      <c r="H97" s="861"/>
      <c r="I97" s="861"/>
      <c r="J97" s="850">
        <v>0</v>
      </c>
    </row>
    <row r="98" spans="1:13" ht="25.5" hidden="1">
      <c r="A98" s="775">
        <v>1154000</v>
      </c>
      <c r="B98" s="763" t="s">
        <v>737</v>
      </c>
      <c r="C98" s="742" t="s">
        <v>812</v>
      </c>
      <c r="D98" s="860"/>
      <c r="E98" s="861"/>
      <c r="F98" s="861"/>
      <c r="G98" s="861"/>
      <c r="H98" s="861"/>
      <c r="I98" s="861"/>
      <c r="J98" s="850">
        <v>0</v>
      </c>
    </row>
    <row r="99" spans="1:13" ht="25.5">
      <c r="A99" s="760">
        <v>1155000</v>
      </c>
      <c r="B99" s="776" t="s">
        <v>1664</v>
      </c>
      <c r="C99" s="742" t="s">
        <v>727</v>
      </c>
      <c r="D99" s="860"/>
      <c r="E99" s="861"/>
      <c r="F99" s="861"/>
      <c r="G99" s="861"/>
      <c r="H99" s="861"/>
      <c r="I99" s="861"/>
      <c r="J99" s="850">
        <v>0</v>
      </c>
    </row>
    <row r="100" spans="1:13" s="688" customFormat="1" ht="18.75" customHeight="1" thickBot="1">
      <c r="A100" s="950">
        <v>1154700</v>
      </c>
      <c r="B100" s="1370" t="s">
        <v>78</v>
      </c>
      <c r="C100" s="746" t="s">
        <v>79</v>
      </c>
      <c r="D100" s="1620">
        <v>0</v>
      </c>
      <c r="E100" s="1620"/>
      <c r="F100" s="1517">
        <f>D100+E100</f>
        <v>0</v>
      </c>
      <c r="G100" s="1517"/>
      <c r="H100" s="1517"/>
      <c r="I100" s="1517"/>
      <c r="J100" s="1614">
        <v>0</v>
      </c>
      <c r="K100" s="1001"/>
      <c r="L100" s="1001"/>
      <c r="M100" s="1001"/>
    </row>
    <row r="101" spans="1:13" ht="18" customHeight="1" thickBot="1">
      <c r="A101" s="748">
        <v>1156000</v>
      </c>
      <c r="B101" s="778" t="s">
        <v>1665</v>
      </c>
      <c r="C101" s="746" t="s">
        <v>818</v>
      </c>
      <c r="D101" s="855"/>
      <c r="E101" s="856"/>
      <c r="F101" s="856"/>
      <c r="G101" s="856"/>
      <c r="H101" s="856"/>
      <c r="I101" s="856"/>
      <c r="J101" s="850">
        <v>0</v>
      </c>
    </row>
    <row r="102" spans="1:13" hidden="1">
      <c r="A102" s="732">
        <v>1160000</v>
      </c>
      <c r="B102" s="780" t="s">
        <v>819</v>
      </c>
      <c r="C102" s="734" t="s">
        <v>358</v>
      </c>
      <c r="D102" s="858">
        <v>0</v>
      </c>
      <c r="E102" s="859">
        <v>0</v>
      </c>
      <c r="F102" s="859">
        <v>0</v>
      </c>
      <c r="G102" s="859">
        <v>0</v>
      </c>
      <c r="H102" s="859">
        <v>0</v>
      </c>
      <c r="I102" s="859">
        <v>0</v>
      </c>
      <c r="J102" s="850">
        <v>0</v>
      </c>
    </row>
    <row r="103" spans="1:13" ht="51" hidden="1">
      <c r="A103" s="760">
        <v>1161000</v>
      </c>
      <c r="B103" s="782" t="s">
        <v>206</v>
      </c>
      <c r="C103" s="783" t="s">
        <v>358</v>
      </c>
      <c r="D103" s="860">
        <v>0</v>
      </c>
      <c r="E103" s="861">
        <v>0</v>
      </c>
      <c r="F103" s="861">
        <v>0</v>
      </c>
      <c r="G103" s="861">
        <v>0</v>
      </c>
      <c r="H103" s="861">
        <v>0</v>
      </c>
      <c r="I103" s="861">
        <v>0</v>
      </c>
      <c r="J103" s="850">
        <v>0</v>
      </c>
    </row>
    <row r="104" spans="1:13" ht="25.5" hidden="1">
      <c r="A104" s="760">
        <v>1161100</v>
      </c>
      <c r="B104" s="741" t="s">
        <v>1666</v>
      </c>
      <c r="C104" s="762">
        <v>471100</v>
      </c>
      <c r="D104" s="860"/>
      <c r="E104" s="861"/>
      <c r="F104" s="861"/>
      <c r="G104" s="861"/>
      <c r="H104" s="861"/>
      <c r="I104" s="861"/>
      <c r="J104" s="850">
        <v>0</v>
      </c>
    </row>
    <row r="105" spans="1:13" ht="25.5" hidden="1">
      <c r="A105" s="760">
        <v>1161200</v>
      </c>
      <c r="B105" s="776" t="s">
        <v>1667</v>
      </c>
      <c r="C105" s="762">
        <v>471200</v>
      </c>
      <c r="D105" s="860"/>
      <c r="E105" s="861"/>
      <c r="F105" s="861"/>
      <c r="G105" s="861"/>
      <c r="H105" s="861"/>
      <c r="I105" s="861"/>
      <c r="J105" s="850">
        <v>0</v>
      </c>
    </row>
    <row r="106" spans="1:13" ht="25.5" hidden="1">
      <c r="A106" s="760">
        <v>1162000</v>
      </c>
      <c r="B106" s="782" t="s">
        <v>1125</v>
      </c>
      <c r="C106" s="783" t="s">
        <v>358</v>
      </c>
      <c r="D106" s="860">
        <v>0</v>
      </c>
      <c r="E106" s="861">
        <v>0</v>
      </c>
      <c r="F106" s="861">
        <v>0</v>
      </c>
      <c r="G106" s="861">
        <v>0</v>
      </c>
      <c r="H106" s="861">
        <v>0</v>
      </c>
      <c r="I106" s="861">
        <v>0</v>
      </c>
      <c r="J106" s="850">
        <v>0</v>
      </c>
    </row>
    <row r="107" spans="1:13" ht="25.5" hidden="1">
      <c r="A107" s="760">
        <v>1162100</v>
      </c>
      <c r="B107" s="776" t="s">
        <v>1668</v>
      </c>
      <c r="C107" s="742" t="s">
        <v>130</v>
      </c>
      <c r="D107" s="860"/>
      <c r="E107" s="861"/>
      <c r="F107" s="861"/>
      <c r="G107" s="861"/>
      <c r="H107" s="861"/>
      <c r="I107" s="861"/>
      <c r="J107" s="850">
        <v>0</v>
      </c>
    </row>
    <row r="108" spans="1:13" hidden="1">
      <c r="A108" s="760">
        <v>1162200</v>
      </c>
      <c r="B108" s="776" t="s">
        <v>1669</v>
      </c>
      <c r="C108" s="742" t="s">
        <v>24</v>
      </c>
      <c r="D108" s="860"/>
      <c r="E108" s="861"/>
      <c r="F108" s="861"/>
      <c r="G108" s="861"/>
      <c r="H108" s="861"/>
      <c r="I108" s="861"/>
      <c r="J108" s="850">
        <v>0</v>
      </c>
    </row>
    <row r="109" spans="1:13" ht="25.5" hidden="1">
      <c r="A109" s="760">
        <v>1162300</v>
      </c>
      <c r="B109" s="776" t="s">
        <v>1670</v>
      </c>
      <c r="C109" s="742" t="s">
        <v>26</v>
      </c>
      <c r="D109" s="860"/>
      <c r="E109" s="861"/>
      <c r="F109" s="861"/>
      <c r="G109" s="861"/>
      <c r="H109" s="861"/>
      <c r="I109" s="861"/>
      <c r="J109" s="850">
        <v>0</v>
      </c>
    </row>
    <row r="110" spans="1:13" hidden="1">
      <c r="A110" s="760">
        <v>1162400</v>
      </c>
      <c r="B110" s="776" t="s">
        <v>1671</v>
      </c>
      <c r="C110" s="742" t="s">
        <v>832</v>
      </c>
      <c r="D110" s="860"/>
      <c r="E110" s="861"/>
      <c r="F110" s="861"/>
      <c r="G110" s="861"/>
      <c r="H110" s="861"/>
      <c r="I110" s="861"/>
      <c r="J110" s="850">
        <v>0</v>
      </c>
    </row>
    <row r="111" spans="1:13" ht="25.5" hidden="1">
      <c r="A111" s="760">
        <v>1162500</v>
      </c>
      <c r="B111" s="776" t="s">
        <v>1672</v>
      </c>
      <c r="C111" s="742" t="s">
        <v>834</v>
      </c>
      <c r="D111" s="860"/>
      <c r="E111" s="861"/>
      <c r="F111" s="861"/>
      <c r="G111" s="861"/>
      <c r="H111" s="861"/>
      <c r="I111" s="861"/>
      <c r="J111" s="850">
        <v>0</v>
      </c>
    </row>
    <row r="112" spans="1:13" hidden="1">
      <c r="A112" s="760">
        <v>1162600</v>
      </c>
      <c r="B112" s="776" t="s">
        <v>1673</v>
      </c>
      <c r="C112" s="742" t="s">
        <v>511</v>
      </c>
      <c r="D112" s="860"/>
      <c r="E112" s="861"/>
      <c r="F112" s="861"/>
      <c r="G112" s="861"/>
      <c r="H112" s="861"/>
      <c r="I112" s="861"/>
      <c r="J112" s="850">
        <v>0</v>
      </c>
    </row>
    <row r="113" spans="1:10" ht="25.5" hidden="1">
      <c r="A113" s="760">
        <v>1162700</v>
      </c>
      <c r="B113" s="741" t="s">
        <v>1674</v>
      </c>
      <c r="C113" s="742" t="s">
        <v>513</v>
      </c>
      <c r="D113" s="860"/>
      <c r="E113" s="861"/>
      <c r="F113" s="861"/>
      <c r="G113" s="861"/>
      <c r="H113" s="861"/>
      <c r="I113" s="861"/>
      <c r="J113" s="850">
        <v>0</v>
      </c>
    </row>
    <row r="114" spans="1:10" hidden="1">
      <c r="A114" s="760">
        <v>1162800</v>
      </c>
      <c r="B114" s="776" t="s">
        <v>1675</v>
      </c>
      <c r="C114" s="742" t="s">
        <v>872</v>
      </c>
      <c r="D114" s="860"/>
      <c r="E114" s="861"/>
      <c r="F114" s="861"/>
      <c r="G114" s="861"/>
      <c r="H114" s="861"/>
      <c r="I114" s="861"/>
      <c r="J114" s="850">
        <v>0</v>
      </c>
    </row>
    <row r="115" spans="1:10" ht="10.5" hidden="1" customHeight="1" thickBot="1">
      <c r="A115" s="785">
        <v>1162900</v>
      </c>
      <c r="B115" s="778" t="s">
        <v>1676</v>
      </c>
      <c r="C115" s="746" t="s">
        <v>874</v>
      </c>
      <c r="D115" s="855"/>
      <c r="E115" s="856"/>
      <c r="F115" s="856"/>
      <c r="G115" s="856"/>
      <c r="H115" s="856"/>
      <c r="I115" s="856"/>
      <c r="J115" s="850">
        <v>0</v>
      </c>
    </row>
    <row r="116" spans="1:10" ht="0.75" hidden="1" customHeight="1">
      <c r="A116" s="787">
        <v>1170000</v>
      </c>
      <c r="B116" s="788" t="s">
        <v>875</v>
      </c>
      <c r="C116" s="789" t="s">
        <v>358</v>
      </c>
      <c r="D116" s="858">
        <v>0</v>
      </c>
      <c r="E116" s="859">
        <v>0</v>
      </c>
      <c r="F116" s="859">
        <v>0</v>
      </c>
      <c r="G116" s="859">
        <v>0</v>
      </c>
      <c r="H116" s="859">
        <v>0</v>
      </c>
      <c r="I116" s="859">
        <v>0</v>
      </c>
      <c r="J116" s="850">
        <v>0</v>
      </c>
    </row>
    <row r="117" spans="1:10" ht="38.25" hidden="1">
      <c r="A117" s="791">
        <v>1171000</v>
      </c>
      <c r="B117" s="792" t="s">
        <v>215</v>
      </c>
      <c r="C117" s="734" t="s">
        <v>358</v>
      </c>
      <c r="D117" s="863">
        <v>0</v>
      </c>
      <c r="E117" s="864">
        <v>0</v>
      </c>
      <c r="F117" s="864">
        <v>0</v>
      </c>
      <c r="G117" s="864">
        <v>0</v>
      </c>
      <c r="H117" s="864">
        <v>0</v>
      </c>
      <c r="I117" s="864">
        <v>0</v>
      </c>
      <c r="J117" s="850">
        <v>0</v>
      </c>
    </row>
    <row r="118" spans="1:10" ht="38.25" hidden="1">
      <c r="A118" s="791">
        <v>1171100</v>
      </c>
      <c r="B118" s="741" t="s">
        <v>1677</v>
      </c>
      <c r="C118" s="738" t="s">
        <v>479</v>
      </c>
      <c r="D118" s="860"/>
      <c r="E118" s="861"/>
      <c r="F118" s="861"/>
      <c r="G118" s="861"/>
      <c r="H118" s="861"/>
      <c r="I118" s="861"/>
      <c r="J118" s="850">
        <v>0</v>
      </c>
    </row>
    <row r="119" spans="1:10" ht="25.5" hidden="1">
      <c r="A119" s="791">
        <v>1171200</v>
      </c>
      <c r="B119" s="776" t="s">
        <v>1678</v>
      </c>
      <c r="C119" s="794" t="s">
        <v>352</v>
      </c>
      <c r="D119" s="860"/>
      <c r="E119" s="861"/>
      <c r="F119" s="861"/>
      <c r="G119" s="861"/>
      <c r="H119" s="861"/>
      <c r="I119" s="861"/>
      <c r="J119" s="850">
        <v>0</v>
      </c>
    </row>
    <row r="120" spans="1:10" ht="51" hidden="1">
      <c r="A120" s="760">
        <v>1172000</v>
      </c>
      <c r="B120" s="795" t="s">
        <v>1017</v>
      </c>
      <c r="C120" s="771" t="s">
        <v>358</v>
      </c>
      <c r="D120" s="858">
        <v>0</v>
      </c>
      <c r="E120" s="859">
        <v>0</v>
      </c>
      <c r="F120" s="859">
        <v>0</v>
      </c>
      <c r="G120" s="859">
        <v>0</v>
      </c>
      <c r="H120" s="859">
        <v>0</v>
      </c>
      <c r="I120" s="859">
        <v>0</v>
      </c>
      <c r="J120" s="850">
        <v>0</v>
      </c>
    </row>
    <row r="121" spans="1:10" hidden="1">
      <c r="A121" s="760">
        <v>1172100</v>
      </c>
      <c r="B121" s="763" t="s">
        <v>1102</v>
      </c>
      <c r="C121" s="738" t="s">
        <v>1018</v>
      </c>
      <c r="D121" s="860"/>
      <c r="E121" s="861"/>
      <c r="F121" s="861"/>
      <c r="G121" s="861"/>
      <c r="H121" s="861"/>
      <c r="I121" s="861"/>
      <c r="J121" s="850">
        <v>0</v>
      </c>
    </row>
    <row r="122" spans="1:10" hidden="1">
      <c r="A122" s="760">
        <v>1172200</v>
      </c>
      <c r="B122" s="763" t="s">
        <v>1103</v>
      </c>
      <c r="C122" s="796">
        <v>482200</v>
      </c>
      <c r="D122" s="860"/>
      <c r="E122" s="861"/>
      <c r="F122" s="861"/>
      <c r="G122" s="861"/>
      <c r="H122" s="861"/>
      <c r="I122" s="861"/>
      <c r="J122" s="850">
        <v>0</v>
      </c>
    </row>
    <row r="123" spans="1:10" hidden="1">
      <c r="A123" s="760">
        <v>1172300</v>
      </c>
      <c r="B123" s="776" t="s">
        <v>1679</v>
      </c>
      <c r="C123" s="742" t="s">
        <v>1020</v>
      </c>
      <c r="D123" s="860"/>
      <c r="E123" s="861">
        <v>0</v>
      </c>
      <c r="F123" s="861">
        <v>0</v>
      </c>
      <c r="G123" s="861"/>
      <c r="H123" s="861"/>
      <c r="I123" s="861">
        <v>0</v>
      </c>
      <c r="J123" s="850">
        <f>F123</f>
        <v>0</v>
      </c>
    </row>
    <row r="124" spans="1:10" ht="25.5" hidden="1">
      <c r="A124" s="760">
        <v>1172400</v>
      </c>
      <c r="B124" s="797" t="s">
        <v>1680</v>
      </c>
      <c r="C124" s="742" t="s">
        <v>125</v>
      </c>
      <c r="D124" s="865"/>
      <c r="E124" s="866"/>
      <c r="F124" s="866"/>
      <c r="G124" s="866"/>
      <c r="H124" s="866"/>
      <c r="I124" s="866"/>
      <c r="J124" s="845">
        <v>0</v>
      </c>
    </row>
    <row r="125" spans="1:10" ht="25.5" hidden="1">
      <c r="A125" s="760">
        <v>1173000</v>
      </c>
      <c r="B125" s="795" t="s">
        <v>126</v>
      </c>
      <c r="C125" s="771" t="s">
        <v>358</v>
      </c>
      <c r="D125" s="865">
        <v>0</v>
      </c>
      <c r="E125" s="866">
        <v>0</v>
      </c>
      <c r="F125" s="866">
        <v>0</v>
      </c>
      <c r="G125" s="866">
        <v>0</v>
      </c>
      <c r="H125" s="866">
        <v>0</v>
      </c>
      <c r="I125" s="866">
        <v>0</v>
      </c>
      <c r="J125" s="845">
        <v>0</v>
      </c>
    </row>
    <row r="126" spans="1:10" ht="25.5" hidden="1">
      <c r="A126" s="791">
        <v>1173100</v>
      </c>
      <c r="B126" s="798" t="s">
        <v>127</v>
      </c>
      <c r="C126" s="742" t="s">
        <v>1088</v>
      </c>
      <c r="D126" s="865"/>
      <c r="E126" s="866"/>
      <c r="F126" s="866"/>
      <c r="G126" s="866"/>
      <c r="H126" s="866"/>
      <c r="I126" s="866"/>
      <c r="J126" s="845">
        <v>0</v>
      </c>
    </row>
    <row r="127" spans="1:10" ht="38.25" hidden="1">
      <c r="A127" s="791">
        <v>1174000</v>
      </c>
      <c r="B127" s="795" t="s">
        <v>1089</v>
      </c>
      <c r="C127" s="771" t="s">
        <v>358</v>
      </c>
      <c r="D127" s="865">
        <v>0</v>
      </c>
      <c r="E127" s="866">
        <v>0</v>
      </c>
      <c r="F127" s="866">
        <v>0</v>
      </c>
      <c r="G127" s="866">
        <v>0</v>
      </c>
      <c r="H127" s="866">
        <v>0</v>
      </c>
      <c r="I127" s="866">
        <v>0</v>
      </c>
      <c r="J127" s="845">
        <v>0</v>
      </c>
    </row>
    <row r="128" spans="1:10" ht="25.5" hidden="1">
      <c r="A128" s="791">
        <v>1174100</v>
      </c>
      <c r="B128" s="798" t="s">
        <v>1104</v>
      </c>
      <c r="C128" s="742" t="s">
        <v>1090</v>
      </c>
      <c r="D128" s="865"/>
      <c r="E128" s="866"/>
      <c r="F128" s="866"/>
      <c r="G128" s="866"/>
      <c r="H128" s="866"/>
      <c r="I128" s="866"/>
      <c r="J128" s="845">
        <v>0</v>
      </c>
    </row>
    <row r="129" spans="1:12" ht="25.5" hidden="1">
      <c r="A129" s="791">
        <v>1174200</v>
      </c>
      <c r="B129" s="797" t="s">
        <v>1681</v>
      </c>
      <c r="C129" s="742" t="s">
        <v>447</v>
      </c>
      <c r="D129" s="865"/>
      <c r="E129" s="866"/>
      <c r="F129" s="866"/>
      <c r="G129" s="866"/>
      <c r="H129" s="866"/>
      <c r="I129" s="866"/>
      <c r="J129" s="845">
        <v>0</v>
      </c>
    </row>
    <row r="130" spans="1:12" ht="51" hidden="1">
      <c r="A130" s="791">
        <v>1175000</v>
      </c>
      <c r="B130" s="795" t="s">
        <v>558</v>
      </c>
      <c r="C130" s="771" t="s">
        <v>358</v>
      </c>
      <c r="D130" s="865">
        <v>0</v>
      </c>
      <c r="E130" s="866">
        <v>0</v>
      </c>
      <c r="F130" s="866">
        <v>0</v>
      </c>
      <c r="G130" s="866">
        <v>0</v>
      </c>
      <c r="H130" s="866">
        <v>0</v>
      </c>
      <c r="I130" s="866">
        <v>0</v>
      </c>
      <c r="J130" s="845">
        <v>0</v>
      </c>
    </row>
    <row r="131" spans="1:12" ht="38.25" hidden="1">
      <c r="A131" s="791">
        <v>1175100</v>
      </c>
      <c r="B131" s="797" t="s">
        <v>1682</v>
      </c>
      <c r="C131" s="742" t="s">
        <v>227</v>
      </c>
      <c r="D131" s="865"/>
      <c r="E131" s="866"/>
      <c r="F131" s="866"/>
      <c r="G131" s="866"/>
      <c r="H131" s="866"/>
      <c r="I131" s="866"/>
      <c r="J131" s="845">
        <v>0</v>
      </c>
    </row>
    <row r="132" spans="1:12" hidden="1">
      <c r="A132" s="791">
        <v>1176000</v>
      </c>
      <c r="B132" s="795" t="s">
        <v>228</v>
      </c>
      <c r="C132" s="771" t="s">
        <v>358</v>
      </c>
      <c r="D132" s="865">
        <v>0</v>
      </c>
      <c r="E132" s="866">
        <v>0</v>
      </c>
      <c r="F132" s="866">
        <v>0</v>
      </c>
      <c r="G132" s="866">
        <v>0</v>
      </c>
      <c r="H132" s="866">
        <v>0</v>
      </c>
      <c r="I132" s="866">
        <v>0</v>
      </c>
      <c r="J132" s="845">
        <v>0</v>
      </c>
    </row>
    <row r="133" spans="1:12" hidden="1">
      <c r="A133" s="791">
        <v>1176100</v>
      </c>
      <c r="B133" s="797" t="s">
        <v>1683</v>
      </c>
      <c r="C133" s="742" t="s">
        <v>8</v>
      </c>
      <c r="D133" s="865"/>
      <c r="E133" s="866"/>
      <c r="F133" s="866"/>
      <c r="G133" s="866"/>
      <c r="H133" s="866"/>
      <c r="I133" s="866"/>
      <c r="J133" s="845">
        <v>0</v>
      </c>
    </row>
    <row r="134" spans="1:12" hidden="1">
      <c r="A134" s="791">
        <v>1177000</v>
      </c>
      <c r="B134" s="795" t="s">
        <v>587</v>
      </c>
      <c r="C134" s="771" t="s">
        <v>358</v>
      </c>
      <c r="D134" s="865">
        <v>0</v>
      </c>
      <c r="E134" s="866">
        <v>0</v>
      </c>
      <c r="F134" s="866">
        <v>0</v>
      </c>
      <c r="G134" s="866">
        <v>0</v>
      </c>
      <c r="H134" s="866">
        <v>0</v>
      </c>
      <c r="I134" s="866">
        <v>0</v>
      </c>
      <c r="J134" s="845">
        <v>0</v>
      </c>
    </row>
    <row r="135" spans="1:12" ht="13.5" hidden="1" thickBot="1">
      <c r="A135" s="785">
        <v>1177100</v>
      </c>
      <c r="B135" s="799" t="s">
        <v>1684</v>
      </c>
      <c r="C135" s="746" t="s">
        <v>259</v>
      </c>
      <c r="D135" s="867"/>
      <c r="E135" s="868"/>
      <c r="F135" s="868"/>
      <c r="G135" s="868"/>
      <c r="H135" s="868"/>
      <c r="I135" s="868"/>
      <c r="J135" s="845">
        <v>0</v>
      </c>
    </row>
    <row r="136" spans="1:12" ht="13.5" thickBot="1">
      <c r="A136" s="801" t="s">
        <v>260</v>
      </c>
      <c r="B136" s="802" t="s">
        <v>261</v>
      </c>
      <c r="C136" s="803"/>
      <c r="D136" s="869"/>
      <c r="E136" s="870"/>
      <c r="F136" s="870"/>
      <c r="G136" s="870"/>
      <c r="H136" s="870"/>
      <c r="I136" s="870"/>
      <c r="J136" s="845">
        <v>0</v>
      </c>
    </row>
    <row r="137" spans="1:12" ht="26.25" thickBot="1">
      <c r="A137" s="805" t="s">
        <v>262</v>
      </c>
      <c r="B137" s="806" t="s">
        <v>648</v>
      </c>
      <c r="C137" s="807" t="s">
        <v>358</v>
      </c>
      <c r="D137" s="871">
        <f>D143+D147+D142+D145+D146</f>
        <v>16020</v>
      </c>
      <c r="E137" s="872">
        <f>+E140</f>
        <v>0</v>
      </c>
      <c r="F137" s="872">
        <f>D137+E137</f>
        <v>16020</v>
      </c>
      <c r="G137" s="872">
        <f>G143+G147+G142+G145+G146</f>
        <v>7020</v>
      </c>
      <c r="H137" s="872">
        <f>H143+H147+H142+H145+H146</f>
        <v>12020</v>
      </c>
      <c r="I137" s="872">
        <f>I143+I147+I142+I145+I146</f>
        <v>16020</v>
      </c>
      <c r="J137" s="850">
        <f>F137</f>
        <v>16020</v>
      </c>
    </row>
    <row r="138" spans="1:12" ht="13.5" thickBot="1">
      <c r="A138" s="808"/>
      <c r="B138" s="809" t="s">
        <v>649</v>
      </c>
      <c r="C138" s="810"/>
      <c r="D138" s="873"/>
      <c r="E138" s="874"/>
      <c r="F138" s="995"/>
      <c r="G138" s="995"/>
      <c r="H138" s="995"/>
      <c r="I138" s="995"/>
      <c r="J138" s="845">
        <v>0</v>
      </c>
    </row>
    <row r="139" spans="1:12">
      <c r="A139" s="801" t="s">
        <v>260</v>
      </c>
      <c r="B139" s="1534" t="s">
        <v>261</v>
      </c>
      <c r="C139" s="1535"/>
      <c r="D139" s="875"/>
      <c r="E139" s="876"/>
      <c r="F139" s="996"/>
      <c r="G139" s="996"/>
      <c r="H139" s="996"/>
      <c r="I139" s="996"/>
      <c r="J139" s="845">
        <v>0</v>
      </c>
    </row>
    <row r="140" spans="1:12" ht="19.5" customHeight="1">
      <c r="A140" s="814" t="s">
        <v>650</v>
      </c>
      <c r="B140" s="815" t="s">
        <v>651</v>
      </c>
      <c r="C140" s="816" t="s">
        <v>358</v>
      </c>
      <c r="D140" s="998">
        <f>D147</f>
        <v>9000</v>
      </c>
      <c r="E140" s="999">
        <f>E143+E147+E142+E145</f>
        <v>0</v>
      </c>
      <c r="F140" s="999">
        <f>F142+F147</f>
        <v>9000</v>
      </c>
      <c r="G140" s="999">
        <f>G143+G147</f>
        <v>0</v>
      </c>
      <c r="H140" s="999">
        <f>H143+H147</f>
        <v>5000</v>
      </c>
      <c r="I140" s="999">
        <f>I143+I147</f>
        <v>9000</v>
      </c>
      <c r="J140" s="850">
        <f>F140</f>
        <v>9000</v>
      </c>
    </row>
    <row r="141" spans="1:12" ht="19.5" customHeight="1">
      <c r="A141" s="818" t="s">
        <v>652</v>
      </c>
      <c r="B141" s="797" t="s">
        <v>1685</v>
      </c>
      <c r="C141" s="819" t="s">
        <v>987</v>
      </c>
      <c r="D141" s="942"/>
      <c r="E141" s="991"/>
      <c r="F141" s="991"/>
      <c r="G141" s="991"/>
      <c r="H141" s="991"/>
      <c r="I141" s="991"/>
      <c r="J141" s="845">
        <v>0</v>
      </c>
    </row>
    <row r="142" spans="1:12" hidden="1">
      <c r="A142" s="818" t="s">
        <v>988</v>
      </c>
      <c r="B142" s="797" t="s">
        <v>1686</v>
      </c>
      <c r="C142" s="819" t="s">
        <v>965</v>
      </c>
      <c r="D142" s="942">
        <v>0</v>
      </c>
      <c r="E142" s="864">
        <v>0</v>
      </c>
      <c r="F142" s="864">
        <f>D142+E142</f>
        <v>0</v>
      </c>
      <c r="G142" s="864">
        <v>0</v>
      </c>
      <c r="H142" s="864">
        <v>0</v>
      </c>
      <c r="I142" s="864">
        <v>0</v>
      </c>
      <c r="J142" s="850">
        <f>F142</f>
        <v>0</v>
      </c>
      <c r="L142" s="626" t="s">
        <v>89</v>
      </c>
    </row>
    <row r="143" spans="1:12" ht="25.5" hidden="1">
      <c r="A143" s="818" t="s">
        <v>966</v>
      </c>
      <c r="B143" s="797" t="s">
        <v>1687</v>
      </c>
      <c r="C143" s="819" t="s">
        <v>968</v>
      </c>
      <c r="D143" s="942">
        <v>0</v>
      </c>
      <c r="E143" s="991">
        <v>0</v>
      </c>
      <c r="F143" s="991">
        <f>D143+E143</f>
        <v>0</v>
      </c>
      <c r="G143" s="991">
        <v>0</v>
      </c>
      <c r="H143" s="991">
        <v>0</v>
      </c>
      <c r="I143" s="991">
        <v>0</v>
      </c>
      <c r="J143" s="845">
        <f>F143</f>
        <v>0</v>
      </c>
    </row>
    <row r="144" spans="1:12" hidden="1">
      <c r="A144" s="818" t="s">
        <v>969</v>
      </c>
      <c r="B144" s="797" t="s">
        <v>1688</v>
      </c>
      <c r="C144" s="819" t="s">
        <v>1099</v>
      </c>
      <c r="D144" s="942"/>
      <c r="E144" s="991"/>
      <c r="F144" s="991"/>
      <c r="G144" s="991"/>
      <c r="H144" s="991"/>
      <c r="I144" s="991"/>
      <c r="J144" s="845">
        <v>0</v>
      </c>
    </row>
    <row r="145" spans="1:13" ht="18" customHeight="1">
      <c r="A145" s="818" t="s">
        <v>138</v>
      </c>
      <c r="B145" s="798" t="s">
        <v>139</v>
      </c>
      <c r="C145" s="819" t="s">
        <v>140</v>
      </c>
      <c r="D145" s="1479">
        <v>7020</v>
      </c>
      <c r="E145" s="2142">
        <v>0</v>
      </c>
      <c r="F145" s="1479">
        <f>D145+E145</f>
        <v>7020</v>
      </c>
      <c r="G145" s="1479">
        <v>7020</v>
      </c>
      <c r="H145" s="1479">
        <v>7020</v>
      </c>
      <c r="I145" s="1479">
        <v>7020</v>
      </c>
      <c r="J145" s="1121">
        <f>F145</f>
        <v>7020</v>
      </c>
      <c r="K145" s="2663" t="s">
        <v>2294</v>
      </c>
      <c r="L145" s="2664"/>
      <c r="M145" s="2664"/>
    </row>
    <row r="146" spans="1:13" ht="19.5" customHeight="1">
      <c r="A146" s="818" t="s">
        <v>141</v>
      </c>
      <c r="B146" s="797" t="s">
        <v>1689</v>
      </c>
      <c r="C146" s="819" t="s">
        <v>897</v>
      </c>
      <c r="D146" s="863">
        <v>0</v>
      </c>
      <c r="E146" s="864">
        <v>0</v>
      </c>
      <c r="F146" s="864">
        <f>D146+E146</f>
        <v>0</v>
      </c>
      <c r="G146" s="864">
        <v>0</v>
      </c>
      <c r="H146" s="864">
        <v>0</v>
      </c>
      <c r="I146" s="864">
        <v>0</v>
      </c>
      <c r="J146" s="850">
        <f>F146</f>
        <v>0</v>
      </c>
    </row>
    <row r="147" spans="1:13" s="857" customFormat="1" ht="25.5" customHeight="1">
      <c r="A147" s="879" t="s">
        <v>898</v>
      </c>
      <c r="B147" s="880" t="s">
        <v>1690</v>
      </c>
      <c r="C147" s="881" t="s">
        <v>900</v>
      </c>
      <c r="D147" s="864">
        <v>9000</v>
      </c>
      <c r="E147" s="864">
        <v>0</v>
      </c>
      <c r="F147" s="864">
        <f>D147+E147</f>
        <v>9000</v>
      </c>
      <c r="G147" s="864">
        <v>0</v>
      </c>
      <c r="H147" s="864">
        <v>5000</v>
      </c>
      <c r="I147" s="864">
        <v>9000</v>
      </c>
      <c r="J147" s="862">
        <f>F147</f>
        <v>9000</v>
      </c>
      <c r="K147" s="626"/>
      <c r="L147" s="626"/>
      <c r="M147" s="626"/>
    </row>
    <row r="148" spans="1:13" ht="20.25" customHeight="1">
      <c r="A148" s="818" t="s">
        <v>655</v>
      </c>
      <c r="B148" s="797" t="s">
        <v>1691</v>
      </c>
      <c r="C148" s="819" t="s">
        <v>657</v>
      </c>
      <c r="D148" s="865"/>
      <c r="E148" s="866"/>
      <c r="F148" s="865"/>
      <c r="G148" s="865"/>
      <c r="H148" s="865"/>
      <c r="I148" s="865"/>
      <c r="J148" s="845">
        <v>0</v>
      </c>
    </row>
    <row r="149" spans="1:13" ht="16.5" customHeight="1">
      <c r="A149" s="818" t="s">
        <v>658</v>
      </c>
      <c r="B149" s="795" t="s">
        <v>659</v>
      </c>
      <c r="C149" s="820" t="s">
        <v>358</v>
      </c>
      <c r="D149" s="865">
        <v>0</v>
      </c>
      <c r="E149" s="866">
        <v>0</v>
      </c>
      <c r="F149" s="865">
        <v>0</v>
      </c>
      <c r="G149" s="865">
        <v>0</v>
      </c>
      <c r="H149" s="865">
        <v>0</v>
      </c>
      <c r="I149" s="865">
        <v>0</v>
      </c>
      <c r="J149" s="850">
        <v>0</v>
      </c>
    </row>
    <row r="150" spans="1:13" ht="12.75" hidden="1" customHeight="1">
      <c r="A150" s="818" t="s">
        <v>660</v>
      </c>
      <c r="B150" s="798" t="s">
        <v>661</v>
      </c>
      <c r="C150" s="819" t="s">
        <v>662</v>
      </c>
      <c r="D150" s="865"/>
      <c r="E150" s="866"/>
      <c r="F150" s="865"/>
      <c r="G150" s="865"/>
      <c r="H150" s="865"/>
      <c r="I150" s="865"/>
      <c r="J150" s="845">
        <v>0</v>
      </c>
    </row>
    <row r="151" spans="1:13" ht="12.75" hidden="1" customHeight="1">
      <c r="A151" s="818" t="s">
        <v>663</v>
      </c>
      <c r="B151" s="798" t="s">
        <v>664</v>
      </c>
      <c r="C151" s="819" t="s">
        <v>665</v>
      </c>
      <c r="D151" s="865"/>
      <c r="E151" s="866"/>
      <c r="F151" s="865"/>
      <c r="G151" s="865"/>
      <c r="H151" s="865"/>
      <c r="I151" s="865"/>
      <c r="J151" s="845">
        <v>0</v>
      </c>
    </row>
    <row r="152" spans="1:13" ht="25.5" hidden="1">
      <c r="A152" s="818" t="s">
        <v>666</v>
      </c>
      <c r="B152" s="797" t="s">
        <v>1692</v>
      </c>
      <c r="C152" s="819" t="s">
        <v>314</v>
      </c>
      <c r="D152" s="865"/>
      <c r="E152" s="866"/>
      <c r="F152" s="865"/>
      <c r="G152" s="865"/>
      <c r="H152" s="865"/>
      <c r="I152" s="865"/>
      <c r="J152" s="845">
        <v>0</v>
      </c>
    </row>
    <row r="153" spans="1:13" hidden="1">
      <c r="A153" s="818" t="s">
        <v>315</v>
      </c>
      <c r="B153" s="797" t="s">
        <v>1693</v>
      </c>
      <c r="C153" s="819" t="s">
        <v>317</v>
      </c>
      <c r="D153" s="865"/>
      <c r="E153" s="866"/>
      <c r="F153" s="865"/>
      <c r="G153" s="865"/>
      <c r="H153" s="865"/>
      <c r="I153" s="865"/>
      <c r="J153" s="845">
        <v>0</v>
      </c>
    </row>
    <row r="154" spans="1:13" hidden="1">
      <c r="A154" s="818" t="s">
        <v>318</v>
      </c>
      <c r="B154" s="795" t="s">
        <v>319</v>
      </c>
      <c r="C154" s="820" t="s">
        <v>358</v>
      </c>
      <c r="D154" s="865">
        <v>0</v>
      </c>
      <c r="E154" s="866">
        <v>0</v>
      </c>
      <c r="F154" s="865">
        <v>0</v>
      </c>
      <c r="G154" s="865">
        <v>0</v>
      </c>
      <c r="H154" s="865">
        <v>0</v>
      </c>
      <c r="I154" s="865">
        <v>0</v>
      </c>
      <c r="J154" s="845">
        <v>0</v>
      </c>
    </row>
    <row r="155" spans="1:13" hidden="1">
      <c r="A155" s="818" t="s">
        <v>320</v>
      </c>
      <c r="B155" s="798" t="s">
        <v>1105</v>
      </c>
      <c r="C155" s="819" t="s">
        <v>321</v>
      </c>
      <c r="D155" s="865"/>
      <c r="E155" s="866"/>
      <c r="F155" s="865"/>
      <c r="G155" s="865"/>
      <c r="H155" s="865"/>
      <c r="I155" s="865"/>
      <c r="J155" s="845">
        <v>0</v>
      </c>
    </row>
    <row r="156" spans="1:13" hidden="1">
      <c r="A156" s="821" t="s">
        <v>322</v>
      </c>
      <c r="B156" s="822" t="s">
        <v>323</v>
      </c>
      <c r="C156" s="820" t="s">
        <v>358</v>
      </c>
      <c r="D156" s="865">
        <v>0</v>
      </c>
      <c r="E156" s="866">
        <v>0</v>
      </c>
      <c r="F156" s="865">
        <v>0</v>
      </c>
      <c r="G156" s="865">
        <v>0</v>
      </c>
      <c r="H156" s="865">
        <v>0</v>
      </c>
      <c r="I156" s="865">
        <v>0</v>
      </c>
      <c r="J156" s="845">
        <v>0</v>
      </c>
    </row>
    <row r="157" spans="1:13" hidden="1">
      <c r="A157" s="818" t="s">
        <v>324</v>
      </c>
      <c r="B157" s="798" t="s">
        <v>1106</v>
      </c>
      <c r="C157" s="819" t="s">
        <v>325</v>
      </c>
      <c r="D157" s="865"/>
      <c r="E157" s="866"/>
      <c r="F157" s="865"/>
      <c r="G157" s="865"/>
      <c r="H157" s="865"/>
      <c r="I157" s="865"/>
      <c r="J157" s="845">
        <v>0</v>
      </c>
    </row>
    <row r="158" spans="1:13" hidden="1">
      <c r="A158" s="818" t="s">
        <v>326</v>
      </c>
      <c r="B158" s="798" t="s">
        <v>1107</v>
      </c>
      <c r="C158" s="819" t="s">
        <v>327</v>
      </c>
      <c r="D158" s="865"/>
      <c r="E158" s="866"/>
      <c r="F158" s="865"/>
      <c r="G158" s="865"/>
      <c r="H158" s="865"/>
      <c r="I158" s="865"/>
      <c r="J158" s="845">
        <v>0</v>
      </c>
    </row>
    <row r="159" spans="1:13" hidden="1">
      <c r="A159" s="818" t="s">
        <v>328</v>
      </c>
      <c r="B159" s="797" t="s">
        <v>1694</v>
      </c>
      <c r="C159" s="819" t="s">
        <v>330</v>
      </c>
      <c r="D159" s="865"/>
      <c r="E159" s="866"/>
      <c r="F159" s="865"/>
      <c r="G159" s="865"/>
      <c r="H159" s="865"/>
      <c r="I159" s="865"/>
      <c r="J159" s="845">
        <v>0</v>
      </c>
    </row>
    <row r="160" spans="1:13" ht="13.5" thickBot="1">
      <c r="A160" s="823">
        <v>1244000</v>
      </c>
      <c r="B160" s="824" t="s">
        <v>1695</v>
      </c>
      <c r="C160" s="819" t="s">
        <v>1134</v>
      </c>
      <c r="D160" s="883"/>
      <c r="E160" s="1382"/>
      <c r="F160" s="883"/>
      <c r="G160" s="883"/>
      <c r="H160" s="883"/>
      <c r="I160" s="883"/>
      <c r="J160" s="845">
        <v>0</v>
      </c>
    </row>
    <row r="161" spans="1:10" ht="26.25" thickBot="1">
      <c r="A161" s="826">
        <v>1000000</v>
      </c>
      <c r="B161" s="827" t="s">
        <v>1135</v>
      </c>
      <c r="C161" s="828" t="s">
        <v>358</v>
      </c>
      <c r="D161" s="1413">
        <f t="shared" ref="D161:H161" si="0">D34+D137</f>
        <v>31520</v>
      </c>
      <c r="E161" s="1573">
        <f t="shared" si="0"/>
        <v>0</v>
      </c>
      <c r="F161" s="1413">
        <f t="shared" si="0"/>
        <v>31520</v>
      </c>
      <c r="G161" s="1413">
        <f t="shared" si="0"/>
        <v>11020</v>
      </c>
      <c r="H161" s="1413">
        <f t="shared" si="0"/>
        <v>20020</v>
      </c>
      <c r="I161" s="1413">
        <f>I34+I137</f>
        <v>28020</v>
      </c>
      <c r="J161" s="1413">
        <f>F161</f>
        <v>31520</v>
      </c>
    </row>
    <row r="162" spans="1:10" ht="1.5" customHeight="1">
      <c r="A162" s="829"/>
      <c r="B162" s="830"/>
      <c r="C162" s="831"/>
      <c r="D162" s="678"/>
      <c r="F162" s="678"/>
      <c r="G162" s="678"/>
      <c r="H162" s="678"/>
      <c r="I162" s="678"/>
      <c r="J162" s="678"/>
    </row>
    <row r="163" spans="1:10" ht="12.75" hidden="1" customHeight="1">
      <c r="A163" s="2617"/>
      <c r="B163" s="2617"/>
      <c r="C163" s="2617"/>
      <c r="D163" s="2617"/>
      <c r="E163" s="2617"/>
      <c r="F163" s="2617"/>
      <c r="G163" s="2617"/>
      <c r="H163" s="2617"/>
      <c r="I163" s="2617"/>
      <c r="J163" s="2617"/>
    </row>
    <row r="164" spans="1:10" s="678" customFormat="1" ht="15.75" customHeight="1">
      <c r="A164" s="2594" t="s">
        <v>2261</v>
      </c>
      <c r="B164" s="2594"/>
      <c r="C164" s="2594"/>
      <c r="D164" s="2594"/>
      <c r="E164" s="2594"/>
      <c r="F164" s="2594"/>
      <c r="G164" s="2594"/>
      <c r="H164" s="2594"/>
      <c r="I164" s="2594"/>
      <c r="J164" s="2594"/>
    </row>
    <row r="165" spans="1:10" ht="12.75" customHeight="1">
      <c r="A165" s="2610" t="s">
        <v>1114</v>
      </c>
      <c r="B165" s="2610"/>
      <c r="C165" s="2610"/>
      <c r="D165" s="2610"/>
      <c r="E165" s="2610"/>
      <c r="F165" s="2610"/>
      <c r="G165" s="2610"/>
      <c r="H165" s="2610"/>
      <c r="I165" s="2610"/>
      <c r="J165" s="2610"/>
    </row>
    <row r="166" spans="1:10" ht="12.75" customHeight="1">
      <c r="A166" s="832" t="s">
        <v>1696</v>
      </c>
      <c r="B166" s="832"/>
      <c r="C166" s="833"/>
      <c r="D166" s="832"/>
      <c r="E166" s="1679"/>
      <c r="F166" s="832"/>
      <c r="G166" s="832" t="s">
        <v>1143</v>
      </c>
      <c r="J166" s="832"/>
    </row>
    <row r="167" spans="1:10" ht="12" customHeight="1">
      <c r="A167" s="834" t="s">
        <v>1697</v>
      </c>
      <c r="B167" s="834"/>
      <c r="C167" s="834"/>
      <c r="D167" s="678"/>
      <c r="E167" s="1680" t="s">
        <v>309</v>
      </c>
      <c r="F167" s="678"/>
      <c r="G167" s="675" t="s">
        <v>310</v>
      </c>
      <c r="J167" s="834"/>
    </row>
    <row r="168" spans="1:10" ht="12.75" hidden="1" customHeight="1">
      <c r="A168" s="835"/>
      <c r="B168" s="835"/>
      <c r="C168" s="834"/>
      <c r="D168" s="835"/>
      <c r="E168" s="1809"/>
      <c r="F168" s="835"/>
      <c r="G168" s="835"/>
      <c r="J168" s="835"/>
    </row>
    <row r="169" spans="1:10" ht="14.25">
      <c r="A169" s="832" t="s">
        <v>2075</v>
      </c>
      <c r="B169" s="832"/>
      <c r="C169" s="833"/>
      <c r="D169" s="832"/>
      <c r="E169" s="1679"/>
      <c r="F169" s="832"/>
      <c r="G169" s="832" t="s">
        <v>1147</v>
      </c>
      <c r="H169" s="832"/>
      <c r="I169" s="832"/>
      <c r="J169" s="832"/>
    </row>
    <row r="170" spans="1:10" ht="14.25">
      <c r="A170" s="834" t="s">
        <v>1700</v>
      </c>
      <c r="B170" s="833" t="s">
        <v>642</v>
      </c>
      <c r="C170" s="836"/>
      <c r="D170" s="678"/>
      <c r="E170" s="1680" t="s">
        <v>309</v>
      </c>
      <c r="F170" s="678"/>
      <c r="G170" s="675" t="s">
        <v>310</v>
      </c>
      <c r="H170" s="678"/>
      <c r="I170" s="678"/>
      <c r="J170" s="834"/>
    </row>
    <row r="171" spans="1:10" ht="12.75" customHeight="1"/>
    <row r="172" spans="1:10" ht="12.75" customHeight="1"/>
    <row r="173" spans="1:10" ht="12.75" customHeight="1"/>
    <row r="174" spans="1:10" ht="12.75" customHeight="1"/>
  </sheetData>
  <mergeCells count="19">
    <mergeCell ref="A164:J164"/>
    <mergeCell ref="A165:J165"/>
    <mergeCell ref="F25:J26"/>
    <mergeCell ref="F31:F32"/>
    <mergeCell ref="G31:J31"/>
    <mergeCell ref="A163:J163"/>
    <mergeCell ref="H29:J29"/>
    <mergeCell ref="F1:J1"/>
    <mergeCell ref="F3:J3"/>
    <mergeCell ref="A12:E12"/>
    <mergeCell ref="A13:E13"/>
    <mergeCell ref="A14:B14"/>
    <mergeCell ref="A8:E8"/>
    <mergeCell ref="K145:M145"/>
    <mergeCell ref="A18:E19"/>
    <mergeCell ref="F18:J19"/>
    <mergeCell ref="A15:J15"/>
    <mergeCell ref="A16:J16"/>
    <mergeCell ref="A17:J17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C00000"/>
  </sheetPr>
  <dimension ref="A1:L176"/>
  <sheetViews>
    <sheetView topLeftCell="A28" workbookViewId="0">
      <selection activeCell="A164" sqref="A164:XFD164"/>
    </sheetView>
  </sheetViews>
  <sheetFormatPr defaultRowHeight="12.75"/>
  <cols>
    <col min="1" max="1" width="7" style="626" customWidth="1"/>
    <col min="2" max="2" width="37.140625" style="626" customWidth="1"/>
    <col min="3" max="3" width="8.140625" style="626" customWidth="1"/>
    <col min="4" max="4" width="10.7109375" style="626" customWidth="1"/>
    <col min="5" max="5" width="9.7109375" style="626" customWidth="1"/>
    <col min="6" max="6" width="11.140625" style="626" customWidth="1"/>
    <col min="7" max="7" width="12.5703125" style="626" customWidth="1"/>
    <col min="8" max="8" width="11.5703125" style="626" customWidth="1"/>
    <col min="9" max="9" width="12.5703125" style="626" customWidth="1"/>
    <col min="10" max="10" width="10.710937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8"/>
      <c r="B1" s="679"/>
      <c r="C1" s="680"/>
      <c r="D1" s="678"/>
      <c r="E1" s="681"/>
      <c r="F1" s="2598" t="s">
        <v>32</v>
      </c>
      <c r="G1" s="2598"/>
      <c r="H1" s="2598"/>
      <c r="I1" s="2598"/>
      <c r="J1" s="2598"/>
      <c r="K1" s="678"/>
      <c r="L1" s="678"/>
    </row>
    <row r="2" spans="1:12">
      <c r="A2" s="678"/>
      <c r="B2" s="679"/>
      <c r="C2" s="680"/>
      <c r="D2" s="678"/>
      <c r="E2" s="681"/>
      <c r="F2" s="682"/>
      <c r="G2" s="682"/>
      <c r="H2" s="682"/>
      <c r="I2" s="682"/>
      <c r="J2" s="682"/>
      <c r="K2" s="678"/>
      <c r="L2" s="678"/>
    </row>
    <row r="3" spans="1:12">
      <c r="A3" s="678"/>
      <c r="B3" s="679"/>
      <c r="C3" s="680"/>
      <c r="D3" s="678"/>
      <c r="E3" s="681"/>
      <c r="F3" s="2599" t="s">
        <v>890</v>
      </c>
      <c r="G3" s="2599"/>
      <c r="H3" s="2599"/>
      <c r="I3" s="2599"/>
      <c r="J3" s="2599"/>
      <c r="K3" s="678"/>
      <c r="L3" s="678"/>
    </row>
    <row r="4" spans="1:12">
      <c r="A4" s="678"/>
      <c r="B4" s="679"/>
      <c r="C4" s="680"/>
      <c r="D4" s="678"/>
      <c r="E4" s="681"/>
      <c r="F4" s="683" t="s">
        <v>34</v>
      </c>
      <c r="G4" s="683"/>
      <c r="H4" s="678"/>
      <c r="I4" s="678"/>
      <c r="J4" s="678"/>
      <c r="K4" s="678"/>
      <c r="L4" s="678"/>
    </row>
    <row r="5" spans="1:12">
      <c r="A5" s="678"/>
      <c r="B5" s="836" t="s">
        <v>35</v>
      </c>
      <c r="C5" s="680"/>
      <c r="D5" s="678"/>
      <c r="E5" s="681"/>
      <c r="F5" s="681"/>
      <c r="G5" s="685" t="s">
        <v>174</v>
      </c>
      <c r="H5" s="678"/>
      <c r="I5" s="678"/>
      <c r="J5" s="678"/>
      <c r="K5" s="678"/>
      <c r="L5" s="678"/>
    </row>
    <row r="6" spans="1:12">
      <c r="A6" s="686"/>
      <c r="B6" s="687"/>
      <c r="C6" s="680"/>
      <c r="D6" s="678"/>
      <c r="E6" s="681" t="s">
        <v>175</v>
      </c>
      <c r="F6" s="683" t="s">
        <v>935</v>
      </c>
      <c r="G6" s="678"/>
      <c r="H6" s="678"/>
      <c r="I6" s="678"/>
      <c r="J6" s="688"/>
      <c r="K6" s="678"/>
      <c r="L6" s="678"/>
    </row>
    <row r="7" spans="1:12" s="678" customFormat="1">
      <c r="A7" s="688" t="s">
        <v>2279</v>
      </c>
      <c r="B7" s="679"/>
      <c r="C7" s="689"/>
      <c r="F7" s="681"/>
      <c r="G7" s="681"/>
    </row>
    <row r="8" spans="1:12" s="688" customFormat="1" ht="10.5">
      <c r="A8" s="2600" t="s">
        <v>1118</v>
      </c>
      <c r="B8" s="2600"/>
      <c r="C8" s="2600"/>
      <c r="D8" s="2600"/>
      <c r="E8" s="2600"/>
    </row>
    <row r="9" spans="1:12">
      <c r="A9" s="678"/>
      <c r="B9" s="679"/>
      <c r="C9" s="680"/>
      <c r="D9" s="678"/>
      <c r="E9" s="681"/>
      <c r="F9" s="681"/>
      <c r="G9" s="678"/>
      <c r="H9" s="678"/>
      <c r="I9" s="678"/>
      <c r="J9" s="678"/>
      <c r="K9" s="678"/>
      <c r="L9" s="678"/>
    </row>
    <row r="10" spans="1:12">
      <c r="A10" s="2602" t="s">
        <v>1153</v>
      </c>
      <c r="B10" s="2602"/>
      <c r="C10" s="2602"/>
      <c r="D10" s="2602"/>
      <c r="E10" s="2602"/>
      <c r="F10" s="681"/>
      <c r="G10" s="690" t="s">
        <v>208</v>
      </c>
      <c r="H10" s="678"/>
      <c r="I10" s="678"/>
      <c r="J10" s="678"/>
      <c r="K10" s="678"/>
      <c r="L10" s="678"/>
    </row>
    <row r="11" spans="1:12">
      <c r="A11" s="2597" t="s">
        <v>903</v>
      </c>
      <c r="B11" s="2597"/>
      <c r="C11" s="2597"/>
      <c r="D11" s="2597"/>
      <c r="E11" s="2597"/>
      <c r="F11" s="681"/>
      <c r="G11" s="678"/>
      <c r="H11" s="678"/>
      <c r="I11" s="678"/>
      <c r="J11" s="678"/>
      <c r="K11" s="678"/>
      <c r="L11" s="678"/>
    </row>
    <row r="12" spans="1:12" s="857" customFormat="1">
      <c r="A12" s="2603" t="s">
        <v>2266</v>
      </c>
      <c r="B12" s="2604"/>
      <c r="C12" s="1530"/>
      <c r="F12" s="1531"/>
      <c r="G12" s="1531"/>
    </row>
    <row r="13" spans="1:12" ht="15.75">
      <c r="A13" s="2632" t="s">
        <v>816</v>
      </c>
      <c r="B13" s="2632"/>
      <c r="C13" s="2632"/>
      <c r="D13" s="2632"/>
      <c r="E13" s="2632"/>
      <c r="F13" s="2632"/>
      <c r="G13" s="2632"/>
      <c r="H13" s="2632"/>
      <c r="I13" s="2632"/>
      <c r="J13" s="2632"/>
      <c r="K13" s="678"/>
      <c r="L13" s="678"/>
    </row>
    <row r="14" spans="1:12" ht="14.25">
      <c r="A14" s="2638" t="s">
        <v>1036</v>
      </c>
      <c r="B14" s="2622"/>
      <c r="C14" s="2622"/>
      <c r="D14" s="2622"/>
      <c r="E14" s="2622"/>
      <c r="F14" s="2622"/>
      <c r="G14" s="2622"/>
      <c r="H14" s="2622"/>
      <c r="I14" s="2622"/>
      <c r="J14" s="2622"/>
      <c r="K14" s="678"/>
      <c r="L14" s="678"/>
    </row>
    <row r="15" spans="1:12" ht="16.5">
      <c r="A15" s="2639" t="s">
        <v>2233</v>
      </c>
      <c r="B15" s="2639"/>
      <c r="C15" s="2639"/>
      <c r="D15" s="2639"/>
      <c r="E15" s="2639"/>
      <c r="F15" s="2639"/>
      <c r="G15" s="2639"/>
      <c r="H15" s="2639"/>
      <c r="I15" s="2639"/>
      <c r="J15" s="2639"/>
      <c r="K15" s="678"/>
      <c r="L15" s="678"/>
    </row>
    <row r="16" spans="1:12" ht="12.75" customHeight="1">
      <c r="A16" s="2619" t="s">
        <v>2229</v>
      </c>
      <c r="B16" s="2619"/>
      <c r="C16" s="2619"/>
      <c r="D16" s="2619"/>
      <c r="E16" s="2619"/>
      <c r="F16" s="2619"/>
      <c r="G16" s="2619"/>
      <c r="H16" s="2619"/>
      <c r="I16" s="2619"/>
      <c r="J16" s="2619"/>
      <c r="K16" s="688"/>
      <c r="L16" s="688"/>
    </row>
    <row r="17" spans="1:12" ht="9" customHeight="1">
      <c r="A17" s="2619"/>
      <c r="B17" s="2619"/>
      <c r="C17" s="2619"/>
      <c r="D17" s="2619"/>
      <c r="E17" s="2619"/>
      <c r="F17" s="2619"/>
      <c r="G17" s="2619"/>
      <c r="H17" s="2619"/>
      <c r="I17" s="2619"/>
      <c r="J17" s="2619"/>
      <c r="K17" s="688"/>
      <c r="L17" s="688"/>
    </row>
    <row r="18" spans="1:12">
      <c r="A18" s="693" t="s">
        <v>445</v>
      </c>
      <c r="B18" s="694"/>
      <c r="C18" s="694"/>
      <c r="D18" s="694"/>
      <c r="E18" s="688"/>
      <c r="F18" s="695" t="s">
        <v>332</v>
      </c>
      <c r="G18" s="688"/>
      <c r="H18" s="688"/>
      <c r="I18" s="688"/>
      <c r="J18" s="688"/>
      <c r="K18" s="688"/>
      <c r="L18" s="688"/>
    </row>
    <row r="19" spans="1:12">
      <c r="A19" s="693" t="s">
        <v>1004</v>
      </c>
      <c r="B19" s="696"/>
      <c r="C19" s="696"/>
      <c r="D19" s="696"/>
      <c r="E19" s="696"/>
      <c r="F19" s="693" t="s">
        <v>333</v>
      </c>
      <c r="G19" s="660" t="s">
        <v>1115</v>
      </c>
      <c r="H19" s="656" t="s">
        <v>672</v>
      </c>
      <c r="I19" s="657">
        <v>1</v>
      </c>
      <c r="J19" s="696"/>
      <c r="K19" s="696"/>
      <c r="L19" s="696"/>
    </row>
    <row r="20" spans="1:12">
      <c r="A20" s="693" t="s">
        <v>334</v>
      </c>
      <c r="B20" s="693"/>
      <c r="C20" s="693"/>
      <c r="D20" s="693"/>
      <c r="E20" s="693"/>
      <c r="F20" s="696"/>
      <c r="G20" s="693"/>
      <c r="H20" s="696"/>
      <c r="I20" s="693"/>
      <c r="J20" s="693"/>
      <c r="K20" s="693"/>
      <c r="L20" s="693"/>
    </row>
    <row r="21" spans="1:12">
      <c r="A21" s="693" t="s">
        <v>926</v>
      </c>
      <c r="B21" s="693"/>
      <c r="C21" s="693"/>
      <c r="D21" s="697"/>
      <c r="E21" s="697"/>
      <c r="F21" s="693" t="s">
        <v>1846</v>
      </c>
      <c r="G21" s="693"/>
      <c r="H21" s="693"/>
      <c r="I21" s="693"/>
      <c r="J21" s="693"/>
      <c r="K21" s="693"/>
      <c r="L21" s="693"/>
    </row>
    <row r="22" spans="1:12" ht="24" customHeight="1">
      <c r="A22" s="693" t="s">
        <v>1660</v>
      </c>
      <c r="B22" s="696"/>
      <c r="C22" s="696"/>
      <c r="D22" s="696"/>
      <c r="E22" s="696"/>
      <c r="F22" s="693" t="s">
        <v>52</v>
      </c>
      <c r="G22" s="693"/>
      <c r="H22" s="693"/>
      <c r="I22" s="696"/>
      <c r="J22" s="698"/>
      <c r="K22" s="696"/>
      <c r="L22" s="696"/>
    </row>
    <row r="23" spans="1:12" ht="17.25" customHeight="1">
      <c r="A23" s="696" t="s">
        <v>207</v>
      </c>
      <c r="B23" s="698"/>
      <c r="C23" s="699"/>
      <c r="D23" s="696"/>
      <c r="E23" s="696"/>
      <c r="F23" s="2611" t="s">
        <v>942</v>
      </c>
      <c r="G23" s="2611"/>
      <c r="H23" s="2611"/>
      <c r="I23" s="2611"/>
      <c r="J23" s="2611"/>
      <c r="K23" s="696"/>
      <c r="L23" s="696"/>
    </row>
    <row r="24" spans="1:12" ht="13.5" thickBot="1">
      <c r="A24" s="695" t="s">
        <v>916</v>
      </c>
      <c r="B24" s="700"/>
      <c r="C24" s="701"/>
      <c r="D24" s="700"/>
      <c r="E24" s="696"/>
      <c r="F24" s="2611"/>
      <c r="G24" s="2611"/>
      <c r="H24" s="2611"/>
      <c r="I24" s="2611"/>
      <c r="J24" s="2611"/>
      <c r="K24" s="696"/>
      <c r="L24" s="696"/>
    </row>
    <row r="25" spans="1:12" ht="13.5" thickBot="1">
      <c r="A25" s="693" t="s">
        <v>116</v>
      </c>
      <c r="B25" s="696"/>
      <c r="C25" s="699"/>
      <c r="D25" s="698"/>
      <c r="E25" s="702"/>
      <c r="G25" s="703"/>
      <c r="H25" s="704"/>
      <c r="I25" s="705"/>
      <c r="K25" s="698"/>
      <c r="L25" s="698"/>
    </row>
    <row r="26" spans="1:12" ht="13.5" thickBot="1">
      <c r="A26" s="693" t="s">
        <v>418</v>
      </c>
      <c r="B26" s="696"/>
      <c r="C26" s="696"/>
      <c r="D26" s="700"/>
      <c r="E26" s="700"/>
      <c r="F26" s="700"/>
      <c r="G26" s="706" t="s">
        <v>419</v>
      </c>
      <c r="H26" s="696"/>
      <c r="I26" s="698"/>
      <c r="J26" s="698"/>
      <c r="K26" s="700"/>
      <c r="L26" s="700"/>
    </row>
    <row r="27" spans="1:12" ht="13.5" thickBot="1">
      <c r="A27" s="693" t="s">
        <v>420</v>
      </c>
      <c r="B27" s="707"/>
      <c r="C27" s="708"/>
      <c r="D27" s="699"/>
      <c r="E27" s="709"/>
      <c r="F27" s="710"/>
      <c r="G27" s="688"/>
      <c r="H27" s="2618">
        <v>900272000515</v>
      </c>
      <c r="I27" s="2618"/>
      <c r="J27" s="2618"/>
      <c r="K27" s="688"/>
      <c r="L27" s="688"/>
    </row>
    <row r="28" spans="1:12" ht="4.5" customHeight="1" thickBot="1"/>
    <row r="29" spans="1:12" ht="49.5" customHeight="1" thickBot="1">
      <c r="A29" s="711" t="s">
        <v>406</v>
      </c>
      <c r="B29" s="712" t="s">
        <v>421</v>
      </c>
      <c r="C29" s="713"/>
      <c r="D29" s="712" t="s">
        <v>422</v>
      </c>
      <c r="E29" s="714"/>
      <c r="F29" s="2612" t="s">
        <v>362</v>
      </c>
      <c r="G29" s="2614" t="s">
        <v>363</v>
      </c>
      <c r="H29" s="2615"/>
      <c r="I29" s="2615"/>
      <c r="J29" s="2616"/>
    </row>
    <row r="30" spans="1:12" ht="33.75" customHeight="1" thickBot="1">
      <c r="A30" s="715"/>
      <c r="B30" s="716" t="s">
        <v>349</v>
      </c>
      <c r="C30" s="1852" t="s">
        <v>671</v>
      </c>
      <c r="D30" s="718" t="s">
        <v>796</v>
      </c>
      <c r="E30" s="719" t="s">
        <v>971</v>
      </c>
      <c r="F30" s="2613"/>
      <c r="G30" s="718" t="s">
        <v>972</v>
      </c>
      <c r="H30" s="718" t="s">
        <v>973</v>
      </c>
      <c r="I30" s="718" t="s">
        <v>974</v>
      </c>
      <c r="J30" s="718" t="s">
        <v>975</v>
      </c>
    </row>
    <row r="31" spans="1:12" ht="18" customHeight="1" thickBot="1">
      <c r="A31" s="720" t="s">
        <v>976</v>
      </c>
      <c r="B31" s="721" t="s">
        <v>977</v>
      </c>
      <c r="C31" s="722" t="s">
        <v>978</v>
      </c>
      <c r="D31" s="723" t="s">
        <v>739</v>
      </c>
      <c r="E31" s="723" t="s">
        <v>740</v>
      </c>
      <c r="F31" s="723" t="s">
        <v>672</v>
      </c>
      <c r="G31" s="724">
        <v>4</v>
      </c>
      <c r="H31" s="725">
        <v>5</v>
      </c>
      <c r="I31" s="726">
        <v>6</v>
      </c>
      <c r="J31" s="725">
        <v>7</v>
      </c>
    </row>
    <row r="32" spans="1:12" ht="27.75" customHeight="1" thickBot="1">
      <c r="A32" s="720">
        <v>1100000</v>
      </c>
      <c r="B32" s="727" t="s">
        <v>1661</v>
      </c>
      <c r="C32" s="728" t="s">
        <v>358</v>
      </c>
      <c r="D32" s="1743">
        <f>D33</f>
        <v>0</v>
      </c>
      <c r="E32" s="1743">
        <f>E102</f>
        <v>0</v>
      </c>
      <c r="F32" s="1743"/>
      <c r="G32" s="1743">
        <v>0</v>
      </c>
      <c r="H32" s="1743">
        <v>0</v>
      </c>
      <c r="I32" s="1743">
        <v>0</v>
      </c>
      <c r="J32" s="1743">
        <f>F32</f>
        <v>0</v>
      </c>
    </row>
    <row r="33" spans="1:10" ht="4.5" hidden="1" customHeight="1" thickBot="1">
      <c r="A33" s="720">
        <v>1110000</v>
      </c>
      <c r="B33" s="1658" t="s">
        <v>981</v>
      </c>
      <c r="C33" s="728" t="s">
        <v>358</v>
      </c>
      <c r="D33" s="1744">
        <v>0</v>
      </c>
      <c r="E33" s="1744">
        <v>0</v>
      </c>
      <c r="F33" s="1744">
        <v>0</v>
      </c>
      <c r="G33" s="1744">
        <v>0</v>
      </c>
      <c r="H33" s="1744">
        <v>0</v>
      </c>
      <c r="I33" s="1744">
        <v>0</v>
      </c>
      <c r="J33" s="1744">
        <v>0</v>
      </c>
    </row>
    <row r="34" spans="1:10" ht="29.25" hidden="1" thickBot="1">
      <c r="A34" s="732">
        <v>1110000</v>
      </c>
      <c r="B34" s="733" t="s">
        <v>803</v>
      </c>
      <c r="C34" s="734" t="s">
        <v>358</v>
      </c>
      <c r="D34" s="1745">
        <v>0</v>
      </c>
      <c r="E34" s="1745">
        <v>0</v>
      </c>
      <c r="F34" s="1745">
        <v>0</v>
      </c>
      <c r="G34" s="1745">
        <v>0</v>
      </c>
      <c r="H34" s="1745">
        <v>0</v>
      </c>
      <c r="I34" s="1745">
        <v>0</v>
      </c>
      <c r="J34" s="1745">
        <v>0</v>
      </c>
    </row>
    <row r="35" spans="1:10" ht="26.25" hidden="1" thickBot="1">
      <c r="A35" s="736">
        <v>1111000</v>
      </c>
      <c r="B35" s="737" t="s">
        <v>673</v>
      </c>
      <c r="C35" s="738" t="s">
        <v>804</v>
      </c>
      <c r="D35" s="1601"/>
      <c r="E35" s="1601"/>
      <c r="F35" s="1601"/>
      <c r="G35" s="1601"/>
      <c r="H35" s="1601"/>
      <c r="I35" s="1601"/>
      <c r="J35" s="1601">
        <v>0</v>
      </c>
    </row>
    <row r="36" spans="1:10" ht="39" hidden="1" thickBot="1">
      <c r="A36" s="740">
        <v>1112000</v>
      </c>
      <c r="B36" s="741" t="s">
        <v>271</v>
      </c>
      <c r="C36" s="742" t="s">
        <v>805</v>
      </c>
      <c r="D36" s="1748"/>
      <c r="E36" s="1748"/>
      <c r="F36" s="1748"/>
      <c r="G36" s="1748"/>
      <c r="H36" s="1748"/>
      <c r="I36" s="1748"/>
      <c r="J36" s="1601">
        <v>0</v>
      </c>
    </row>
    <row r="37" spans="1:10" ht="39" hidden="1" thickBot="1">
      <c r="A37" s="740">
        <v>1113000</v>
      </c>
      <c r="B37" s="741" t="s">
        <v>806</v>
      </c>
      <c r="C37" s="742" t="s">
        <v>807</v>
      </c>
      <c r="D37" s="1748"/>
      <c r="E37" s="1748"/>
      <c r="F37" s="1748"/>
      <c r="G37" s="1748"/>
      <c r="H37" s="1748"/>
      <c r="I37" s="1748"/>
      <c r="J37" s="1601">
        <v>0</v>
      </c>
    </row>
    <row r="38" spans="1:10" ht="51.75" hidden="1" thickBot="1">
      <c r="A38" s="740">
        <v>1114000</v>
      </c>
      <c r="B38" s="741" t="s">
        <v>398</v>
      </c>
      <c r="C38" s="742" t="s">
        <v>399</v>
      </c>
      <c r="D38" s="1748"/>
      <c r="E38" s="1748"/>
      <c r="F38" s="1748"/>
      <c r="G38" s="1748"/>
      <c r="H38" s="1748"/>
      <c r="I38" s="1748"/>
      <c r="J38" s="1601">
        <v>0</v>
      </c>
    </row>
    <row r="39" spans="1:10" ht="13.5" hidden="1" thickBot="1">
      <c r="A39" s="740">
        <v>1115000</v>
      </c>
      <c r="B39" s="741" t="s">
        <v>615</v>
      </c>
      <c r="C39" s="742" t="s">
        <v>388</v>
      </c>
      <c r="D39" s="1748"/>
      <c r="E39" s="1748"/>
      <c r="F39" s="1748"/>
      <c r="G39" s="1748"/>
      <c r="H39" s="1748"/>
      <c r="I39" s="1748"/>
      <c r="J39" s="1601">
        <v>0</v>
      </c>
    </row>
    <row r="40" spans="1:10" ht="26.25" hidden="1" thickBot="1">
      <c r="A40" s="740">
        <v>1116000</v>
      </c>
      <c r="B40" s="741" t="s">
        <v>1024</v>
      </c>
      <c r="C40" s="742" t="s">
        <v>389</v>
      </c>
      <c r="D40" s="1748"/>
      <c r="E40" s="1748"/>
      <c r="F40" s="1748"/>
      <c r="G40" s="1748"/>
      <c r="H40" s="1748"/>
      <c r="I40" s="1748"/>
      <c r="J40" s="1601">
        <v>0</v>
      </c>
    </row>
    <row r="41" spans="1:10" ht="39" hidden="1" thickBot="1">
      <c r="A41" s="744">
        <v>1117000</v>
      </c>
      <c r="B41" s="745" t="s">
        <v>19</v>
      </c>
      <c r="C41" s="746" t="s">
        <v>20</v>
      </c>
      <c r="D41" s="1749"/>
      <c r="E41" s="1749"/>
      <c r="F41" s="1749"/>
      <c r="G41" s="1749"/>
      <c r="H41" s="1749"/>
      <c r="I41" s="1749"/>
      <c r="J41" s="1601">
        <v>0</v>
      </c>
    </row>
    <row r="42" spans="1:10" ht="28.5" customHeight="1" thickBot="1">
      <c r="A42" s="748">
        <v>1120000</v>
      </c>
      <c r="B42" s="749" t="s">
        <v>21</v>
      </c>
      <c r="C42" s="728" t="s">
        <v>358</v>
      </c>
      <c r="D42" s="1747">
        <v>0</v>
      </c>
      <c r="E42" s="1747">
        <v>0</v>
      </c>
      <c r="F42" s="1747"/>
      <c r="G42" s="1747"/>
      <c r="H42" s="1747"/>
      <c r="I42" s="1747"/>
      <c r="J42" s="1601"/>
    </row>
    <row r="43" spans="1:10" ht="14.25" hidden="1">
      <c r="A43" s="732">
        <v>1121000</v>
      </c>
      <c r="B43" s="751" t="s">
        <v>22</v>
      </c>
      <c r="C43" s="752"/>
      <c r="D43" s="1601">
        <v>0</v>
      </c>
      <c r="E43" s="1601">
        <v>0</v>
      </c>
      <c r="F43" s="1601">
        <v>0</v>
      </c>
      <c r="G43" s="1601">
        <v>0</v>
      </c>
      <c r="H43" s="1601">
        <v>0</v>
      </c>
      <c r="I43" s="1601">
        <v>0</v>
      </c>
      <c r="J43" s="1601">
        <v>0</v>
      </c>
    </row>
    <row r="44" spans="1:10" ht="25.5" hidden="1">
      <c r="A44" s="740">
        <v>1121100</v>
      </c>
      <c r="B44" s="753" t="s">
        <v>380</v>
      </c>
      <c r="C44" s="742" t="s">
        <v>381</v>
      </c>
      <c r="D44" s="1748"/>
      <c r="E44" s="1748"/>
      <c r="F44" s="1748"/>
      <c r="G44" s="1748"/>
      <c r="H44" s="1748"/>
      <c r="I44" s="1748"/>
      <c r="J44" s="1601">
        <v>0</v>
      </c>
    </row>
    <row r="45" spans="1:10" hidden="1">
      <c r="A45" s="740">
        <v>1121200</v>
      </c>
      <c r="B45" s="754" t="s">
        <v>1663</v>
      </c>
      <c r="C45" s="742" t="s">
        <v>383</v>
      </c>
      <c r="D45" s="1748"/>
      <c r="E45" s="1748"/>
      <c r="F45" s="1748"/>
      <c r="G45" s="1748"/>
      <c r="H45" s="1748"/>
      <c r="I45" s="1748"/>
      <c r="J45" s="1601">
        <v>0</v>
      </c>
    </row>
    <row r="46" spans="1:10" ht="13.5" hidden="1" thickBot="1">
      <c r="A46" s="740">
        <v>1121300</v>
      </c>
      <c r="B46" s="753" t="s">
        <v>769</v>
      </c>
      <c r="C46" s="742" t="s">
        <v>384</v>
      </c>
      <c r="D46" s="1748"/>
      <c r="E46" s="1748"/>
      <c r="F46" s="1746" t="s">
        <v>738</v>
      </c>
      <c r="G46" s="1747" t="s">
        <v>738</v>
      </c>
      <c r="H46" s="1747" t="s">
        <v>738</v>
      </c>
      <c r="I46" s="1747" t="s">
        <v>738</v>
      </c>
      <c r="J46" s="1601" t="s">
        <v>598</v>
      </c>
    </row>
    <row r="47" spans="1:10" hidden="1">
      <c r="A47" s="740">
        <v>1121400</v>
      </c>
      <c r="B47" s="753" t="s">
        <v>770</v>
      </c>
      <c r="C47" s="742" t="s">
        <v>385</v>
      </c>
      <c r="D47" s="1748"/>
      <c r="E47" s="1748"/>
      <c r="F47" s="1748"/>
      <c r="G47" s="1748"/>
      <c r="H47" s="1748"/>
      <c r="I47" s="1748"/>
      <c r="J47" s="1601">
        <v>0</v>
      </c>
    </row>
    <row r="48" spans="1:10" hidden="1">
      <c r="A48" s="740">
        <v>1121500</v>
      </c>
      <c r="B48" s="753" t="s">
        <v>69</v>
      </c>
      <c r="C48" s="742" t="s">
        <v>386</v>
      </c>
      <c r="D48" s="1601"/>
      <c r="E48" s="1601"/>
      <c r="F48" s="1601"/>
      <c r="G48" s="1601"/>
      <c r="H48" s="1601"/>
      <c r="I48" s="1601"/>
      <c r="J48" s="1601">
        <v>0</v>
      </c>
    </row>
    <row r="49" spans="1:10" ht="25.5" hidden="1">
      <c r="A49" s="740">
        <v>1121600</v>
      </c>
      <c r="B49" s="753" t="s">
        <v>70</v>
      </c>
      <c r="C49" s="742" t="s">
        <v>387</v>
      </c>
      <c r="D49" s="1748"/>
      <c r="E49" s="1748">
        <v>0</v>
      </c>
      <c r="F49" s="1748"/>
      <c r="G49" s="1748"/>
      <c r="H49" s="1748"/>
      <c r="I49" s="1748"/>
      <c r="J49" s="1601">
        <v>0</v>
      </c>
    </row>
    <row r="50" spans="1:10" ht="8.25" hidden="1" customHeight="1" thickBot="1">
      <c r="A50" s="756">
        <v>1121700</v>
      </c>
      <c r="B50" s="757" t="s">
        <v>71</v>
      </c>
      <c r="C50" s="746" t="s">
        <v>766</v>
      </c>
      <c r="D50" s="1749"/>
      <c r="E50" s="1749"/>
      <c r="F50" s="1749"/>
      <c r="G50" s="1749"/>
      <c r="H50" s="1749"/>
      <c r="I50" s="1749"/>
      <c r="J50" s="1601">
        <v>0</v>
      </c>
    </row>
    <row r="51" spans="1:10" ht="28.5" hidden="1">
      <c r="A51" s="732">
        <v>1122000</v>
      </c>
      <c r="B51" s="758" t="s">
        <v>767</v>
      </c>
      <c r="C51" s="734" t="s">
        <v>358</v>
      </c>
      <c r="D51" s="1760">
        <v>0</v>
      </c>
      <c r="E51" s="1760">
        <v>0</v>
      </c>
      <c r="F51" s="1760">
        <v>0</v>
      </c>
      <c r="G51" s="1760">
        <v>0</v>
      </c>
      <c r="H51" s="1760">
        <v>0</v>
      </c>
      <c r="I51" s="1760">
        <v>0</v>
      </c>
      <c r="J51" s="1601">
        <v>0</v>
      </c>
    </row>
    <row r="52" spans="1:10" hidden="1">
      <c r="A52" s="760">
        <v>1122100</v>
      </c>
      <c r="B52" s="753" t="s">
        <v>72</v>
      </c>
      <c r="C52" s="738" t="s">
        <v>768</v>
      </c>
      <c r="D52" s="1748"/>
      <c r="E52" s="1748"/>
      <c r="F52" s="1748"/>
      <c r="G52" s="1748"/>
      <c r="H52" s="1748"/>
      <c r="I52" s="1748"/>
      <c r="J52" s="1601">
        <v>0</v>
      </c>
    </row>
    <row r="53" spans="1:10" ht="25.5" hidden="1">
      <c r="A53" s="760">
        <v>1122200</v>
      </c>
      <c r="B53" s="753" t="s">
        <v>487</v>
      </c>
      <c r="C53" s="742" t="s">
        <v>1021</v>
      </c>
      <c r="D53" s="1748"/>
      <c r="E53" s="1748"/>
      <c r="F53" s="1748"/>
      <c r="G53" s="1748"/>
      <c r="H53" s="1748"/>
      <c r="I53" s="1748"/>
      <c r="J53" s="1601">
        <v>0</v>
      </c>
    </row>
    <row r="54" spans="1:10" ht="13.5" hidden="1" thickBot="1">
      <c r="A54" s="748">
        <v>1122300</v>
      </c>
      <c r="B54" s="757" t="s">
        <v>148</v>
      </c>
      <c r="C54" s="746" t="s">
        <v>1022</v>
      </c>
      <c r="D54" s="1749"/>
      <c r="E54" s="1749"/>
      <c r="F54" s="1749"/>
      <c r="G54" s="1749"/>
      <c r="H54" s="1749"/>
      <c r="I54" s="1749"/>
      <c r="J54" s="1601">
        <v>0</v>
      </c>
    </row>
    <row r="55" spans="1:10" ht="28.5" hidden="1">
      <c r="A55" s="732">
        <v>1123000</v>
      </c>
      <c r="B55" s="758" t="s">
        <v>364</v>
      </c>
      <c r="C55" s="734" t="s">
        <v>358</v>
      </c>
      <c r="D55" s="1760">
        <v>0</v>
      </c>
      <c r="E55" s="1760">
        <v>0</v>
      </c>
      <c r="F55" s="1760">
        <v>0</v>
      </c>
      <c r="G55" s="1760">
        <v>0</v>
      </c>
      <c r="H55" s="1760">
        <v>0</v>
      </c>
      <c r="I55" s="1760">
        <v>0</v>
      </c>
      <c r="J55" s="1601">
        <v>0</v>
      </c>
    </row>
    <row r="56" spans="1:10" hidden="1">
      <c r="A56" s="760">
        <v>1123100</v>
      </c>
      <c r="B56" s="753" t="s">
        <v>149</v>
      </c>
      <c r="C56" s="738" t="s">
        <v>365</v>
      </c>
      <c r="D56" s="1748"/>
      <c r="E56" s="1748"/>
      <c r="F56" s="1748"/>
      <c r="G56" s="1748"/>
      <c r="H56" s="1748"/>
      <c r="I56" s="1748"/>
      <c r="J56" s="1601">
        <v>0</v>
      </c>
    </row>
    <row r="57" spans="1:10" hidden="1">
      <c r="A57" s="760">
        <v>1123200</v>
      </c>
      <c r="B57" s="753" t="s">
        <v>150</v>
      </c>
      <c r="C57" s="742" t="s">
        <v>366</v>
      </c>
      <c r="D57" s="1748"/>
      <c r="E57" s="1748"/>
      <c r="F57" s="1748"/>
      <c r="G57" s="1748"/>
      <c r="H57" s="1748"/>
      <c r="I57" s="1748"/>
      <c r="J57" s="1601">
        <v>0</v>
      </c>
    </row>
    <row r="58" spans="1:10" ht="25.5" hidden="1">
      <c r="A58" s="760">
        <v>1123300</v>
      </c>
      <c r="B58" s="753" t="s">
        <v>151</v>
      </c>
      <c r="C58" s="742" t="s">
        <v>367</v>
      </c>
      <c r="D58" s="1748"/>
      <c r="E58" s="1748"/>
      <c r="F58" s="1748"/>
      <c r="G58" s="1748"/>
      <c r="H58" s="1748"/>
      <c r="I58" s="1748"/>
      <c r="J58" s="1601">
        <v>0</v>
      </c>
    </row>
    <row r="59" spans="1:10" hidden="1">
      <c r="A59" s="760">
        <v>1123400</v>
      </c>
      <c r="B59" s="753" t="s">
        <v>556</v>
      </c>
      <c r="C59" s="742" t="s">
        <v>368</v>
      </c>
      <c r="D59" s="1748"/>
      <c r="E59" s="1748"/>
      <c r="F59" s="1748"/>
      <c r="G59" s="1748"/>
      <c r="H59" s="1748"/>
      <c r="I59" s="1748"/>
      <c r="J59" s="1601">
        <v>0</v>
      </c>
    </row>
    <row r="60" spans="1:10" hidden="1">
      <c r="A60" s="760">
        <v>1123500</v>
      </c>
      <c r="B60" s="761" t="s">
        <v>557</v>
      </c>
      <c r="C60" s="762">
        <v>423500</v>
      </c>
      <c r="D60" s="1748"/>
      <c r="E60" s="1748"/>
      <c r="F60" s="1748"/>
      <c r="G60" s="1748"/>
      <c r="H60" s="1748"/>
      <c r="I60" s="1748"/>
      <c r="J60" s="1601">
        <v>0</v>
      </c>
    </row>
    <row r="61" spans="1:10" ht="25.5" hidden="1">
      <c r="A61" s="760">
        <v>1123600</v>
      </c>
      <c r="B61" s="753" t="s">
        <v>186</v>
      </c>
      <c r="C61" s="742" t="s">
        <v>369</v>
      </c>
      <c r="D61" s="1748"/>
      <c r="E61" s="1748"/>
      <c r="F61" s="1748"/>
      <c r="G61" s="1748"/>
      <c r="H61" s="1748"/>
      <c r="I61" s="1748"/>
      <c r="J61" s="1601">
        <v>0</v>
      </c>
    </row>
    <row r="62" spans="1:10" hidden="1">
      <c r="A62" s="760">
        <v>1123700</v>
      </c>
      <c r="B62" s="753" t="s">
        <v>187</v>
      </c>
      <c r="C62" s="742" t="s">
        <v>370</v>
      </c>
      <c r="D62" s="1748"/>
      <c r="E62" s="1748"/>
      <c r="F62" s="1748"/>
      <c r="G62" s="1748"/>
      <c r="H62" s="1748"/>
      <c r="I62" s="1748"/>
      <c r="J62" s="1601">
        <v>0</v>
      </c>
    </row>
    <row r="63" spans="1:10" ht="26.25" hidden="1" thickBot="1">
      <c r="A63" s="748">
        <v>1123800</v>
      </c>
      <c r="B63" s="757" t="s">
        <v>188</v>
      </c>
      <c r="C63" s="746" t="s">
        <v>371</v>
      </c>
      <c r="D63" s="1749"/>
      <c r="E63" s="1749">
        <v>0</v>
      </c>
      <c r="F63" s="1749">
        <v>0</v>
      </c>
      <c r="G63" s="1749"/>
      <c r="H63" s="1749"/>
      <c r="I63" s="1749">
        <v>0</v>
      </c>
      <c r="J63" s="1601">
        <f>F63</f>
        <v>0</v>
      </c>
    </row>
    <row r="64" spans="1:10" ht="28.5" hidden="1">
      <c r="A64" s="732">
        <v>1124000</v>
      </c>
      <c r="B64" s="758" t="s">
        <v>213</v>
      </c>
      <c r="C64" s="734" t="s">
        <v>358</v>
      </c>
      <c r="D64" s="1760">
        <v>0</v>
      </c>
      <c r="E64" s="1760">
        <v>0</v>
      </c>
      <c r="F64" s="1760">
        <v>0</v>
      </c>
      <c r="G64" s="1760">
        <v>0</v>
      </c>
      <c r="H64" s="1760">
        <v>0</v>
      </c>
      <c r="I64" s="1760">
        <v>0</v>
      </c>
      <c r="J64" s="1601">
        <v>0</v>
      </c>
    </row>
    <row r="65" spans="1:10" ht="13.5" hidden="1" thickBot="1">
      <c r="A65" s="748">
        <v>1124100</v>
      </c>
      <c r="B65" s="757" t="s">
        <v>189</v>
      </c>
      <c r="C65" s="746" t="s">
        <v>214</v>
      </c>
      <c r="D65" s="1749"/>
      <c r="E65" s="1749"/>
      <c r="F65" s="1749"/>
      <c r="G65" s="1749"/>
      <c r="H65" s="1749"/>
      <c r="I65" s="1749"/>
      <c r="J65" s="1601">
        <v>0</v>
      </c>
    </row>
    <row r="66" spans="1:10" ht="42.75" hidden="1">
      <c r="A66" s="732">
        <v>1125000</v>
      </c>
      <c r="B66" s="758" t="s">
        <v>918</v>
      </c>
      <c r="C66" s="734" t="s">
        <v>358</v>
      </c>
      <c r="D66" s="1760">
        <v>0</v>
      </c>
      <c r="E66" s="1760">
        <v>0</v>
      </c>
      <c r="F66" s="1760">
        <f>F67</f>
        <v>0</v>
      </c>
      <c r="G66" s="1760">
        <f>G67</f>
        <v>0</v>
      </c>
      <c r="H66" s="1760">
        <f>H67</f>
        <v>0</v>
      </c>
      <c r="I66" s="1760">
        <f>I67</f>
        <v>0</v>
      </c>
      <c r="J66" s="1601">
        <f>J67</f>
        <v>0</v>
      </c>
    </row>
    <row r="67" spans="1:10" ht="25.5" hidden="1">
      <c r="A67" s="760">
        <v>1125100</v>
      </c>
      <c r="B67" s="753" t="s">
        <v>190</v>
      </c>
      <c r="C67" s="738" t="s">
        <v>919</v>
      </c>
      <c r="D67" s="1758">
        <v>0</v>
      </c>
      <c r="E67" s="1748">
        <v>0</v>
      </c>
      <c r="F67" s="1748">
        <f>D67+E67</f>
        <v>0</v>
      </c>
      <c r="G67" s="1748">
        <v>0</v>
      </c>
      <c r="H67" s="1748">
        <v>0</v>
      </c>
      <c r="I67" s="1748">
        <v>0</v>
      </c>
      <c r="J67" s="1601">
        <f>F67</f>
        <v>0</v>
      </c>
    </row>
    <row r="68" spans="1:10" ht="26.25" hidden="1" thickBot="1">
      <c r="A68" s="748">
        <v>1125200</v>
      </c>
      <c r="B68" s="757" t="s">
        <v>703</v>
      </c>
      <c r="C68" s="746" t="s">
        <v>1031</v>
      </c>
      <c r="D68" s="1749"/>
      <c r="E68" s="1749"/>
      <c r="F68" s="1749"/>
      <c r="G68" s="1749"/>
      <c r="H68" s="1749"/>
      <c r="I68" s="1749"/>
      <c r="J68" s="1601">
        <v>0</v>
      </c>
    </row>
    <row r="69" spans="1:10" ht="14.25" hidden="1">
      <c r="A69" s="732">
        <v>1126000</v>
      </c>
      <c r="B69" s="758" t="s">
        <v>1032</v>
      </c>
      <c r="C69" s="734" t="s">
        <v>358</v>
      </c>
      <c r="D69" s="1760">
        <v>0</v>
      </c>
      <c r="E69" s="1760">
        <v>0</v>
      </c>
      <c r="F69" s="1760">
        <v>0</v>
      </c>
      <c r="G69" s="1760">
        <v>0</v>
      </c>
      <c r="H69" s="1760">
        <v>0</v>
      </c>
      <c r="I69" s="1760">
        <v>0</v>
      </c>
      <c r="J69" s="1601">
        <v>0</v>
      </c>
    </row>
    <row r="70" spans="1:10" hidden="1">
      <c r="A70" s="732">
        <v>1126100</v>
      </c>
      <c r="B70" s="753" t="s">
        <v>983</v>
      </c>
      <c r="C70" s="738" t="s">
        <v>1033</v>
      </c>
      <c r="D70" s="1748"/>
      <c r="E70" s="1748"/>
      <c r="F70" s="1748"/>
      <c r="G70" s="1748"/>
      <c r="H70" s="1748"/>
      <c r="I70" s="1748"/>
      <c r="J70" s="1601">
        <v>0</v>
      </c>
    </row>
    <row r="71" spans="1:10" hidden="1">
      <c r="A71" s="732">
        <v>1126200</v>
      </c>
      <c r="B71" s="753" t="s">
        <v>984</v>
      </c>
      <c r="C71" s="742" t="s">
        <v>1034</v>
      </c>
      <c r="D71" s="1748"/>
      <c r="E71" s="1748"/>
      <c r="F71" s="1748"/>
      <c r="G71" s="1748"/>
      <c r="H71" s="1748"/>
      <c r="I71" s="1748"/>
      <c r="J71" s="1601">
        <v>0</v>
      </c>
    </row>
    <row r="72" spans="1:10" ht="25.5" hidden="1">
      <c r="A72" s="732">
        <v>1126300</v>
      </c>
      <c r="B72" s="753" t="s">
        <v>390</v>
      </c>
      <c r="C72" s="742" t="s">
        <v>391</v>
      </c>
      <c r="D72" s="1748"/>
      <c r="E72" s="1748"/>
      <c r="F72" s="1748"/>
      <c r="G72" s="1748"/>
      <c r="H72" s="1748"/>
      <c r="I72" s="1748"/>
      <c r="J72" s="1601">
        <v>0</v>
      </c>
    </row>
    <row r="73" spans="1:10" hidden="1">
      <c r="A73" s="740">
        <v>1126400</v>
      </c>
      <c r="B73" s="763" t="s">
        <v>985</v>
      </c>
      <c r="C73" s="742" t="s">
        <v>392</v>
      </c>
      <c r="D73" s="1748"/>
      <c r="E73" s="1748"/>
      <c r="F73" s="1748"/>
      <c r="G73" s="1748"/>
      <c r="H73" s="1748"/>
      <c r="I73" s="1748"/>
      <c r="J73" s="1601">
        <v>0</v>
      </c>
    </row>
    <row r="74" spans="1:10" ht="25.5" hidden="1">
      <c r="A74" s="744">
        <v>1126500</v>
      </c>
      <c r="B74" s="764" t="s">
        <v>943</v>
      </c>
      <c r="C74" s="742" t="s">
        <v>393</v>
      </c>
      <c r="D74" s="1748"/>
      <c r="E74" s="1748"/>
      <c r="F74" s="1748"/>
      <c r="G74" s="1748"/>
      <c r="H74" s="1748"/>
      <c r="I74" s="1748"/>
      <c r="J74" s="1601">
        <v>0</v>
      </c>
    </row>
    <row r="75" spans="1:10" ht="0.75" hidden="1" customHeight="1">
      <c r="A75" s="740">
        <v>1126600</v>
      </c>
      <c r="B75" s="763" t="s">
        <v>229</v>
      </c>
      <c r="C75" s="742" t="s">
        <v>394</v>
      </c>
      <c r="D75" s="1748"/>
      <c r="E75" s="1748"/>
      <c r="F75" s="1748"/>
      <c r="G75" s="1748"/>
      <c r="H75" s="1748"/>
      <c r="I75" s="1748"/>
      <c r="J75" s="1601">
        <v>0</v>
      </c>
    </row>
    <row r="76" spans="1:10" hidden="1">
      <c r="A76" s="740">
        <v>1126700</v>
      </c>
      <c r="B76" s="763" t="s">
        <v>230</v>
      </c>
      <c r="C76" s="742" t="s">
        <v>395</v>
      </c>
      <c r="D76" s="1748"/>
      <c r="E76" s="1748"/>
      <c r="F76" s="1748"/>
      <c r="G76" s="1748"/>
      <c r="H76" s="1748"/>
      <c r="I76" s="1748"/>
      <c r="J76" s="1601">
        <v>0</v>
      </c>
    </row>
    <row r="77" spans="1:10" ht="13.5" hidden="1" thickBot="1">
      <c r="A77" s="756">
        <v>1126800</v>
      </c>
      <c r="B77" s="765" t="s">
        <v>480</v>
      </c>
      <c r="C77" s="746" t="s">
        <v>396</v>
      </c>
      <c r="D77" s="1749">
        <v>0</v>
      </c>
      <c r="E77" s="1749">
        <v>0</v>
      </c>
      <c r="F77" s="1749">
        <f>D77</f>
        <v>0</v>
      </c>
      <c r="G77" s="1749">
        <v>0</v>
      </c>
      <c r="H77" s="1749">
        <v>0</v>
      </c>
      <c r="I77" s="1749">
        <v>0</v>
      </c>
      <c r="J77" s="1601">
        <f>F77</f>
        <v>0</v>
      </c>
    </row>
    <row r="78" spans="1:10" ht="14.25" hidden="1">
      <c r="A78" s="766">
        <v>1130000</v>
      </c>
      <c r="B78" s="767" t="s">
        <v>294</v>
      </c>
      <c r="C78" s="734" t="s">
        <v>358</v>
      </c>
      <c r="D78" s="1760">
        <v>0</v>
      </c>
      <c r="E78" s="1760">
        <v>0</v>
      </c>
      <c r="F78" s="1760">
        <v>0</v>
      </c>
      <c r="G78" s="1760">
        <v>0</v>
      </c>
      <c r="H78" s="1760">
        <v>0</v>
      </c>
      <c r="I78" s="1760">
        <v>0</v>
      </c>
      <c r="J78" s="1601">
        <v>0</v>
      </c>
    </row>
    <row r="79" spans="1:10" hidden="1">
      <c r="A79" s="766">
        <v>1130100</v>
      </c>
      <c r="B79" s="763" t="s">
        <v>481</v>
      </c>
      <c r="C79" s="738" t="s">
        <v>295</v>
      </c>
      <c r="D79" s="1748"/>
      <c r="E79" s="1748"/>
      <c r="F79" s="1748"/>
      <c r="G79" s="1748"/>
      <c r="H79" s="1748"/>
      <c r="I79" s="1748"/>
      <c r="J79" s="1601">
        <v>0</v>
      </c>
    </row>
    <row r="80" spans="1:10" hidden="1">
      <c r="A80" s="766">
        <v>1130200</v>
      </c>
      <c r="B80" s="763" t="s">
        <v>482</v>
      </c>
      <c r="C80" s="742" t="s">
        <v>296</v>
      </c>
      <c r="D80" s="1748"/>
      <c r="E80" s="1748"/>
      <c r="F80" s="1748"/>
      <c r="G80" s="1748"/>
      <c r="H80" s="1748"/>
      <c r="I80" s="1748"/>
      <c r="J80" s="1601">
        <v>0</v>
      </c>
    </row>
    <row r="81" spans="1:10" ht="25.5" hidden="1">
      <c r="A81" s="766">
        <v>1130300</v>
      </c>
      <c r="B81" s="763" t="s">
        <v>483</v>
      </c>
      <c r="C81" s="742" t="s">
        <v>297</v>
      </c>
      <c r="D81" s="1748"/>
      <c r="E81" s="1748"/>
      <c r="F81" s="1748"/>
      <c r="G81" s="1748"/>
      <c r="H81" s="1748"/>
      <c r="I81" s="1748"/>
      <c r="J81" s="1601">
        <v>0</v>
      </c>
    </row>
    <row r="82" spans="1:10" ht="25.5" hidden="1">
      <c r="A82" s="766">
        <v>1130400</v>
      </c>
      <c r="B82" s="768" t="s">
        <v>484</v>
      </c>
      <c r="C82" s="769" t="s">
        <v>298</v>
      </c>
      <c r="D82" s="1601"/>
      <c r="E82" s="1601"/>
      <c r="F82" s="1601"/>
      <c r="G82" s="1601"/>
      <c r="H82" s="1601"/>
      <c r="I82" s="1601"/>
      <c r="J82" s="1601">
        <v>0</v>
      </c>
    </row>
    <row r="83" spans="1:10" ht="28.5" hidden="1">
      <c r="A83" s="740">
        <v>1131000</v>
      </c>
      <c r="B83" s="770" t="s">
        <v>299</v>
      </c>
      <c r="C83" s="771" t="s">
        <v>358</v>
      </c>
      <c r="D83" s="1600"/>
      <c r="E83" s="1600"/>
      <c r="F83" s="1600"/>
      <c r="G83" s="1600"/>
      <c r="H83" s="1600"/>
      <c r="I83" s="1600"/>
      <c r="J83" s="1601">
        <v>0</v>
      </c>
    </row>
    <row r="84" spans="1:10" ht="25.5" hidden="1">
      <c r="A84" s="740">
        <v>1131100</v>
      </c>
      <c r="B84" s="763" t="s">
        <v>588</v>
      </c>
      <c r="C84" s="738" t="s">
        <v>300</v>
      </c>
      <c r="D84" s="1748"/>
      <c r="E84" s="1748"/>
      <c r="F84" s="1748"/>
      <c r="G84" s="1748"/>
      <c r="H84" s="1748"/>
      <c r="I84" s="1748"/>
      <c r="J84" s="1601">
        <v>0</v>
      </c>
    </row>
    <row r="85" spans="1:10" hidden="1">
      <c r="A85" s="740">
        <v>1131200</v>
      </c>
      <c r="B85" s="763" t="s">
        <v>589</v>
      </c>
      <c r="C85" s="742" t="s">
        <v>301</v>
      </c>
      <c r="D85" s="1748"/>
      <c r="E85" s="1748"/>
      <c r="F85" s="1748"/>
      <c r="G85" s="1748"/>
      <c r="H85" s="1748"/>
      <c r="I85" s="1748"/>
      <c r="J85" s="1601">
        <v>0</v>
      </c>
    </row>
    <row r="86" spans="1:10" ht="13.5" hidden="1" thickBot="1">
      <c r="A86" s="740">
        <v>1131300</v>
      </c>
      <c r="B86" s="765" t="s">
        <v>590</v>
      </c>
      <c r="C86" s="746" t="s">
        <v>302</v>
      </c>
      <c r="D86" s="1749"/>
      <c r="E86" s="1749"/>
      <c r="F86" s="1749"/>
      <c r="G86" s="1749"/>
      <c r="H86" s="1749"/>
      <c r="I86" s="1749"/>
      <c r="J86" s="1601">
        <v>0</v>
      </c>
    </row>
    <row r="87" spans="1:10" ht="14.25" hidden="1">
      <c r="A87" s="773">
        <v>1140000</v>
      </c>
      <c r="B87" s="767" t="s">
        <v>303</v>
      </c>
      <c r="C87" s="734" t="s">
        <v>358</v>
      </c>
      <c r="D87" s="1760">
        <v>0</v>
      </c>
      <c r="E87" s="1760">
        <v>0</v>
      </c>
      <c r="F87" s="1760">
        <v>0</v>
      </c>
      <c r="G87" s="1760">
        <v>0</v>
      </c>
      <c r="H87" s="1760">
        <v>0</v>
      </c>
      <c r="I87" s="1760">
        <v>0</v>
      </c>
      <c r="J87" s="1601">
        <v>0</v>
      </c>
    </row>
    <row r="88" spans="1:10" ht="25.5" hidden="1">
      <c r="A88" s="773">
        <v>1141000</v>
      </c>
      <c r="B88" s="763" t="s">
        <v>304</v>
      </c>
      <c r="C88" s="738" t="s">
        <v>1003</v>
      </c>
      <c r="D88" s="1748"/>
      <c r="E88" s="1748"/>
      <c r="F88" s="1748"/>
      <c r="G88" s="1748"/>
      <c r="H88" s="1748"/>
      <c r="I88" s="1748"/>
      <c r="J88" s="1601">
        <v>0</v>
      </c>
    </row>
    <row r="89" spans="1:10" ht="25.5" hidden="1">
      <c r="A89" s="773">
        <v>1142000</v>
      </c>
      <c r="B89" s="763" t="s">
        <v>42</v>
      </c>
      <c r="C89" s="742" t="s">
        <v>43</v>
      </c>
      <c r="D89" s="1748"/>
      <c r="E89" s="1748"/>
      <c r="F89" s="1748"/>
      <c r="G89" s="1748"/>
      <c r="H89" s="1748"/>
      <c r="I89" s="1748"/>
      <c r="J89" s="1601">
        <v>0</v>
      </c>
    </row>
    <row r="90" spans="1:10" ht="25.5" hidden="1">
      <c r="A90" s="773">
        <v>1143000</v>
      </c>
      <c r="B90" s="763" t="s">
        <v>44</v>
      </c>
      <c r="C90" s="742" t="s">
        <v>45</v>
      </c>
      <c r="D90" s="1748"/>
      <c r="E90" s="1748"/>
      <c r="F90" s="1748"/>
      <c r="G90" s="1748"/>
      <c r="H90" s="1748"/>
      <c r="I90" s="1748"/>
      <c r="J90" s="1601">
        <v>0</v>
      </c>
    </row>
    <row r="91" spans="1:10" ht="26.25" hidden="1" thickBot="1">
      <c r="A91" s="773">
        <v>1144000</v>
      </c>
      <c r="B91" s="765" t="s">
        <v>46</v>
      </c>
      <c r="C91" s="746" t="s">
        <v>439</v>
      </c>
      <c r="D91" s="1749"/>
      <c r="E91" s="1749"/>
      <c r="F91" s="1749"/>
      <c r="G91" s="1749"/>
      <c r="H91" s="1749"/>
      <c r="I91" s="1749"/>
      <c r="J91" s="1601">
        <v>0</v>
      </c>
    </row>
    <row r="92" spans="1:10" ht="14.25" hidden="1">
      <c r="A92" s="773">
        <v>1150000</v>
      </c>
      <c r="B92" s="774" t="s">
        <v>730</v>
      </c>
      <c r="C92" s="734" t="s">
        <v>358</v>
      </c>
      <c r="D92" s="1760">
        <v>0</v>
      </c>
      <c r="E92" s="1760">
        <v>0</v>
      </c>
      <c r="F92" s="1760">
        <v>0</v>
      </c>
      <c r="G92" s="1760">
        <v>0</v>
      </c>
      <c r="H92" s="1760">
        <v>0</v>
      </c>
      <c r="I92" s="1760">
        <v>0</v>
      </c>
      <c r="J92" s="1601">
        <v>0</v>
      </c>
    </row>
    <row r="93" spans="1:10" ht="25.5" hidden="1">
      <c r="A93" s="775">
        <v>1151000</v>
      </c>
      <c r="B93" s="763" t="s">
        <v>808</v>
      </c>
      <c r="C93" s="738" t="s">
        <v>809</v>
      </c>
      <c r="D93" s="1748"/>
      <c r="E93" s="1748"/>
      <c r="F93" s="1748"/>
      <c r="G93" s="1748"/>
      <c r="H93" s="1748"/>
      <c r="I93" s="1748"/>
      <c r="J93" s="1601">
        <v>0</v>
      </c>
    </row>
    <row r="94" spans="1:10" ht="25.5" hidden="1">
      <c r="A94" s="775">
        <v>1152000</v>
      </c>
      <c r="B94" s="763" t="s">
        <v>1101</v>
      </c>
      <c r="C94" s="742" t="s">
        <v>810</v>
      </c>
      <c r="D94" s="1748"/>
      <c r="E94" s="1748"/>
      <c r="F94" s="1748"/>
      <c r="G94" s="1748"/>
      <c r="H94" s="1748"/>
      <c r="I94" s="1748"/>
      <c r="J94" s="1601">
        <v>0</v>
      </c>
    </row>
    <row r="95" spans="1:10" ht="25.5" hidden="1">
      <c r="A95" s="775">
        <v>1153000</v>
      </c>
      <c r="B95" s="763" t="s">
        <v>830</v>
      </c>
      <c r="C95" s="742" t="s">
        <v>811</v>
      </c>
      <c r="D95" s="1748"/>
      <c r="E95" s="1748"/>
      <c r="F95" s="1748"/>
      <c r="G95" s="1748"/>
      <c r="H95" s="1748"/>
      <c r="I95" s="1748"/>
      <c r="J95" s="1601">
        <v>0</v>
      </c>
    </row>
    <row r="96" spans="1:10" ht="25.5" hidden="1">
      <c r="A96" s="775">
        <v>1154000</v>
      </c>
      <c r="B96" s="763" t="s">
        <v>737</v>
      </c>
      <c r="C96" s="742" t="s">
        <v>812</v>
      </c>
      <c r="D96" s="1748"/>
      <c r="E96" s="1748"/>
      <c r="F96" s="1748"/>
      <c r="G96" s="1748"/>
      <c r="H96" s="1748"/>
      <c r="I96" s="1748"/>
      <c r="J96" s="1601">
        <v>0</v>
      </c>
    </row>
    <row r="97" spans="1:10" ht="25.5" hidden="1">
      <c r="A97" s="760">
        <v>1155000</v>
      </c>
      <c r="B97" s="776" t="s">
        <v>1664</v>
      </c>
      <c r="C97" s="742" t="s">
        <v>727</v>
      </c>
      <c r="D97" s="1748"/>
      <c r="E97" s="1748"/>
      <c r="F97" s="1748"/>
      <c r="G97" s="1748"/>
      <c r="H97" s="1748"/>
      <c r="I97" s="1748"/>
      <c r="J97" s="1601">
        <v>0</v>
      </c>
    </row>
    <row r="98" spans="1:10" ht="39" hidden="1" thickBot="1">
      <c r="A98" s="748">
        <v>1156000</v>
      </c>
      <c r="B98" s="778" t="s">
        <v>1665</v>
      </c>
      <c r="C98" s="746" t="s">
        <v>818</v>
      </c>
      <c r="D98" s="1749"/>
      <c r="E98" s="1749"/>
      <c r="F98" s="1749"/>
      <c r="G98" s="1749"/>
      <c r="H98" s="1749"/>
      <c r="I98" s="1749"/>
      <c r="J98" s="1601">
        <v>0</v>
      </c>
    </row>
    <row r="99" spans="1:10" s="688" customFormat="1" ht="51" hidden="1">
      <c r="A99" s="940">
        <v>1153300</v>
      </c>
      <c r="B99" s="1365" t="s">
        <v>501</v>
      </c>
      <c r="C99" s="944">
        <v>463300</v>
      </c>
      <c r="D99" s="1750"/>
      <c r="E99" s="1751"/>
      <c r="F99" s="1750"/>
      <c r="G99" s="1750"/>
      <c r="H99" s="1750"/>
      <c r="I99" s="1750"/>
      <c r="J99" s="1752">
        <v>0</v>
      </c>
    </row>
    <row r="100" spans="1:10" s="688" customFormat="1" ht="38.25" hidden="1">
      <c r="A100" s="940">
        <v>1153400</v>
      </c>
      <c r="B100" s="1365" t="s">
        <v>502</v>
      </c>
      <c r="C100" s="944">
        <v>463400</v>
      </c>
      <c r="D100" s="1750"/>
      <c r="E100" s="1751"/>
      <c r="F100" s="1750"/>
      <c r="G100" s="1750"/>
      <c r="H100" s="1750"/>
      <c r="I100" s="1750"/>
      <c r="J100" s="1752">
        <v>0</v>
      </c>
    </row>
    <row r="101" spans="1:10" s="688" customFormat="1" ht="25.5" hidden="1">
      <c r="A101" s="940">
        <v>1153500</v>
      </c>
      <c r="B101" s="1368" t="s">
        <v>503</v>
      </c>
      <c r="C101" s="1448">
        <v>463500</v>
      </c>
      <c r="D101" s="1750"/>
      <c r="E101" s="1751"/>
      <c r="F101" s="1750"/>
      <c r="G101" s="1750"/>
      <c r="H101" s="1750"/>
      <c r="I101" s="1750"/>
      <c r="J101" s="1752">
        <v>0</v>
      </c>
    </row>
    <row r="102" spans="1:10" s="688" customFormat="1" ht="38.25" hidden="1">
      <c r="A102" s="940">
        <v>1153700</v>
      </c>
      <c r="B102" s="1368" t="s">
        <v>504</v>
      </c>
      <c r="C102" s="1448">
        <v>463700</v>
      </c>
      <c r="D102" s="1750">
        <v>0</v>
      </c>
      <c r="E102" s="1751">
        <v>0</v>
      </c>
      <c r="F102" s="1750">
        <f>D102+E102</f>
        <v>0</v>
      </c>
      <c r="G102" s="1750">
        <v>0</v>
      </c>
      <c r="H102" s="1750">
        <v>0</v>
      </c>
      <c r="I102" s="1750">
        <v>0</v>
      </c>
      <c r="J102" s="1752">
        <f>F102</f>
        <v>0</v>
      </c>
    </row>
    <row r="103" spans="1:10" s="688" customFormat="1" ht="38.25" hidden="1">
      <c r="A103" s="940">
        <v>1153800</v>
      </c>
      <c r="B103" s="1368" t="s">
        <v>995</v>
      </c>
      <c r="C103" s="944">
        <v>463800</v>
      </c>
      <c r="D103" s="1750"/>
      <c r="E103" s="1751"/>
      <c r="F103" s="1750"/>
      <c r="G103" s="1750"/>
      <c r="H103" s="1750"/>
      <c r="I103" s="1750"/>
      <c r="J103" s="1752">
        <v>0</v>
      </c>
    </row>
    <row r="104" spans="1:10" s="688" customFormat="1" hidden="1">
      <c r="A104" s="940">
        <v>1153900</v>
      </c>
      <c r="B104" s="1368" t="s">
        <v>996</v>
      </c>
      <c r="C104" s="944">
        <v>463900</v>
      </c>
      <c r="D104" s="1750"/>
      <c r="E104" s="1751"/>
      <c r="F104" s="1750"/>
      <c r="G104" s="1750"/>
      <c r="H104" s="1750"/>
      <c r="I104" s="1750"/>
      <c r="J104" s="1752">
        <v>0</v>
      </c>
    </row>
    <row r="105" spans="1:10" s="688" customFormat="1" ht="25.5" hidden="1">
      <c r="A105" s="940">
        <v>1154000</v>
      </c>
      <c r="B105" s="1369" t="s">
        <v>997</v>
      </c>
      <c r="C105" s="946" t="s">
        <v>358</v>
      </c>
      <c r="D105" s="1750">
        <v>0</v>
      </c>
      <c r="E105" s="1751"/>
      <c r="F105" s="1750">
        <v>0</v>
      </c>
      <c r="G105" s="1750">
        <v>0</v>
      </c>
      <c r="H105" s="1750">
        <v>0</v>
      </c>
      <c r="I105" s="1750">
        <v>0</v>
      </c>
      <c r="J105" s="1752">
        <v>0</v>
      </c>
    </row>
    <row r="106" spans="1:10" s="688" customFormat="1" ht="25.5" hidden="1">
      <c r="A106" s="940">
        <v>1154100</v>
      </c>
      <c r="B106" s="1368" t="s">
        <v>210</v>
      </c>
      <c r="C106" s="944">
        <v>465100</v>
      </c>
      <c r="D106" s="1753"/>
      <c r="E106" s="1754"/>
      <c r="F106" s="1753"/>
      <c r="G106" s="1753"/>
      <c r="H106" s="1753"/>
      <c r="I106" s="1753"/>
      <c r="J106" s="1752">
        <v>0</v>
      </c>
    </row>
    <row r="107" spans="1:10" s="688" customFormat="1" ht="25.5" hidden="1">
      <c r="A107" s="940">
        <v>1154200</v>
      </c>
      <c r="B107" s="1368" t="s">
        <v>211</v>
      </c>
      <c r="C107" s="944">
        <v>465200</v>
      </c>
      <c r="D107" s="1755">
        <v>0</v>
      </c>
      <c r="E107" s="1756">
        <v>0</v>
      </c>
      <c r="F107" s="1755">
        <f>D107</f>
        <v>0</v>
      </c>
      <c r="G107" s="1755"/>
      <c r="H107" s="1755"/>
      <c r="I107" s="1755"/>
      <c r="J107" s="1757">
        <f>F107</f>
        <v>0</v>
      </c>
    </row>
    <row r="108" spans="1:10" s="688" customFormat="1" ht="25.5" hidden="1">
      <c r="A108" s="940">
        <v>1154300</v>
      </c>
      <c r="B108" s="1368" t="s">
        <v>212</v>
      </c>
      <c r="C108" s="944">
        <v>465300</v>
      </c>
      <c r="D108" s="1753"/>
      <c r="E108" s="1754"/>
      <c r="F108" s="1753"/>
      <c r="G108" s="1753"/>
      <c r="H108" s="1753"/>
      <c r="I108" s="1753"/>
      <c r="J108" s="1752">
        <v>0</v>
      </c>
    </row>
    <row r="109" spans="1:10" s="688" customFormat="1" ht="38.25" hidden="1">
      <c r="A109" s="940">
        <v>1154500</v>
      </c>
      <c r="B109" s="1368" t="s">
        <v>67</v>
      </c>
      <c r="C109" s="944">
        <v>465500</v>
      </c>
      <c r="D109" s="1753"/>
      <c r="E109" s="1754"/>
      <c r="F109" s="1753"/>
      <c r="G109" s="1753"/>
      <c r="H109" s="1753"/>
      <c r="I109" s="1753"/>
      <c r="J109" s="1752">
        <v>0</v>
      </c>
    </row>
    <row r="110" spans="1:10" s="688" customFormat="1" ht="38.25" hidden="1">
      <c r="A110" s="940">
        <v>1154600</v>
      </c>
      <c r="B110" s="1368" t="s">
        <v>68</v>
      </c>
      <c r="C110" s="944">
        <v>465600</v>
      </c>
      <c r="D110" s="1748"/>
      <c r="E110" s="1758"/>
      <c r="F110" s="1748"/>
      <c r="G110" s="1748"/>
      <c r="H110" s="1748"/>
      <c r="I110" s="1748"/>
      <c r="J110" s="1752">
        <v>0</v>
      </c>
    </row>
    <row r="111" spans="1:10" s="688" customFormat="1" ht="13.5" hidden="1" thickBot="1">
      <c r="A111" s="950">
        <v>1154700</v>
      </c>
      <c r="B111" s="1370" t="s">
        <v>78</v>
      </c>
      <c r="C111" s="746" t="s">
        <v>79</v>
      </c>
      <c r="D111" s="1749"/>
      <c r="E111" s="1759"/>
      <c r="F111" s="1749"/>
      <c r="G111" s="1749"/>
      <c r="H111" s="1749"/>
      <c r="I111" s="1749"/>
      <c r="J111" s="1752">
        <v>0</v>
      </c>
    </row>
    <row r="112" spans="1:10" ht="25.5" hidden="1">
      <c r="A112" s="760">
        <v>1162600</v>
      </c>
      <c r="B112" s="776" t="s">
        <v>1673</v>
      </c>
      <c r="C112" s="742" t="s">
        <v>511</v>
      </c>
      <c r="D112" s="1748"/>
      <c r="E112" s="1748"/>
      <c r="F112" s="1748"/>
      <c r="G112" s="1748"/>
      <c r="H112" s="1748"/>
      <c r="I112" s="1748"/>
      <c r="J112" s="1601">
        <v>0</v>
      </c>
    </row>
    <row r="113" spans="1:10" ht="25.5" hidden="1">
      <c r="A113" s="760">
        <v>1162700</v>
      </c>
      <c r="B113" s="741" t="s">
        <v>1674</v>
      </c>
      <c r="C113" s="742" t="s">
        <v>513</v>
      </c>
      <c r="D113" s="1748"/>
      <c r="E113" s="1748"/>
      <c r="F113" s="1748"/>
      <c r="G113" s="1748"/>
      <c r="H113" s="1748"/>
      <c r="I113" s="1748"/>
      <c r="J113" s="1601">
        <v>0</v>
      </c>
    </row>
    <row r="114" spans="1:10" hidden="1">
      <c r="A114" s="760">
        <v>1162800</v>
      </c>
      <c r="B114" s="776" t="s">
        <v>1675</v>
      </c>
      <c r="C114" s="742" t="s">
        <v>872</v>
      </c>
      <c r="D114" s="1748"/>
      <c r="E114" s="1748"/>
      <c r="F114" s="1748"/>
      <c r="G114" s="1748"/>
      <c r="H114" s="1748"/>
      <c r="I114" s="1748"/>
      <c r="J114" s="1601">
        <v>0</v>
      </c>
    </row>
    <row r="115" spans="1:10" ht="13.5" hidden="1" thickBot="1">
      <c r="A115" s="785">
        <v>1162900</v>
      </c>
      <c r="B115" s="778" t="s">
        <v>1676</v>
      </c>
      <c r="C115" s="746" t="s">
        <v>874</v>
      </c>
      <c r="D115" s="1749"/>
      <c r="E115" s="1749"/>
      <c r="F115" s="1749"/>
      <c r="G115" s="1749"/>
      <c r="H115" s="1749"/>
      <c r="I115" s="1749"/>
      <c r="J115" s="1601">
        <v>0</v>
      </c>
    </row>
    <row r="116" spans="1:10" hidden="1">
      <c r="A116" s="787">
        <v>1170000</v>
      </c>
      <c r="B116" s="788" t="s">
        <v>875</v>
      </c>
      <c r="C116" s="789" t="s">
        <v>358</v>
      </c>
      <c r="D116" s="1760">
        <v>0</v>
      </c>
      <c r="E116" s="1760">
        <v>0</v>
      </c>
      <c r="F116" s="1760">
        <v>0</v>
      </c>
      <c r="G116" s="1760">
        <v>0</v>
      </c>
      <c r="H116" s="1760">
        <v>0</v>
      </c>
      <c r="I116" s="1760">
        <v>0</v>
      </c>
      <c r="J116" s="1601">
        <v>0</v>
      </c>
    </row>
    <row r="117" spans="1:10" ht="38.25" hidden="1">
      <c r="A117" s="791">
        <v>1171000</v>
      </c>
      <c r="B117" s="792" t="s">
        <v>215</v>
      </c>
      <c r="C117" s="734" t="s">
        <v>358</v>
      </c>
      <c r="D117" s="1600">
        <v>0</v>
      </c>
      <c r="E117" s="1600">
        <v>0</v>
      </c>
      <c r="F117" s="1600">
        <v>0</v>
      </c>
      <c r="G117" s="1600">
        <v>0</v>
      </c>
      <c r="H117" s="1600">
        <v>0</v>
      </c>
      <c r="I117" s="1600">
        <v>0</v>
      </c>
      <c r="J117" s="1601">
        <v>0</v>
      </c>
    </row>
    <row r="118" spans="1:10" ht="51" hidden="1">
      <c r="A118" s="791">
        <v>1171100</v>
      </c>
      <c r="B118" s="741" t="s">
        <v>1677</v>
      </c>
      <c r="C118" s="738" t="s">
        <v>479</v>
      </c>
      <c r="D118" s="1748"/>
      <c r="E118" s="1748"/>
      <c r="F118" s="1748"/>
      <c r="G118" s="1748"/>
      <c r="H118" s="1748"/>
      <c r="I118" s="1748"/>
      <c r="J118" s="1601">
        <v>0</v>
      </c>
    </row>
    <row r="119" spans="1:10" ht="25.5" hidden="1">
      <c r="A119" s="791">
        <v>1171200</v>
      </c>
      <c r="B119" s="776" t="s">
        <v>1678</v>
      </c>
      <c r="C119" s="794" t="s">
        <v>352</v>
      </c>
      <c r="D119" s="1748"/>
      <c r="E119" s="1748"/>
      <c r="F119" s="1748"/>
      <c r="G119" s="1748"/>
      <c r="H119" s="1748"/>
      <c r="I119" s="1748"/>
      <c r="J119" s="1601">
        <v>0</v>
      </c>
    </row>
    <row r="120" spans="1:10" ht="63.75" hidden="1">
      <c r="A120" s="760">
        <v>1172000</v>
      </c>
      <c r="B120" s="795" t="s">
        <v>1017</v>
      </c>
      <c r="C120" s="771" t="s">
        <v>358</v>
      </c>
      <c r="D120" s="1760">
        <v>0</v>
      </c>
      <c r="E120" s="1760">
        <v>0</v>
      </c>
      <c r="F120" s="1760">
        <v>0</v>
      </c>
      <c r="G120" s="1760">
        <v>0</v>
      </c>
      <c r="H120" s="1760">
        <v>0</v>
      </c>
      <c r="I120" s="1760">
        <v>0</v>
      </c>
      <c r="J120" s="1601">
        <v>0</v>
      </c>
    </row>
    <row r="121" spans="1:10" hidden="1">
      <c r="A121" s="760">
        <v>1172100</v>
      </c>
      <c r="B121" s="763" t="s">
        <v>1102</v>
      </c>
      <c r="C121" s="738" t="s">
        <v>1018</v>
      </c>
      <c r="D121" s="1748"/>
      <c r="E121" s="1748"/>
      <c r="F121" s="1748"/>
      <c r="G121" s="1748"/>
      <c r="H121" s="1748"/>
      <c r="I121" s="1748"/>
      <c r="J121" s="1601">
        <v>0</v>
      </c>
    </row>
    <row r="122" spans="1:10" hidden="1">
      <c r="A122" s="760">
        <v>1172200</v>
      </c>
      <c r="B122" s="763" t="s">
        <v>1103</v>
      </c>
      <c r="C122" s="796">
        <v>482200</v>
      </c>
      <c r="D122" s="1748"/>
      <c r="E122" s="1748"/>
      <c r="F122" s="1748"/>
      <c r="G122" s="1748"/>
      <c r="H122" s="1748"/>
      <c r="I122" s="1748"/>
      <c r="J122" s="1601">
        <v>0</v>
      </c>
    </row>
    <row r="123" spans="1:10" hidden="1">
      <c r="A123" s="760">
        <v>1172300</v>
      </c>
      <c r="B123" s="776" t="s">
        <v>1679</v>
      </c>
      <c r="C123" s="742" t="s">
        <v>1020</v>
      </c>
      <c r="D123" s="1748"/>
      <c r="E123" s="1748">
        <v>0</v>
      </c>
      <c r="F123" s="1748"/>
      <c r="G123" s="1748"/>
      <c r="H123" s="1748"/>
      <c r="I123" s="1748"/>
      <c r="J123" s="1601">
        <v>0</v>
      </c>
    </row>
    <row r="124" spans="1:10" ht="38.25" hidden="1">
      <c r="A124" s="760">
        <v>1172400</v>
      </c>
      <c r="B124" s="797" t="s">
        <v>1680</v>
      </c>
      <c r="C124" s="742" t="s">
        <v>125</v>
      </c>
      <c r="D124" s="1600"/>
      <c r="E124" s="1600"/>
      <c r="F124" s="1600"/>
      <c r="G124" s="1600"/>
      <c r="H124" s="1600"/>
      <c r="I124" s="1600"/>
      <c r="J124" s="1601">
        <v>0</v>
      </c>
    </row>
    <row r="125" spans="1:10" ht="38.25" hidden="1">
      <c r="A125" s="760">
        <v>1173000</v>
      </c>
      <c r="B125" s="795" t="s">
        <v>126</v>
      </c>
      <c r="C125" s="771" t="s">
        <v>358</v>
      </c>
      <c r="D125" s="1600">
        <v>0</v>
      </c>
      <c r="E125" s="1600">
        <v>0</v>
      </c>
      <c r="F125" s="1600">
        <v>0</v>
      </c>
      <c r="G125" s="1600">
        <v>0</v>
      </c>
      <c r="H125" s="1600">
        <v>0</v>
      </c>
      <c r="I125" s="1600">
        <v>0</v>
      </c>
      <c r="J125" s="1601">
        <v>0</v>
      </c>
    </row>
    <row r="126" spans="1:10" ht="25.5" hidden="1">
      <c r="A126" s="791">
        <v>1173100</v>
      </c>
      <c r="B126" s="798" t="s">
        <v>127</v>
      </c>
      <c r="C126" s="742" t="s">
        <v>1088</v>
      </c>
      <c r="D126" s="1600"/>
      <c r="E126" s="1600"/>
      <c r="F126" s="1600"/>
      <c r="G126" s="1600"/>
      <c r="H126" s="1600"/>
      <c r="I126" s="1600"/>
      <c r="J126" s="1601">
        <v>0</v>
      </c>
    </row>
    <row r="127" spans="1:10" ht="51" hidden="1">
      <c r="A127" s="791">
        <v>1174000</v>
      </c>
      <c r="B127" s="795" t="s">
        <v>1089</v>
      </c>
      <c r="C127" s="771" t="s">
        <v>358</v>
      </c>
      <c r="D127" s="1600">
        <v>0</v>
      </c>
      <c r="E127" s="1600">
        <v>0</v>
      </c>
      <c r="F127" s="1600">
        <v>0</v>
      </c>
      <c r="G127" s="1600">
        <v>0</v>
      </c>
      <c r="H127" s="1600">
        <v>0</v>
      </c>
      <c r="I127" s="1600">
        <v>0</v>
      </c>
      <c r="J127" s="1601">
        <v>0</v>
      </c>
    </row>
    <row r="128" spans="1:10" ht="38.25" hidden="1">
      <c r="A128" s="791">
        <v>1174100</v>
      </c>
      <c r="B128" s="798" t="s">
        <v>1104</v>
      </c>
      <c r="C128" s="742" t="s">
        <v>1090</v>
      </c>
      <c r="D128" s="1600"/>
      <c r="E128" s="1600"/>
      <c r="F128" s="1600"/>
      <c r="G128" s="1600"/>
      <c r="H128" s="1600"/>
      <c r="I128" s="1600"/>
      <c r="J128" s="1601">
        <v>0</v>
      </c>
    </row>
    <row r="129" spans="1:10" ht="25.5" hidden="1">
      <c r="A129" s="791">
        <v>1174200</v>
      </c>
      <c r="B129" s="797" t="s">
        <v>1681</v>
      </c>
      <c r="C129" s="742" t="s">
        <v>447</v>
      </c>
      <c r="D129" s="1600"/>
      <c r="E129" s="1600"/>
      <c r="F129" s="1600"/>
      <c r="G129" s="1600"/>
      <c r="H129" s="1600"/>
      <c r="I129" s="1600"/>
      <c r="J129" s="1601">
        <v>0</v>
      </c>
    </row>
    <row r="130" spans="1:10" ht="51" hidden="1">
      <c r="A130" s="791">
        <v>1175000</v>
      </c>
      <c r="B130" s="795" t="s">
        <v>558</v>
      </c>
      <c r="C130" s="771" t="s">
        <v>358</v>
      </c>
      <c r="D130" s="1600">
        <v>0</v>
      </c>
      <c r="E130" s="1600">
        <v>0</v>
      </c>
      <c r="F130" s="1600">
        <v>0</v>
      </c>
      <c r="G130" s="1600">
        <v>0</v>
      </c>
      <c r="H130" s="1600">
        <v>0</v>
      </c>
      <c r="I130" s="1600">
        <v>0</v>
      </c>
      <c r="J130" s="1601">
        <v>0</v>
      </c>
    </row>
    <row r="131" spans="1:10" ht="51" hidden="1">
      <c r="A131" s="791">
        <v>1175100</v>
      </c>
      <c r="B131" s="797" t="s">
        <v>1682</v>
      </c>
      <c r="C131" s="742" t="s">
        <v>227</v>
      </c>
      <c r="D131" s="1600"/>
      <c r="E131" s="1600"/>
      <c r="F131" s="1600"/>
      <c r="G131" s="1600"/>
      <c r="H131" s="1600"/>
      <c r="I131" s="1600"/>
      <c r="J131" s="1601">
        <v>0</v>
      </c>
    </row>
    <row r="132" spans="1:10" hidden="1">
      <c r="A132" s="791">
        <v>1176000</v>
      </c>
      <c r="B132" s="795" t="s">
        <v>228</v>
      </c>
      <c r="C132" s="771" t="s">
        <v>358</v>
      </c>
      <c r="D132" s="1600">
        <v>0</v>
      </c>
      <c r="E132" s="1600">
        <v>0</v>
      </c>
      <c r="F132" s="1600">
        <v>0</v>
      </c>
      <c r="G132" s="1600">
        <v>0</v>
      </c>
      <c r="H132" s="1600">
        <v>0</v>
      </c>
      <c r="I132" s="1600">
        <v>0</v>
      </c>
      <c r="J132" s="1601">
        <v>0</v>
      </c>
    </row>
    <row r="133" spans="1:10" hidden="1">
      <c r="A133" s="791">
        <v>1176100</v>
      </c>
      <c r="B133" s="797" t="s">
        <v>1683</v>
      </c>
      <c r="C133" s="742" t="s">
        <v>8</v>
      </c>
      <c r="D133" s="1600"/>
      <c r="E133" s="1600"/>
      <c r="F133" s="1600"/>
      <c r="G133" s="1600"/>
      <c r="H133" s="1600"/>
      <c r="I133" s="1600"/>
      <c r="J133" s="1601">
        <v>0</v>
      </c>
    </row>
    <row r="134" spans="1:10" hidden="1">
      <c r="A134" s="791">
        <v>1177000</v>
      </c>
      <c r="B134" s="795" t="s">
        <v>587</v>
      </c>
      <c r="C134" s="771" t="s">
        <v>358</v>
      </c>
      <c r="D134" s="1600">
        <v>0</v>
      </c>
      <c r="E134" s="1600">
        <v>0</v>
      </c>
      <c r="F134" s="1600">
        <v>0</v>
      </c>
      <c r="G134" s="1600">
        <v>0</v>
      </c>
      <c r="H134" s="1600">
        <v>0</v>
      </c>
      <c r="I134" s="1600">
        <v>0</v>
      </c>
      <c r="J134" s="1601">
        <v>0</v>
      </c>
    </row>
    <row r="135" spans="1:10" ht="13.5" hidden="1" thickBot="1">
      <c r="A135" s="785">
        <v>1177100</v>
      </c>
      <c r="B135" s="799" t="s">
        <v>1684</v>
      </c>
      <c r="C135" s="746" t="s">
        <v>259</v>
      </c>
      <c r="D135" s="1761"/>
      <c r="E135" s="1761"/>
      <c r="F135" s="1761"/>
      <c r="G135" s="1761"/>
      <c r="H135" s="1761"/>
      <c r="I135" s="1761"/>
      <c r="J135" s="2138">
        <v>0</v>
      </c>
    </row>
    <row r="136" spans="1:10" ht="13.5" thickBot="1">
      <c r="A136" s="801" t="s">
        <v>260</v>
      </c>
      <c r="B136" s="802" t="s">
        <v>261</v>
      </c>
      <c r="C136" s="803"/>
      <c r="D136" s="1746"/>
      <c r="E136" s="1746"/>
      <c r="F136" s="1746"/>
      <c r="G136" s="1746"/>
      <c r="H136" s="1746"/>
      <c r="I136" s="2136"/>
      <c r="J136" s="2139">
        <v>0</v>
      </c>
    </row>
    <row r="137" spans="1:10" ht="26.25" thickBot="1">
      <c r="A137" s="805" t="s">
        <v>262</v>
      </c>
      <c r="B137" s="806" t="s">
        <v>648</v>
      </c>
      <c r="C137" s="807" t="s">
        <v>358</v>
      </c>
      <c r="D137" s="1746">
        <f>D140</f>
        <v>98420</v>
      </c>
      <c r="E137" s="1746">
        <v>0</v>
      </c>
      <c r="F137" s="1746">
        <f>F140</f>
        <v>98420</v>
      </c>
      <c r="G137" s="1746">
        <f>G140</f>
        <v>50000</v>
      </c>
      <c r="H137" s="1746">
        <f>H140</f>
        <v>50000</v>
      </c>
      <c r="I137" s="2136">
        <f>I140</f>
        <v>98420</v>
      </c>
      <c r="J137" s="1743">
        <f>F137</f>
        <v>98420</v>
      </c>
    </row>
    <row r="138" spans="1:10" ht="13.5" thickBot="1">
      <c r="A138" s="808"/>
      <c r="B138" s="809" t="s">
        <v>649</v>
      </c>
      <c r="C138" s="810"/>
      <c r="D138" s="1602"/>
      <c r="E138" s="1602"/>
      <c r="F138" s="1602"/>
      <c r="G138" s="1602"/>
      <c r="H138" s="1602"/>
      <c r="I138" s="2137"/>
      <c r="J138" s="2140"/>
    </row>
    <row r="139" spans="1:10">
      <c r="A139" s="801" t="s">
        <v>260</v>
      </c>
      <c r="B139" s="802" t="s">
        <v>261</v>
      </c>
      <c r="C139" s="812"/>
      <c r="D139" s="1604"/>
      <c r="E139" s="1604"/>
      <c r="F139" s="1604"/>
      <c r="G139" s="1604"/>
      <c r="H139" s="1604"/>
      <c r="I139" s="1604"/>
      <c r="J139" s="1603">
        <v>0</v>
      </c>
    </row>
    <row r="140" spans="1:10" ht="19.5" customHeight="1">
      <c r="A140" s="814" t="s">
        <v>650</v>
      </c>
      <c r="B140" s="815" t="s">
        <v>651</v>
      </c>
      <c r="C140" s="816" t="s">
        <v>358</v>
      </c>
      <c r="D140" s="1741">
        <f>D142</f>
        <v>98420</v>
      </c>
      <c r="E140" s="1741">
        <v>0</v>
      </c>
      <c r="F140" s="1742">
        <f>F142</f>
        <v>98420</v>
      </c>
      <c r="G140" s="1742">
        <f>G142</f>
        <v>50000</v>
      </c>
      <c r="H140" s="1742">
        <f>H142</f>
        <v>50000</v>
      </c>
      <c r="I140" s="1742">
        <f>I142</f>
        <v>98420</v>
      </c>
      <c r="J140" s="1601">
        <f>J142</f>
        <v>98420</v>
      </c>
    </row>
    <row r="141" spans="1:10" ht="22.5" customHeight="1">
      <c r="A141" s="818" t="s">
        <v>652</v>
      </c>
      <c r="B141" s="797" t="s">
        <v>1685</v>
      </c>
      <c r="C141" s="819" t="s">
        <v>987</v>
      </c>
      <c r="D141" s="1605"/>
      <c r="E141" s="1605"/>
      <c r="F141" s="1606"/>
      <c r="G141" s="1605"/>
      <c r="H141" s="1605"/>
      <c r="I141" s="1605"/>
      <c r="J141" s="1607">
        <v>0</v>
      </c>
    </row>
    <row r="142" spans="1:10" ht="23.25" customHeight="1">
      <c r="A142" s="818" t="s">
        <v>988</v>
      </c>
      <c r="B142" s="797" t="s">
        <v>1686</v>
      </c>
      <c r="C142" s="881" t="s">
        <v>965</v>
      </c>
      <c r="D142" s="2091">
        <v>98420</v>
      </c>
      <c r="E142" s="1599">
        <v>0</v>
      </c>
      <c r="F142" s="1600">
        <f>D142+E142</f>
        <v>98420</v>
      </c>
      <c r="G142" s="1600">
        <v>50000</v>
      </c>
      <c r="H142" s="1600">
        <v>50000</v>
      </c>
      <c r="I142" s="1600">
        <v>98420</v>
      </c>
      <c r="J142" s="1601">
        <f>F142</f>
        <v>98420</v>
      </c>
    </row>
    <row r="143" spans="1:10" ht="25.5">
      <c r="A143" s="818" t="s">
        <v>966</v>
      </c>
      <c r="B143" s="797" t="s">
        <v>1687</v>
      </c>
      <c r="C143" s="819" t="s">
        <v>968</v>
      </c>
      <c r="D143" s="1599">
        <v>0</v>
      </c>
      <c r="E143" s="1599">
        <v>0</v>
      </c>
      <c r="F143" s="1600">
        <f>D143+E143</f>
        <v>0</v>
      </c>
      <c r="G143" s="1600"/>
      <c r="H143" s="1600"/>
      <c r="I143" s="1600"/>
      <c r="J143" s="1601">
        <f>F143</f>
        <v>0</v>
      </c>
    </row>
    <row r="144" spans="1:10">
      <c r="A144" s="818" t="s">
        <v>969</v>
      </c>
      <c r="B144" s="797" t="s">
        <v>1688</v>
      </c>
      <c r="C144" s="819" t="s">
        <v>1099</v>
      </c>
      <c r="D144" s="1608"/>
      <c r="E144" s="1608"/>
      <c r="F144" s="1608"/>
      <c r="G144" s="1608">
        <v>0</v>
      </c>
      <c r="H144" s="1608"/>
      <c r="I144" s="1608"/>
      <c r="J144" s="1603">
        <v>0</v>
      </c>
    </row>
    <row r="145" spans="1:10" ht="11.25" customHeight="1" thickBot="1">
      <c r="A145" s="818" t="s">
        <v>138</v>
      </c>
      <c r="B145" s="798" t="s">
        <v>139</v>
      </c>
      <c r="C145" s="819" t="s">
        <v>140</v>
      </c>
      <c r="D145" s="1608"/>
      <c r="E145" s="1608"/>
      <c r="F145" s="1608"/>
      <c r="G145" s="1608"/>
      <c r="H145" s="1608"/>
      <c r="I145" s="1608"/>
      <c r="J145" s="1603">
        <v>0</v>
      </c>
    </row>
    <row r="146" spans="1:10" hidden="1">
      <c r="A146" s="818" t="s">
        <v>141</v>
      </c>
      <c r="B146" s="797" t="s">
        <v>1689</v>
      </c>
      <c r="C146" s="819" t="s">
        <v>897</v>
      </c>
      <c r="D146" s="1608"/>
      <c r="E146" s="1608"/>
      <c r="F146" s="1608"/>
      <c r="G146" s="1608"/>
      <c r="H146" s="1608"/>
      <c r="I146" s="1608"/>
      <c r="J146" s="1603">
        <v>0</v>
      </c>
    </row>
    <row r="147" spans="1:10" hidden="1">
      <c r="A147" s="818" t="s">
        <v>898</v>
      </c>
      <c r="B147" s="797" t="s">
        <v>1690</v>
      </c>
      <c r="C147" s="819" t="s">
        <v>900</v>
      </c>
      <c r="D147" s="1608"/>
      <c r="E147" s="1608"/>
      <c r="F147" s="1608"/>
      <c r="G147" s="1608"/>
      <c r="H147" s="1608"/>
      <c r="I147" s="1608"/>
      <c r="J147" s="1603">
        <v>0</v>
      </c>
    </row>
    <row r="148" spans="1:10" hidden="1">
      <c r="A148" s="818" t="s">
        <v>655</v>
      </c>
      <c r="B148" s="797" t="s">
        <v>1691</v>
      </c>
      <c r="C148" s="819" t="s">
        <v>657</v>
      </c>
      <c r="D148" s="1608"/>
      <c r="E148" s="1608"/>
      <c r="F148" s="1608"/>
      <c r="G148" s="1608"/>
      <c r="H148" s="1608"/>
      <c r="I148" s="1608"/>
      <c r="J148" s="1603">
        <v>0</v>
      </c>
    </row>
    <row r="149" spans="1:10" hidden="1">
      <c r="A149" s="818" t="s">
        <v>658</v>
      </c>
      <c r="B149" s="795" t="s">
        <v>659</v>
      </c>
      <c r="C149" s="820" t="s">
        <v>358</v>
      </c>
      <c r="D149" s="1608">
        <v>0</v>
      </c>
      <c r="E149" s="1608">
        <v>0</v>
      </c>
      <c r="F149" s="1608">
        <v>0</v>
      </c>
      <c r="G149" s="1608">
        <v>0</v>
      </c>
      <c r="H149" s="1608">
        <v>0</v>
      </c>
      <c r="I149" s="1608">
        <v>0</v>
      </c>
      <c r="J149" s="1603">
        <v>0</v>
      </c>
    </row>
    <row r="150" spans="1:10" hidden="1">
      <c r="A150" s="818" t="s">
        <v>660</v>
      </c>
      <c r="B150" s="798" t="s">
        <v>661</v>
      </c>
      <c r="C150" s="819" t="s">
        <v>662</v>
      </c>
      <c r="D150" s="1608"/>
      <c r="E150" s="1608"/>
      <c r="F150" s="1608"/>
      <c r="G150" s="1608"/>
      <c r="H150" s="1608"/>
      <c r="I150" s="1608"/>
      <c r="J150" s="1603">
        <v>0</v>
      </c>
    </row>
    <row r="151" spans="1:10" hidden="1">
      <c r="A151" s="818" t="s">
        <v>663</v>
      </c>
      <c r="B151" s="798" t="s">
        <v>664</v>
      </c>
      <c r="C151" s="819" t="s">
        <v>665</v>
      </c>
      <c r="D151" s="1608"/>
      <c r="E151" s="1608"/>
      <c r="F151" s="1608"/>
      <c r="G151" s="1608"/>
      <c r="H151" s="1608"/>
      <c r="I151" s="1608"/>
      <c r="J151" s="1603">
        <v>0</v>
      </c>
    </row>
    <row r="152" spans="1:10" ht="25.5" hidden="1">
      <c r="A152" s="818" t="s">
        <v>666</v>
      </c>
      <c r="B152" s="797" t="s">
        <v>1692</v>
      </c>
      <c r="C152" s="819" t="s">
        <v>314</v>
      </c>
      <c r="D152" s="1608"/>
      <c r="E152" s="1608"/>
      <c r="F152" s="1608"/>
      <c r="G152" s="1608"/>
      <c r="H152" s="1608"/>
      <c r="I152" s="1608"/>
      <c r="J152" s="1603">
        <v>0</v>
      </c>
    </row>
    <row r="153" spans="1:10" ht="25.5" hidden="1">
      <c r="A153" s="818" t="s">
        <v>315</v>
      </c>
      <c r="B153" s="797" t="s">
        <v>1693</v>
      </c>
      <c r="C153" s="819" t="s">
        <v>317</v>
      </c>
      <c r="D153" s="1608"/>
      <c r="E153" s="1608"/>
      <c r="F153" s="1608"/>
      <c r="G153" s="1608"/>
      <c r="H153" s="1608"/>
      <c r="I153" s="1608"/>
      <c r="J153" s="1603">
        <v>0</v>
      </c>
    </row>
    <row r="154" spans="1:10" hidden="1">
      <c r="A154" s="818" t="s">
        <v>318</v>
      </c>
      <c r="B154" s="795" t="s">
        <v>319</v>
      </c>
      <c r="C154" s="820" t="s">
        <v>358</v>
      </c>
      <c r="D154" s="1608">
        <v>0</v>
      </c>
      <c r="E154" s="1608">
        <v>0</v>
      </c>
      <c r="F154" s="1608">
        <v>0</v>
      </c>
      <c r="G154" s="1608">
        <v>0</v>
      </c>
      <c r="H154" s="1608">
        <v>0</v>
      </c>
      <c r="I154" s="1608">
        <v>0</v>
      </c>
      <c r="J154" s="1603">
        <v>0</v>
      </c>
    </row>
    <row r="155" spans="1:10" hidden="1">
      <c r="A155" s="818" t="s">
        <v>320</v>
      </c>
      <c r="B155" s="798" t="s">
        <v>1105</v>
      </c>
      <c r="C155" s="819" t="s">
        <v>321</v>
      </c>
      <c r="D155" s="1608"/>
      <c r="E155" s="1608"/>
      <c r="F155" s="1608"/>
      <c r="G155" s="1608"/>
      <c r="H155" s="1608"/>
      <c r="I155" s="1608"/>
      <c r="J155" s="1603">
        <v>0</v>
      </c>
    </row>
    <row r="156" spans="1:10" hidden="1">
      <c r="A156" s="821" t="s">
        <v>322</v>
      </c>
      <c r="B156" s="822" t="s">
        <v>323</v>
      </c>
      <c r="C156" s="820" t="s">
        <v>358</v>
      </c>
      <c r="D156" s="1608">
        <v>0</v>
      </c>
      <c r="E156" s="1608">
        <v>0</v>
      </c>
      <c r="F156" s="1608">
        <v>0</v>
      </c>
      <c r="G156" s="1608">
        <v>0</v>
      </c>
      <c r="H156" s="1608">
        <v>0</v>
      </c>
      <c r="I156" s="1608">
        <v>0</v>
      </c>
      <c r="J156" s="1603">
        <v>0</v>
      </c>
    </row>
    <row r="157" spans="1:10" hidden="1">
      <c r="A157" s="818" t="s">
        <v>324</v>
      </c>
      <c r="B157" s="798" t="s">
        <v>1106</v>
      </c>
      <c r="C157" s="819" t="s">
        <v>325</v>
      </c>
      <c r="D157" s="1608"/>
      <c r="E157" s="1608"/>
      <c r="F157" s="1608"/>
      <c r="G157" s="1608"/>
      <c r="H157" s="1608"/>
      <c r="I157" s="1608"/>
      <c r="J157" s="1603">
        <v>0</v>
      </c>
    </row>
    <row r="158" spans="1:10" hidden="1">
      <c r="A158" s="818" t="s">
        <v>326</v>
      </c>
      <c r="B158" s="798" t="s">
        <v>1107</v>
      </c>
      <c r="C158" s="819" t="s">
        <v>327</v>
      </c>
      <c r="D158" s="1608"/>
      <c r="E158" s="1608"/>
      <c r="F158" s="1608"/>
      <c r="G158" s="1608"/>
      <c r="H158" s="1608"/>
      <c r="I158" s="1608"/>
      <c r="J158" s="1603">
        <v>0</v>
      </c>
    </row>
    <row r="159" spans="1:10" ht="25.5" hidden="1">
      <c r="A159" s="818" t="s">
        <v>328</v>
      </c>
      <c r="B159" s="797" t="s">
        <v>1694</v>
      </c>
      <c r="C159" s="819" t="s">
        <v>330</v>
      </c>
      <c r="D159" s="1608"/>
      <c r="E159" s="1608"/>
      <c r="F159" s="1608"/>
      <c r="G159" s="1608"/>
      <c r="H159" s="1608"/>
      <c r="I159" s="1608"/>
      <c r="J159" s="1603">
        <v>0</v>
      </c>
    </row>
    <row r="160" spans="1:10" ht="26.25" hidden="1" thickBot="1">
      <c r="A160" s="823">
        <v>1244000</v>
      </c>
      <c r="B160" s="824" t="s">
        <v>1695</v>
      </c>
      <c r="C160" s="825" t="s">
        <v>1134</v>
      </c>
      <c r="D160" s="1609"/>
      <c r="E160" s="1609"/>
      <c r="F160" s="1609"/>
      <c r="G160" s="1609"/>
      <c r="H160" s="1609"/>
      <c r="I160" s="1609"/>
      <c r="J160" s="1603">
        <v>0</v>
      </c>
    </row>
    <row r="161" spans="1:10" ht="27.75" customHeight="1" thickBot="1">
      <c r="A161" s="826">
        <v>1000000</v>
      </c>
      <c r="B161" s="827" t="s">
        <v>1135</v>
      </c>
      <c r="C161" s="828" t="s">
        <v>358</v>
      </c>
      <c r="D161" s="1762">
        <f>D32+D137</f>
        <v>98420</v>
      </c>
      <c r="E161" s="1762">
        <f>E32</f>
        <v>0</v>
      </c>
      <c r="F161" s="1762">
        <f>F32+F137</f>
        <v>98420</v>
      </c>
      <c r="G161" s="1762">
        <f>G32+G137</f>
        <v>50000</v>
      </c>
      <c r="H161" s="1762">
        <f>H32+H137</f>
        <v>50000</v>
      </c>
      <c r="I161" s="1762">
        <f>I32+I137</f>
        <v>98420</v>
      </c>
      <c r="J161" s="1763">
        <f>J140</f>
        <v>98420</v>
      </c>
    </row>
    <row r="162" spans="1:10" hidden="1">
      <c r="A162" s="829"/>
      <c r="B162" s="830"/>
      <c r="C162" s="831"/>
      <c r="D162" s="678"/>
      <c r="E162" s="678"/>
      <c r="F162" s="678"/>
      <c r="G162" s="678"/>
      <c r="H162" s="678"/>
      <c r="I162" s="678"/>
      <c r="J162" s="678"/>
    </row>
    <row r="163" spans="1:10" ht="14.25" hidden="1">
      <c r="A163" s="2617"/>
      <c r="B163" s="2617"/>
      <c r="C163" s="2617"/>
      <c r="D163" s="2617"/>
      <c r="E163" s="2617"/>
      <c r="F163" s="2617"/>
      <c r="G163" s="2617"/>
      <c r="H163" s="2617"/>
      <c r="I163" s="2617"/>
      <c r="J163" s="2617"/>
    </row>
    <row r="164" spans="1:10" s="678" customFormat="1" ht="15.75" customHeight="1">
      <c r="A164" s="2594" t="s">
        <v>2261</v>
      </c>
      <c r="B164" s="2594"/>
      <c r="C164" s="2594"/>
      <c r="D164" s="2594"/>
      <c r="E164" s="2594"/>
      <c r="F164" s="2594"/>
      <c r="G164" s="2594"/>
      <c r="H164" s="2594"/>
      <c r="I164" s="2594"/>
      <c r="J164" s="2594"/>
    </row>
    <row r="165" spans="1:10">
      <c r="A165" s="2610" t="s">
        <v>1114</v>
      </c>
      <c r="B165" s="2610"/>
      <c r="C165" s="2610"/>
      <c r="D165" s="2610"/>
      <c r="E165" s="2610"/>
      <c r="F165" s="2610"/>
      <c r="G165" s="2610"/>
      <c r="H165" s="2610"/>
      <c r="I165" s="2610"/>
      <c r="J165" s="2610"/>
    </row>
    <row r="166" spans="1:10" ht="14.25">
      <c r="A166" s="832" t="s">
        <v>1696</v>
      </c>
      <c r="B166" s="832"/>
      <c r="C166" s="833"/>
      <c r="D166" s="832"/>
      <c r="E166" s="832"/>
      <c r="F166" s="832"/>
      <c r="G166" s="832" t="s">
        <v>1143</v>
      </c>
    </row>
    <row r="167" spans="1:10" ht="14.25">
      <c r="A167" s="834" t="s">
        <v>1697</v>
      </c>
      <c r="E167" s="675" t="s">
        <v>309</v>
      </c>
      <c r="F167" s="678"/>
      <c r="G167" s="675" t="s">
        <v>310</v>
      </c>
    </row>
    <row r="168" spans="1:10" ht="14.25">
      <c r="A168" s="835"/>
      <c r="E168" s="835"/>
      <c r="F168" s="835"/>
      <c r="G168" s="835"/>
    </row>
    <row r="169" spans="1:10">
      <c r="E169" s="832"/>
      <c r="F169" s="832"/>
      <c r="G169" s="832" t="s">
        <v>1147</v>
      </c>
    </row>
    <row r="170" spans="1:10">
      <c r="E170" s="675" t="s">
        <v>309</v>
      </c>
      <c r="F170" s="678"/>
      <c r="G170" s="675" t="s">
        <v>310</v>
      </c>
    </row>
    <row r="171" spans="1:10" ht="4.5" customHeight="1">
      <c r="D171" s="678"/>
      <c r="E171" s="678"/>
      <c r="F171" s="678"/>
      <c r="G171" s="678"/>
    </row>
    <row r="172" spans="1:10" hidden="1">
      <c r="D172" s="678"/>
      <c r="E172" s="678"/>
      <c r="F172" s="678"/>
      <c r="G172" s="678"/>
    </row>
    <row r="173" spans="1:10" hidden="1">
      <c r="A173" s="688"/>
      <c r="C173" s="689"/>
      <c r="D173" s="678"/>
      <c r="E173" s="678"/>
      <c r="F173" s="678"/>
      <c r="G173" s="678"/>
    </row>
    <row r="174" spans="1:10" hidden="1">
      <c r="A174" s="688"/>
      <c r="C174" s="689"/>
      <c r="D174" s="678"/>
      <c r="E174" s="678"/>
      <c r="F174" s="678"/>
      <c r="G174" s="678"/>
    </row>
    <row r="175" spans="1:10" hidden="1"/>
    <row r="176" spans="1:10">
      <c r="A176" s="626" t="s">
        <v>89</v>
      </c>
      <c r="B176" s="857"/>
    </row>
  </sheetData>
  <mergeCells count="18">
    <mergeCell ref="A163:J163"/>
    <mergeCell ref="A164:J164"/>
    <mergeCell ref="A165:J165"/>
    <mergeCell ref="A13:J13"/>
    <mergeCell ref="A14:J14"/>
    <mergeCell ref="A15:J15"/>
    <mergeCell ref="A16:E17"/>
    <mergeCell ref="F16:J17"/>
    <mergeCell ref="F23:J24"/>
    <mergeCell ref="F29:F30"/>
    <mergeCell ref="G29:J29"/>
    <mergeCell ref="H27:J27"/>
    <mergeCell ref="A12:B12"/>
    <mergeCell ref="F1:J1"/>
    <mergeCell ref="F3:J3"/>
    <mergeCell ref="A8:E8"/>
    <mergeCell ref="A10:E10"/>
    <mergeCell ref="A11:E11"/>
  </mergeCells>
  <pageMargins left="0.7" right="0.7" top="0.75" bottom="0.75" header="0.3" footer="0.3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N174"/>
  <sheetViews>
    <sheetView topLeftCell="A63" workbookViewId="0">
      <selection activeCell="D43" sqref="D43"/>
    </sheetView>
  </sheetViews>
  <sheetFormatPr defaultRowHeight="12.75"/>
  <cols>
    <col min="1" max="1" width="7" style="626" customWidth="1"/>
    <col min="2" max="2" width="37.140625" style="626" customWidth="1"/>
    <col min="3" max="3" width="8.140625" style="626" customWidth="1"/>
    <col min="4" max="4" width="10.7109375" style="626" customWidth="1"/>
    <col min="5" max="5" width="11.5703125" style="857" customWidth="1"/>
    <col min="6" max="6" width="10.5703125" style="626" customWidth="1"/>
    <col min="7" max="7" width="12.5703125" style="626" customWidth="1"/>
    <col min="8" max="8" width="11.5703125" style="626" customWidth="1"/>
    <col min="9" max="9" width="12.5703125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8"/>
      <c r="B1" s="679"/>
      <c r="C1" s="680"/>
      <c r="D1" s="678"/>
      <c r="E1" s="1531"/>
      <c r="F1" s="2598" t="s">
        <v>32</v>
      </c>
      <c r="G1" s="2598"/>
      <c r="H1" s="2598"/>
      <c r="I1" s="2598"/>
      <c r="J1" s="2598"/>
      <c r="K1" s="678"/>
      <c r="L1" s="678"/>
    </row>
    <row r="2" spans="1:12" ht="6" customHeight="1">
      <c r="A2" s="678"/>
      <c r="B2" s="679"/>
      <c r="C2" s="680"/>
      <c r="D2" s="678"/>
      <c r="E2" s="1531"/>
      <c r="F2" s="682"/>
      <c r="G2" s="682"/>
      <c r="H2" s="682"/>
      <c r="I2" s="682"/>
      <c r="J2" s="682"/>
      <c r="K2" s="678"/>
      <c r="L2" s="678"/>
    </row>
    <row r="3" spans="1:12">
      <c r="A3" s="678"/>
      <c r="B3" s="679"/>
      <c r="C3" s="680"/>
      <c r="D3" s="678"/>
      <c r="E3" s="1531"/>
      <c r="F3" s="2599" t="s">
        <v>890</v>
      </c>
      <c r="G3" s="2599"/>
      <c r="H3" s="2599"/>
      <c r="I3" s="2599"/>
      <c r="J3" s="2599"/>
      <c r="K3" s="678"/>
      <c r="L3" s="678"/>
    </row>
    <row r="4" spans="1:12">
      <c r="A4" s="678"/>
      <c r="B4" s="679"/>
      <c r="C4" s="680"/>
      <c r="D4" s="678"/>
      <c r="E4" s="1531"/>
      <c r="F4" s="683" t="s">
        <v>34</v>
      </c>
      <c r="G4" s="683"/>
      <c r="H4" s="678"/>
      <c r="I4" s="678"/>
      <c r="J4" s="678"/>
      <c r="K4" s="678"/>
      <c r="L4" s="678"/>
    </row>
    <row r="5" spans="1:12">
      <c r="A5" s="678"/>
      <c r="B5" s="836" t="s">
        <v>35</v>
      </c>
      <c r="C5" s="680"/>
      <c r="D5" s="678"/>
      <c r="E5" s="1531"/>
      <c r="F5" s="681"/>
      <c r="G5" s="685" t="s">
        <v>174</v>
      </c>
      <c r="H5" s="678"/>
      <c r="I5" s="678"/>
      <c r="J5" s="678"/>
      <c r="K5" s="678"/>
      <c r="L5" s="678"/>
    </row>
    <row r="6" spans="1:12" ht="12" customHeight="1">
      <c r="A6" s="686"/>
      <c r="B6" s="687"/>
      <c r="C6" s="680"/>
      <c r="D6" s="678"/>
      <c r="E6" s="1531" t="s">
        <v>175</v>
      </c>
      <c r="F6" s="683" t="s">
        <v>935</v>
      </c>
      <c r="G6" s="678"/>
      <c r="H6" s="678"/>
      <c r="I6" s="678"/>
      <c r="J6" s="688"/>
      <c r="K6" s="678"/>
      <c r="L6" s="678"/>
    </row>
    <row r="7" spans="1:12" s="678" customFormat="1" ht="20.25" customHeight="1">
      <c r="A7" s="688" t="s">
        <v>2280</v>
      </c>
      <c r="B7" s="679"/>
      <c r="C7" s="689"/>
      <c r="E7" s="857"/>
      <c r="F7" s="681"/>
      <c r="G7" s="681"/>
    </row>
    <row r="8" spans="1:12" s="688" customFormat="1" ht="9.75" customHeight="1">
      <c r="A8" s="2600" t="s">
        <v>1118</v>
      </c>
      <c r="B8" s="2600"/>
      <c r="C8" s="2600"/>
      <c r="D8" s="2600"/>
      <c r="E8" s="2600"/>
    </row>
    <row r="9" spans="1:12" ht="12" customHeight="1">
      <c r="A9" s="678"/>
      <c r="B9" s="679"/>
      <c r="C9" s="680"/>
      <c r="D9" s="678"/>
      <c r="E9" s="1531"/>
      <c r="F9" s="681"/>
      <c r="G9" s="678"/>
      <c r="H9" s="678"/>
      <c r="I9" s="678"/>
      <c r="J9" s="678"/>
      <c r="K9" s="678"/>
      <c r="L9" s="678"/>
    </row>
    <row r="10" spans="1:12">
      <c r="A10" s="2602" t="s">
        <v>1153</v>
      </c>
      <c r="B10" s="2602"/>
      <c r="C10" s="2602"/>
      <c r="D10" s="2602"/>
      <c r="E10" s="2602"/>
      <c r="F10" s="681"/>
      <c r="G10" s="690" t="s">
        <v>208</v>
      </c>
      <c r="H10" s="678"/>
      <c r="I10" s="678"/>
      <c r="J10" s="678"/>
      <c r="K10" s="678"/>
      <c r="L10" s="678"/>
    </row>
    <row r="11" spans="1:12" ht="20.25" customHeight="1">
      <c r="A11" s="2597" t="s">
        <v>903</v>
      </c>
      <c r="B11" s="2597"/>
      <c r="C11" s="2597"/>
      <c r="D11" s="2597"/>
      <c r="E11" s="2597"/>
      <c r="F11" s="681"/>
      <c r="G11" s="678"/>
      <c r="H11" s="678"/>
      <c r="I11" s="678"/>
      <c r="J11" s="678"/>
      <c r="K11" s="678"/>
      <c r="L11" s="678"/>
    </row>
    <row r="12" spans="1:12" s="857" customFormat="1">
      <c r="A12" s="2603" t="s">
        <v>2266</v>
      </c>
      <c r="B12" s="2604"/>
      <c r="C12" s="1530"/>
      <c r="F12" s="1531"/>
      <c r="G12" s="1531"/>
    </row>
    <row r="13" spans="1:12" ht="14.25">
      <c r="A13" s="2675" t="s">
        <v>816</v>
      </c>
      <c r="B13" s="2675"/>
      <c r="C13" s="2675"/>
      <c r="D13" s="2675"/>
      <c r="E13" s="2675"/>
      <c r="F13" s="2675"/>
      <c r="G13" s="2675"/>
      <c r="H13" s="2675"/>
      <c r="I13" s="2675"/>
      <c r="J13" s="2675"/>
      <c r="K13" s="678"/>
      <c r="L13" s="678"/>
    </row>
    <row r="14" spans="1:12" ht="14.25">
      <c r="A14" s="2638" t="s">
        <v>1036</v>
      </c>
      <c r="B14" s="2622"/>
      <c r="C14" s="2622"/>
      <c r="D14" s="2622"/>
      <c r="E14" s="2622"/>
      <c r="F14" s="2622"/>
      <c r="G14" s="2622"/>
      <c r="H14" s="2622"/>
      <c r="I14" s="2622"/>
      <c r="J14" s="2622"/>
      <c r="K14" s="678"/>
      <c r="L14" s="678"/>
    </row>
    <row r="15" spans="1:12" ht="16.5">
      <c r="A15" s="2639" t="s">
        <v>2233</v>
      </c>
      <c r="B15" s="2639"/>
      <c r="C15" s="2639"/>
      <c r="D15" s="2639"/>
      <c r="E15" s="2639"/>
      <c r="F15" s="2639"/>
      <c r="G15" s="2639"/>
      <c r="H15" s="2639"/>
      <c r="I15" s="2639"/>
      <c r="J15" s="2639"/>
      <c r="K15" s="678"/>
      <c r="L15" s="678"/>
    </row>
    <row r="16" spans="1:12" ht="14.25" customHeight="1">
      <c r="A16" s="2619" t="s">
        <v>2229</v>
      </c>
      <c r="B16" s="2619"/>
      <c r="C16" s="2619"/>
      <c r="D16" s="2619"/>
      <c r="E16" s="2619"/>
      <c r="F16" s="2609"/>
      <c r="G16" s="2609"/>
      <c r="H16" s="2609"/>
      <c r="I16" s="2609"/>
      <c r="J16" s="2609"/>
      <c r="K16" s="688"/>
      <c r="L16" s="688"/>
    </row>
    <row r="17" spans="1:14" ht="9" customHeight="1">
      <c r="A17" s="2619"/>
      <c r="B17" s="2619"/>
      <c r="C17" s="2619"/>
      <c r="D17" s="2619"/>
      <c r="E17" s="2619"/>
      <c r="F17" s="2609"/>
      <c r="G17" s="2609"/>
      <c r="H17" s="2609"/>
      <c r="I17" s="2609"/>
      <c r="J17" s="2609"/>
      <c r="K17" s="688"/>
      <c r="L17" s="688"/>
    </row>
    <row r="18" spans="1:14">
      <c r="A18" s="693" t="s">
        <v>445</v>
      </c>
      <c r="B18" s="694"/>
      <c r="C18" s="694"/>
      <c r="D18" s="694"/>
      <c r="E18" s="1001"/>
      <c r="F18" s="695" t="s">
        <v>332</v>
      </c>
      <c r="G18" s="688"/>
      <c r="H18" s="688"/>
      <c r="I18" s="688"/>
      <c r="J18" s="688"/>
      <c r="K18" s="688"/>
      <c r="L18" s="688"/>
    </row>
    <row r="19" spans="1:14">
      <c r="A19" s="693" t="s">
        <v>1004</v>
      </c>
      <c r="B19" s="696"/>
      <c r="C19" s="696"/>
      <c r="D19" s="696"/>
      <c r="E19" s="1683"/>
      <c r="F19" s="693" t="s">
        <v>333</v>
      </c>
      <c r="G19" s="660" t="s">
        <v>1115</v>
      </c>
      <c r="H19" s="656" t="s">
        <v>672</v>
      </c>
      <c r="I19" s="657">
        <v>1</v>
      </c>
      <c r="J19" s="696"/>
      <c r="K19" s="696"/>
      <c r="L19" s="696"/>
    </row>
    <row r="20" spans="1:14">
      <c r="A20" s="693" t="s">
        <v>334</v>
      </c>
      <c r="B20" s="693"/>
      <c r="C20" s="693"/>
      <c r="D20" s="693"/>
      <c r="E20" s="1684"/>
      <c r="F20" s="696"/>
      <c r="G20" s="693"/>
      <c r="H20" s="696"/>
      <c r="I20" s="693"/>
      <c r="J20" s="693"/>
      <c r="K20" s="693"/>
      <c r="L20" s="693"/>
    </row>
    <row r="21" spans="1:14">
      <c r="A21" s="693" t="s">
        <v>926</v>
      </c>
      <c r="B21" s="693"/>
      <c r="C21" s="693"/>
      <c r="D21" s="697"/>
      <c r="E21" s="1685"/>
      <c r="F21" s="693" t="s">
        <v>1182</v>
      </c>
      <c r="G21" s="693"/>
      <c r="H21" s="693"/>
      <c r="I21" s="693"/>
      <c r="J21" s="693"/>
      <c r="K21" s="693"/>
      <c r="L21" s="693"/>
    </row>
    <row r="22" spans="1:14" ht="24" customHeight="1">
      <c r="A22" s="693" t="s">
        <v>1660</v>
      </c>
      <c r="B22" s="696"/>
      <c r="C22" s="696"/>
      <c r="D22" s="696"/>
      <c r="E22" s="1683"/>
      <c r="F22" s="693" t="s">
        <v>52</v>
      </c>
      <c r="G22" s="693"/>
      <c r="H22" s="693"/>
      <c r="I22" s="696"/>
      <c r="J22" s="698"/>
      <c r="K22" s="696"/>
      <c r="L22" s="696"/>
    </row>
    <row r="23" spans="1:14" ht="17.25" customHeight="1">
      <c r="A23" s="696" t="s">
        <v>207</v>
      </c>
      <c r="B23" s="698"/>
      <c r="C23" s="699"/>
      <c r="D23" s="696"/>
      <c r="E23" s="1683"/>
      <c r="F23" s="2611" t="s">
        <v>942</v>
      </c>
      <c r="G23" s="2611"/>
      <c r="H23" s="2611"/>
      <c r="I23" s="2611"/>
      <c r="J23" s="2611"/>
      <c r="K23" s="696"/>
      <c r="L23" s="696"/>
    </row>
    <row r="24" spans="1:14" ht="13.5" thickBot="1">
      <c r="A24" s="695" t="s">
        <v>916</v>
      </c>
      <c r="B24" s="700"/>
      <c r="C24" s="701"/>
      <c r="D24" s="700"/>
      <c r="E24" s="1683"/>
      <c r="F24" s="2611"/>
      <c r="G24" s="2611"/>
      <c r="H24" s="2611"/>
      <c r="I24" s="2611"/>
      <c r="J24" s="2611"/>
      <c r="K24" s="696"/>
      <c r="L24" s="696"/>
    </row>
    <row r="25" spans="1:14" ht="13.5" thickBot="1">
      <c r="A25" s="693" t="s">
        <v>116</v>
      </c>
      <c r="B25" s="696"/>
      <c r="C25" s="699"/>
      <c r="D25" s="698"/>
      <c r="E25" s="1686"/>
      <c r="G25" s="703"/>
      <c r="H25" s="704"/>
      <c r="I25" s="705"/>
      <c r="K25" s="698"/>
      <c r="L25" s="698"/>
    </row>
    <row r="26" spans="1:14" ht="13.5" thickBot="1">
      <c r="A26" s="693" t="s">
        <v>418</v>
      </c>
      <c r="B26" s="696"/>
      <c r="C26" s="696"/>
      <c r="D26" s="700"/>
      <c r="E26" s="1687"/>
      <c r="F26" s="700"/>
      <c r="G26" s="706" t="s">
        <v>419</v>
      </c>
      <c r="H26" s="696"/>
      <c r="I26" s="698"/>
      <c r="J26" s="698"/>
      <c r="K26" s="700"/>
      <c r="L26" s="700"/>
    </row>
    <row r="27" spans="1:14" ht="13.5" thickBot="1">
      <c r="A27" s="693" t="s">
        <v>420</v>
      </c>
      <c r="B27" s="707"/>
      <c r="C27" s="708"/>
      <c r="D27" s="699"/>
      <c r="E27" s="1688"/>
      <c r="F27" s="710"/>
      <c r="G27" s="688"/>
      <c r="H27" s="2618">
        <v>900272427015</v>
      </c>
      <c r="I27" s="2618"/>
      <c r="J27" s="2618"/>
      <c r="K27" s="688"/>
      <c r="L27" s="688"/>
    </row>
    <row r="28" spans="1:14" ht="4.5" customHeight="1" thickBot="1"/>
    <row r="29" spans="1:14" ht="49.5" customHeight="1" thickBot="1">
      <c r="A29" s="711" t="s">
        <v>406</v>
      </c>
      <c r="B29" s="712" t="s">
        <v>421</v>
      </c>
      <c r="C29" s="713"/>
      <c r="D29" s="712" t="s">
        <v>422</v>
      </c>
      <c r="E29" s="1462"/>
      <c r="F29" s="2612" t="s">
        <v>362</v>
      </c>
      <c r="G29" s="2614" t="s">
        <v>363</v>
      </c>
      <c r="H29" s="2615"/>
      <c r="I29" s="2615"/>
      <c r="J29" s="2616"/>
    </row>
    <row r="30" spans="1:14" ht="69.75" customHeight="1" thickBot="1">
      <c r="A30" s="715"/>
      <c r="B30" s="716" t="s">
        <v>349</v>
      </c>
      <c r="C30" s="717" t="s">
        <v>671</v>
      </c>
      <c r="D30" s="718" t="s">
        <v>796</v>
      </c>
      <c r="E30" s="1463" t="s">
        <v>971</v>
      </c>
      <c r="F30" s="2613"/>
      <c r="G30" s="718" t="s">
        <v>972</v>
      </c>
      <c r="H30" s="718" t="s">
        <v>973</v>
      </c>
      <c r="I30" s="718" t="s">
        <v>974</v>
      </c>
      <c r="J30" s="718" t="s">
        <v>975</v>
      </c>
      <c r="M30" s="704"/>
      <c r="N30" s="698"/>
    </row>
    <row r="31" spans="1:14" ht="18" customHeight="1" thickBot="1">
      <c r="A31" s="720" t="s">
        <v>976</v>
      </c>
      <c r="B31" s="721" t="s">
        <v>977</v>
      </c>
      <c r="C31" s="722" t="s">
        <v>978</v>
      </c>
      <c r="D31" s="723" t="s">
        <v>739</v>
      </c>
      <c r="E31" s="1464" t="s">
        <v>740</v>
      </c>
      <c r="F31" s="723" t="s">
        <v>672</v>
      </c>
      <c r="G31" s="724">
        <v>4</v>
      </c>
      <c r="H31" s="725">
        <v>5</v>
      </c>
      <c r="I31" s="726">
        <v>6</v>
      </c>
      <c r="J31" s="725">
        <v>7</v>
      </c>
    </row>
    <row r="32" spans="1:14" ht="27.75" customHeight="1" thickBot="1">
      <c r="A32" s="720">
        <v>1100000</v>
      </c>
      <c r="B32" s="727" t="s">
        <v>1661</v>
      </c>
      <c r="C32" s="728" t="s">
        <v>358</v>
      </c>
      <c r="D32" s="1551">
        <f>D63+D67+D77+D102</f>
        <v>35000</v>
      </c>
      <c r="E32" s="1689">
        <f>E102</f>
        <v>0</v>
      </c>
      <c r="F32" s="1551">
        <f>F66+F77+F63+F107+F102</f>
        <v>35000</v>
      </c>
      <c r="G32" s="1551">
        <f>G63+G67+G77</f>
        <v>3200</v>
      </c>
      <c r="H32" s="1551">
        <f>H66+H77+H63</f>
        <v>5500</v>
      </c>
      <c r="I32" s="1551">
        <f>I63+I66+I77+I102</f>
        <v>8000</v>
      </c>
      <c r="J32" s="1551">
        <f>F32</f>
        <v>35000</v>
      </c>
    </row>
    <row r="33" spans="1:10" ht="15.75" hidden="1" customHeight="1">
      <c r="A33" s="720">
        <v>1110000</v>
      </c>
      <c r="B33" s="730" t="s">
        <v>1662</v>
      </c>
      <c r="C33" s="728" t="s">
        <v>358</v>
      </c>
      <c r="D33" s="1552">
        <v>0</v>
      </c>
      <c r="E33" s="1690">
        <v>0</v>
      </c>
      <c r="F33" s="1552">
        <v>0</v>
      </c>
      <c r="G33" s="1552">
        <v>0</v>
      </c>
      <c r="H33" s="1552">
        <v>0</v>
      </c>
      <c r="I33" s="1552">
        <v>0</v>
      </c>
      <c r="J33" s="1552">
        <v>0</v>
      </c>
    </row>
    <row r="34" spans="1:10" ht="15.75" hidden="1" customHeight="1">
      <c r="A34" s="732">
        <v>1110000</v>
      </c>
      <c r="B34" s="733" t="s">
        <v>803</v>
      </c>
      <c r="C34" s="734" t="s">
        <v>358</v>
      </c>
      <c r="D34" s="1553">
        <v>0</v>
      </c>
      <c r="E34" s="1691">
        <v>0</v>
      </c>
      <c r="F34" s="1553">
        <v>0</v>
      </c>
      <c r="G34" s="1553">
        <v>0</v>
      </c>
      <c r="H34" s="1553">
        <v>0</v>
      </c>
      <c r="I34" s="1553">
        <v>0</v>
      </c>
      <c r="J34" s="1553">
        <v>0</v>
      </c>
    </row>
    <row r="35" spans="1:10" ht="15.75" hidden="1" customHeight="1">
      <c r="A35" s="736">
        <v>1111000</v>
      </c>
      <c r="B35" s="737" t="s">
        <v>673</v>
      </c>
      <c r="C35" s="738" t="s">
        <v>804</v>
      </c>
      <c r="D35" s="1554"/>
      <c r="E35" s="1692"/>
      <c r="F35" s="1554"/>
      <c r="G35" s="1554"/>
      <c r="H35" s="1554"/>
      <c r="I35" s="1554"/>
      <c r="J35" s="1554">
        <v>0</v>
      </c>
    </row>
    <row r="36" spans="1:10" ht="15.75" hidden="1" customHeight="1">
      <c r="A36" s="740">
        <v>1112000</v>
      </c>
      <c r="B36" s="741" t="s">
        <v>271</v>
      </c>
      <c r="C36" s="742" t="s">
        <v>805</v>
      </c>
      <c r="D36" s="1555"/>
      <c r="E36" s="1693"/>
      <c r="F36" s="1555"/>
      <c r="G36" s="1555"/>
      <c r="H36" s="1555"/>
      <c r="I36" s="1555"/>
      <c r="J36" s="1554">
        <v>0</v>
      </c>
    </row>
    <row r="37" spans="1:10" ht="15.75" hidden="1" customHeight="1">
      <c r="A37" s="740">
        <v>1113000</v>
      </c>
      <c r="B37" s="741" t="s">
        <v>806</v>
      </c>
      <c r="C37" s="742" t="s">
        <v>807</v>
      </c>
      <c r="D37" s="1555"/>
      <c r="E37" s="1693"/>
      <c r="F37" s="1555"/>
      <c r="G37" s="1555"/>
      <c r="H37" s="1555"/>
      <c r="I37" s="1555"/>
      <c r="J37" s="1554">
        <v>0</v>
      </c>
    </row>
    <row r="38" spans="1:10" ht="15.75" hidden="1" customHeight="1">
      <c r="A38" s="740">
        <v>1114000</v>
      </c>
      <c r="B38" s="741" t="s">
        <v>398</v>
      </c>
      <c r="C38" s="742" t="s">
        <v>399</v>
      </c>
      <c r="D38" s="1555"/>
      <c r="E38" s="1693"/>
      <c r="F38" s="1555"/>
      <c r="G38" s="1555"/>
      <c r="H38" s="1555"/>
      <c r="I38" s="1555"/>
      <c r="J38" s="1554">
        <v>0</v>
      </c>
    </row>
    <row r="39" spans="1:10" ht="15.75" hidden="1" customHeight="1">
      <c r="A39" s="740">
        <v>1115000</v>
      </c>
      <c r="B39" s="741" t="s">
        <v>615</v>
      </c>
      <c r="C39" s="742" t="s">
        <v>388</v>
      </c>
      <c r="D39" s="1555"/>
      <c r="E39" s="1693"/>
      <c r="F39" s="1555"/>
      <c r="G39" s="1555"/>
      <c r="H39" s="1555"/>
      <c r="I39" s="1555"/>
      <c r="J39" s="1554">
        <v>0</v>
      </c>
    </row>
    <row r="40" spans="1:10" ht="15.75" hidden="1" customHeight="1">
      <c r="A40" s="740">
        <v>1116000</v>
      </c>
      <c r="B40" s="741" t="s">
        <v>1024</v>
      </c>
      <c r="C40" s="742" t="s">
        <v>389</v>
      </c>
      <c r="D40" s="1555"/>
      <c r="E40" s="1693"/>
      <c r="F40" s="1555"/>
      <c r="G40" s="1555"/>
      <c r="H40" s="1555"/>
      <c r="I40" s="1555"/>
      <c r="J40" s="1554">
        <v>0</v>
      </c>
    </row>
    <row r="41" spans="1:10" ht="15.75" hidden="1" customHeight="1">
      <c r="A41" s="744">
        <v>1117000</v>
      </c>
      <c r="B41" s="745" t="s">
        <v>19</v>
      </c>
      <c r="C41" s="746" t="s">
        <v>20</v>
      </c>
      <c r="D41" s="1556"/>
      <c r="E41" s="1571"/>
      <c r="F41" s="1556"/>
      <c r="G41" s="1556"/>
      <c r="H41" s="1556"/>
      <c r="I41" s="1556"/>
      <c r="J41" s="1554">
        <v>0</v>
      </c>
    </row>
    <row r="42" spans="1:10" ht="19.5" hidden="1" customHeight="1">
      <c r="A42" s="748">
        <v>1120000</v>
      </c>
      <c r="B42" s="749" t="s">
        <v>21</v>
      </c>
      <c r="C42" s="728" t="s">
        <v>358</v>
      </c>
      <c r="D42" s="1557">
        <v>0</v>
      </c>
      <c r="E42" s="1694">
        <v>0</v>
      </c>
      <c r="F42" s="1557">
        <v>6200</v>
      </c>
      <c r="G42" s="1557">
        <v>1500</v>
      </c>
      <c r="H42" s="1557">
        <v>3000</v>
      </c>
      <c r="I42" s="1557">
        <v>4500</v>
      </c>
      <c r="J42" s="1554">
        <v>6200</v>
      </c>
    </row>
    <row r="43" spans="1:10" ht="13.5" customHeight="1">
      <c r="A43" s="732">
        <v>1121000</v>
      </c>
      <c r="B43" s="751" t="s">
        <v>22</v>
      </c>
      <c r="C43" s="752"/>
      <c r="D43" s="1554">
        <v>0</v>
      </c>
      <c r="E43" s="1692">
        <v>0</v>
      </c>
      <c r="F43" s="1554">
        <v>0</v>
      </c>
      <c r="G43" s="1554">
        <v>0</v>
      </c>
      <c r="H43" s="1554">
        <v>0</v>
      </c>
      <c r="I43" s="1554">
        <v>0</v>
      </c>
      <c r="J43" s="1554">
        <v>0</v>
      </c>
    </row>
    <row r="44" spans="1:10" ht="25.5" hidden="1">
      <c r="A44" s="740">
        <v>1121100</v>
      </c>
      <c r="B44" s="753" t="s">
        <v>380</v>
      </c>
      <c r="C44" s="742" t="s">
        <v>381</v>
      </c>
      <c r="D44" s="1555"/>
      <c r="E44" s="1693"/>
      <c r="F44" s="1555"/>
      <c r="G44" s="1555"/>
      <c r="H44" s="1555"/>
      <c r="I44" s="1555"/>
      <c r="J44" s="1554">
        <v>0</v>
      </c>
    </row>
    <row r="45" spans="1:10" hidden="1">
      <c r="A45" s="740">
        <v>1121200</v>
      </c>
      <c r="B45" s="754" t="s">
        <v>1663</v>
      </c>
      <c r="C45" s="742" t="s">
        <v>383</v>
      </c>
      <c r="D45" s="1555"/>
      <c r="E45" s="1693"/>
      <c r="F45" s="1555"/>
      <c r="G45" s="1555"/>
      <c r="H45" s="1555"/>
      <c r="I45" s="1555"/>
      <c r="J45" s="1554">
        <v>0</v>
      </c>
    </row>
    <row r="46" spans="1:10" ht="12.75" hidden="1" customHeight="1" thickBot="1">
      <c r="A46" s="740">
        <v>1121300</v>
      </c>
      <c r="B46" s="753" t="s">
        <v>769</v>
      </c>
      <c r="C46" s="742" t="s">
        <v>384</v>
      </c>
      <c r="D46" s="1555"/>
      <c r="E46" s="1693"/>
      <c r="F46" s="1610" t="s">
        <v>738</v>
      </c>
      <c r="G46" s="1611" t="s">
        <v>738</v>
      </c>
      <c r="H46" s="1611" t="s">
        <v>738</v>
      </c>
      <c r="I46" s="1611" t="s">
        <v>738</v>
      </c>
      <c r="J46" s="1558">
        <v>0</v>
      </c>
    </row>
    <row r="47" spans="1:10" hidden="1">
      <c r="A47" s="740">
        <v>1121400</v>
      </c>
      <c r="B47" s="753" t="s">
        <v>770</v>
      </c>
      <c r="C47" s="742" t="s">
        <v>385</v>
      </c>
      <c r="D47" s="1555"/>
      <c r="E47" s="1693"/>
      <c r="F47" s="1555"/>
      <c r="G47" s="1555"/>
      <c r="H47" s="1555"/>
      <c r="I47" s="1555"/>
      <c r="J47" s="1554">
        <v>0</v>
      </c>
    </row>
    <row r="48" spans="1:10" hidden="1">
      <c r="A48" s="740">
        <v>1121500</v>
      </c>
      <c r="B48" s="753" t="s">
        <v>69</v>
      </c>
      <c r="C48" s="742" t="s">
        <v>386</v>
      </c>
      <c r="D48" s="1554"/>
      <c r="E48" s="1692"/>
      <c r="F48" s="1554"/>
      <c r="G48" s="1554"/>
      <c r="H48" s="1554"/>
      <c r="I48" s="1554"/>
      <c r="J48" s="1554">
        <v>0</v>
      </c>
    </row>
    <row r="49" spans="1:10" ht="25.5" hidden="1">
      <c r="A49" s="740">
        <v>1121600</v>
      </c>
      <c r="B49" s="753" t="s">
        <v>70</v>
      </c>
      <c r="C49" s="742" t="s">
        <v>387</v>
      </c>
      <c r="D49" s="1555"/>
      <c r="E49" s="1693">
        <v>0</v>
      </c>
      <c r="F49" s="1555"/>
      <c r="G49" s="1555"/>
      <c r="H49" s="1555"/>
      <c r="I49" s="1555"/>
      <c r="J49" s="1554">
        <v>0</v>
      </c>
    </row>
    <row r="50" spans="1:10" ht="13.5" hidden="1" thickBot="1">
      <c r="A50" s="756">
        <v>1121700</v>
      </c>
      <c r="B50" s="757" t="s">
        <v>71</v>
      </c>
      <c r="C50" s="746" t="s">
        <v>766</v>
      </c>
      <c r="D50" s="1556"/>
      <c r="E50" s="1571"/>
      <c r="F50" s="1556"/>
      <c r="G50" s="1556"/>
      <c r="H50" s="1556"/>
      <c r="I50" s="1556"/>
      <c r="J50" s="1554">
        <v>0</v>
      </c>
    </row>
    <row r="51" spans="1:10" ht="28.5" hidden="1">
      <c r="A51" s="732">
        <v>1122000</v>
      </c>
      <c r="B51" s="758" t="s">
        <v>767</v>
      </c>
      <c r="C51" s="734" t="s">
        <v>358</v>
      </c>
      <c r="D51" s="1559">
        <v>0</v>
      </c>
      <c r="E51" s="1695">
        <v>0</v>
      </c>
      <c r="F51" s="1559">
        <v>0</v>
      </c>
      <c r="G51" s="1559">
        <v>0</v>
      </c>
      <c r="H51" s="1559">
        <v>0</v>
      </c>
      <c r="I51" s="1559">
        <v>0</v>
      </c>
      <c r="J51" s="1554">
        <v>0</v>
      </c>
    </row>
    <row r="52" spans="1:10" hidden="1">
      <c r="A52" s="760">
        <v>1122100</v>
      </c>
      <c r="B52" s="753" t="s">
        <v>72</v>
      </c>
      <c r="C52" s="738" t="s">
        <v>768</v>
      </c>
      <c r="D52" s="1555"/>
      <c r="E52" s="1693"/>
      <c r="F52" s="1555"/>
      <c r="G52" s="1555"/>
      <c r="H52" s="1555"/>
      <c r="I52" s="1555"/>
      <c r="J52" s="1554">
        <v>0</v>
      </c>
    </row>
    <row r="53" spans="1:10" ht="25.5" hidden="1">
      <c r="A53" s="760">
        <v>1122200</v>
      </c>
      <c r="B53" s="753" t="s">
        <v>487</v>
      </c>
      <c r="C53" s="742" t="s">
        <v>1021</v>
      </c>
      <c r="D53" s="1555"/>
      <c r="E53" s="1693"/>
      <c r="F53" s="1555"/>
      <c r="G53" s="1555"/>
      <c r="H53" s="1555"/>
      <c r="I53" s="1555"/>
      <c r="J53" s="1554">
        <v>0</v>
      </c>
    </row>
    <row r="54" spans="1:10" ht="13.5" hidden="1" thickBot="1">
      <c r="A54" s="748">
        <v>1122300</v>
      </c>
      <c r="B54" s="757" t="s">
        <v>148</v>
      </c>
      <c r="C54" s="746" t="s">
        <v>1022</v>
      </c>
      <c r="D54" s="1556"/>
      <c r="E54" s="1571"/>
      <c r="F54" s="1556"/>
      <c r="G54" s="1556"/>
      <c r="H54" s="1556"/>
      <c r="I54" s="1556"/>
      <c r="J54" s="1554">
        <v>0</v>
      </c>
    </row>
    <row r="55" spans="1:10" ht="28.5" hidden="1">
      <c r="A55" s="732">
        <v>1123000</v>
      </c>
      <c r="B55" s="758" t="s">
        <v>364</v>
      </c>
      <c r="C55" s="734" t="s">
        <v>358</v>
      </c>
      <c r="D55" s="1559">
        <v>0</v>
      </c>
      <c r="E55" s="1695">
        <v>0</v>
      </c>
      <c r="F55" s="1559">
        <v>0</v>
      </c>
      <c r="G55" s="1559">
        <v>0</v>
      </c>
      <c r="H55" s="1559">
        <v>0</v>
      </c>
      <c r="I55" s="1559">
        <v>0</v>
      </c>
      <c r="J55" s="1554">
        <v>0</v>
      </c>
    </row>
    <row r="56" spans="1:10" hidden="1">
      <c r="A56" s="760">
        <v>1123100</v>
      </c>
      <c r="B56" s="753" t="s">
        <v>149</v>
      </c>
      <c r="C56" s="738" t="s">
        <v>365</v>
      </c>
      <c r="D56" s="1555"/>
      <c r="E56" s="1693"/>
      <c r="F56" s="1555"/>
      <c r="G56" s="1555"/>
      <c r="H56" s="1555"/>
      <c r="I56" s="1555"/>
      <c r="J56" s="1554">
        <v>0</v>
      </c>
    </row>
    <row r="57" spans="1:10" hidden="1">
      <c r="A57" s="760">
        <v>1123200</v>
      </c>
      <c r="B57" s="753" t="s">
        <v>150</v>
      </c>
      <c r="C57" s="742" t="s">
        <v>366</v>
      </c>
      <c r="D57" s="1555"/>
      <c r="E57" s="1693"/>
      <c r="F57" s="1555"/>
      <c r="G57" s="1555"/>
      <c r="H57" s="1555"/>
      <c r="I57" s="1555"/>
      <c r="J57" s="1554">
        <v>0</v>
      </c>
    </row>
    <row r="58" spans="1:10" ht="25.5" hidden="1">
      <c r="A58" s="760">
        <v>1123300</v>
      </c>
      <c r="B58" s="753" t="s">
        <v>151</v>
      </c>
      <c r="C58" s="742" t="s">
        <v>367</v>
      </c>
      <c r="D58" s="1555"/>
      <c r="E58" s="1693"/>
      <c r="F58" s="1555"/>
      <c r="G58" s="1555"/>
      <c r="H58" s="1555"/>
      <c r="I58" s="1555"/>
      <c r="J58" s="1554">
        <v>0</v>
      </c>
    </row>
    <row r="59" spans="1:10" hidden="1">
      <c r="A59" s="760">
        <v>1123400</v>
      </c>
      <c r="B59" s="753" t="s">
        <v>556</v>
      </c>
      <c r="C59" s="742" t="s">
        <v>368</v>
      </c>
      <c r="D59" s="1555"/>
      <c r="E59" s="1693"/>
      <c r="F59" s="1555"/>
      <c r="G59" s="1555"/>
      <c r="H59" s="1555"/>
      <c r="I59" s="1555"/>
      <c r="J59" s="1554">
        <v>0</v>
      </c>
    </row>
    <row r="60" spans="1:10" hidden="1">
      <c r="A60" s="760">
        <v>1123500</v>
      </c>
      <c r="B60" s="761" t="s">
        <v>557</v>
      </c>
      <c r="C60" s="762">
        <v>423500</v>
      </c>
      <c r="D60" s="1555"/>
      <c r="E60" s="1693"/>
      <c r="F60" s="1555"/>
      <c r="G60" s="1555"/>
      <c r="H60" s="1555"/>
      <c r="I60" s="1555"/>
      <c r="J60" s="1554">
        <v>0</v>
      </c>
    </row>
    <row r="61" spans="1:10" ht="25.5" hidden="1">
      <c r="A61" s="760">
        <v>1123600</v>
      </c>
      <c r="B61" s="753" t="s">
        <v>186</v>
      </c>
      <c r="C61" s="742" t="s">
        <v>369</v>
      </c>
      <c r="D61" s="1555"/>
      <c r="E61" s="1693"/>
      <c r="F61" s="1555"/>
      <c r="G61" s="1555"/>
      <c r="H61" s="1555"/>
      <c r="I61" s="1555"/>
      <c r="J61" s="1554">
        <v>0</v>
      </c>
    </row>
    <row r="62" spans="1:10" hidden="1">
      <c r="A62" s="760">
        <v>1123700</v>
      </c>
      <c r="B62" s="753" t="s">
        <v>187</v>
      </c>
      <c r="C62" s="742" t="s">
        <v>370</v>
      </c>
      <c r="D62" s="1555"/>
      <c r="E62" s="1693"/>
      <c r="F62" s="1555"/>
      <c r="G62" s="1555"/>
      <c r="H62" s="1555"/>
      <c r="I62" s="1555"/>
      <c r="J62" s="1554">
        <v>0</v>
      </c>
    </row>
    <row r="63" spans="1:10" ht="26.25" thickBot="1">
      <c r="A63" s="748">
        <v>1123800</v>
      </c>
      <c r="B63" s="757" t="s">
        <v>188</v>
      </c>
      <c r="C63" s="746" t="s">
        <v>371</v>
      </c>
      <c r="D63" s="1556">
        <v>10000</v>
      </c>
      <c r="E63" s="1571">
        <v>0</v>
      </c>
      <c r="F63" s="1556">
        <f>D63+E63</f>
        <v>10000</v>
      </c>
      <c r="G63" s="1556">
        <v>500</v>
      </c>
      <c r="H63" s="1556">
        <v>1000</v>
      </c>
      <c r="I63" s="1556">
        <v>1000</v>
      </c>
      <c r="J63" s="1554">
        <f>F63</f>
        <v>10000</v>
      </c>
    </row>
    <row r="64" spans="1:10" ht="28.5">
      <c r="A64" s="732">
        <v>1124000</v>
      </c>
      <c r="B64" s="758" t="s">
        <v>213</v>
      </c>
      <c r="C64" s="734" t="s">
        <v>358</v>
      </c>
      <c r="D64" s="1559">
        <v>0</v>
      </c>
      <c r="E64" s="1695">
        <v>0</v>
      </c>
      <c r="F64" s="1559">
        <v>0</v>
      </c>
      <c r="G64" s="1559">
        <v>0</v>
      </c>
      <c r="H64" s="1559">
        <v>0</v>
      </c>
      <c r="I64" s="1559">
        <v>0</v>
      </c>
      <c r="J64" s="1554">
        <v>0</v>
      </c>
    </row>
    <row r="65" spans="1:10" ht="13.5" thickBot="1">
      <c r="A65" s="748">
        <v>1124100</v>
      </c>
      <c r="B65" s="757" t="s">
        <v>189</v>
      </c>
      <c r="C65" s="746" t="s">
        <v>214</v>
      </c>
      <c r="D65" s="1556"/>
      <c r="E65" s="1571"/>
      <c r="F65" s="1556"/>
      <c r="G65" s="1556"/>
      <c r="H65" s="1556"/>
      <c r="I65" s="1556"/>
      <c r="J65" s="1554">
        <v>0</v>
      </c>
    </row>
    <row r="66" spans="1:10" ht="42.75">
      <c r="A66" s="732">
        <v>1125000</v>
      </c>
      <c r="B66" s="758" t="s">
        <v>918</v>
      </c>
      <c r="C66" s="734" t="s">
        <v>358</v>
      </c>
      <c r="D66" s="1512">
        <v>0</v>
      </c>
      <c r="E66" s="1696">
        <v>0</v>
      </c>
      <c r="F66" s="1512">
        <f>F67</f>
        <v>15000</v>
      </c>
      <c r="G66" s="1512">
        <f>G67</f>
        <v>1500</v>
      </c>
      <c r="H66" s="1512">
        <f>H67</f>
        <v>2000</v>
      </c>
      <c r="I66" s="1512">
        <f>I67</f>
        <v>3000</v>
      </c>
      <c r="J66" s="1558">
        <f>J67</f>
        <v>15000</v>
      </c>
    </row>
    <row r="67" spans="1:10" ht="25.5">
      <c r="A67" s="760">
        <v>1125100</v>
      </c>
      <c r="B67" s="753" t="s">
        <v>190</v>
      </c>
      <c r="C67" s="738" t="s">
        <v>919</v>
      </c>
      <c r="D67" s="1482">
        <v>15000</v>
      </c>
      <c r="E67" s="1482">
        <v>0</v>
      </c>
      <c r="F67" s="1483">
        <f>D67+E67</f>
        <v>15000</v>
      </c>
      <c r="G67" s="1483">
        <v>1500</v>
      </c>
      <c r="H67" s="1483">
        <v>2000</v>
      </c>
      <c r="I67" s="1483">
        <v>3000</v>
      </c>
      <c r="J67" s="1558">
        <f>F67</f>
        <v>15000</v>
      </c>
    </row>
    <row r="68" spans="1:10" ht="23.25" customHeight="1" thickBot="1">
      <c r="A68" s="748">
        <v>1125200</v>
      </c>
      <c r="B68" s="757" t="s">
        <v>703</v>
      </c>
      <c r="C68" s="746" t="s">
        <v>1031</v>
      </c>
      <c r="D68" s="1556"/>
      <c r="E68" s="1571"/>
      <c r="F68" s="1556"/>
      <c r="G68" s="1556"/>
      <c r="H68" s="1556"/>
      <c r="I68" s="1556"/>
      <c r="J68" s="1558">
        <v>0</v>
      </c>
    </row>
    <row r="69" spans="1:10" ht="24" customHeight="1">
      <c r="A69" s="732">
        <v>1126000</v>
      </c>
      <c r="B69" s="758" t="s">
        <v>1032</v>
      </c>
      <c r="C69" s="734" t="s">
        <v>358</v>
      </c>
      <c r="D69" s="1512">
        <f>D77</f>
        <v>10000</v>
      </c>
      <c r="E69" s="1696">
        <v>0</v>
      </c>
      <c r="F69" s="1512">
        <f>F77</f>
        <v>10000</v>
      </c>
      <c r="G69" s="1512">
        <f>G77</f>
        <v>1200</v>
      </c>
      <c r="H69" s="1512">
        <f>H77</f>
        <v>2500</v>
      </c>
      <c r="I69" s="1512">
        <f>I77</f>
        <v>4000</v>
      </c>
      <c r="J69" s="1558">
        <f>J77</f>
        <v>10000</v>
      </c>
    </row>
    <row r="70" spans="1:10" ht="30.75" hidden="1" customHeight="1">
      <c r="A70" s="732">
        <v>1126100</v>
      </c>
      <c r="B70" s="753" t="s">
        <v>983</v>
      </c>
      <c r="C70" s="738" t="s">
        <v>1033</v>
      </c>
      <c r="D70" s="1555"/>
      <c r="E70" s="1693"/>
      <c r="F70" s="1555"/>
      <c r="G70" s="1555"/>
      <c r="H70" s="1555"/>
      <c r="I70" s="1555"/>
      <c r="J70" s="1554">
        <v>0</v>
      </c>
    </row>
    <row r="71" spans="1:10" ht="30.75" hidden="1" customHeight="1">
      <c r="A71" s="732">
        <v>1126200</v>
      </c>
      <c r="B71" s="753" t="s">
        <v>984</v>
      </c>
      <c r="C71" s="742" t="s">
        <v>1034</v>
      </c>
      <c r="D71" s="1555"/>
      <c r="E71" s="1693"/>
      <c r="F71" s="1555"/>
      <c r="G71" s="1555"/>
      <c r="H71" s="1555"/>
      <c r="I71" s="1555"/>
      <c r="J71" s="1554">
        <v>0</v>
      </c>
    </row>
    <row r="72" spans="1:10" ht="30.75" hidden="1" customHeight="1">
      <c r="A72" s="732">
        <v>1126300</v>
      </c>
      <c r="B72" s="753" t="s">
        <v>390</v>
      </c>
      <c r="C72" s="742" t="s">
        <v>391</v>
      </c>
      <c r="D72" s="1555"/>
      <c r="E72" s="1693"/>
      <c r="F72" s="1555"/>
      <c r="G72" s="1555"/>
      <c r="H72" s="1555"/>
      <c r="I72" s="1555"/>
      <c r="J72" s="1554">
        <v>0</v>
      </c>
    </row>
    <row r="73" spans="1:10" ht="30.75" hidden="1" customHeight="1">
      <c r="A73" s="740">
        <v>1126400</v>
      </c>
      <c r="B73" s="763" t="s">
        <v>985</v>
      </c>
      <c r="C73" s="742" t="s">
        <v>392</v>
      </c>
      <c r="D73" s="1555"/>
      <c r="E73" s="1693"/>
      <c r="F73" s="1555"/>
      <c r="G73" s="1555"/>
      <c r="H73" s="1555"/>
      <c r="I73" s="1555"/>
      <c r="J73" s="1554">
        <v>0</v>
      </c>
    </row>
    <row r="74" spans="1:10" ht="30.75" hidden="1" customHeight="1">
      <c r="A74" s="744">
        <v>1126500</v>
      </c>
      <c r="B74" s="764" t="s">
        <v>943</v>
      </c>
      <c r="C74" s="742" t="s">
        <v>393</v>
      </c>
      <c r="D74" s="1555"/>
      <c r="E74" s="1693"/>
      <c r="F74" s="1555"/>
      <c r="G74" s="1555"/>
      <c r="H74" s="1555"/>
      <c r="I74" s="1555"/>
      <c r="J74" s="1554">
        <v>0</v>
      </c>
    </row>
    <row r="75" spans="1:10" ht="30.75" hidden="1" customHeight="1">
      <c r="A75" s="740">
        <v>1126600</v>
      </c>
      <c r="B75" s="763" t="s">
        <v>229</v>
      </c>
      <c r="C75" s="742" t="s">
        <v>394</v>
      </c>
      <c r="D75" s="1555"/>
      <c r="E75" s="1693"/>
      <c r="F75" s="1555"/>
      <c r="G75" s="1555"/>
      <c r="H75" s="1555"/>
      <c r="I75" s="1555"/>
      <c r="J75" s="1554">
        <v>0</v>
      </c>
    </row>
    <row r="76" spans="1:10" ht="24" hidden="1" customHeight="1">
      <c r="A76" s="740">
        <v>1126700</v>
      </c>
      <c r="B76" s="763" t="s">
        <v>230</v>
      </c>
      <c r="C76" s="742" t="s">
        <v>395</v>
      </c>
      <c r="D76" s="1555"/>
      <c r="E76" s="1693"/>
      <c r="F76" s="1555"/>
      <c r="G76" s="1555"/>
      <c r="H76" s="1555"/>
      <c r="I76" s="1555"/>
      <c r="J76" s="1554">
        <v>0</v>
      </c>
    </row>
    <row r="77" spans="1:10" ht="18.75" customHeight="1" thickBot="1">
      <c r="A77" s="756">
        <v>1126800</v>
      </c>
      <c r="B77" s="765" t="s">
        <v>480</v>
      </c>
      <c r="C77" s="746" t="s">
        <v>396</v>
      </c>
      <c r="D77" s="1517">
        <v>10000</v>
      </c>
      <c r="E77" s="1620">
        <v>0</v>
      </c>
      <c r="F77" s="1517">
        <f>D77</f>
        <v>10000</v>
      </c>
      <c r="G77" s="1517">
        <v>1200</v>
      </c>
      <c r="H77" s="1517">
        <v>2500</v>
      </c>
      <c r="I77" s="1517">
        <v>4000</v>
      </c>
      <c r="J77" s="1558">
        <f>F77</f>
        <v>10000</v>
      </c>
    </row>
    <row r="78" spans="1:10" ht="18.75" customHeight="1">
      <c r="A78" s="766">
        <v>1130000</v>
      </c>
      <c r="B78" s="767" t="s">
        <v>294</v>
      </c>
      <c r="C78" s="734" t="s">
        <v>358</v>
      </c>
      <c r="D78" s="1559">
        <v>0</v>
      </c>
      <c r="E78" s="1695">
        <v>0</v>
      </c>
      <c r="F78" s="1559">
        <v>0</v>
      </c>
      <c r="G78" s="1559">
        <v>0</v>
      </c>
      <c r="H78" s="1559">
        <v>0</v>
      </c>
      <c r="I78" s="1559">
        <v>0</v>
      </c>
      <c r="J78" s="1554">
        <v>0</v>
      </c>
    </row>
    <row r="79" spans="1:10" ht="15.75" customHeight="1">
      <c r="A79" s="766">
        <v>1130100</v>
      </c>
      <c r="B79" s="763" t="s">
        <v>481</v>
      </c>
      <c r="C79" s="738" t="s">
        <v>295</v>
      </c>
      <c r="D79" s="1555"/>
      <c r="E79" s="1693"/>
      <c r="F79" s="1555"/>
      <c r="G79" s="1555"/>
      <c r="H79" s="1555"/>
      <c r="I79" s="1555"/>
      <c r="J79" s="1554">
        <v>0</v>
      </c>
    </row>
    <row r="80" spans="1:10" ht="18.75" hidden="1" customHeight="1">
      <c r="A80" s="766">
        <v>1130200</v>
      </c>
      <c r="B80" s="763" t="s">
        <v>482</v>
      </c>
      <c r="C80" s="742" t="s">
        <v>296</v>
      </c>
      <c r="D80" s="1555"/>
      <c r="E80" s="1693"/>
      <c r="F80" s="1555"/>
      <c r="G80" s="1555"/>
      <c r="H80" s="1555"/>
      <c r="I80" s="1555"/>
      <c r="J80" s="1554">
        <v>0</v>
      </c>
    </row>
    <row r="81" spans="1:10" ht="18.75" hidden="1" customHeight="1">
      <c r="A81" s="766">
        <v>1130300</v>
      </c>
      <c r="B81" s="763" t="s">
        <v>483</v>
      </c>
      <c r="C81" s="742" t="s">
        <v>297</v>
      </c>
      <c r="D81" s="1555"/>
      <c r="E81" s="1693"/>
      <c r="F81" s="1555"/>
      <c r="G81" s="1555"/>
      <c r="H81" s="1555"/>
      <c r="I81" s="1555"/>
      <c r="J81" s="1554">
        <v>0</v>
      </c>
    </row>
    <row r="82" spans="1:10" ht="18.75" hidden="1" customHeight="1">
      <c r="A82" s="766">
        <v>1130400</v>
      </c>
      <c r="B82" s="768" t="s">
        <v>484</v>
      </c>
      <c r="C82" s="769" t="s">
        <v>298</v>
      </c>
      <c r="D82" s="1554"/>
      <c r="E82" s="1692"/>
      <c r="F82" s="1554"/>
      <c r="G82" s="1554"/>
      <c r="H82" s="1554"/>
      <c r="I82" s="1554"/>
      <c r="J82" s="1554">
        <v>0</v>
      </c>
    </row>
    <row r="83" spans="1:10" ht="18.75" hidden="1" customHeight="1">
      <c r="A83" s="740">
        <v>1131000</v>
      </c>
      <c r="B83" s="770" t="s">
        <v>299</v>
      </c>
      <c r="C83" s="771" t="s">
        <v>358</v>
      </c>
      <c r="D83" s="1560"/>
      <c r="E83" s="1697"/>
      <c r="F83" s="1560"/>
      <c r="G83" s="1560"/>
      <c r="H83" s="1560"/>
      <c r="I83" s="1560"/>
      <c r="J83" s="1554">
        <v>0</v>
      </c>
    </row>
    <row r="84" spans="1:10" ht="18.75" hidden="1" customHeight="1">
      <c r="A84" s="740">
        <v>1131100</v>
      </c>
      <c r="B84" s="763" t="s">
        <v>588</v>
      </c>
      <c r="C84" s="738" t="s">
        <v>300</v>
      </c>
      <c r="D84" s="1555"/>
      <c r="E84" s="1693"/>
      <c r="F84" s="1555"/>
      <c r="G84" s="1555"/>
      <c r="H84" s="1555"/>
      <c r="I84" s="1555"/>
      <c r="J84" s="1554">
        <v>0</v>
      </c>
    </row>
    <row r="85" spans="1:10" ht="18.75" hidden="1" customHeight="1">
      <c r="A85" s="740">
        <v>1131200</v>
      </c>
      <c r="B85" s="763" t="s">
        <v>589</v>
      </c>
      <c r="C85" s="742" t="s">
        <v>301</v>
      </c>
      <c r="D85" s="1555"/>
      <c r="E85" s="1693"/>
      <c r="F85" s="1555"/>
      <c r="G85" s="1555"/>
      <c r="H85" s="1555"/>
      <c r="I85" s="1555"/>
      <c r="J85" s="1554">
        <v>0</v>
      </c>
    </row>
    <row r="86" spans="1:10" ht="18.75" hidden="1" customHeight="1" thickBot="1">
      <c r="A86" s="740">
        <v>1131300</v>
      </c>
      <c r="B86" s="765" t="s">
        <v>590</v>
      </c>
      <c r="C86" s="746" t="s">
        <v>302</v>
      </c>
      <c r="D86" s="1556"/>
      <c r="E86" s="1571"/>
      <c r="F86" s="1556"/>
      <c r="G86" s="1556"/>
      <c r="H86" s="1556"/>
      <c r="I86" s="1556"/>
      <c r="J86" s="1554">
        <v>0</v>
      </c>
    </row>
    <row r="87" spans="1:10" ht="18.75" hidden="1" customHeight="1">
      <c r="A87" s="773">
        <v>1140000</v>
      </c>
      <c r="B87" s="767" t="s">
        <v>303</v>
      </c>
      <c r="C87" s="734" t="s">
        <v>358</v>
      </c>
      <c r="D87" s="1559">
        <v>0</v>
      </c>
      <c r="E87" s="1695">
        <v>0</v>
      </c>
      <c r="F87" s="1559">
        <v>0</v>
      </c>
      <c r="G87" s="1559">
        <v>0</v>
      </c>
      <c r="H87" s="1559">
        <v>0</v>
      </c>
      <c r="I87" s="1559">
        <v>0</v>
      </c>
      <c r="J87" s="1554">
        <v>0</v>
      </c>
    </row>
    <row r="88" spans="1:10" ht="18.75" hidden="1" customHeight="1">
      <c r="A88" s="773">
        <v>1141000</v>
      </c>
      <c r="B88" s="763" t="s">
        <v>304</v>
      </c>
      <c r="C88" s="738" t="s">
        <v>1003</v>
      </c>
      <c r="D88" s="1555"/>
      <c r="E88" s="1693"/>
      <c r="F88" s="1555"/>
      <c r="G88" s="1555"/>
      <c r="H88" s="1555"/>
      <c r="I88" s="1555"/>
      <c r="J88" s="1554">
        <v>0</v>
      </c>
    </row>
    <row r="89" spans="1:10" ht="18.75" hidden="1" customHeight="1">
      <c r="A89" s="773">
        <v>1142000</v>
      </c>
      <c r="B89" s="763" t="s">
        <v>42</v>
      </c>
      <c r="C89" s="742" t="s">
        <v>43</v>
      </c>
      <c r="D89" s="1555"/>
      <c r="E89" s="1693"/>
      <c r="F89" s="1555"/>
      <c r="G89" s="1555"/>
      <c r="H89" s="1555"/>
      <c r="I89" s="1555"/>
      <c r="J89" s="1554">
        <v>0</v>
      </c>
    </row>
    <row r="90" spans="1:10" ht="18.75" hidden="1" customHeight="1">
      <c r="A90" s="773">
        <v>1143000</v>
      </c>
      <c r="B90" s="763" t="s">
        <v>44</v>
      </c>
      <c r="C90" s="742" t="s">
        <v>45</v>
      </c>
      <c r="D90" s="1555"/>
      <c r="E90" s="1693"/>
      <c r="F90" s="1555"/>
      <c r="G90" s="1555"/>
      <c r="H90" s="1555"/>
      <c r="I90" s="1555"/>
      <c r="J90" s="1554">
        <v>0</v>
      </c>
    </row>
    <row r="91" spans="1:10" ht="18.75" hidden="1" customHeight="1" thickBot="1">
      <c r="A91" s="773">
        <v>1144000</v>
      </c>
      <c r="B91" s="765" t="s">
        <v>46</v>
      </c>
      <c r="C91" s="746" t="s">
        <v>439</v>
      </c>
      <c r="D91" s="1556"/>
      <c r="E91" s="1571"/>
      <c r="F91" s="1556"/>
      <c r="G91" s="1556"/>
      <c r="H91" s="1556"/>
      <c r="I91" s="1556"/>
      <c r="J91" s="1554">
        <v>0</v>
      </c>
    </row>
    <row r="92" spans="1:10" ht="18.75" hidden="1" customHeight="1">
      <c r="A92" s="773">
        <v>1150000</v>
      </c>
      <c r="B92" s="774" t="s">
        <v>730</v>
      </c>
      <c r="C92" s="734" t="s">
        <v>358</v>
      </c>
      <c r="D92" s="1559">
        <v>0</v>
      </c>
      <c r="E92" s="1695">
        <v>0</v>
      </c>
      <c r="F92" s="1559">
        <v>0</v>
      </c>
      <c r="G92" s="1559">
        <v>0</v>
      </c>
      <c r="H92" s="1559">
        <v>0</v>
      </c>
      <c r="I92" s="1559">
        <v>0</v>
      </c>
      <c r="J92" s="1554">
        <v>0</v>
      </c>
    </row>
    <row r="93" spans="1:10" ht="18.75" hidden="1" customHeight="1">
      <c r="A93" s="775">
        <v>1151000</v>
      </c>
      <c r="B93" s="763" t="s">
        <v>808</v>
      </c>
      <c r="C93" s="738" t="s">
        <v>809</v>
      </c>
      <c r="D93" s="1555"/>
      <c r="E93" s="1693"/>
      <c r="F93" s="1555"/>
      <c r="G93" s="1555"/>
      <c r="H93" s="1555"/>
      <c r="I93" s="1555"/>
      <c r="J93" s="1554">
        <v>0</v>
      </c>
    </row>
    <row r="94" spans="1:10" ht="18.75" hidden="1" customHeight="1">
      <c r="A94" s="775">
        <v>1152000</v>
      </c>
      <c r="B94" s="763" t="s">
        <v>1101</v>
      </c>
      <c r="C94" s="742" t="s">
        <v>810</v>
      </c>
      <c r="D94" s="1555"/>
      <c r="E94" s="1693"/>
      <c r="F94" s="1555"/>
      <c r="G94" s="1555"/>
      <c r="H94" s="1555"/>
      <c r="I94" s="1555"/>
      <c r="J94" s="1554">
        <v>0</v>
      </c>
    </row>
    <row r="95" spans="1:10" ht="18.75" hidden="1" customHeight="1">
      <c r="A95" s="775">
        <v>1153000</v>
      </c>
      <c r="B95" s="763" t="s">
        <v>830</v>
      </c>
      <c r="C95" s="742" t="s">
        <v>811</v>
      </c>
      <c r="D95" s="1555"/>
      <c r="E95" s="1693"/>
      <c r="F95" s="1555"/>
      <c r="G95" s="1555"/>
      <c r="H95" s="1555"/>
      <c r="I95" s="1555"/>
      <c r="J95" s="1554">
        <v>0</v>
      </c>
    </row>
    <row r="96" spans="1:10" ht="18.75" hidden="1" customHeight="1">
      <c r="A96" s="775">
        <v>1154000</v>
      </c>
      <c r="B96" s="763" t="s">
        <v>737</v>
      </c>
      <c r="C96" s="742" t="s">
        <v>812</v>
      </c>
      <c r="D96" s="1555"/>
      <c r="E96" s="1693"/>
      <c r="F96" s="1555"/>
      <c r="G96" s="1555"/>
      <c r="H96" s="1555"/>
      <c r="I96" s="1555"/>
      <c r="J96" s="1554">
        <v>0</v>
      </c>
    </row>
    <row r="97" spans="1:10" ht="18.75" hidden="1" customHeight="1">
      <c r="A97" s="760">
        <v>1155000</v>
      </c>
      <c r="B97" s="776" t="s">
        <v>1664</v>
      </c>
      <c r="C97" s="742" t="s">
        <v>727</v>
      </c>
      <c r="D97" s="1483"/>
      <c r="E97" s="1482"/>
      <c r="F97" s="1483"/>
      <c r="G97" s="1483"/>
      <c r="H97" s="1483"/>
      <c r="I97" s="1483"/>
      <c r="J97" s="1554">
        <v>0</v>
      </c>
    </row>
    <row r="98" spans="1:10" ht="18.75" customHeight="1" thickBot="1">
      <c r="A98" s="748">
        <v>1156000</v>
      </c>
      <c r="B98" s="778" t="s">
        <v>1665</v>
      </c>
      <c r="C98" s="746" t="s">
        <v>818</v>
      </c>
      <c r="D98" s="1517"/>
      <c r="E98" s="1620"/>
      <c r="F98" s="1517"/>
      <c r="G98" s="1517"/>
      <c r="H98" s="1517"/>
      <c r="I98" s="1517"/>
      <c r="J98" s="1554">
        <v>0</v>
      </c>
    </row>
    <row r="99" spans="1:10" s="688" customFormat="1" ht="18.75" customHeight="1">
      <c r="A99" s="940">
        <v>1153300</v>
      </c>
      <c r="B99" s="1365" t="s">
        <v>501</v>
      </c>
      <c r="C99" s="944">
        <v>463300</v>
      </c>
      <c r="D99" s="1612"/>
      <c r="E99" s="1613"/>
      <c r="F99" s="1612"/>
      <c r="G99" s="1612"/>
      <c r="H99" s="1612"/>
      <c r="I99" s="1612"/>
      <c r="J99" s="1614">
        <v>0</v>
      </c>
    </row>
    <row r="100" spans="1:10" s="688" customFormat="1" ht="18.75" customHeight="1">
      <c r="A100" s="940">
        <v>1153400</v>
      </c>
      <c r="B100" s="1365" t="s">
        <v>502</v>
      </c>
      <c r="C100" s="944">
        <v>463400</v>
      </c>
      <c r="D100" s="1612"/>
      <c r="E100" s="1613"/>
      <c r="F100" s="1612"/>
      <c r="G100" s="1612"/>
      <c r="H100" s="1612"/>
      <c r="I100" s="1612"/>
      <c r="J100" s="1614">
        <v>0</v>
      </c>
    </row>
    <row r="101" spans="1:10" s="688" customFormat="1" ht="17.25" customHeight="1">
      <c r="A101" s="940">
        <v>1153500</v>
      </c>
      <c r="B101" s="1368" t="s">
        <v>503</v>
      </c>
      <c r="C101" s="1448">
        <v>463500</v>
      </c>
      <c r="D101" s="1612"/>
      <c r="E101" s="1613"/>
      <c r="F101" s="1612"/>
      <c r="G101" s="1612"/>
      <c r="H101" s="1612"/>
      <c r="I101" s="1612"/>
      <c r="J101" s="1614">
        <v>0</v>
      </c>
    </row>
    <row r="102" spans="1:10" s="688" customFormat="1" ht="18.75" hidden="1" customHeight="1">
      <c r="A102" s="940">
        <v>1153700</v>
      </c>
      <c r="B102" s="1368" t="s">
        <v>504</v>
      </c>
      <c r="C102" s="1448">
        <v>463700</v>
      </c>
      <c r="D102" s="1612">
        <v>0</v>
      </c>
      <c r="E102" s="1613">
        <v>0</v>
      </c>
      <c r="F102" s="1612">
        <f>D102+E102</f>
        <v>0</v>
      </c>
      <c r="G102" s="1612">
        <v>0</v>
      </c>
      <c r="H102" s="1612">
        <v>0</v>
      </c>
      <c r="I102" s="1612">
        <v>0</v>
      </c>
      <c r="J102" s="1614">
        <f>F102</f>
        <v>0</v>
      </c>
    </row>
    <row r="103" spans="1:10" s="688" customFormat="1" ht="18.75" hidden="1" customHeight="1">
      <c r="A103" s="940">
        <v>1153800</v>
      </c>
      <c r="B103" s="1368" t="s">
        <v>995</v>
      </c>
      <c r="C103" s="944">
        <v>463800</v>
      </c>
      <c r="D103" s="1612"/>
      <c r="E103" s="1613"/>
      <c r="F103" s="1612"/>
      <c r="G103" s="1612"/>
      <c r="H103" s="1612"/>
      <c r="I103" s="1612"/>
      <c r="J103" s="1614">
        <v>0</v>
      </c>
    </row>
    <row r="104" spans="1:10" s="688" customFormat="1" ht="18.75" hidden="1" customHeight="1">
      <c r="A104" s="940">
        <v>1153900</v>
      </c>
      <c r="B104" s="1368" t="s">
        <v>996</v>
      </c>
      <c r="C104" s="944">
        <v>463900</v>
      </c>
      <c r="D104" s="1612"/>
      <c r="E104" s="1613"/>
      <c r="F104" s="1612"/>
      <c r="G104" s="1612"/>
      <c r="H104" s="1612"/>
      <c r="I104" s="1612"/>
      <c r="J104" s="1614">
        <v>0</v>
      </c>
    </row>
    <row r="105" spans="1:10" s="688" customFormat="1" ht="18.75" hidden="1" customHeight="1">
      <c r="A105" s="940">
        <v>1154000</v>
      </c>
      <c r="B105" s="1369" t="s">
        <v>997</v>
      </c>
      <c r="C105" s="946" t="s">
        <v>358</v>
      </c>
      <c r="D105" s="1612">
        <v>0</v>
      </c>
      <c r="E105" s="1613"/>
      <c r="F105" s="1612">
        <v>0</v>
      </c>
      <c r="G105" s="1612">
        <v>0</v>
      </c>
      <c r="H105" s="1612">
        <v>0</v>
      </c>
      <c r="I105" s="1612">
        <v>0</v>
      </c>
      <c r="J105" s="1614">
        <v>0</v>
      </c>
    </row>
    <row r="106" spans="1:10" s="688" customFormat="1" ht="18.75" hidden="1" customHeight="1">
      <c r="A106" s="940">
        <v>1154100</v>
      </c>
      <c r="B106" s="1368" t="s">
        <v>210</v>
      </c>
      <c r="C106" s="944">
        <v>465100</v>
      </c>
      <c r="D106" s="1615"/>
      <c r="E106" s="1616"/>
      <c r="F106" s="1615"/>
      <c r="G106" s="1615"/>
      <c r="H106" s="1615"/>
      <c r="I106" s="1615"/>
      <c r="J106" s="1614">
        <v>0</v>
      </c>
    </row>
    <row r="107" spans="1:10" s="688" customFormat="1" ht="18.75" hidden="1" customHeight="1">
      <c r="A107" s="940">
        <v>1154200</v>
      </c>
      <c r="B107" s="1368" t="s">
        <v>211</v>
      </c>
      <c r="C107" s="944">
        <v>465200</v>
      </c>
      <c r="D107" s="1617">
        <v>0</v>
      </c>
      <c r="E107" s="1618">
        <v>0</v>
      </c>
      <c r="F107" s="1617">
        <f>D107</f>
        <v>0</v>
      </c>
      <c r="G107" s="1617"/>
      <c r="H107" s="1617"/>
      <c r="I107" s="1617"/>
      <c r="J107" s="1619">
        <f>F107</f>
        <v>0</v>
      </c>
    </row>
    <row r="108" spans="1:10" s="688" customFormat="1" ht="18.75" hidden="1" customHeight="1">
      <c r="A108" s="940">
        <v>1154300</v>
      </c>
      <c r="B108" s="1368" t="s">
        <v>212</v>
      </c>
      <c r="C108" s="944">
        <v>465300</v>
      </c>
      <c r="D108" s="1615"/>
      <c r="E108" s="1616"/>
      <c r="F108" s="1615"/>
      <c r="G108" s="1615"/>
      <c r="H108" s="1615"/>
      <c r="I108" s="1615"/>
      <c r="J108" s="1614">
        <v>0</v>
      </c>
    </row>
    <row r="109" spans="1:10" s="688" customFormat="1" ht="18.75" hidden="1" customHeight="1">
      <c r="A109" s="940">
        <v>1154500</v>
      </c>
      <c r="B109" s="1368" t="s">
        <v>67</v>
      </c>
      <c r="C109" s="944">
        <v>465500</v>
      </c>
      <c r="D109" s="1615"/>
      <c r="E109" s="1616"/>
      <c r="F109" s="1615"/>
      <c r="G109" s="1615"/>
      <c r="H109" s="1615"/>
      <c r="I109" s="1615"/>
      <c r="J109" s="1614">
        <v>0</v>
      </c>
    </row>
    <row r="110" spans="1:10" s="688" customFormat="1" ht="18.75" hidden="1" customHeight="1">
      <c r="A110" s="940">
        <v>1154600</v>
      </c>
      <c r="B110" s="1368" t="s">
        <v>68</v>
      </c>
      <c r="C110" s="944">
        <v>465600</v>
      </c>
      <c r="D110" s="1483"/>
      <c r="E110" s="1482"/>
      <c r="F110" s="1483"/>
      <c r="G110" s="1483"/>
      <c r="H110" s="1483"/>
      <c r="I110" s="1483"/>
      <c r="J110" s="1614">
        <v>0</v>
      </c>
    </row>
    <row r="111" spans="1:10" s="688" customFormat="1" ht="18.75" hidden="1" customHeight="1" thickBot="1">
      <c r="A111" s="950">
        <v>1154700</v>
      </c>
      <c r="B111" s="1370" t="s">
        <v>78</v>
      </c>
      <c r="C111" s="746" t="s">
        <v>79</v>
      </c>
      <c r="D111" s="1517"/>
      <c r="E111" s="1620"/>
      <c r="F111" s="1517"/>
      <c r="G111" s="1517"/>
      <c r="H111" s="1517"/>
      <c r="I111" s="1517"/>
      <c r="J111" s="1614">
        <v>0</v>
      </c>
    </row>
    <row r="112" spans="1:10" ht="18.75" hidden="1" customHeight="1">
      <c r="A112" s="760">
        <v>1162600</v>
      </c>
      <c r="B112" s="776" t="s">
        <v>1673</v>
      </c>
      <c r="C112" s="742" t="s">
        <v>511</v>
      </c>
      <c r="D112" s="1483"/>
      <c r="E112" s="1482"/>
      <c r="F112" s="1483"/>
      <c r="G112" s="1483"/>
      <c r="H112" s="1483"/>
      <c r="I112" s="1483"/>
      <c r="J112" s="1554">
        <v>0</v>
      </c>
    </row>
    <row r="113" spans="1:10" ht="18.75" customHeight="1">
      <c r="A113" s="760">
        <v>1162700</v>
      </c>
      <c r="B113" s="741" t="s">
        <v>1674</v>
      </c>
      <c r="C113" s="742" t="s">
        <v>513</v>
      </c>
      <c r="D113" s="1483"/>
      <c r="E113" s="1482"/>
      <c r="F113" s="1483"/>
      <c r="G113" s="1483"/>
      <c r="H113" s="1483"/>
      <c r="I113" s="1483"/>
      <c r="J113" s="1554">
        <v>0</v>
      </c>
    </row>
    <row r="114" spans="1:10" ht="18.75" customHeight="1">
      <c r="A114" s="760">
        <v>1162800</v>
      </c>
      <c r="B114" s="776" t="s">
        <v>1675</v>
      </c>
      <c r="C114" s="742" t="s">
        <v>872</v>
      </c>
      <c r="D114" s="1561"/>
      <c r="E114" s="1698"/>
      <c r="F114" s="1561"/>
      <c r="G114" s="1561"/>
      <c r="H114" s="1561"/>
      <c r="I114" s="1561"/>
      <c r="J114" s="1554">
        <v>0</v>
      </c>
    </row>
    <row r="115" spans="1:10" ht="18.75" customHeight="1" thickBot="1">
      <c r="A115" s="785">
        <v>1162900</v>
      </c>
      <c r="B115" s="778" t="s">
        <v>1676</v>
      </c>
      <c r="C115" s="746" t="s">
        <v>874</v>
      </c>
      <c r="D115" s="1562"/>
      <c r="E115" s="1699"/>
      <c r="F115" s="1562"/>
      <c r="G115" s="1562"/>
      <c r="H115" s="1562"/>
      <c r="I115" s="1562"/>
      <c r="J115" s="1554">
        <v>0</v>
      </c>
    </row>
    <row r="116" spans="1:10" ht="18.75" customHeight="1">
      <c r="A116" s="787">
        <v>1170000</v>
      </c>
      <c r="B116" s="788" t="s">
        <v>875</v>
      </c>
      <c r="C116" s="789" t="s">
        <v>358</v>
      </c>
      <c r="D116" s="1563">
        <v>0</v>
      </c>
      <c r="E116" s="1700">
        <v>0</v>
      </c>
      <c r="F116" s="1563">
        <v>0</v>
      </c>
      <c r="G116" s="1563">
        <v>0</v>
      </c>
      <c r="H116" s="1563">
        <v>0</v>
      </c>
      <c r="I116" s="1563">
        <v>0</v>
      </c>
      <c r="J116" s="1554">
        <v>0</v>
      </c>
    </row>
    <row r="117" spans="1:10" ht="18.75" hidden="1" customHeight="1">
      <c r="A117" s="791">
        <v>1171000</v>
      </c>
      <c r="B117" s="792" t="s">
        <v>215</v>
      </c>
      <c r="C117" s="734" t="s">
        <v>358</v>
      </c>
      <c r="D117" s="1564">
        <v>0</v>
      </c>
      <c r="E117" s="1701">
        <v>0</v>
      </c>
      <c r="F117" s="1564">
        <v>0</v>
      </c>
      <c r="G117" s="1564">
        <v>0</v>
      </c>
      <c r="H117" s="1564">
        <v>0</v>
      </c>
      <c r="I117" s="1564">
        <v>0</v>
      </c>
      <c r="J117" s="1554">
        <v>0</v>
      </c>
    </row>
    <row r="118" spans="1:10" ht="18.75" hidden="1" customHeight="1">
      <c r="A118" s="791">
        <v>1171100</v>
      </c>
      <c r="B118" s="741" t="s">
        <v>1677</v>
      </c>
      <c r="C118" s="738" t="s">
        <v>479</v>
      </c>
      <c r="D118" s="1561"/>
      <c r="E118" s="1698"/>
      <c r="F118" s="1561"/>
      <c r="G118" s="1561"/>
      <c r="H118" s="1561"/>
      <c r="I118" s="1561"/>
      <c r="J118" s="1554">
        <v>0</v>
      </c>
    </row>
    <row r="119" spans="1:10" ht="18.75" hidden="1" customHeight="1">
      <c r="A119" s="791">
        <v>1171200</v>
      </c>
      <c r="B119" s="776" t="s">
        <v>1678</v>
      </c>
      <c r="C119" s="794" t="s">
        <v>352</v>
      </c>
      <c r="D119" s="1561"/>
      <c r="E119" s="1698"/>
      <c r="F119" s="1561"/>
      <c r="G119" s="1561"/>
      <c r="H119" s="1561"/>
      <c r="I119" s="1561"/>
      <c r="J119" s="1554">
        <v>0</v>
      </c>
    </row>
    <row r="120" spans="1:10" ht="18.75" hidden="1" customHeight="1">
      <c r="A120" s="760">
        <v>1172000</v>
      </c>
      <c r="B120" s="795" t="s">
        <v>1017</v>
      </c>
      <c r="C120" s="771" t="s">
        <v>358</v>
      </c>
      <c r="D120" s="1563">
        <v>0</v>
      </c>
      <c r="E120" s="1700">
        <v>0</v>
      </c>
      <c r="F120" s="1563">
        <v>0</v>
      </c>
      <c r="G120" s="1563">
        <v>0</v>
      </c>
      <c r="H120" s="1563">
        <v>0</v>
      </c>
      <c r="I120" s="1563">
        <v>0</v>
      </c>
      <c r="J120" s="1554">
        <v>0</v>
      </c>
    </row>
    <row r="121" spans="1:10" ht="18.75" hidden="1" customHeight="1">
      <c r="A121" s="760">
        <v>1172100</v>
      </c>
      <c r="B121" s="763" t="s">
        <v>1102</v>
      </c>
      <c r="C121" s="738" t="s">
        <v>1018</v>
      </c>
      <c r="D121" s="1561"/>
      <c r="E121" s="1698"/>
      <c r="F121" s="1561"/>
      <c r="G121" s="1561"/>
      <c r="H121" s="1561"/>
      <c r="I121" s="1561"/>
      <c r="J121" s="1554">
        <v>0</v>
      </c>
    </row>
    <row r="122" spans="1:10" ht="18.75" hidden="1" customHeight="1">
      <c r="A122" s="760">
        <v>1172200</v>
      </c>
      <c r="B122" s="763" t="s">
        <v>1103</v>
      </c>
      <c r="C122" s="796">
        <v>482200</v>
      </c>
      <c r="D122" s="1561"/>
      <c r="E122" s="1698"/>
      <c r="F122" s="1561"/>
      <c r="G122" s="1561"/>
      <c r="H122" s="1561"/>
      <c r="I122" s="1561"/>
      <c r="J122" s="1554">
        <v>0</v>
      </c>
    </row>
    <row r="123" spans="1:10" ht="18.75" hidden="1" customHeight="1">
      <c r="A123" s="760">
        <v>1172300</v>
      </c>
      <c r="B123" s="776" t="s">
        <v>1679</v>
      </c>
      <c r="C123" s="742" t="s">
        <v>1020</v>
      </c>
      <c r="D123" s="1561"/>
      <c r="E123" s="1698">
        <v>0</v>
      </c>
      <c r="F123" s="1561"/>
      <c r="G123" s="1561"/>
      <c r="H123" s="1561"/>
      <c r="I123" s="1561"/>
      <c r="J123" s="1554">
        <v>0</v>
      </c>
    </row>
    <row r="124" spans="1:10" ht="18.75" hidden="1" customHeight="1">
      <c r="A124" s="760">
        <v>1172400</v>
      </c>
      <c r="B124" s="797" t="s">
        <v>1680</v>
      </c>
      <c r="C124" s="742" t="s">
        <v>125</v>
      </c>
      <c r="D124" s="1564"/>
      <c r="E124" s="1701"/>
      <c r="F124" s="1564"/>
      <c r="G124" s="1564"/>
      <c r="H124" s="1564"/>
      <c r="I124" s="1564"/>
      <c r="J124" s="1554">
        <v>0</v>
      </c>
    </row>
    <row r="125" spans="1:10" ht="18.75" hidden="1" customHeight="1">
      <c r="A125" s="760">
        <v>1173000</v>
      </c>
      <c r="B125" s="795" t="s">
        <v>126</v>
      </c>
      <c r="C125" s="771" t="s">
        <v>358</v>
      </c>
      <c r="D125" s="1564">
        <v>0</v>
      </c>
      <c r="E125" s="1701">
        <v>0</v>
      </c>
      <c r="F125" s="1564">
        <v>0</v>
      </c>
      <c r="G125" s="1564">
        <v>0</v>
      </c>
      <c r="H125" s="1564">
        <v>0</v>
      </c>
      <c r="I125" s="1564">
        <v>0</v>
      </c>
      <c r="J125" s="1554">
        <v>0</v>
      </c>
    </row>
    <row r="126" spans="1:10" ht="18.75" hidden="1" customHeight="1">
      <c r="A126" s="791">
        <v>1173100</v>
      </c>
      <c r="B126" s="798" t="s">
        <v>127</v>
      </c>
      <c r="C126" s="742" t="s">
        <v>1088</v>
      </c>
      <c r="D126" s="1564"/>
      <c r="E126" s="1701"/>
      <c r="F126" s="1564"/>
      <c r="G126" s="1564"/>
      <c r="H126" s="1564"/>
      <c r="I126" s="1564"/>
      <c r="J126" s="1554">
        <v>0</v>
      </c>
    </row>
    <row r="127" spans="1:10" ht="18.75" hidden="1" customHeight="1">
      <c r="A127" s="791">
        <v>1174000</v>
      </c>
      <c r="B127" s="795" t="s">
        <v>1089</v>
      </c>
      <c r="C127" s="771" t="s">
        <v>358</v>
      </c>
      <c r="D127" s="1564">
        <v>0</v>
      </c>
      <c r="E127" s="1701">
        <v>0</v>
      </c>
      <c r="F127" s="1564">
        <v>0</v>
      </c>
      <c r="G127" s="1564">
        <v>0</v>
      </c>
      <c r="H127" s="1564">
        <v>0</v>
      </c>
      <c r="I127" s="1564">
        <v>0</v>
      </c>
      <c r="J127" s="1554">
        <v>0</v>
      </c>
    </row>
    <row r="128" spans="1:10" ht="18.75" hidden="1" customHeight="1">
      <c r="A128" s="791">
        <v>1174100</v>
      </c>
      <c r="B128" s="798" t="s">
        <v>1104</v>
      </c>
      <c r="C128" s="742" t="s">
        <v>1090</v>
      </c>
      <c r="D128" s="1564"/>
      <c r="E128" s="1701"/>
      <c r="F128" s="1564"/>
      <c r="G128" s="1564"/>
      <c r="H128" s="1564"/>
      <c r="I128" s="1564"/>
      <c r="J128" s="1554">
        <v>0</v>
      </c>
    </row>
    <row r="129" spans="1:13" ht="18.75" hidden="1" customHeight="1">
      <c r="A129" s="791">
        <v>1174200</v>
      </c>
      <c r="B129" s="797" t="s">
        <v>1681</v>
      </c>
      <c r="C129" s="742" t="s">
        <v>447</v>
      </c>
      <c r="D129" s="1564"/>
      <c r="E129" s="1701"/>
      <c r="F129" s="1564"/>
      <c r="G129" s="1564"/>
      <c r="H129" s="1564"/>
      <c r="I129" s="1564"/>
      <c r="J129" s="1554">
        <v>0</v>
      </c>
    </row>
    <row r="130" spans="1:13" ht="18.75" hidden="1" customHeight="1">
      <c r="A130" s="791">
        <v>1175000</v>
      </c>
      <c r="B130" s="795" t="s">
        <v>558</v>
      </c>
      <c r="C130" s="771" t="s">
        <v>358</v>
      </c>
      <c r="D130" s="1564">
        <v>0</v>
      </c>
      <c r="E130" s="1701">
        <v>0</v>
      </c>
      <c r="F130" s="1564">
        <v>0</v>
      </c>
      <c r="G130" s="1564">
        <v>0</v>
      </c>
      <c r="H130" s="1564">
        <v>0</v>
      </c>
      <c r="I130" s="1564">
        <v>0</v>
      </c>
      <c r="J130" s="1554">
        <v>0</v>
      </c>
    </row>
    <row r="131" spans="1:13" ht="18.75" hidden="1" customHeight="1">
      <c r="A131" s="791">
        <v>1175100</v>
      </c>
      <c r="B131" s="797" t="s">
        <v>1682</v>
      </c>
      <c r="C131" s="742" t="s">
        <v>227</v>
      </c>
      <c r="D131" s="1564"/>
      <c r="E131" s="1701"/>
      <c r="F131" s="1564"/>
      <c r="G131" s="1564"/>
      <c r="H131" s="1564"/>
      <c r="I131" s="1564"/>
      <c r="J131" s="1554">
        <v>0</v>
      </c>
    </row>
    <row r="132" spans="1:13" ht="18.75" hidden="1" customHeight="1">
      <c r="A132" s="791">
        <v>1176000</v>
      </c>
      <c r="B132" s="795" t="s">
        <v>228</v>
      </c>
      <c r="C132" s="771" t="s">
        <v>358</v>
      </c>
      <c r="D132" s="1564">
        <v>0</v>
      </c>
      <c r="E132" s="1701">
        <v>0</v>
      </c>
      <c r="F132" s="1564">
        <v>0</v>
      </c>
      <c r="G132" s="1564">
        <v>0</v>
      </c>
      <c r="H132" s="1564">
        <v>0</v>
      </c>
      <c r="I132" s="1564">
        <v>0</v>
      </c>
      <c r="J132" s="1554">
        <v>0</v>
      </c>
    </row>
    <row r="133" spans="1:13" ht="18.75" hidden="1" customHeight="1">
      <c r="A133" s="791">
        <v>1176100</v>
      </c>
      <c r="B133" s="797" t="s">
        <v>1683</v>
      </c>
      <c r="C133" s="742" t="s">
        <v>8</v>
      </c>
      <c r="D133" s="1564"/>
      <c r="E133" s="1701"/>
      <c r="F133" s="1564"/>
      <c r="G133" s="1564"/>
      <c r="H133" s="1564"/>
      <c r="I133" s="1564"/>
      <c r="J133" s="1554">
        <v>0</v>
      </c>
    </row>
    <row r="134" spans="1:13" ht="18.75" hidden="1" customHeight="1">
      <c r="A134" s="791">
        <v>1177000</v>
      </c>
      <c r="B134" s="795" t="s">
        <v>587</v>
      </c>
      <c r="C134" s="771" t="s">
        <v>358</v>
      </c>
      <c r="D134" s="1564">
        <v>0</v>
      </c>
      <c r="E134" s="1701">
        <v>0</v>
      </c>
      <c r="F134" s="1564">
        <v>0</v>
      </c>
      <c r="G134" s="1564">
        <v>0</v>
      </c>
      <c r="H134" s="1564">
        <v>0</v>
      </c>
      <c r="I134" s="1564">
        <v>0</v>
      </c>
      <c r="J134" s="1554">
        <v>0</v>
      </c>
    </row>
    <row r="135" spans="1:13" ht="18.75" hidden="1" customHeight="1" thickBot="1">
      <c r="A135" s="785">
        <v>1177100</v>
      </c>
      <c r="B135" s="799" t="s">
        <v>1684</v>
      </c>
      <c r="C135" s="746" t="s">
        <v>259</v>
      </c>
      <c r="D135" s="1565"/>
      <c r="E135" s="1702"/>
      <c r="F135" s="1565"/>
      <c r="G135" s="1565"/>
      <c r="H135" s="1565"/>
      <c r="I135" s="1565"/>
      <c r="J135" s="1554">
        <v>0</v>
      </c>
    </row>
    <row r="136" spans="1:13" ht="18.75" customHeight="1" thickBot="1">
      <c r="A136" s="801" t="s">
        <v>260</v>
      </c>
      <c r="B136" s="802" t="s">
        <v>261</v>
      </c>
      <c r="C136" s="803"/>
      <c r="D136" s="1566"/>
      <c r="E136" s="1703"/>
      <c r="F136" s="1566"/>
      <c r="G136" s="1566"/>
      <c r="H136" s="1566"/>
      <c r="I136" s="1566"/>
      <c r="J136" s="1554">
        <v>0</v>
      </c>
    </row>
    <row r="137" spans="1:13" ht="29.25" customHeight="1" thickBot="1">
      <c r="A137" s="805" t="s">
        <v>262</v>
      </c>
      <c r="B137" s="806" t="s">
        <v>648</v>
      </c>
      <c r="C137" s="807" t="s">
        <v>358</v>
      </c>
      <c r="D137" s="1610">
        <f>D140</f>
        <v>32806</v>
      </c>
      <c r="E137" s="1764">
        <v>0</v>
      </c>
      <c r="F137" s="1610">
        <f>F140</f>
        <v>32806</v>
      </c>
      <c r="G137" s="1610">
        <f>G140</f>
        <v>10000</v>
      </c>
      <c r="H137" s="1610">
        <f>H140</f>
        <v>20000</v>
      </c>
      <c r="I137" s="1610">
        <f>I140</f>
        <v>30806</v>
      </c>
      <c r="J137" s="1558">
        <f>J142+J143+J146</f>
        <v>32806</v>
      </c>
    </row>
    <row r="138" spans="1:13" ht="25.5" hidden="1" customHeight="1" thickBot="1">
      <c r="A138" s="808"/>
      <c r="B138" s="809" t="s">
        <v>649</v>
      </c>
      <c r="C138" s="810"/>
      <c r="D138" s="811"/>
      <c r="E138" s="1765"/>
      <c r="F138" s="811"/>
      <c r="G138" s="811"/>
      <c r="H138" s="811"/>
      <c r="I138" s="811"/>
      <c r="J138" s="739"/>
    </row>
    <row r="139" spans="1:13">
      <c r="A139" s="801" t="s">
        <v>260</v>
      </c>
      <c r="B139" s="802" t="s">
        <v>261</v>
      </c>
      <c r="C139" s="812"/>
      <c r="D139" s="813"/>
      <c r="E139" s="1766"/>
      <c r="F139" s="813"/>
      <c r="G139" s="813"/>
      <c r="H139" s="813"/>
      <c r="I139" s="813"/>
      <c r="J139" s="739">
        <v>0</v>
      </c>
    </row>
    <row r="140" spans="1:13" ht="21.75" customHeight="1">
      <c r="A140" s="814" t="s">
        <v>650</v>
      </c>
      <c r="B140" s="815" t="s">
        <v>651</v>
      </c>
      <c r="C140" s="816" t="s">
        <v>358</v>
      </c>
      <c r="D140" s="1830">
        <f>D142</f>
        <v>32806</v>
      </c>
      <c r="E140" s="1767">
        <v>0</v>
      </c>
      <c r="F140" s="1830">
        <f>F143+F142</f>
        <v>32806</v>
      </c>
      <c r="G140" s="1830">
        <f>G143+G142</f>
        <v>10000</v>
      </c>
      <c r="H140" s="1830">
        <f>H143+H142</f>
        <v>20000</v>
      </c>
      <c r="I140" s="1830">
        <f>I143+I142</f>
        <v>30806</v>
      </c>
      <c r="J140" s="1830">
        <f t="shared" ref="J140" si="0">J142+J146</f>
        <v>32806</v>
      </c>
    </row>
    <row r="141" spans="1:13" ht="15.75" customHeight="1">
      <c r="A141" s="818" t="s">
        <v>652</v>
      </c>
      <c r="B141" s="797" t="s">
        <v>1685</v>
      </c>
      <c r="C141" s="819" t="s">
        <v>987</v>
      </c>
      <c r="D141" s="1831"/>
      <c r="E141" s="1768"/>
      <c r="F141" s="1768"/>
      <c r="G141" s="1831"/>
      <c r="H141" s="1831"/>
      <c r="I141" s="1831"/>
      <c r="J141" s="1832">
        <v>0</v>
      </c>
    </row>
    <row r="142" spans="1:13" ht="23.25" customHeight="1" thickBot="1">
      <c r="A142" s="818" t="s">
        <v>988</v>
      </c>
      <c r="B142" s="1787" t="s">
        <v>1686</v>
      </c>
      <c r="C142" s="881" t="s">
        <v>965</v>
      </c>
      <c r="D142" s="2094">
        <v>32806</v>
      </c>
      <c r="E142" s="1516">
        <v>0</v>
      </c>
      <c r="F142" s="1513">
        <f>D142+E142</f>
        <v>32806</v>
      </c>
      <c r="G142" s="1442">
        <v>10000</v>
      </c>
      <c r="H142" s="1442">
        <v>20000</v>
      </c>
      <c r="I142" s="1442">
        <v>30806</v>
      </c>
      <c r="J142" s="755">
        <f>F142</f>
        <v>32806</v>
      </c>
      <c r="K142" s="2673"/>
      <c r="L142" s="2674"/>
      <c r="M142" s="2674"/>
    </row>
    <row r="143" spans="1:13" ht="25.5" hidden="1">
      <c r="A143" s="818" t="s">
        <v>966</v>
      </c>
      <c r="B143" s="797" t="s">
        <v>1687</v>
      </c>
      <c r="C143" s="819" t="s">
        <v>968</v>
      </c>
      <c r="D143" s="1515">
        <v>0</v>
      </c>
      <c r="E143" s="1769">
        <v>0</v>
      </c>
      <c r="F143" s="1515">
        <f>D143+E143</f>
        <v>0</v>
      </c>
      <c r="G143" s="1515">
        <v>0</v>
      </c>
      <c r="H143" s="1515">
        <v>0</v>
      </c>
      <c r="I143" s="1515">
        <v>0</v>
      </c>
      <c r="J143" s="1833">
        <f>F143</f>
        <v>0</v>
      </c>
    </row>
    <row r="144" spans="1:13" hidden="1">
      <c r="A144" s="818" t="s">
        <v>969</v>
      </c>
      <c r="B144" s="797" t="s">
        <v>1688</v>
      </c>
      <c r="C144" s="819" t="s">
        <v>1099</v>
      </c>
      <c r="D144" s="793"/>
      <c r="E144" s="1770"/>
      <c r="F144" s="793"/>
      <c r="G144" s="793">
        <v>0</v>
      </c>
      <c r="H144" s="793"/>
      <c r="I144" s="793"/>
      <c r="J144" s="739">
        <v>0</v>
      </c>
    </row>
    <row r="145" spans="1:10" hidden="1">
      <c r="A145" s="818" t="s">
        <v>138</v>
      </c>
      <c r="B145" s="798" t="s">
        <v>139</v>
      </c>
      <c r="C145" s="819" t="s">
        <v>140</v>
      </c>
      <c r="D145" s="793"/>
      <c r="E145" s="1770"/>
      <c r="F145" s="793"/>
      <c r="G145" s="793"/>
      <c r="H145" s="793"/>
      <c r="I145" s="793"/>
      <c r="J145" s="739">
        <v>0</v>
      </c>
    </row>
    <row r="146" spans="1:10" ht="20.25" hidden="1" customHeight="1">
      <c r="A146" s="818" t="s">
        <v>141</v>
      </c>
      <c r="B146" s="797" t="s">
        <v>1689</v>
      </c>
      <c r="C146" s="819" t="s">
        <v>897</v>
      </c>
      <c r="D146" s="793"/>
      <c r="E146" s="1771">
        <v>0</v>
      </c>
      <c r="F146" s="1442">
        <f>E146</f>
        <v>0</v>
      </c>
      <c r="G146" s="1442">
        <v>0</v>
      </c>
      <c r="H146" s="1442">
        <v>0</v>
      </c>
      <c r="I146" s="1442">
        <v>0</v>
      </c>
      <c r="J146" s="755">
        <f>F146</f>
        <v>0</v>
      </c>
    </row>
    <row r="147" spans="1:10" hidden="1">
      <c r="A147" s="818" t="s">
        <v>898</v>
      </c>
      <c r="B147" s="797" t="s">
        <v>1690</v>
      </c>
      <c r="C147" s="819" t="s">
        <v>900</v>
      </c>
      <c r="D147" s="793"/>
      <c r="E147" s="1770"/>
      <c r="F147" s="793"/>
      <c r="G147" s="793"/>
      <c r="H147" s="793"/>
      <c r="I147" s="793"/>
      <c r="J147" s="739">
        <v>0</v>
      </c>
    </row>
    <row r="148" spans="1:10" hidden="1">
      <c r="A148" s="818" t="s">
        <v>655</v>
      </c>
      <c r="B148" s="797" t="s">
        <v>1691</v>
      </c>
      <c r="C148" s="819" t="s">
        <v>657</v>
      </c>
      <c r="D148" s="793"/>
      <c r="E148" s="1770"/>
      <c r="F148" s="793"/>
      <c r="G148" s="793"/>
      <c r="H148" s="793"/>
      <c r="I148" s="793"/>
      <c r="J148" s="739">
        <v>0</v>
      </c>
    </row>
    <row r="149" spans="1:10" hidden="1">
      <c r="A149" s="818" t="s">
        <v>658</v>
      </c>
      <c r="B149" s="795" t="s">
        <v>659</v>
      </c>
      <c r="C149" s="820" t="s">
        <v>358</v>
      </c>
      <c r="D149" s="793">
        <v>0</v>
      </c>
      <c r="E149" s="1770">
        <v>0</v>
      </c>
      <c r="F149" s="793">
        <v>0</v>
      </c>
      <c r="G149" s="793">
        <v>0</v>
      </c>
      <c r="H149" s="793">
        <v>0</v>
      </c>
      <c r="I149" s="793">
        <v>0</v>
      </c>
      <c r="J149" s="739">
        <v>0</v>
      </c>
    </row>
    <row r="150" spans="1:10" hidden="1">
      <c r="A150" s="818" t="s">
        <v>660</v>
      </c>
      <c r="B150" s="798" t="s">
        <v>661</v>
      </c>
      <c r="C150" s="819" t="s">
        <v>662</v>
      </c>
      <c r="D150" s="793"/>
      <c r="E150" s="1770"/>
      <c r="F150" s="793"/>
      <c r="G150" s="793"/>
      <c r="H150" s="793"/>
      <c r="I150" s="793"/>
      <c r="J150" s="739">
        <v>0</v>
      </c>
    </row>
    <row r="151" spans="1:10" hidden="1">
      <c r="A151" s="818" t="s">
        <v>663</v>
      </c>
      <c r="B151" s="798" t="s">
        <v>664</v>
      </c>
      <c r="C151" s="819" t="s">
        <v>665</v>
      </c>
      <c r="D151" s="793"/>
      <c r="E151" s="1770"/>
      <c r="F151" s="793"/>
      <c r="G151" s="793"/>
      <c r="H151" s="793"/>
      <c r="I151" s="793"/>
      <c r="J151" s="739">
        <v>0</v>
      </c>
    </row>
    <row r="152" spans="1:10" ht="25.5" hidden="1">
      <c r="A152" s="818" t="s">
        <v>666</v>
      </c>
      <c r="B152" s="797" t="s">
        <v>1692</v>
      </c>
      <c r="C152" s="819" t="s">
        <v>314</v>
      </c>
      <c r="D152" s="793"/>
      <c r="E152" s="1770"/>
      <c r="F152" s="793"/>
      <c r="G152" s="793"/>
      <c r="H152" s="793"/>
      <c r="I152" s="793"/>
      <c r="J152" s="739">
        <v>0</v>
      </c>
    </row>
    <row r="153" spans="1:10" ht="25.5" hidden="1">
      <c r="A153" s="818" t="s">
        <v>315</v>
      </c>
      <c r="B153" s="797" t="s">
        <v>1693</v>
      </c>
      <c r="C153" s="819" t="s">
        <v>317</v>
      </c>
      <c r="D153" s="793"/>
      <c r="E153" s="1770"/>
      <c r="F153" s="793"/>
      <c r="G153" s="793"/>
      <c r="H153" s="793"/>
      <c r="I153" s="793"/>
      <c r="J153" s="739">
        <v>0</v>
      </c>
    </row>
    <row r="154" spans="1:10" hidden="1">
      <c r="A154" s="818" t="s">
        <v>318</v>
      </c>
      <c r="B154" s="795" t="s">
        <v>319</v>
      </c>
      <c r="C154" s="820" t="s">
        <v>358</v>
      </c>
      <c r="D154" s="793">
        <v>0</v>
      </c>
      <c r="E154" s="1770">
        <v>0</v>
      </c>
      <c r="F154" s="793">
        <v>0</v>
      </c>
      <c r="G154" s="793">
        <v>0</v>
      </c>
      <c r="H154" s="793">
        <v>0</v>
      </c>
      <c r="I154" s="793">
        <v>0</v>
      </c>
      <c r="J154" s="739">
        <v>0</v>
      </c>
    </row>
    <row r="155" spans="1:10" hidden="1">
      <c r="A155" s="818" t="s">
        <v>320</v>
      </c>
      <c r="B155" s="798" t="s">
        <v>1105</v>
      </c>
      <c r="C155" s="819" t="s">
        <v>321</v>
      </c>
      <c r="D155" s="793"/>
      <c r="E155" s="1770"/>
      <c r="F155" s="793"/>
      <c r="G155" s="793"/>
      <c r="H155" s="793"/>
      <c r="I155" s="793"/>
      <c r="J155" s="739">
        <v>0</v>
      </c>
    </row>
    <row r="156" spans="1:10" hidden="1">
      <c r="A156" s="821" t="s">
        <v>322</v>
      </c>
      <c r="B156" s="822" t="s">
        <v>323</v>
      </c>
      <c r="C156" s="820" t="s">
        <v>358</v>
      </c>
      <c r="D156" s="793">
        <v>0</v>
      </c>
      <c r="E156" s="1770">
        <v>0</v>
      </c>
      <c r="F156" s="793">
        <v>0</v>
      </c>
      <c r="G156" s="793">
        <v>0</v>
      </c>
      <c r="H156" s="793">
        <v>0</v>
      </c>
      <c r="I156" s="793">
        <v>0</v>
      </c>
      <c r="J156" s="739">
        <v>0</v>
      </c>
    </row>
    <row r="157" spans="1:10" hidden="1">
      <c r="A157" s="818" t="s">
        <v>324</v>
      </c>
      <c r="B157" s="798" t="s">
        <v>1106</v>
      </c>
      <c r="C157" s="819" t="s">
        <v>325</v>
      </c>
      <c r="D157" s="793"/>
      <c r="E157" s="1770"/>
      <c r="F157" s="793"/>
      <c r="G157" s="793"/>
      <c r="H157" s="793"/>
      <c r="I157" s="793"/>
      <c r="J157" s="739">
        <v>0</v>
      </c>
    </row>
    <row r="158" spans="1:10" hidden="1">
      <c r="A158" s="818" t="s">
        <v>326</v>
      </c>
      <c r="B158" s="798" t="s">
        <v>1107</v>
      </c>
      <c r="C158" s="819" t="s">
        <v>327</v>
      </c>
      <c r="D158" s="793"/>
      <c r="E158" s="1770"/>
      <c r="F158" s="793"/>
      <c r="G158" s="793"/>
      <c r="H158" s="793"/>
      <c r="I158" s="793"/>
      <c r="J158" s="739">
        <v>0</v>
      </c>
    </row>
    <row r="159" spans="1:10" ht="25.5" hidden="1">
      <c r="A159" s="818" t="s">
        <v>328</v>
      </c>
      <c r="B159" s="797" t="s">
        <v>1694</v>
      </c>
      <c r="C159" s="819" t="s">
        <v>330</v>
      </c>
      <c r="D159" s="793"/>
      <c r="E159" s="1770"/>
      <c r="F159" s="793"/>
      <c r="G159" s="793"/>
      <c r="H159" s="793"/>
      <c r="I159" s="793"/>
      <c r="J159" s="739">
        <v>0</v>
      </c>
    </row>
    <row r="160" spans="1:10" ht="26.25" hidden="1" thickBot="1">
      <c r="A160" s="823">
        <v>1244000</v>
      </c>
      <c r="B160" s="824" t="s">
        <v>1695</v>
      </c>
      <c r="C160" s="825" t="s">
        <v>1134</v>
      </c>
      <c r="D160" s="1136"/>
      <c r="E160" s="1772"/>
      <c r="F160" s="1136"/>
      <c r="G160" s="1136"/>
      <c r="H160" s="1136"/>
      <c r="I160" s="1136"/>
      <c r="J160" s="755">
        <v>0</v>
      </c>
    </row>
    <row r="161" spans="1:10" ht="33" customHeight="1" thickBot="1">
      <c r="A161" s="826">
        <v>1000000</v>
      </c>
      <c r="B161" s="827" t="s">
        <v>1135</v>
      </c>
      <c r="C161" s="828" t="s">
        <v>358</v>
      </c>
      <c r="D161" s="1137">
        <f>D32+D137</f>
        <v>67806</v>
      </c>
      <c r="E161" s="1572">
        <f>E32</f>
        <v>0</v>
      </c>
      <c r="F161" s="1137">
        <f>F32+F137</f>
        <v>67806</v>
      </c>
      <c r="G161" s="1137">
        <f>G32+G137</f>
        <v>13200</v>
      </c>
      <c r="H161" s="1137">
        <f>H32+H137</f>
        <v>25500</v>
      </c>
      <c r="I161" s="1137">
        <f>I32+I137</f>
        <v>38806</v>
      </c>
      <c r="J161" s="1572">
        <f>J32+J137</f>
        <v>67806</v>
      </c>
    </row>
    <row r="162" spans="1:10" ht="11.25" customHeight="1">
      <c r="A162" s="829"/>
      <c r="B162" s="830"/>
      <c r="C162" s="831"/>
      <c r="D162" s="678"/>
      <c r="F162" s="678"/>
      <c r="G162" s="678"/>
      <c r="H162" s="678"/>
      <c r="I162" s="678"/>
      <c r="J162" s="678"/>
    </row>
    <row r="163" spans="1:10" ht="12.75" customHeight="1">
      <c r="A163" s="2617"/>
      <c r="B163" s="2617"/>
      <c r="C163" s="2617"/>
      <c r="D163" s="2617"/>
      <c r="E163" s="2617"/>
      <c r="F163" s="2617"/>
      <c r="G163" s="2617"/>
      <c r="H163" s="2617"/>
      <c r="I163" s="2617"/>
      <c r="J163" s="2617"/>
    </row>
    <row r="164" spans="1:10" s="678" customFormat="1" ht="15.75" customHeight="1">
      <c r="A164" s="2594" t="s">
        <v>2261</v>
      </c>
      <c r="B164" s="2594"/>
      <c r="C164" s="2594"/>
      <c r="D164" s="2594"/>
      <c r="E164" s="2594"/>
      <c r="F164" s="2594"/>
      <c r="G164" s="2594"/>
      <c r="H164" s="2594"/>
      <c r="I164" s="2594"/>
      <c r="J164" s="2594"/>
    </row>
    <row r="165" spans="1:10" ht="12.75" customHeight="1">
      <c r="A165" s="2610" t="s">
        <v>1114</v>
      </c>
      <c r="B165" s="2610"/>
      <c r="C165" s="2610"/>
      <c r="D165" s="2610"/>
      <c r="E165" s="2610"/>
      <c r="F165" s="2610"/>
      <c r="G165" s="2610"/>
      <c r="H165" s="2610"/>
      <c r="I165" s="2610"/>
      <c r="J165" s="2610"/>
    </row>
    <row r="166" spans="1:10" ht="12.75" customHeight="1">
      <c r="A166" s="832" t="s">
        <v>1696</v>
      </c>
      <c r="B166" s="832"/>
      <c r="C166" s="833"/>
      <c r="D166" s="832"/>
      <c r="E166" s="1679"/>
      <c r="F166" s="832"/>
      <c r="G166" s="832" t="s">
        <v>1143</v>
      </c>
      <c r="H166" s="832"/>
      <c r="I166" s="832"/>
      <c r="J166" s="832"/>
    </row>
    <row r="167" spans="1:10" ht="12.75" customHeight="1">
      <c r="A167" s="834" t="s">
        <v>1697</v>
      </c>
      <c r="B167" s="834"/>
      <c r="C167" s="834"/>
      <c r="D167" s="678"/>
      <c r="E167" s="1680" t="s">
        <v>309</v>
      </c>
      <c r="F167" s="678"/>
      <c r="G167" s="675" t="s">
        <v>310</v>
      </c>
      <c r="H167" s="678"/>
      <c r="I167" s="678"/>
      <c r="J167" s="834"/>
    </row>
    <row r="168" spans="1:10" ht="12.75" customHeight="1">
      <c r="A168" s="835"/>
      <c r="B168" s="835"/>
      <c r="C168" s="834"/>
      <c r="D168" s="835"/>
      <c r="E168" s="1809"/>
      <c r="F168" s="835"/>
      <c r="G168" s="835"/>
      <c r="H168" s="835"/>
      <c r="I168" s="835"/>
      <c r="J168" s="835"/>
    </row>
    <row r="169" spans="1:10" ht="14.25">
      <c r="A169" s="832" t="s">
        <v>2075</v>
      </c>
      <c r="B169" s="832"/>
      <c r="C169" s="833"/>
      <c r="D169" s="832"/>
      <c r="E169" s="1679"/>
      <c r="F169" s="832"/>
      <c r="G169" s="832" t="s">
        <v>1147</v>
      </c>
      <c r="H169" s="832"/>
      <c r="I169" s="832"/>
      <c r="J169" s="832"/>
    </row>
    <row r="170" spans="1:10" ht="14.25">
      <c r="A170" s="834" t="s">
        <v>1700</v>
      </c>
      <c r="B170" s="833" t="s">
        <v>642</v>
      </c>
      <c r="C170" s="836"/>
      <c r="D170" s="678"/>
      <c r="E170" s="1680" t="s">
        <v>309</v>
      </c>
      <c r="F170" s="678"/>
      <c r="G170" s="675" t="s">
        <v>310</v>
      </c>
      <c r="H170" s="678"/>
      <c r="I170" s="678"/>
      <c r="J170" s="834"/>
    </row>
    <row r="171" spans="1:10" ht="12.75" customHeight="1">
      <c r="A171" s="688"/>
      <c r="B171" s="679"/>
      <c r="C171" s="689"/>
      <c r="D171" s="678"/>
      <c r="F171" s="678"/>
      <c r="G171" s="678"/>
      <c r="H171" s="678"/>
      <c r="I171" s="678"/>
      <c r="J171" s="678"/>
    </row>
    <row r="172" spans="1:10" ht="12.75" customHeight="1">
      <c r="A172" s="688"/>
      <c r="B172" s="679"/>
      <c r="C172" s="689"/>
      <c r="D172" s="678"/>
      <c r="F172" s="678"/>
      <c r="G172" s="678"/>
      <c r="H172" s="678"/>
      <c r="I172" s="678"/>
      <c r="J172" s="678"/>
    </row>
    <row r="173" spans="1:10" ht="12.75" customHeight="1">
      <c r="A173" s="688"/>
      <c r="B173" s="679"/>
      <c r="C173" s="689"/>
      <c r="D173" s="678"/>
      <c r="F173" s="678"/>
      <c r="G173" s="678"/>
      <c r="H173" s="678"/>
      <c r="I173" s="678"/>
      <c r="J173" s="678"/>
    </row>
    <row r="174" spans="1:10" ht="12.75" customHeight="1">
      <c r="A174" s="688"/>
      <c r="B174" s="679"/>
      <c r="C174" s="689"/>
      <c r="D174" s="678"/>
      <c r="F174" s="678"/>
      <c r="G174" s="678"/>
      <c r="H174" s="678"/>
      <c r="I174" s="678"/>
      <c r="J174" s="678"/>
    </row>
  </sheetData>
  <mergeCells count="19">
    <mergeCell ref="F1:J1"/>
    <mergeCell ref="F3:J3"/>
    <mergeCell ref="A10:E10"/>
    <mergeCell ref="A11:E11"/>
    <mergeCell ref="A13:J13"/>
    <mergeCell ref="A14:J14"/>
    <mergeCell ref="A12:B12"/>
    <mergeCell ref="A8:E8"/>
    <mergeCell ref="A15:J15"/>
    <mergeCell ref="A16:E17"/>
    <mergeCell ref="F16:J17"/>
    <mergeCell ref="K142:M142"/>
    <mergeCell ref="A164:J164"/>
    <mergeCell ref="A165:J165"/>
    <mergeCell ref="F23:J24"/>
    <mergeCell ref="F29:F30"/>
    <mergeCell ref="G29:J29"/>
    <mergeCell ref="A163:J163"/>
    <mergeCell ref="H27:J27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C00000"/>
  </sheetPr>
  <dimension ref="A1:M216"/>
  <sheetViews>
    <sheetView topLeftCell="A28" workbookViewId="0">
      <selection activeCell="F163" sqref="F163"/>
    </sheetView>
  </sheetViews>
  <sheetFormatPr defaultRowHeight="12.75"/>
  <cols>
    <col min="1" max="1" width="7.28515625" style="688" customWidth="1"/>
    <col min="2" max="2" width="40" style="679" customWidth="1"/>
    <col min="3" max="3" width="8.7109375" style="689" customWidth="1"/>
    <col min="4" max="4" width="11" style="678" customWidth="1"/>
    <col min="5" max="5" width="10.85546875" style="857" customWidth="1"/>
    <col min="6" max="6" width="11.28515625" style="678" customWidth="1"/>
    <col min="7" max="7" width="9.28515625" style="678" customWidth="1"/>
    <col min="8" max="8" width="10.7109375" style="678" customWidth="1"/>
    <col min="9" max="9" width="10" style="678" customWidth="1"/>
    <col min="10" max="10" width="11.28515625" style="678" customWidth="1"/>
    <col min="11" max="16384" width="9.140625" style="678"/>
  </cols>
  <sheetData>
    <row r="1" spans="1:10">
      <c r="I1" s="884" t="s">
        <v>931</v>
      </c>
    </row>
    <row r="2" spans="1:10">
      <c r="F2" s="885"/>
      <c r="G2" s="885"/>
      <c r="H2" s="885"/>
      <c r="I2" s="885"/>
    </row>
    <row r="3" spans="1:10">
      <c r="H3" s="886" t="s">
        <v>888</v>
      </c>
    </row>
    <row r="4" spans="1:10">
      <c r="G4" s="885" t="s">
        <v>1025</v>
      </c>
    </row>
    <row r="5" spans="1:10">
      <c r="H5" s="685" t="s">
        <v>174</v>
      </c>
    </row>
    <row r="6" spans="1:10" ht="15.75">
      <c r="B6" s="2060" t="s">
        <v>35</v>
      </c>
      <c r="C6" s="888"/>
      <c r="D6" s="887"/>
      <c r="E6" s="1451"/>
      <c r="G6" s="889" t="s">
        <v>1014</v>
      </c>
      <c r="H6" s="836"/>
    </row>
    <row r="7" spans="1:10">
      <c r="B7" s="678"/>
      <c r="C7" s="890"/>
    </row>
    <row r="8" spans="1:10">
      <c r="A8" s="688" t="s">
        <v>2281</v>
      </c>
      <c r="F8" s="681"/>
      <c r="G8" s="681"/>
    </row>
    <row r="9" spans="1:10" s="688" customFormat="1" ht="10.5">
      <c r="A9" s="2600" t="s">
        <v>1118</v>
      </c>
      <c r="B9" s="2600"/>
      <c r="C9" s="2600"/>
      <c r="D9" s="2600"/>
      <c r="E9" s="2600"/>
    </row>
    <row r="10" spans="1:10">
      <c r="A10" s="688" t="s">
        <v>473</v>
      </c>
      <c r="B10" s="891"/>
      <c r="C10" s="892"/>
      <c r="D10" s="840"/>
      <c r="E10" s="1452"/>
    </row>
    <row r="11" spans="1:10">
      <c r="B11" s="893"/>
      <c r="C11" s="894"/>
      <c r="D11" s="893"/>
      <c r="E11" s="1453"/>
      <c r="F11" s="893"/>
      <c r="G11" s="893"/>
      <c r="H11" s="895"/>
    </row>
    <row r="12" spans="1:10">
      <c r="A12" s="896" t="s">
        <v>474</v>
      </c>
      <c r="B12" s="889" t="s">
        <v>1144</v>
      </c>
      <c r="C12" s="890"/>
      <c r="D12" s="889"/>
      <c r="E12" s="1454"/>
      <c r="F12" s="889"/>
      <c r="G12" s="836"/>
      <c r="H12" s="897" t="s">
        <v>208</v>
      </c>
    </row>
    <row r="13" spans="1:10" ht="21.75">
      <c r="A13" s="898" t="s">
        <v>611</v>
      </c>
      <c r="B13" s="898"/>
      <c r="C13" s="894"/>
      <c r="D13" s="898"/>
      <c r="E13" s="1455"/>
      <c r="F13" s="898"/>
      <c r="G13" s="899"/>
    </row>
    <row r="14" spans="1:10" s="857" customFormat="1">
      <c r="A14" s="2603" t="s">
        <v>2266</v>
      </c>
      <c r="B14" s="2604"/>
      <c r="C14" s="1530"/>
      <c r="F14" s="1531"/>
      <c r="G14" s="1531"/>
    </row>
    <row r="15" spans="1:10" ht="18">
      <c r="A15" s="900"/>
      <c r="B15" s="2632" t="s">
        <v>612</v>
      </c>
      <c r="C15" s="2632"/>
      <c r="D15" s="2632"/>
      <c r="E15" s="2632"/>
      <c r="F15" s="900"/>
      <c r="G15" s="900"/>
      <c r="H15" s="901"/>
      <c r="I15" s="901"/>
      <c r="J15" s="901"/>
    </row>
    <row r="16" spans="1:10" ht="14.25">
      <c r="A16" s="678"/>
      <c r="B16" s="2622" t="s">
        <v>258</v>
      </c>
      <c r="C16" s="2622"/>
      <c r="D16" s="2622"/>
      <c r="E16" s="2622"/>
      <c r="F16" s="2622"/>
      <c r="G16" s="2622"/>
      <c r="H16" s="902"/>
      <c r="I16" s="902"/>
      <c r="J16" s="902"/>
    </row>
    <row r="17" spans="1:12" s="688" customFormat="1" ht="12.75" customHeight="1">
      <c r="A17" s="898"/>
      <c r="B17" s="2619" t="s">
        <v>2229</v>
      </c>
      <c r="C17" s="2619"/>
      <c r="D17" s="2619"/>
      <c r="E17" s="2619"/>
      <c r="F17" s="2619"/>
      <c r="G17" s="2063"/>
      <c r="H17" s="903"/>
      <c r="I17" s="903"/>
      <c r="J17" s="903"/>
    </row>
    <row r="18" spans="1:12" s="626" customFormat="1" ht="14.25">
      <c r="A18" s="899"/>
      <c r="B18" s="2619"/>
      <c r="C18" s="2619"/>
      <c r="D18" s="2619"/>
      <c r="E18" s="2619"/>
      <c r="F18" s="2619"/>
      <c r="G18" s="1351"/>
      <c r="H18" s="692"/>
      <c r="I18" s="691"/>
      <c r="J18" s="691"/>
      <c r="K18" s="688"/>
      <c r="L18" s="688"/>
    </row>
    <row r="19" spans="1:12" s="683" customFormat="1" thickBot="1">
      <c r="A19" s="693" t="s">
        <v>222</v>
      </c>
      <c r="B19" s="904"/>
      <c r="C19" s="905"/>
      <c r="D19" s="685"/>
      <c r="E19" s="1456"/>
      <c r="G19" s="906" t="s">
        <v>647</v>
      </c>
      <c r="H19" s="907"/>
      <c r="I19" s="907"/>
      <c r="J19" s="907"/>
    </row>
    <row r="20" spans="1:12" s="885" customFormat="1" thickBot="1">
      <c r="A20" s="693" t="s">
        <v>89</v>
      </c>
      <c r="B20" s="908"/>
      <c r="C20" s="905"/>
      <c r="E20" s="1457"/>
      <c r="G20" s="908" t="s">
        <v>333</v>
      </c>
      <c r="H20" s="909">
        <v>6</v>
      </c>
      <c r="I20" s="910">
        <v>1</v>
      </c>
      <c r="J20" s="911">
        <v>1</v>
      </c>
    </row>
    <row r="21" spans="1:12" s="908" customFormat="1" thickBot="1">
      <c r="A21" s="693" t="s">
        <v>630</v>
      </c>
      <c r="C21" s="905"/>
      <c r="E21" s="1458"/>
      <c r="G21" s="908" t="s">
        <v>1847</v>
      </c>
    </row>
    <row r="22" spans="1:12" s="908" customFormat="1" thickBot="1">
      <c r="A22" s="693" t="s">
        <v>554</v>
      </c>
      <c r="C22" s="912"/>
      <c r="D22" s="913"/>
      <c r="E22" s="1458"/>
      <c r="G22" s="908" t="s">
        <v>555</v>
      </c>
    </row>
    <row r="23" spans="1:12" s="885" customFormat="1" thickBot="1">
      <c r="A23" s="693" t="s">
        <v>729</v>
      </c>
      <c r="B23" s="908"/>
      <c r="C23" s="905"/>
      <c r="E23" s="1457"/>
      <c r="G23" s="908" t="s">
        <v>944</v>
      </c>
      <c r="I23" s="914"/>
    </row>
    <row r="24" spans="1:12" s="885" customFormat="1" ht="12">
      <c r="A24" s="693" t="s">
        <v>307</v>
      </c>
      <c r="B24" s="915"/>
      <c r="C24" s="916"/>
      <c r="E24" s="1457"/>
      <c r="F24" s="917"/>
      <c r="G24" s="908" t="s">
        <v>946</v>
      </c>
    </row>
    <row r="25" spans="1:12" s="885" customFormat="1" thickBot="1">
      <c r="A25" s="695" t="s">
        <v>306</v>
      </c>
      <c r="B25" s="906"/>
      <c r="C25" s="916"/>
      <c r="D25" s="918"/>
      <c r="E25" s="1459"/>
      <c r="G25" s="908" t="s">
        <v>233</v>
      </c>
      <c r="I25" s="917"/>
    </row>
    <row r="26" spans="1:12" s="917" customFormat="1" thickBot="1">
      <c r="A26" s="693" t="s">
        <v>116</v>
      </c>
      <c r="B26" s="908"/>
      <c r="C26" s="916"/>
      <c r="D26" s="1538"/>
      <c r="E26" s="1457"/>
      <c r="G26" s="917" t="s">
        <v>1703</v>
      </c>
      <c r="H26" s="920"/>
      <c r="I26" s="921"/>
      <c r="J26" s="922"/>
    </row>
    <row r="27" spans="1:12" s="917" customFormat="1" thickBot="1">
      <c r="A27" s="693" t="s">
        <v>638</v>
      </c>
      <c r="B27" s="908"/>
      <c r="C27" s="916"/>
      <c r="E27" s="1460" t="s">
        <v>740</v>
      </c>
      <c r="G27" s="908" t="s">
        <v>419</v>
      </c>
      <c r="I27" s="885"/>
      <c r="J27" s="885"/>
    </row>
    <row r="28" spans="1:12" s="917" customFormat="1" thickBot="1">
      <c r="A28" s="696"/>
      <c r="B28" s="885"/>
      <c r="C28" s="924"/>
      <c r="E28" s="1461"/>
      <c r="F28" s="885"/>
      <c r="G28" s="885"/>
      <c r="H28" s="2621">
        <v>900272000390</v>
      </c>
      <c r="I28" s="2621"/>
      <c r="J28" s="2621"/>
    </row>
    <row r="29" spans="1:12" s="688" customFormat="1" ht="42.75" thickBot="1">
      <c r="A29" s="711" t="s">
        <v>406</v>
      </c>
      <c r="B29" s="712" t="s">
        <v>639</v>
      </c>
      <c r="C29" s="713"/>
      <c r="D29" s="712" t="s">
        <v>422</v>
      </c>
      <c r="E29" s="1462"/>
      <c r="F29" s="2612" t="s">
        <v>362</v>
      </c>
      <c r="G29" s="2614" t="s">
        <v>363</v>
      </c>
      <c r="H29" s="2615"/>
      <c r="I29" s="2615"/>
      <c r="J29" s="2616"/>
    </row>
    <row r="30" spans="1:12" s="688" customFormat="1" ht="105.75" thickBot="1">
      <c r="A30" s="715"/>
      <c r="B30" s="716" t="s">
        <v>349</v>
      </c>
      <c r="C30" s="717" t="s">
        <v>671</v>
      </c>
      <c r="D30" s="718" t="s">
        <v>796</v>
      </c>
      <c r="E30" s="1463" t="s">
        <v>971</v>
      </c>
      <c r="F30" s="2613"/>
      <c r="G30" s="718" t="s">
        <v>972</v>
      </c>
      <c r="H30" s="718" t="s">
        <v>973</v>
      </c>
      <c r="I30" s="718" t="s">
        <v>974</v>
      </c>
      <c r="J30" s="718" t="s">
        <v>975</v>
      </c>
    </row>
    <row r="31" spans="1:12" s="926" customFormat="1" ht="11.25" thickBot="1">
      <c r="A31" s="720" t="s">
        <v>976</v>
      </c>
      <c r="B31" s="1853" t="s">
        <v>977</v>
      </c>
      <c r="C31" s="722" t="s">
        <v>978</v>
      </c>
      <c r="D31" s="723" t="s">
        <v>739</v>
      </c>
      <c r="E31" s="1464" t="s">
        <v>740</v>
      </c>
      <c r="F31" s="723" t="s">
        <v>672</v>
      </c>
      <c r="G31" s="724">
        <v>4</v>
      </c>
      <c r="H31" s="725">
        <v>5</v>
      </c>
      <c r="I31" s="726">
        <v>6</v>
      </c>
      <c r="J31" s="725">
        <v>7</v>
      </c>
    </row>
    <row r="32" spans="1:12" s="829" customFormat="1" ht="26.25" customHeight="1" thickBot="1">
      <c r="A32" s="927">
        <v>1100000</v>
      </c>
      <c r="B32" s="727" t="s">
        <v>1704</v>
      </c>
      <c r="C32" s="728" t="s">
        <v>358</v>
      </c>
      <c r="D32" s="842">
        <f>D114+D67</f>
        <v>0</v>
      </c>
      <c r="E32" s="1120">
        <f>E114</f>
        <v>0</v>
      </c>
      <c r="F32" s="842">
        <f>F114+F66</f>
        <v>0</v>
      </c>
      <c r="G32" s="842">
        <f>G33+G42+G131</f>
        <v>0</v>
      </c>
      <c r="H32" s="842">
        <f>H66</f>
        <v>0</v>
      </c>
      <c r="I32" s="842">
        <f>I66</f>
        <v>0</v>
      </c>
      <c r="J32" s="842">
        <f>F32</f>
        <v>0</v>
      </c>
    </row>
    <row r="33" spans="1:10" s="688" customFormat="1" ht="29.25" customHeight="1" thickBot="1">
      <c r="A33" s="927">
        <v>1110000</v>
      </c>
      <c r="B33" s="1658" t="s">
        <v>981</v>
      </c>
      <c r="C33" s="728" t="s">
        <v>358</v>
      </c>
      <c r="D33" s="843">
        <f>D34</f>
        <v>0</v>
      </c>
      <c r="E33" s="1138"/>
      <c r="F33" s="843">
        <f>F34</f>
        <v>0</v>
      </c>
      <c r="G33" s="843">
        <f>G34</f>
        <v>0</v>
      </c>
      <c r="H33" s="843">
        <f>H34</f>
        <v>0</v>
      </c>
      <c r="I33" s="843">
        <f>I34</f>
        <v>0</v>
      </c>
      <c r="J33" s="843">
        <f>J34</f>
        <v>0</v>
      </c>
    </row>
    <row r="34" spans="1:10" s="688" customFormat="1" ht="14.25" hidden="1">
      <c r="A34" s="928">
        <v>1110000</v>
      </c>
      <c r="B34" s="733" t="s">
        <v>803</v>
      </c>
      <c r="C34" s="734" t="s">
        <v>358</v>
      </c>
      <c r="D34" s="844">
        <f>SUM(D35:D41)</f>
        <v>0</v>
      </c>
      <c r="E34" s="1465"/>
      <c r="F34" s="844">
        <f>SUM(F35:F41)</f>
        <v>0</v>
      </c>
      <c r="G34" s="844">
        <f>SUM(G35:G41)</f>
        <v>0</v>
      </c>
      <c r="H34" s="844">
        <f>SUM(H35:H41)</f>
        <v>0</v>
      </c>
      <c r="I34" s="844">
        <f>SUM(I35:I41)</f>
        <v>0</v>
      </c>
      <c r="J34" s="844">
        <f>SUM(J35:J41)</f>
        <v>0</v>
      </c>
    </row>
    <row r="35" spans="1:10" s="688" customFormat="1" ht="25.5" hidden="1">
      <c r="A35" s="929">
        <v>1111000</v>
      </c>
      <c r="B35" s="737" t="s">
        <v>673</v>
      </c>
      <c r="C35" s="738" t="s">
        <v>804</v>
      </c>
      <c r="D35" s="845">
        <v>0</v>
      </c>
      <c r="E35" s="854"/>
      <c r="F35" s="845">
        <f>D35+E35</f>
        <v>0</v>
      </c>
      <c r="G35" s="845">
        <v>0</v>
      </c>
      <c r="H35" s="845">
        <v>0</v>
      </c>
      <c r="I35" s="845">
        <v>0</v>
      </c>
      <c r="J35" s="845">
        <f>F35</f>
        <v>0</v>
      </c>
    </row>
    <row r="36" spans="1:10" s="688" customFormat="1" ht="25.5" hidden="1">
      <c r="A36" s="930">
        <v>1112000</v>
      </c>
      <c r="B36" s="741" t="s">
        <v>271</v>
      </c>
      <c r="C36" s="742" t="s">
        <v>805</v>
      </c>
      <c r="D36" s="846">
        <v>0</v>
      </c>
      <c r="E36" s="853"/>
      <c r="F36" s="845">
        <f t="shared" ref="F36:F41" si="0">D36+E36</f>
        <v>0</v>
      </c>
      <c r="G36" s="846"/>
      <c r="H36" s="846">
        <v>0</v>
      </c>
      <c r="I36" s="846">
        <v>0</v>
      </c>
      <c r="J36" s="846">
        <f>F36</f>
        <v>0</v>
      </c>
    </row>
    <row r="37" spans="1:10" s="688" customFormat="1" ht="38.25" hidden="1">
      <c r="A37" s="930">
        <v>1113000</v>
      </c>
      <c r="B37" s="741" t="s">
        <v>806</v>
      </c>
      <c r="C37" s="742" t="s">
        <v>807</v>
      </c>
      <c r="D37" s="846"/>
      <c r="E37" s="853"/>
      <c r="F37" s="845">
        <f t="shared" si="0"/>
        <v>0</v>
      </c>
      <c r="G37" s="846"/>
      <c r="H37" s="846"/>
      <c r="I37" s="846"/>
      <c r="J37" s="931">
        <v>0</v>
      </c>
    </row>
    <row r="38" spans="1:10" s="688" customFormat="1" ht="51" hidden="1">
      <c r="A38" s="930">
        <v>1114000</v>
      </c>
      <c r="B38" s="741" t="s">
        <v>398</v>
      </c>
      <c r="C38" s="742" t="s">
        <v>399</v>
      </c>
      <c r="D38" s="846"/>
      <c r="E38" s="853"/>
      <c r="F38" s="845">
        <f t="shared" si="0"/>
        <v>0</v>
      </c>
      <c r="G38" s="846"/>
      <c r="H38" s="846"/>
      <c r="I38" s="846"/>
      <c r="J38" s="931">
        <v>0</v>
      </c>
    </row>
    <row r="39" spans="1:10" s="688" customFormat="1" hidden="1">
      <c r="A39" s="930">
        <v>1115000</v>
      </c>
      <c r="B39" s="741" t="s">
        <v>615</v>
      </c>
      <c r="C39" s="742" t="s">
        <v>388</v>
      </c>
      <c r="D39" s="846"/>
      <c r="E39" s="853"/>
      <c r="F39" s="845">
        <f t="shared" si="0"/>
        <v>0</v>
      </c>
      <c r="G39" s="846"/>
      <c r="H39" s="846"/>
      <c r="I39" s="846"/>
      <c r="J39" s="931">
        <v>0</v>
      </c>
    </row>
    <row r="40" spans="1:10" s="688" customFormat="1" ht="25.5" hidden="1">
      <c r="A40" s="930">
        <v>1116000</v>
      </c>
      <c r="B40" s="741" t="s">
        <v>1024</v>
      </c>
      <c r="C40" s="742" t="s">
        <v>389</v>
      </c>
      <c r="D40" s="846"/>
      <c r="E40" s="853"/>
      <c r="F40" s="845">
        <f t="shared" si="0"/>
        <v>0</v>
      </c>
      <c r="G40" s="846"/>
      <c r="H40" s="846"/>
      <c r="I40" s="846"/>
      <c r="J40" s="931">
        <v>0</v>
      </c>
    </row>
    <row r="41" spans="1:10" s="688" customFormat="1" ht="26.25" hidden="1" thickBot="1">
      <c r="A41" s="932">
        <v>1117000</v>
      </c>
      <c r="B41" s="745" t="s">
        <v>640</v>
      </c>
      <c r="C41" s="746" t="s">
        <v>20</v>
      </c>
      <c r="D41" s="847">
        <v>0</v>
      </c>
      <c r="E41" s="852"/>
      <c r="F41" s="845">
        <f t="shared" si="0"/>
        <v>0</v>
      </c>
      <c r="G41" s="847">
        <v>0</v>
      </c>
      <c r="H41" s="847">
        <v>0</v>
      </c>
      <c r="I41" s="847">
        <v>0</v>
      </c>
      <c r="J41" s="931">
        <f>F41</f>
        <v>0</v>
      </c>
    </row>
    <row r="42" spans="1:10" s="688" customFormat="1" ht="29.25" hidden="1" thickBot="1">
      <c r="A42" s="933">
        <v>1120000</v>
      </c>
      <c r="B42" s="749" t="s">
        <v>21</v>
      </c>
      <c r="C42" s="728" t="s">
        <v>358</v>
      </c>
      <c r="D42" s="848">
        <f>D43+D55+D66+D69+D51+D64</f>
        <v>0</v>
      </c>
      <c r="E42" s="1055"/>
      <c r="F42" s="848">
        <f>F43+F55+F66+F69+F51+F64</f>
        <v>0</v>
      </c>
      <c r="G42" s="848">
        <f>G43+G51+G55+G64+G66+G69</f>
        <v>0</v>
      </c>
      <c r="H42" s="848">
        <f>H43+H51+H55+H64+H66+H69</f>
        <v>0</v>
      </c>
      <c r="I42" s="848">
        <f>I43+I51+I55+I64+I66+I69</f>
        <v>0</v>
      </c>
      <c r="J42" s="931">
        <f>F42</f>
        <v>0</v>
      </c>
    </row>
    <row r="43" spans="1:10" s="688" customFormat="1" ht="11.25" hidden="1" customHeight="1" thickBot="1">
      <c r="A43" s="928">
        <v>1121000</v>
      </c>
      <c r="B43" s="751" t="s">
        <v>22</v>
      </c>
      <c r="C43" s="752"/>
      <c r="D43" s="845">
        <f>SUM(D44:D49)</f>
        <v>0</v>
      </c>
      <c r="E43" s="882"/>
      <c r="F43" s="845">
        <f>SUM(F44:F49)</f>
        <v>0</v>
      </c>
      <c r="G43" s="845">
        <f>SUM(G44:G49)</f>
        <v>0</v>
      </c>
      <c r="H43" s="845">
        <f>SUM(H44:H49)</f>
        <v>0</v>
      </c>
      <c r="I43" s="845">
        <f>SUM(I44:I49)</f>
        <v>0</v>
      </c>
      <c r="J43" s="931">
        <f>SUM(J44:J49)</f>
        <v>0</v>
      </c>
    </row>
    <row r="44" spans="1:10" s="688" customFormat="1" ht="1.5" hidden="1" customHeight="1">
      <c r="A44" s="930">
        <v>1121100</v>
      </c>
      <c r="B44" s="753" t="s">
        <v>380</v>
      </c>
      <c r="C44" s="742" t="s">
        <v>381</v>
      </c>
      <c r="D44" s="846"/>
      <c r="E44" s="853"/>
      <c r="F44" s="846">
        <f t="shared" ref="F44:F49" si="1">D44+E44</f>
        <v>0</v>
      </c>
      <c r="G44" s="846"/>
      <c r="H44" s="846"/>
      <c r="I44" s="846"/>
      <c r="J44" s="931">
        <v>0</v>
      </c>
    </row>
    <row r="45" spans="1:10" s="688" customFormat="1" hidden="1">
      <c r="A45" s="930">
        <v>1121200</v>
      </c>
      <c r="B45" s="754" t="s">
        <v>1663</v>
      </c>
      <c r="C45" s="742" t="s">
        <v>383</v>
      </c>
      <c r="D45" s="846">
        <v>0</v>
      </c>
      <c r="E45" s="853"/>
      <c r="F45" s="846">
        <f t="shared" si="1"/>
        <v>0</v>
      </c>
      <c r="G45" s="846">
        <v>0</v>
      </c>
      <c r="H45" s="846">
        <v>0</v>
      </c>
      <c r="I45" s="846">
        <v>0</v>
      </c>
      <c r="J45" s="931">
        <f>F45</f>
        <v>0</v>
      </c>
    </row>
    <row r="46" spans="1:10" s="688" customFormat="1" hidden="1">
      <c r="A46" s="930">
        <v>1121300</v>
      </c>
      <c r="B46" s="753" t="s">
        <v>769</v>
      </c>
      <c r="C46" s="742" t="s">
        <v>384</v>
      </c>
      <c r="D46" s="846">
        <v>0</v>
      </c>
      <c r="E46" s="853"/>
      <c r="F46" s="846">
        <f t="shared" si="1"/>
        <v>0</v>
      </c>
      <c r="G46" s="846">
        <v>0</v>
      </c>
      <c r="H46" s="846">
        <v>0</v>
      </c>
      <c r="I46" s="846">
        <v>0</v>
      </c>
      <c r="J46" s="931">
        <f>F46</f>
        <v>0</v>
      </c>
    </row>
    <row r="47" spans="1:10" s="688" customFormat="1" hidden="1">
      <c r="A47" s="930">
        <v>1121400</v>
      </c>
      <c r="B47" s="753" t="s">
        <v>770</v>
      </c>
      <c r="C47" s="742" t="s">
        <v>385</v>
      </c>
      <c r="D47" s="846">
        <v>0</v>
      </c>
      <c r="E47" s="853"/>
      <c r="F47" s="846">
        <f t="shared" si="1"/>
        <v>0</v>
      </c>
      <c r="G47" s="846">
        <v>0</v>
      </c>
      <c r="H47" s="846">
        <v>0</v>
      </c>
      <c r="I47" s="846">
        <v>0</v>
      </c>
      <c r="J47" s="931">
        <f>F47</f>
        <v>0</v>
      </c>
    </row>
    <row r="48" spans="1:10" s="688" customFormat="1" hidden="1">
      <c r="A48" s="930">
        <v>1121500</v>
      </c>
      <c r="B48" s="753" t="s">
        <v>69</v>
      </c>
      <c r="C48" s="742" t="s">
        <v>386</v>
      </c>
      <c r="D48" s="845"/>
      <c r="E48" s="853"/>
      <c r="F48" s="846">
        <f t="shared" si="1"/>
        <v>0</v>
      </c>
      <c r="G48" s="845"/>
      <c r="H48" s="845"/>
      <c r="I48" s="845"/>
      <c r="J48" s="931">
        <v>0</v>
      </c>
    </row>
    <row r="49" spans="1:10" s="688" customFormat="1" ht="25.5" hidden="1">
      <c r="A49" s="930">
        <v>1121600</v>
      </c>
      <c r="B49" s="753" t="s">
        <v>70</v>
      </c>
      <c r="C49" s="742" t="s">
        <v>387</v>
      </c>
      <c r="D49" s="846"/>
      <c r="E49" s="853"/>
      <c r="F49" s="846">
        <f t="shared" si="1"/>
        <v>0</v>
      </c>
      <c r="G49" s="846"/>
      <c r="H49" s="846"/>
      <c r="I49" s="846"/>
      <c r="J49" s="931">
        <v>0</v>
      </c>
    </row>
    <row r="50" spans="1:10" s="688" customFormat="1" ht="13.5" hidden="1" thickBot="1">
      <c r="A50" s="934">
        <v>1121700</v>
      </c>
      <c r="B50" s="757" t="s">
        <v>71</v>
      </c>
      <c r="C50" s="746" t="s">
        <v>766</v>
      </c>
      <c r="D50" s="847"/>
      <c r="E50" s="852"/>
      <c r="F50" s="847"/>
      <c r="G50" s="847"/>
      <c r="H50" s="847"/>
      <c r="I50" s="847"/>
      <c r="J50" s="931">
        <v>0</v>
      </c>
    </row>
    <row r="51" spans="1:10" s="688" customFormat="1" ht="28.5" hidden="1">
      <c r="A51" s="928">
        <v>1122000</v>
      </c>
      <c r="B51" s="758" t="s">
        <v>767</v>
      </c>
      <c r="C51" s="734" t="s">
        <v>358</v>
      </c>
      <c r="D51" s="851">
        <f>D52</f>
        <v>0</v>
      </c>
      <c r="E51" s="854"/>
      <c r="F51" s="851">
        <f>F52</f>
        <v>0</v>
      </c>
      <c r="G51" s="851">
        <f>G52</f>
        <v>0</v>
      </c>
      <c r="H51" s="851">
        <f>H52</f>
        <v>0</v>
      </c>
      <c r="I51" s="851">
        <f>I52</f>
        <v>0</v>
      </c>
      <c r="J51" s="931">
        <f>J52</f>
        <v>0</v>
      </c>
    </row>
    <row r="52" spans="1:10" s="688" customFormat="1" hidden="1">
      <c r="A52" s="935">
        <v>1122100</v>
      </c>
      <c r="B52" s="753" t="s">
        <v>72</v>
      </c>
      <c r="C52" s="738" t="s">
        <v>768</v>
      </c>
      <c r="D52" s="846">
        <v>0</v>
      </c>
      <c r="E52" s="853"/>
      <c r="F52" s="846">
        <f>D52+E52</f>
        <v>0</v>
      </c>
      <c r="G52" s="846">
        <v>0</v>
      </c>
      <c r="H52" s="846">
        <v>0</v>
      </c>
      <c r="I52" s="846">
        <v>0</v>
      </c>
      <c r="J52" s="931">
        <f>F52</f>
        <v>0</v>
      </c>
    </row>
    <row r="53" spans="1:10" s="688" customFormat="1" ht="25.5" hidden="1">
      <c r="A53" s="935">
        <v>1122200</v>
      </c>
      <c r="B53" s="753" t="s">
        <v>487</v>
      </c>
      <c r="C53" s="742" t="s">
        <v>1021</v>
      </c>
      <c r="D53" s="846"/>
      <c r="E53" s="853"/>
      <c r="F53" s="846">
        <f>D53+E53</f>
        <v>0</v>
      </c>
      <c r="G53" s="846"/>
      <c r="H53" s="846"/>
      <c r="I53" s="846"/>
      <c r="J53" s="931">
        <v>0</v>
      </c>
    </row>
    <row r="54" spans="1:10" s="688" customFormat="1" ht="13.5" hidden="1" thickBot="1">
      <c r="A54" s="933">
        <v>1122300</v>
      </c>
      <c r="B54" s="757" t="s">
        <v>148</v>
      </c>
      <c r="C54" s="746" t="s">
        <v>1022</v>
      </c>
      <c r="D54" s="847"/>
      <c r="E54" s="852"/>
      <c r="F54" s="846">
        <f>D54+E54</f>
        <v>0</v>
      </c>
      <c r="G54" s="847"/>
      <c r="H54" s="847"/>
      <c r="I54" s="847"/>
      <c r="J54" s="931">
        <v>0</v>
      </c>
    </row>
    <row r="55" spans="1:10" s="688" customFormat="1" ht="28.5" hidden="1">
      <c r="A55" s="928">
        <v>1123000</v>
      </c>
      <c r="B55" s="758" t="s">
        <v>56</v>
      </c>
      <c r="C55" s="734" t="s">
        <v>358</v>
      </c>
      <c r="D55" s="851">
        <f>SUM(D56:D63)</f>
        <v>0</v>
      </c>
      <c r="E55" s="854"/>
      <c r="F55" s="851">
        <f>SUM(F56:F63)</f>
        <v>0</v>
      </c>
      <c r="G55" s="851">
        <f>SUM(G56:G63)</f>
        <v>0</v>
      </c>
      <c r="H55" s="851">
        <f>SUM(H56:H63)</f>
        <v>0</v>
      </c>
      <c r="I55" s="851">
        <f>SUM(I56:I63)</f>
        <v>0</v>
      </c>
      <c r="J55" s="931">
        <f>F55</f>
        <v>0</v>
      </c>
    </row>
    <row r="56" spans="1:10" s="688" customFormat="1" hidden="1">
      <c r="A56" s="935">
        <v>1123100</v>
      </c>
      <c r="B56" s="753" t="s">
        <v>149</v>
      </c>
      <c r="C56" s="738" t="s">
        <v>365</v>
      </c>
      <c r="D56" s="846"/>
      <c r="E56" s="853"/>
      <c r="F56" s="846">
        <f>D56+E56</f>
        <v>0</v>
      </c>
      <c r="G56" s="846"/>
      <c r="H56" s="846"/>
      <c r="I56" s="846"/>
      <c r="J56" s="931">
        <f>F56</f>
        <v>0</v>
      </c>
    </row>
    <row r="57" spans="1:10" s="688" customFormat="1" hidden="1">
      <c r="A57" s="935">
        <v>1123200</v>
      </c>
      <c r="B57" s="753" t="s">
        <v>150</v>
      </c>
      <c r="C57" s="742" t="s">
        <v>366</v>
      </c>
      <c r="D57" s="846">
        <v>0</v>
      </c>
      <c r="E57" s="853"/>
      <c r="F57" s="846">
        <f t="shared" ref="F57:F63" si="2">D57+E57</f>
        <v>0</v>
      </c>
      <c r="G57" s="846">
        <v>0</v>
      </c>
      <c r="H57" s="846">
        <v>0</v>
      </c>
      <c r="I57" s="846">
        <v>0</v>
      </c>
      <c r="J57" s="931">
        <f>F57</f>
        <v>0</v>
      </c>
    </row>
    <row r="58" spans="1:10" s="688" customFormat="1" ht="25.5" hidden="1">
      <c r="A58" s="935">
        <v>1123300</v>
      </c>
      <c r="B58" s="753" t="s">
        <v>151</v>
      </c>
      <c r="C58" s="742" t="s">
        <v>367</v>
      </c>
      <c r="D58" s="846"/>
      <c r="E58" s="853"/>
      <c r="F58" s="846">
        <f t="shared" si="2"/>
        <v>0</v>
      </c>
      <c r="G58" s="846"/>
      <c r="H58" s="846"/>
      <c r="I58" s="846"/>
      <c r="J58" s="931"/>
    </row>
    <row r="59" spans="1:10" s="688" customFormat="1" hidden="1">
      <c r="A59" s="935">
        <v>1123400</v>
      </c>
      <c r="B59" s="753" t="s">
        <v>556</v>
      </c>
      <c r="C59" s="742" t="s">
        <v>368</v>
      </c>
      <c r="D59" s="846">
        <v>0</v>
      </c>
      <c r="E59" s="853"/>
      <c r="F59" s="846">
        <f t="shared" si="2"/>
        <v>0</v>
      </c>
      <c r="G59" s="846">
        <v>0</v>
      </c>
      <c r="H59" s="846">
        <v>0</v>
      </c>
      <c r="I59" s="846">
        <v>0</v>
      </c>
      <c r="J59" s="931">
        <f t="shared" ref="J59:J65" si="3">F59</f>
        <v>0</v>
      </c>
    </row>
    <row r="60" spans="1:10" s="688" customFormat="1" hidden="1">
      <c r="A60" s="935">
        <v>1123500</v>
      </c>
      <c r="B60" s="761" t="s">
        <v>557</v>
      </c>
      <c r="C60" s="762">
        <v>423500</v>
      </c>
      <c r="D60" s="846"/>
      <c r="E60" s="853"/>
      <c r="F60" s="846">
        <f t="shared" si="2"/>
        <v>0</v>
      </c>
      <c r="G60" s="846"/>
      <c r="H60" s="846"/>
      <c r="I60" s="846"/>
      <c r="J60" s="931">
        <f t="shared" si="3"/>
        <v>0</v>
      </c>
    </row>
    <row r="61" spans="1:10" s="688" customFormat="1" ht="25.5" hidden="1">
      <c r="A61" s="935">
        <v>1123600</v>
      </c>
      <c r="B61" s="753" t="s">
        <v>186</v>
      </c>
      <c r="C61" s="742" t="s">
        <v>369</v>
      </c>
      <c r="D61" s="846"/>
      <c r="E61" s="853"/>
      <c r="F61" s="846">
        <f t="shared" si="2"/>
        <v>0</v>
      </c>
      <c r="G61" s="846"/>
      <c r="H61" s="846"/>
      <c r="I61" s="846"/>
      <c r="J61" s="931">
        <f t="shared" si="3"/>
        <v>0</v>
      </c>
    </row>
    <row r="62" spans="1:10" s="688" customFormat="1" hidden="1">
      <c r="A62" s="935">
        <v>1123700</v>
      </c>
      <c r="B62" s="753" t="s">
        <v>187</v>
      </c>
      <c r="C62" s="742" t="s">
        <v>370</v>
      </c>
      <c r="D62" s="846">
        <v>0</v>
      </c>
      <c r="E62" s="853"/>
      <c r="F62" s="846">
        <f t="shared" si="2"/>
        <v>0</v>
      </c>
      <c r="G62" s="846">
        <v>0</v>
      </c>
      <c r="H62" s="846">
        <v>0</v>
      </c>
      <c r="I62" s="846">
        <v>0</v>
      </c>
      <c r="J62" s="931">
        <f t="shared" si="3"/>
        <v>0</v>
      </c>
    </row>
    <row r="63" spans="1:10" s="688" customFormat="1" ht="13.5" hidden="1" thickBot="1">
      <c r="A63" s="933">
        <v>1123800</v>
      </c>
      <c r="B63" s="757" t="s">
        <v>188</v>
      </c>
      <c r="C63" s="746" t="s">
        <v>371</v>
      </c>
      <c r="D63" s="847">
        <v>0</v>
      </c>
      <c r="E63" s="852"/>
      <c r="F63" s="846">
        <f t="shared" si="2"/>
        <v>0</v>
      </c>
      <c r="G63" s="847">
        <v>0</v>
      </c>
      <c r="H63" s="847">
        <v>0</v>
      </c>
      <c r="I63" s="847">
        <v>0</v>
      </c>
      <c r="J63" s="931">
        <f t="shared" si="3"/>
        <v>0</v>
      </c>
    </row>
    <row r="64" spans="1:10" s="688" customFormat="1" ht="28.5" hidden="1">
      <c r="A64" s="928">
        <v>1124000</v>
      </c>
      <c r="B64" s="758" t="s">
        <v>213</v>
      </c>
      <c r="C64" s="734" t="s">
        <v>358</v>
      </c>
      <c r="D64" s="858">
        <f>D65</f>
        <v>0</v>
      </c>
      <c r="E64" s="859"/>
      <c r="F64" s="858">
        <f>F65</f>
        <v>0</v>
      </c>
      <c r="G64" s="858">
        <f>G65</f>
        <v>0</v>
      </c>
      <c r="H64" s="858">
        <f>H65</f>
        <v>0</v>
      </c>
      <c r="I64" s="858">
        <f>I65</f>
        <v>0</v>
      </c>
      <c r="J64" s="970">
        <f t="shared" si="3"/>
        <v>0</v>
      </c>
    </row>
    <row r="65" spans="1:10" s="688" customFormat="1" ht="13.5" hidden="1" thickBot="1">
      <c r="A65" s="933">
        <v>1124100</v>
      </c>
      <c r="B65" s="757" t="s">
        <v>189</v>
      </c>
      <c r="C65" s="746" t="s">
        <v>214</v>
      </c>
      <c r="D65" s="855">
        <v>0</v>
      </c>
      <c r="E65" s="856"/>
      <c r="F65" s="855">
        <v>0</v>
      </c>
      <c r="G65" s="855"/>
      <c r="H65" s="855"/>
      <c r="I65" s="855"/>
      <c r="J65" s="970">
        <f t="shared" si="3"/>
        <v>0</v>
      </c>
    </row>
    <row r="66" spans="1:10" s="688" customFormat="1" ht="42.75" hidden="1">
      <c r="A66" s="928">
        <v>1125000</v>
      </c>
      <c r="B66" s="758" t="s">
        <v>918</v>
      </c>
      <c r="C66" s="734" t="s">
        <v>358</v>
      </c>
      <c r="D66" s="858">
        <f>D67+D68</f>
        <v>0</v>
      </c>
      <c r="E66" s="859">
        <v>0</v>
      </c>
      <c r="F66" s="858">
        <f>F67+F68</f>
        <v>0</v>
      </c>
      <c r="G66" s="858">
        <f>G67+G68</f>
        <v>0</v>
      </c>
      <c r="H66" s="858">
        <f>H67+H68</f>
        <v>0</v>
      </c>
      <c r="I66" s="858">
        <f>I67+I68</f>
        <v>0</v>
      </c>
      <c r="J66" s="970">
        <f>J67+J68</f>
        <v>0</v>
      </c>
    </row>
    <row r="67" spans="1:10" s="688" customFormat="1" ht="25.5" hidden="1">
      <c r="A67" s="935">
        <v>1125100</v>
      </c>
      <c r="B67" s="1567" t="s">
        <v>190</v>
      </c>
      <c r="C67" s="738" t="s">
        <v>919</v>
      </c>
      <c r="D67" s="861">
        <v>0</v>
      </c>
      <c r="E67" s="861">
        <v>0</v>
      </c>
      <c r="F67" s="860">
        <f>D67+E67</f>
        <v>0</v>
      </c>
      <c r="G67" s="860">
        <v>0</v>
      </c>
      <c r="H67" s="860">
        <v>0</v>
      </c>
      <c r="I67" s="860">
        <v>0</v>
      </c>
      <c r="J67" s="970">
        <f t="shared" ref="J67:J73" si="4">F67</f>
        <v>0</v>
      </c>
    </row>
    <row r="68" spans="1:10" s="688" customFormat="1" ht="26.25" hidden="1" thickBot="1">
      <c r="A68" s="933">
        <v>1125200</v>
      </c>
      <c r="B68" s="757" t="s">
        <v>703</v>
      </c>
      <c r="C68" s="746" t="s">
        <v>1031</v>
      </c>
      <c r="D68" s="855">
        <v>0</v>
      </c>
      <c r="E68" s="856"/>
      <c r="F68" s="860">
        <f>D68+E68</f>
        <v>0</v>
      </c>
      <c r="G68" s="855">
        <v>0</v>
      </c>
      <c r="H68" s="855">
        <v>0</v>
      </c>
      <c r="I68" s="855">
        <v>0</v>
      </c>
      <c r="J68" s="970">
        <f t="shared" si="4"/>
        <v>0</v>
      </c>
    </row>
    <row r="69" spans="1:10" s="688" customFormat="1" ht="14.25" hidden="1">
      <c r="A69" s="928">
        <v>1126000</v>
      </c>
      <c r="B69" s="758" t="s">
        <v>1032</v>
      </c>
      <c r="C69" s="734" t="s">
        <v>358</v>
      </c>
      <c r="D69" s="858">
        <f>SUM(D70:D77)</f>
        <v>0</v>
      </c>
      <c r="E69" s="859"/>
      <c r="F69" s="858">
        <f>SUM(F70:F77)</f>
        <v>0</v>
      </c>
      <c r="G69" s="858">
        <f>SUM(G70:G77)</f>
        <v>0</v>
      </c>
      <c r="H69" s="858">
        <f>SUM(H70:H77)</f>
        <v>0</v>
      </c>
      <c r="I69" s="858">
        <f>SUM(I70:I77)</f>
        <v>0</v>
      </c>
      <c r="J69" s="970">
        <f t="shared" si="4"/>
        <v>0</v>
      </c>
    </row>
    <row r="70" spans="1:10" s="688" customFormat="1" hidden="1">
      <c r="A70" s="928">
        <v>1126100</v>
      </c>
      <c r="B70" s="753" t="s">
        <v>983</v>
      </c>
      <c r="C70" s="738" t="s">
        <v>1033</v>
      </c>
      <c r="D70" s="860">
        <v>0</v>
      </c>
      <c r="E70" s="861"/>
      <c r="F70" s="860">
        <f>D70+E70</f>
        <v>0</v>
      </c>
      <c r="G70" s="860">
        <v>0</v>
      </c>
      <c r="H70" s="860">
        <v>0</v>
      </c>
      <c r="I70" s="860">
        <v>0</v>
      </c>
      <c r="J70" s="970">
        <f t="shared" si="4"/>
        <v>0</v>
      </c>
    </row>
    <row r="71" spans="1:10" s="688" customFormat="1" hidden="1">
      <c r="A71" s="928">
        <v>1126200</v>
      </c>
      <c r="B71" s="753" t="s">
        <v>984</v>
      </c>
      <c r="C71" s="742" t="s">
        <v>1034</v>
      </c>
      <c r="D71" s="860"/>
      <c r="E71" s="861"/>
      <c r="F71" s="860">
        <f t="shared" ref="F71:F77" si="5">D71+E71</f>
        <v>0</v>
      </c>
      <c r="G71" s="860"/>
      <c r="H71" s="860"/>
      <c r="I71" s="860"/>
      <c r="J71" s="970">
        <f t="shared" si="4"/>
        <v>0</v>
      </c>
    </row>
    <row r="72" spans="1:10" s="688" customFormat="1" hidden="1">
      <c r="A72" s="928">
        <v>1126300</v>
      </c>
      <c r="B72" s="753" t="s">
        <v>390</v>
      </c>
      <c r="C72" s="742" t="s">
        <v>391</v>
      </c>
      <c r="D72" s="860"/>
      <c r="E72" s="861"/>
      <c r="F72" s="860">
        <f t="shared" si="5"/>
        <v>0</v>
      </c>
      <c r="G72" s="860"/>
      <c r="H72" s="860"/>
      <c r="I72" s="860"/>
      <c r="J72" s="970">
        <f t="shared" si="4"/>
        <v>0</v>
      </c>
    </row>
    <row r="73" spans="1:10" s="688" customFormat="1" hidden="1">
      <c r="A73" s="930">
        <v>1126400</v>
      </c>
      <c r="B73" s="763" t="s">
        <v>985</v>
      </c>
      <c r="C73" s="742" t="s">
        <v>392</v>
      </c>
      <c r="D73" s="860">
        <v>0</v>
      </c>
      <c r="E73" s="861"/>
      <c r="F73" s="860">
        <f t="shared" si="5"/>
        <v>0</v>
      </c>
      <c r="G73" s="860">
        <v>0</v>
      </c>
      <c r="H73" s="860">
        <v>0</v>
      </c>
      <c r="I73" s="860">
        <v>0</v>
      </c>
      <c r="J73" s="970">
        <f t="shared" si="4"/>
        <v>0</v>
      </c>
    </row>
    <row r="74" spans="1:10" s="688" customFormat="1" ht="25.5" hidden="1">
      <c r="A74" s="932">
        <v>1126500</v>
      </c>
      <c r="B74" s="764" t="s">
        <v>943</v>
      </c>
      <c r="C74" s="742" t="s">
        <v>393</v>
      </c>
      <c r="D74" s="860"/>
      <c r="E74" s="861"/>
      <c r="F74" s="860">
        <f t="shared" si="5"/>
        <v>0</v>
      </c>
      <c r="G74" s="860"/>
      <c r="H74" s="860"/>
      <c r="I74" s="860"/>
      <c r="J74" s="970">
        <v>0</v>
      </c>
    </row>
    <row r="75" spans="1:10" s="688" customFormat="1" hidden="1">
      <c r="A75" s="930">
        <v>1126600</v>
      </c>
      <c r="B75" s="763" t="s">
        <v>229</v>
      </c>
      <c r="C75" s="742" t="s">
        <v>394</v>
      </c>
      <c r="D75" s="860"/>
      <c r="E75" s="861"/>
      <c r="F75" s="860">
        <f t="shared" si="5"/>
        <v>0</v>
      </c>
      <c r="G75" s="860"/>
      <c r="H75" s="860"/>
      <c r="I75" s="860"/>
      <c r="J75" s="970">
        <f>F75</f>
        <v>0</v>
      </c>
    </row>
    <row r="76" spans="1:10" s="688" customFormat="1" hidden="1">
      <c r="A76" s="930">
        <v>1126700</v>
      </c>
      <c r="B76" s="763" t="s">
        <v>230</v>
      </c>
      <c r="C76" s="742" t="s">
        <v>395</v>
      </c>
      <c r="D76" s="860">
        <v>0</v>
      </c>
      <c r="E76" s="861"/>
      <c r="F76" s="860">
        <f t="shared" si="5"/>
        <v>0</v>
      </c>
      <c r="G76" s="860">
        <v>0</v>
      </c>
      <c r="H76" s="860">
        <v>0</v>
      </c>
      <c r="I76" s="860">
        <v>0</v>
      </c>
      <c r="J76" s="970">
        <f>F76</f>
        <v>0</v>
      </c>
    </row>
    <row r="77" spans="1:10" s="688" customFormat="1" ht="13.5" hidden="1" thickBot="1">
      <c r="A77" s="934">
        <v>1126800</v>
      </c>
      <c r="B77" s="765" t="s">
        <v>480</v>
      </c>
      <c r="C77" s="746" t="s">
        <v>396</v>
      </c>
      <c r="D77" s="855">
        <v>0</v>
      </c>
      <c r="E77" s="856"/>
      <c r="F77" s="860">
        <f t="shared" si="5"/>
        <v>0</v>
      </c>
      <c r="G77" s="855">
        <v>0</v>
      </c>
      <c r="H77" s="855">
        <v>0</v>
      </c>
      <c r="I77" s="855">
        <v>0</v>
      </c>
      <c r="J77" s="970">
        <f>F77</f>
        <v>0</v>
      </c>
    </row>
    <row r="78" spans="1:10" s="688" customFormat="1" ht="14.25" hidden="1">
      <c r="A78" s="936">
        <v>1130000</v>
      </c>
      <c r="B78" s="767" t="s">
        <v>294</v>
      </c>
      <c r="C78" s="734" t="s">
        <v>358</v>
      </c>
      <c r="D78" s="858">
        <v>0</v>
      </c>
      <c r="E78" s="859"/>
      <c r="F78" s="858">
        <v>0</v>
      </c>
      <c r="G78" s="858">
        <v>0</v>
      </c>
      <c r="H78" s="858">
        <v>0</v>
      </c>
      <c r="I78" s="858">
        <v>0</v>
      </c>
      <c r="J78" s="970">
        <v>0</v>
      </c>
    </row>
    <row r="79" spans="1:10" s="688" customFormat="1" hidden="1">
      <c r="A79" s="936">
        <v>1130100</v>
      </c>
      <c r="B79" s="763" t="s">
        <v>481</v>
      </c>
      <c r="C79" s="738" t="s">
        <v>295</v>
      </c>
      <c r="D79" s="860"/>
      <c r="E79" s="861"/>
      <c r="F79" s="860"/>
      <c r="G79" s="860"/>
      <c r="H79" s="860"/>
      <c r="I79" s="860"/>
      <c r="J79" s="970">
        <v>0</v>
      </c>
    </row>
    <row r="80" spans="1:10" s="688" customFormat="1" hidden="1">
      <c r="A80" s="936">
        <v>1130200</v>
      </c>
      <c r="B80" s="763" t="s">
        <v>482</v>
      </c>
      <c r="C80" s="742" t="s">
        <v>296</v>
      </c>
      <c r="D80" s="860"/>
      <c r="E80" s="861"/>
      <c r="F80" s="860"/>
      <c r="G80" s="860"/>
      <c r="H80" s="860"/>
      <c r="I80" s="860"/>
      <c r="J80" s="970">
        <v>0</v>
      </c>
    </row>
    <row r="81" spans="1:10" s="688" customFormat="1" ht="25.5" hidden="1">
      <c r="A81" s="936">
        <v>1130300</v>
      </c>
      <c r="B81" s="763" t="s">
        <v>483</v>
      </c>
      <c r="C81" s="742" t="s">
        <v>297</v>
      </c>
      <c r="D81" s="860"/>
      <c r="E81" s="861"/>
      <c r="F81" s="860"/>
      <c r="G81" s="860"/>
      <c r="H81" s="860"/>
      <c r="I81" s="860"/>
      <c r="J81" s="970">
        <v>0</v>
      </c>
    </row>
    <row r="82" spans="1:10" s="688" customFormat="1" ht="25.5" hidden="1">
      <c r="A82" s="936">
        <v>1130400</v>
      </c>
      <c r="B82" s="768" t="s">
        <v>484</v>
      </c>
      <c r="C82" s="769" t="s">
        <v>298</v>
      </c>
      <c r="D82" s="850"/>
      <c r="E82" s="862"/>
      <c r="F82" s="850"/>
      <c r="G82" s="850"/>
      <c r="H82" s="850"/>
      <c r="I82" s="850"/>
      <c r="J82" s="970">
        <v>0</v>
      </c>
    </row>
    <row r="83" spans="1:10" s="688" customFormat="1" ht="28.5" hidden="1">
      <c r="A83" s="930">
        <v>1131000</v>
      </c>
      <c r="B83" s="770" t="s">
        <v>299</v>
      </c>
      <c r="C83" s="771" t="s">
        <v>358</v>
      </c>
      <c r="D83" s="860"/>
      <c r="E83" s="861"/>
      <c r="F83" s="860"/>
      <c r="G83" s="860"/>
      <c r="H83" s="860"/>
      <c r="I83" s="860"/>
      <c r="J83" s="970">
        <v>0</v>
      </c>
    </row>
    <row r="84" spans="1:10" s="688" customFormat="1" ht="25.5" hidden="1">
      <c r="A84" s="930">
        <v>1131100</v>
      </c>
      <c r="B84" s="763" t="s">
        <v>588</v>
      </c>
      <c r="C84" s="738" t="s">
        <v>300</v>
      </c>
      <c r="D84" s="860"/>
      <c r="E84" s="861"/>
      <c r="F84" s="860"/>
      <c r="G84" s="860"/>
      <c r="H84" s="860"/>
      <c r="I84" s="860"/>
      <c r="J84" s="970">
        <v>0</v>
      </c>
    </row>
    <row r="85" spans="1:10" s="688" customFormat="1" hidden="1">
      <c r="A85" s="930">
        <v>1131200</v>
      </c>
      <c r="B85" s="763" t="s">
        <v>589</v>
      </c>
      <c r="C85" s="742" t="s">
        <v>301</v>
      </c>
      <c r="D85" s="860"/>
      <c r="E85" s="861"/>
      <c r="F85" s="860"/>
      <c r="G85" s="860"/>
      <c r="H85" s="860"/>
      <c r="I85" s="860"/>
      <c r="J85" s="970">
        <v>0</v>
      </c>
    </row>
    <row r="86" spans="1:10" s="688" customFormat="1" ht="13.5" hidden="1" thickBot="1">
      <c r="A86" s="930">
        <v>1131300</v>
      </c>
      <c r="B86" s="765" t="s">
        <v>590</v>
      </c>
      <c r="C86" s="746" t="s">
        <v>302</v>
      </c>
      <c r="D86" s="855"/>
      <c r="E86" s="856"/>
      <c r="F86" s="855"/>
      <c r="G86" s="855"/>
      <c r="H86" s="855"/>
      <c r="I86" s="855"/>
      <c r="J86" s="970">
        <v>0</v>
      </c>
    </row>
    <row r="87" spans="1:10" s="688" customFormat="1" ht="14.25" hidden="1">
      <c r="A87" s="937">
        <v>1140000</v>
      </c>
      <c r="B87" s="767" t="s">
        <v>303</v>
      </c>
      <c r="C87" s="734" t="s">
        <v>358</v>
      </c>
      <c r="D87" s="858">
        <v>0</v>
      </c>
      <c r="E87" s="859"/>
      <c r="F87" s="858">
        <v>0</v>
      </c>
      <c r="G87" s="858">
        <v>0</v>
      </c>
      <c r="H87" s="858">
        <v>0</v>
      </c>
      <c r="I87" s="858">
        <v>0</v>
      </c>
      <c r="J87" s="970">
        <v>0</v>
      </c>
    </row>
    <row r="88" spans="1:10" s="688" customFormat="1" ht="25.5" hidden="1">
      <c r="A88" s="937">
        <v>1141000</v>
      </c>
      <c r="B88" s="763" t="s">
        <v>304</v>
      </c>
      <c r="C88" s="738" t="s">
        <v>1003</v>
      </c>
      <c r="D88" s="860"/>
      <c r="E88" s="861"/>
      <c r="F88" s="860"/>
      <c r="G88" s="860"/>
      <c r="H88" s="860"/>
      <c r="I88" s="860"/>
      <c r="J88" s="970">
        <v>0</v>
      </c>
    </row>
    <row r="89" spans="1:10" s="688" customFormat="1" ht="25.5" hidden="1">
      <c r="A89" s="937">
        <v>1142000</v>
      </c>
      <c r="B89" s="763" t="s">
        <v>42</v>
      </c>
      <c r="C89" s="742" t="s">
        <v>43</v>
      </c>
      <c r="D89" s="860"/>
      <c r="E89" s="861"/>
      <c r="F89" s="860"/>
      <c r="G89" s="860"/>
      <c r="H89" s="860"/>
      <c r="I89" s="860"/>
      <c r="J89" s="970">
        <v>0</v>
      </c>
    </row>
    <row r="90" spans="1:10" s="688" customFormat="1" ht="25.5" hidden="1">
      <c r="A90" s="937">
        <v>1143000</v>
      </c>
      <c r="B90" s="763" t="s">
        <v>44</v>
      </c>
      <c r="C90" s="742" t="s">
        <v>45</v>
      </c>
      <c r="D90" s="860"/>
      <c r="E90" s="861"/>
      <c r="F90" s="860"/>
      <c r="G90" s="860"/>
      <c r="H90" s="860"/>
      <c r="I90" s="860"/>
      <c r="J90" s="970">
        <v>0</v>
      </c>
    </row>
    <row r="91" spans="1:10" s="688" customFormat="1" ht="26.25" hidden="1" thickBot="1">
      <c r="A91" s="933">
        <v>1144000</v>
      </c>
      <c r="B91" s="765" t="s">
        <v>46</v>
      </c>
      <c r="C91" s="746" t="s">
        <v>439</v>
      </c>
      <c r="D91" s="855"/>
      <c r="E91" s="856"/>
      <c r="F91" s="855"/>
      <c r="G91" s="855"/>
      <c r="H91" s="855"/>
      <c r="I91" s="855"/>
      <c r="J91" s="970">
        <v>0</v>
      </c>
    </row>
    <row r="92" spans="1:10" s="688" customFormat="1" ht="14.25" hidden="1">
      <c r="A92" s="938">
        <v>1150000</v>
      </c>
      <c r="B92" s="939" t="s">
        <v>730</v>
      </c>
      <c r="C92" s="734" t="s">
        <v>358</v>
      </c>
      <c r="D92" s="858">
        <v>0</v>
      </c>
      <c r="E92" s="859"/>
      <c r="F92" s="858">
        <v>0</v>
      </c>
      <c r="G92" s="858">
        <v>0</v>
      </c>
      <c r="H92" s="858">
        <v>0</v>
      </c>
      <c r="I92" s="858">
        <v>0</v>
      </c>
      <c r="J92" s="970">
        <v>0</v>
      </c>
    </row>
    <row r="93" spans="1:10" s="688" customFormat="1" ht="25.5" hidden="1">
      <c r="A93" s="940">
        <v>1151000</v>
      </c>
      <c r="B93" s="941" t="s">
        <v>681</v>
      </c>
      <c r="C93" s="734" t="s">
        <v>358</v>
      </c>
      <c r="D93" s="863">
        <v>0</v>
      </c>
      <c r="E93" s="864"/>
      <c r="F93" s="863">
        <v>0</v>
      </c>
      <c r="G93" s="863">
        <v>0</v>
      </c>
      <c r="H93" s="863">
        <v>0</v>
      </c>
      <c r="I93" s="863">
        <v>0</v>
      </c>
      <c r="J93" s="970">
        <v>0</v>
      </c>
    </row>
    <row r="94" spans="1:10" s="688" customFormat="1" ht="25.5" hidden="1">
      <c r="A94" s="940">
        <v>1151100</v>
      </c>
      <c r="B94" s="943" t="s">
        <v>265</v>
      </c>
      <c r="C94" s="944">
        <v>461100</v>
      </c>
      <c r="D94" s="863"/>
      <c r="E94" s="864"/>
      <c r="F94" s="863"/>
      <c r="G94" s="863"/>
      <c r="H94" s="863"/>
      <c r="I94" s="863"/>
      <c r="J94" s="970">
        <v>0</v>
      </c>
    </row>
    <row r="95" spans="1:10" s="688" customFormat="1" ht="25.5" hidden="1">
      <c r="A95" s="940">
        <v>1151200</v>
      </c>
      <c r="B95" s="943" t="s">
        <v>637</v>
      </c>
      <c r="C95" s="944">
        <v>461200</v>
      </c>
      <c r="D95" s="863"/>
      <c r="E95" s="864"/>
      <c r="F95" s="863"/>
      <c r="G95" s="863"/>
      <c r="H95" s="863"/>
      <c r="I95" s="863"/>
      <c r="J95" s="970">
        <v>0</v>
      </c>
    </row>
    <row r="96" spans="1:10" s="688" customFormat="1" ht="25.5" hidden="1">
      <c r="A96" s="940">
        <v>1152000</v>
      </c>
      <c r="B96" s="945" t="s">
        <v>518</v>
      </c>
      <c r="C96" s="946" t="s">
        <v>358</v>
      </c>
      <c r="D96" s="947">
        <v>0</v>
      </c>
      <c r="E96" s="1124"/>
      <c r="F96" s="947">
        <v>0</v>
      </c>
      <c r="G96" s="947">
        <v>0</v>
      </c>
      <c r="H96" s="947">
        <v>0</v>
      </c>
      <c r="I96" s="947">
        <v>0</v>
      </c>
      <c r="J96" s="970">
        <v>0</v>
      </c>
    </row>
    <row r="97" spans="1:10" s="688" customFormat="1" ht="25.5" hidden="1">
      <c r="A97" s="940">
        <v>1152100</v>
      </c>
      <c r="B97" s="948" t="s">
        <v>541</v>
      </c>
      <c r="C97" s="944">
        <v>462100</v>
      </c>
      <c r="D97" s="860"/>
      <c r="E97" s="861"/>
      <c r="F97" s="860"/>
      <c r="G97" s="860"/>
      <c r="H97" s="860"/>
      <c r="I97" s="860"/>
      <c r="J97" s="970">
        <v>0</v>
      </c>
    </row>
    <row r="98" spans="1:10" s="688" customFormat="1" ht="26.25" hidden="1" thickBot="1">
      <c r="A98" s="950">
        <v>1152200</v>
      </c>
      <c r="B98" s="951" t="s">
        <v>759</v>
      </c>
      <c r="C98" s="1539">
        <v>462200</v>
      </c>
      <c r="D98" s="855"/>
      <c r="E98" s="856"/>
      <c r="F98" s="855"/>
      <c r="G98" s="855"/>
      <c r="H98" s="855"/>
      <c r="I98" s="855"/>
      <c r="J98" s="970">
        <v>0</v>
      </c>
    </row>
    <row r="99" spans="1:10" s="688" customFormat="1" ht="25.5" hidden="1">
      <c r="A99" s="938">
        <v>1153000</v>
      </c>
      <c r="B99" s="954" t="s">
        <v>760</v>
      </c>
      <c r="C99" s="955" t="s">
        <v>358</v>
      </c>
      <c r="D99" s="956">
        <f>D114</f>
        <v>0</v>
      </c>
      <c r="E99" s="1125"/>
      <c r="F99" s="956">
        <f>F114</f>
        <v>0</v>
      </c>
      <c r="G99" s="956">
        <f>G114</f>
        <v>0</v>
      </c>
      <c r="H99" s="956">
        <f>H114</f>
        <v>0</v>
      </c>
      <c r="I99" s="956">
        <f>I114</f>
        <v>0</v>
      </c>
      <c r="J99" s="970">
        <f>F99</f>
        <v>0</v>
      </c>
    </row>
    <row r="100" spans="1:10" s="688" customFormat="1" ht="25.5" hidden="1">
      <c r="A100" s="940">
        <v>1153100</v>
      </c>
      <c r="B100" s="948" t="s">
        <v>761</v>
      </c>
      <c r="C100" s="944">
        <v>463100</v>
      </c>
      <c r="D100" s="947"/>
      <c r="E100" s="1124"/>
      <c r="F100" s="947"/>
      <c r="G100" s="947"/>
      <c r="H100" s="947"/>
      <c r="I100" s="947"/>
      <c r="J100" s="970">
        <v>0</v>
      </c>
    </row>
    <row r="101" spans="1:10" s="688" customFormat="1" hidden="1">
      <c r="A101" s="940">
        <v>1153200</v>
      </c>
      <c r="B101" s="948" t="s">
        <v>101</v>
      </c>
      <c r="C101" s="944">
        <v>463200</v>
      </c>
      <c r="D101" s="947"/>
      <c r="E101" s="1124"/>
      <c r="F101" s="947"/>
      <c r="G101" s="947"/>
      <c r="H101" s="947"/>
      <c r="I101" s="947"/>
      <c r="J101" s="970">
        <v>0</v>
      </c>
    </row>
    <row r="102" spans="1:10" s="688" customFormat="1" ht="51" hidden="1">
      <c r="A102" s="940">
        <v>1153300</v>
      </c>
      <c r="B102" s="948" t="s">
        <v>501</v>
      </c>
      <c r="C102" s="944">
        <v>463300</v>
      </c>
      <c r="D102" s="947"/>
      <c r="E102" s="1124"/>
      <c r="F102" s="947"/>
      <c r="G102" s="947"/>
      <c r="H102" s="947"/>
      <c r="I102" s="947"/>
      <c r="J102" s="970">
        <v>0</v>
      </c>
    </row>
    <row r="103" spans="1:10" s="688" customFormat="1" ht="38.25" hidden="1">
      <c r="A103" s="940">
        <v>1153400</v>
      </c>
      <c r="B103" s="948" t="s">
        <v>502</v>
      </c>
      <c r="C103" s="944">
        <v>463400</v>
      </c>
      <c r="D103" s="947"/>
      <c r="E103" s="1124"/>
      <c r="F103" s="947"/>
      <c r="G103" s="947"/>
      <c r="H103" s="947"/>
      <c r="I103" s="947"/>
      <c r="J103" s="970">
        <v>0</v>
      </c>
    </row>
    <row r="104" spans="1:10" s="688" customFormat="1" ht="25.5" hidden="1">
      <c r="A104" s="940">
        <v>1153500</v>
      </c>
      <c r="B104" s="957" t="s">
        <v>503</v>
      </c>
      <c r="C104" s="944">
        <v>463500</v>
      </c>
      <c r="D104" s="947"/>
      <c r="E104" s="1124"/>
      <c r="F104" s="947"/>
      <c r="G104" s="947"/>
      <c r="H104" s="947"/>
      <c r="I104" s="947"/>
      <c r="J104" s="970">
        <v>0</v>
      </c>
    </row>
    <row r="105" spans="1:10" s="688" customFormat="1" ht="38.25" hidden="1">
      <c r="A105" s="940">
        <v>1153700</v>
      </c>
      <c r="B105" s="957" t="s">
        <v>504</v>
      </c>
      <c r="C105" s="944">
        <v>463700</v>
      </c>
      <c r="D105" s="947"/>
      <c r="E105" s="1124"/>
      <c r="F105" s="947"/>
      <c r="G105" s="947"/>
      <c r="H105" s="947"/>
      <c r="I105" s="947"/>
      <c r="J105" s="970">
        <v>0</v>
      </c>
    </row>
    <row r="106" spans="1:10" s="688" customFormat="1" ht="38.25" hidden="1">
      <c r="A106" s="940">
        <v>1153800</v>
      </c>
      <c r="B106" s="957" t="s">
        <v>995</v>
      </c>
      <c r="C106" s="944">
        <v>463800</v>
      </c>
      <c r="D106" s="947"/>
      <c r="E106" s="1124"/>
      <c r="F106" s="947"/>
      <c r="G106" s="947"/>
      <c r="H106" s="947"/>
      <c r="I106" s="947"/>
      <c r="J106" s="970">
        <v>0</v>
      </c>
    </row>
    <row r="107" spans="1:10" s="688" customFormat="1" hidden="1">
      <c r="A107" s="940">
        <v>1153900</v>
      </c>
      <c r="B107" s="957" t="s">
        <v>996</v>
      </c>
      <c r="C107" s="944">
        <v>463900</v>
      </c>
      <c r="D107" s="947"/>
      <c r="E107" s="1124"/>
      <c r="F107" s="947"/>
      <c r="G107" s="947"/>
      <c r="H107" s="947"/>
      <c r="I107" s="947"/>
      <c r="J107" s="970">
        <v>0</v>
      </c>
    </row>
    <row r="108" spans="1:10" s="688" customFormat="1" ht="25.5" hidden="1">
      <c r="A108" s="940">
        <v>1154000</v>
      </c>
      <c r="B108" s="958" t="s">
        <v>997</v>
      </c>
      <c r="C108" s="946" t="s">
        <v>358</v>
      </c>
      <c r="D108" s="947">
        <v>0</v>
      </c>
      <c r="E108" s="1124"/>
      <c r="F108" s="947">
        <v>0</v>
      </c>
      <c r="G108" s="947">
        <v>0</v>
      </c>
      <c r="H108" s="947">
        <v>0</v>
      </c>
      <c r="I108" s="947">
        <v>0</v>
      </c>
      <c r="J108" s="970">
        <v>0</v>
      </c>
    </row>
    <row r="109" spans="1:10" s="688" customFormat="1" ht="25.5" hidden="1">
      <c r="A109" s="940">
        <v>1154100</v>
      </c>
      <c r="B109" s="957" t="s">
        <v>210</v>
      </c>
      <c r="C109" s="944">
        <v>465100</v>
      </c>
      <c r="D109" s="959"/>
      <c r="E109" s="1126"/>
      <c r="F109" s="959"/>
      <c r="G109" s="959"/>
      <c r="H109" s="959"/>
      <c r="I109" s="959"/>
      <c r="J109" s="970">
        <v>0</v>
      </c>
    </row>
    <row r="110" spans="1:10" s="688" customFormat="1" hidden="1">
      <c r="A110" s="940">
        <v>1154200</v>
      </c>
      <c r="B110" s="957" t="s">
        <v>211</v>
      </c>
      <c r="C110" s="944">
        <v>465200</v>
      </c>
      <c r="D110" s="959"/>
      <c r="E110" s="1126"/>
      <c r="F110" s="959"/>
      <c r="G110" s="959"/>
      <c r="H110" s="959"/>
      <c r="I110" s="959"/>
      <c r="J110" s="970">
        <v>0</v>
      </c>
    </row>
    <row r="111" spans="1:10" s="688" customFormat="1" ht="25.5" hidden="1">
      <c r="A111" s="940">
        <v>1154300</v>
      </c>
      <c r="B111" s="957" t="s">
        <v>212</v>
      </c>
      <c r="C111" s="944">
        <v>465300</v>
      </c>
      <c r="D111" s="959"/>
      <c r="E111" s="1126"/>
      <c r="F111" s="959"/>
      <c r="G111" s="959"/>
      <c r="H111" s="959"/>
      <c r="I111" s="959"/>
      <c r="J111" s="970">
        <v>0</v>
      </c>
    </row>
    <row r="112" spans="1:10" s="688" customFormat="1" ht="38.25" hidden="1">
      <c r="A112" s="940">
        <v>1154500</v>
      </c>
      <c r="B112" s="957" t="s">
        <v>67</v>
      </c>
      <c r="C112" s="944">
        <v>465500</v>
      </c>
      <c r="D112" s="959"/>
      <c r="E112" s="1126"/>
      <c r="F112" s="959"/>
      <c r="G112" s="959"/>
      <c r="H112" s="959"/>
      <c r="I112" s="959"/>
      <c r="J112" s="970">
        <v>0</v>
      </c>
    </row>
    <row r="113" spans="1:10" s="688" customFormat="1" ht="38.25" hidden="1">
      <c r="A113" s="940">
        <v>1154600</v>
      </c>
      <c r="B113" s="957" t="s">
        <v>68</v>
      </c>
      <c r="C113" s="944">
        <v>465600</v>
      </c>
      <c r="D113" s="860"/>
      <c r="E113" s="861"/>
      <c r="F113" s="860"/>
      <c r="G113" s="860"/>
      <c r="H113" s="860"/>
      <c r="I113" s="860"/>
      <c r="J113" s="970">
        <v>0</v>
      </c>
    </row>
    <row r="114" spans="1:10" s="688" customFormat="1" ht="13.5" hidden="1" thickBot="1">
      <c r="A114" s="950">
        <v>1154700</v>
      </c>
      <c r="B114" s="962" t="s">
        <v>78</v>
      </c>
      <c r="C114" s="746" t="s">
        <v>79</v>
      </c>
      <c r="D114" s="855">
        <v>0</v>
      </c>
      <c r="E114" s="856">
        <v>0</v>
      </c>
      <c r="F114" s="855">
        <f>D114+E114</f>
        <v>0</v>
      </c>
      <c r="G114" s="855">
        <v>0</v>
      </c>
      <c r="H114" s="855">
        <v>0</v>
      </c>
      <c r="I114" s="855">
        <v>0</v>
      </c>
      <c r="J114" s="970">
        <f>F114</f>
        <v>0</v>
      </c>
    </row>
    <row r="115" spans="1:10" s="688" customFormat="1" ht="6.75" hidden="1" customHeight="1" thickBot="1">
      <c r="A115" s="963">
        <v>1160000</v>
      </c>
      <c r="B115" s="780" t="s">
        <v>80</v>
      </c>
      <c r="C115" s="734" t="s">
        <v>358</v>
      </c>
      <c r="D115" s="858">
        <v>0</v>
      </c>
      <c r="E115" s="859"/>
      <c r="F115" s="858">
        <v>0</v>
      </c>
      <c r="G115" s="858">
        <v>0</v>
      </c>
      <c r="H115" s="858">
        <v>0</v>
      </c>
      <c r="I115" s="858">
        <v>0</v>
      </c>
      <c r="J115" s="931">
        <v>0</v>
      </c>
    </row>
    <row r="116" spans="1:10" s="688" customFormat="1" ht="9.75" hidden="1" customHeight="1" thickBot="1">
      <c r="A116" s="935">
        <v>1161000</v>
      </c>
      <c r="B116" s="782" t="s">
        <v>81</v>
      </c>
      <c r="C116" s="783" t="s">
        <v>358</v>
      </c>
      <c r="D116" s="860">
        <v>0</v>
      </c>
      <c r="E116" s="861"/>
      <c r="F116" s="860">
        <v>0</v>
      </c>
      <c r="G116" s="860">
        <v>0</v>
      </c>
      <c r="H116" s="860">
        <v>0</v>
      </c>
      <c r="I116" s="860">
        <v>0</v>
      </c>
      <c r="J116" s="931">
        <v>0</v>
      </c>
    </row>
    <row r="117" spans="1:10" s="688" customFormat="1" ht="38.25" hidden="1">
      <c r="A117" s="935">
        <v>1161100</v>
      </c>
      <c r="B117" s="741" t="s">
        <v>1705</v>
      </c>
      <c r="C117" s="762">
        <v>471100</v>
      </c>
      <c r="D117" s="860"/>
      <c r="E117" s="861"/>
      <c r="F117" s="860"/>
      <c r="G117" s="860"/>
      <c r="H117" s="860"/>
      <c r="I117" s="860"/>
      <c r="J117" s="931">
        <v>0</v>
      </c>
    </row>
    <row r="118" spans="1:10" s="688" customFormat="1" ht="38.25" hidden="1">
      <c r="A118" s="935">
        <v>1161200</v>
      </c>
      <c r="B118" s="776" t="s">
        <v>1667</v>
      </c>
      <c r="C118" s="762">
        <v>471200</v>
      </c>
      <c r="D118" s="860"/>
      <c r="E118" s="861"/>
      <c r="F118" s="860"/>
      <c r="G118" s="860"/>
      <c r="H118" s="860"/>
      <c r="I118" s="860"/>
      <c r="J118" s="931">
        <v>0</v>
      </c>
    </row>
    <row r="119" spans="1:10" s="688" customFormat="1" ht="38.25" hidden="1">
      <c r="A119" s="935">
        <v>1162000</v>
      </c>
      <c r="B119" s="782" t="s">
        <v>1125</v>
      </c>
      <c r="C119" s="783" t="s">
        <v>358</v>
      </c>
      <c r="D119" s="860">
        <v>0</v>
      </c>
      <c r="E119" s="861"/>
      <c r="F119" s="860">
        <v>0</v>
      </c>
      <c r="G119" s="860">
        <v>0</v>
      </c>
      <c r="H119" s="860">
        <v>0</v>
      </c>
      <c r="I119" s="860">
        <v>0</v>
      </c>
      <c r="J119" s="931">
        <v>0</v>
      </c>
    </row>
    <row r="120" spans="1:10" s="688" customFormat="1" ht="25.5" hidden="1">
      <c r="A120" s="935">
        <v>1162100</v>
      </c>
      <c r="B120" s="776" t="s">
        <v>1668</v>
      </c>
      <c r="C120" s="742" t="s">
        <v>130</v>
      </c>
      <c r="D120" s="860"/>
      <c r="E120" s="861"/>
      <c r="F120" s="860"/>
      <c r="G120" s="860"/>
      <c r="H120" s="860"/>
      <c r="I120" s="860"/>
      <c r="J120" s="931">
        <v>0</v>
      </c>
    </row>
    <row r="121" spans="1:10" s="688" customFormat="1" hidden="1">
      <c r="A121" s="935">
        <v>1162200</v>
      </c>
      <c r="B121" s="776" t="s">
        <v>1669</v>
      </c>
      <c r="C121" s="742" t="s">
        <v>24</v>
      </c>
      <c r="D121" s="860"/>
      <c r="E121" s="861"/>
      <c r="F121" s="860"/>
      <c r="G121" s="860"/>
      <c r="H121" s="860"/>
      <c r="I121" s="860"/>
      <c r="J121" s="931">
        <v>0</v>
      </c>
    </row>
    <row r="122" spans="1:10" s="688" customFormat="1" ht="25.5" hidden="1">
      <c r="A122" s="935">
        <v>1162300</v>
      </c>
      <c r="B122" s="776" t="s">
        <v>1670</v>
      </c>
      <c r="C122" s="742" t="s">
        <v>26</v>
      </c>
      <c r="D122" s="860"/>
      <c r="E122" s="861"/>
      <c r="F122" s="860"/>
      <c r="G122" s="860"/>
      <c r="H122" s="860"/>
      <c r="I122" s="860"/>
      <c r="J122" s="931">
        <v>0</v>
      </c>
    </row>
    <row r="123" spans="1:10" s="688" customFormat="1" hidden="1">
      <c r="A123" s="935">
        <v>1162400</v>
      </c>
      <c r="B123" s="776" t="s">
        <v>1671</v>
      </c>
      <c r="C123" s="742" t="s">
        <v>832</v>
      </c>
      <c r="D123" s="860"/>
      <c r="E123" s="861"/>
      <c r="F123" s="860"/>
      <c r="G123" s="860"/>
      <c r="H123" s="860"/>
      <c r="I123" s="860"/>
      <c r="J123" s="931">
        <v>0</v>
      </c>
    </row>
    <row r="124" spans="1:10" s="688" customFormat="1" ht="25.5" hidden="1">
      <c r="A124" s="935">
        <v>1162500</v>
      </c>
      <c r="B124" s="776" t="s">
        <v>1672</v>
      </c>
      <c r="C124" s="742" t="s">
        <v>834</v>
      </c>
      <c r="D124" s="860"/>
      <c r="E124" s="861"/>
      <c r="F124" s="860"/>
      <c r="G124" s="860"/>
      <c r="H124" s="860"/>
      <c r="I124" s="860"/>
      <c r="J124" s="931">
        <v>0</v>
      </c>
    </row>
    <row r="125" spans="1:10" s="688" customFormat="1" hidden="1">
      <c r="A125" s="935">
        <v>1162600</v>
      </c>
      <c r="B125" s="776" t="s">
        <v>1673</v>
      </c>
      <c r="C125" s="742" t="s">
        <v>511</v>
      </c>
      <c r="D125" s="860"/>
      <c r="E125" s="861"/>
      <c r="F125" s="860"/>
      <c r="G125" s="860"/>
      <c r="H125" s="860"/>
      <c r="I125" s="860"/>
      <c r="J125" s="931">
        <v>0</v>
      </c>
    </row>
    <row r="126" spans="1:10" s="688" customFormat="1" ht="25.5" hidden="1">
      <c r="A126" s="935">
        <v>1162700</v>
      </c>
      <c r="B126" s="741" t="s">
        <v>1674</v>
      </c>
      <c r="C126" s="742" t="s">
        <v>513</v>
      </c>
      <c r="D126" s="860"/>
      <c r="E126" s="861"/>
      <c r="F126" s="860"/>
      <c r="G126" s="860"/>
      <c r="H126" s="860"/>
      <c r="I126" s="860"/>
      <c r="J126" s="931">
        <v>0</v>
      </c>
    </row>
    <row r="127" spans="1:10" s="688" customFormat="1" hidden="1">
      <c r="A127" s="935">
        <v>1162800</v>
      </c>
      <c r="B127" s="776" t="s">
        <v>1675</v>
      </c>
      <c r="C127" s="742" t="s">
        <v>872</v>
      </c>
      <c r="D127" s="949"/>
      <c r="E127" s="992"/>
      <c r="F127" s="949"/>
      <c r="G127" s="949"/>
      <c r="H127" s="949"/>
      <c r="I127" s="949"/>
      <c r="J127" s="931">
        <v>0</v>
      </c>
    </row>
    <row r="128" spans="1:10" s="688" customFormat="1" hidden="1">
      <c r="A128" s="964">
        <v>1162900</v>
      </c>
      <c r="B128" s="776" t="s">
        <v>1676</v>
      </c>
      <c r="C128" s="742" t="s">
        <v>874</v>
      </c>
      <c r="D128" s="949"/>
      <c r="E128" s="992"/>
      <c r="F128" s="949"/>
      <c r="G128" s="949"/>
      <c r="H128" s="949"/>
      <c r="I128" s="949"/>
      <c r="J128" s="931">
        <v>0</v>
      </c>
    </row>
    <row r="129" spans="1:10" s="688" customFormat="1" hidden="1">
      <c r="A129" s="964">
        <v>1163000</v>
      </c>
      <c r="B129" s="782" t="s">
        <v>58</v>
      </c>
      <c r="C129" s="771" t="s">
        <v>358</v>
      </c>
      <c r="D129" s="949">
        <v>0</v>
      </c>
      <c r="E129" s="992"/>
      <c r="F129" s="949">
        <v>0</v>
      </c>
      <c r="G129" s="949">
        <v>0</v>
      </c>
      <c r="H129" s="949">
        <v>0</v>
      </c>
      <c r="I129" s="949">
        <v>0</v>
      </c>
      <c r="J129" s="931">
        <v>0</v>
      </c>
    </row>
    <row r="130" spans="1:10" s="688" customFormat="1" ht="13.5" hidden="1" thickBot="1">
      <c r="A130" s="965">
        <v>1163100</v>
      </c>
      <c r="B130" s="765" t="s">
        <v>798</v>
      </c>
      <c r="C130" s="746" t="s">
        <v>799</v>
      </c>
      <c r="D130" s="953"/>
      <c r="E130" s="993"/>
      <c r="F130" s="953"/>
      <c r="G130" s="953"/>
      <c r="H130" s="953"/>
      <c r="I130" s="953"/>
      <c r="J130" s="931">
        <v>0</v>
      </c>
    </row>
    <row r="131" spans="1:10" s="688" customFormat="1" hidden="1">
      <c r="A131" s="966">
        <v>1170000</v>
      </c>
      <c r="B131" s="788" t="s">
        <v>875</v>
      </c>
      <c r="C131" s="734" t="s">
        <v>358</v>
      </c>
      <c r="D131" s="967">
        <f>D135</f>
        <v>0</v>
      </c>
      <c r="E131" s="994"/>
      <c r="F131" s="967">
        <f>F135</f>
        <v>0</v>
      </c>
      <c r="G131" s="967">
        <f>G135</f>
        <v>0</v>
      </c>
      <c r="H131" s="967">
        <f>H135</f>
        <v>0</v>
      </c>
      <c r="I131" s="967">
        <f>I135</f>
        <v>0</v>
      </c>
      <c r="J131" s="931">
        <f>J135</f>
        <v>0</v>
      </c>
    </row>
    <row r="132" spans="1:10" s="688" customFormat="1" ht="38.25" hidden="1">
      <c r="A132" s="964">
        <v>1171000</v>
      </c>
      <c r="B132" s="792" t="s">
        <v>215</v>
      </c>
      <c r="C132" s="734" t="s">
        <v>358</v>
      </c>
      <c r="D132" s="865">
        <v>0</v>
      </c>
      <c r="E132" s="866"/>
      <c r="F132" s="865">
        <v>0</v>
      </c>
      <c r="G132" s="865">
        <v>0</v>
      </c>
      <c r="H132" s="865">
        <v>0</v>
      </c>
      <c r="I132" s="865">
        <v>0</v>
      </c>
      <c r="J132" s="931">
        <v>0</v>
      </c>
    </row>
    <row r="133" spans="1:10" s="688" customFormat="1" ht="51" hidden="1">
      <c r="A133" s="964">
        <v>1171100</v>
      </c>
      <c r="B133" s="741" t="s">
        <v>1677</v>
      </c>
      <c r="C133" s="738" t="s">
        <v>479</v>
      </c>
      <c r="D133" s="949"/>
      <c r="E133" s="992"/>
      <c r="F133" s="949"/>
      <c r="G133" s="949"/>
      <c r="H133" s="949"/>
      <c r="I133" s="949"/>
      <c r="J133" s="931">
        <v>0</v>
      </c>
    </row>
    <row r="134" spans="1:10" s="688" customFormat="1" ht="25.5" hidden="1">
      <c r="A134" s="964">
        <v>1171200</v>
      </c>
      <c r="B134" s="776" t="s">
        <v>1678</v>
      </c>
      <c r="C134" s="794" t="s">
        <v>352</v>
      </c>
      <c r="D134" s="949"/>
      <c r="E134" s="992"/>
      <c r="F134" s="949"/>
      <c r="G134" s="949"/>
      <c r="H134" s="949"/>
      <c r="I134" s="949"/>
      <c r="J134" s="931">
        <v>0</v>
      </c>
    </row>
    <row r="135" spans="1:10" s="688" customFormat="1" ht="51.75" hidden="1" thickBot="1">
      <c r="A135" s="935">
        <v>1172000</v>
      </c>
      <c r="B135" s="795" t="s">
        <v>1017</v>
      </c>
      <c r="C135" s="771" t="s">
        <v>358</v>
      </c>
      <c r="D135" s="967">
        <f>D137+D138</f>
        <v>0</v>
      </c>
      <c r="E135" s="994"/>
      <c r="F135" s="967">
        <f>F137+F138</f>
        <v>0</v>
      </c>
      <c r="G135" s="967">
        <f>G137+G138</f>
        <v>0</v>
      </c>
      <c r="H135" s="967">
        <f>H137+H138</f>
        <v>0</v>
      </c>
      <c r="I135" s="967">
        <f>I137+I138</f>
        <v>0</v>
      </c>
      <c r="J135" s="931">
        <f>F135</f>
        <v>0</v>
      </c>
    </row>
    <row r="136" spans="1:10" s="688" customFormat="1" ht="13.5" hidden="1" thickBot="1">
      <c r="A136" s="935">
        <v>1172100</v>
      </c>
      <c r="B136" s="763" t="s">
        <v>1102</v>
      </c>
      <c r="C136" s="738" t="s">
        <v>1018</v>
      </c>
      <c r="D136" s="949"/>
      <c r="E136" s="853"/>
      <c r="F136" s="949"/>
      <c r="G136" s="949"/>
      <c r="H136" s="949"/>
      <c r="I136" s="949"/>
      <c r="J136" s="931">
        <v>0</v>
      </c>
    </row>
    <row r="137" spans="1:10" s="688" customFormat="1" ht="13.5" hidden="1" thickBot="1">
      <c r="A137" s="935">
        <v>1172200</v>
      </c>
      <c r="B137" s="763" t="s">
        <v>1103</v>
      </c>
      <c r="C137" s="796">
        <v>482200</v>
      </c>
      <c r="D137" s="949">
        <v>0</v>
      </c>
      <c r="E137" s="853"/>
      <c r="F137" s="949">
        <v>0</v>
      </c>
      <c r="G137" s="949">
        <v>0</v>
      </c>
      <c r="H137" s="949">
        <v>0</v>
      </c>
      <c r="I137" s="949">
        <v>0</v>
      </c>
      <c r="J137" s="931">
        <f>F137</f>
        <v>0</v>
      </c>
    </row>
    <row r="138" spans="1:10" s="688" customFormat="1" ht="13.5" hidden="1" thickBot="1">
      <c r="A138" s="935">
        <v>1172300</v>
      </c>
      <c r="B138" s="776" t="s">
        <v>1679</v>
      </c>
      <c r="C138" s="742" t="s">
        <v>1020</v>
      </c>
      <c r="D138" s="949">
        <v>0</v>
      </c>
      <c r="E138" s="853"/>
      <c r="F138" s="949">
        <v>0</v>
      </c>
      <c r="G138" s="949">
        <v>0</v>
      </c>
      <c r="H138" s="949">
        <v>0</v>
      </c>
      <c r="I138" s="949">
        <v>0</v>
      </c>
      <c r="J138" s="931">
        <f>F138</f>
        <v>0</v>
      </c>
    </row>
    <row r="139" spans="1:10" s="688" customFormat="1" ht="39" hidden="1" thickBot="1">
      <c r="A139" s="935">
        <v>1172400</v>
      </c>
      <c r="B139" s="797" t="s">
        <v>1680</v>
      </c>
      <c r="C139" s="742" t="s">
        <v>125</v>
      </c>
      <c r="D139" s="865"/>
      <c r="E139" s="853"/>
      <c r="F139" s="865"/>
      <c r="G139" s="865"/>
      <c r="H139" s="865"/>
      <c r="I139" s="865"/>
      <c r="J139" s="931">
        <v>0</v>
      </c>
    </row>
    <row r="140" spans="1:10" s="688" customFormat="1" ht="26.25" hidden="1" thickBot="1">
      <c r="A140" s="935">
        <v>1173000</v>
      </c>
      <c r="B140" s="795" t="s">
        <v>126</v>
      </c>
      <c r="C140" s="771" t="s">
        <v>358</v>
      </c>
      <c r="D140" s="865">
        <v>0</v>
      </c>
      <c r="E140" s="866"/>
      <c r="F140" s="865">
        <v>0</v>
      </c>
      <c r="G140" s="865">
        <v>0</v>
      </c>
      <c r="H140" s="865">
        <v>0</v>
      </c>
      <c r="I140" s="865">
        <v>0</v>
      </c>
      <c r="J140" s="931">
        <v>0</v>
      </c>
    </row>
    <row r="141" spans="1:10" s="688" customFormat="1" ht="26.25" hidden="1" thickBot="1">
      <c r="A141" s="964">
        <v>1173100</v>
      </c>
      <c r="B141" s="798" t="s">
        <v>127</v>
      </c>
      <c r="C141" s="742" t="s">
        <v>1088</v>
      </c>
      <c r="D141" s="865"/>
      <c r="E141" s="853"/>
      <c r="F141" s="865"/>
      <c r="G141" s="865"/>
      <c r="H141" s="865"/>
      <c r="I141" s="865"/>
      <c r="J141" s="931">
        <v>0</v>
      </c>
    </row>
    <row r="142" spans="1:10" s="688" customFormat="1" ht="51.75" hidden="1" thickBot="1">
      <c r="A142" s="964">
        <v>1174000</v>
      </c>
      <c r="B142" s="795" t="s">
        <v>1089</v>
      </c>
      <c r="C142" s="771" t="s">
        <v>358</v>
      </c>
      <c r="D142" s="865">
        <v>0</v>
      </c>
      <c r="E142" s="866"/>
      <c r="F142" s="865">
        <v>0</v>
      </c>
      <c r="G142" s="865">
        <v>0</v>
      </c>
      <c r="H142" s="865">
        <v>0</v>
      </c>
      <c r="I142" s="865">
        <v>0</v>
      </c>
      <c r="J142" s="931">
        <v>0</v>
      </c>
    </row>
    <row r="143" spans="1:10" s="688" customFormat="1" ht="39" hidden="1" thickBot="1">
      <c r="A143" s="964">
        <v>1174100</v>
      </c>
      <c r="B143" s="798" t="s">
        <v>1104</v>
      </c>
      <c r="C143" s="742" t="s">
        <v>1090</v>
      </c>
      <c r="D143" s="865"/>
      <c r="E143" s="866"/>
      <c r="F143" s="865"/>
      <c r="G143" s="865"/>
      <c r="H143" s="865"/>
      <c r="I143" s="865"/>
      <c r="J143" s="931">
        <v>0</v>
      </c>
    </row>
    <row r="144" spans="1:10" s="688" customFormat="1" ht="26.25" hidden="1" thickBot="1">
      <c r="A144" s="964">
        <v>1174200</v>
      </c>
      <c r="B144" s="797" t="s">
        <v>1681</v>
      </c>
      <c r="C144" s="742" t="s">
        <v>447</v>
      </c>
      <c r="D144" s="865"/>
      <c r="E144" s="866"/>
      <c r="F144" s="865"/>
      <c r="G144" s="865"/>
      <c r="H144" s="865"/>
      <c r="I144" s="865"/>
      <c r="J144" s="931">
        <v>0</v>
      </c>
    </row>
    <row r="145" spans="1:13" s="688" customFormat="1" ht="51.75" hidden="1" thickBot="1">
      <c r="A145" s="964">
        <v>1175000</v>
      </c>
      <c r="B145" s="795" t="s">
        <v>558</v>
      </c>
      <c r="C145" s="771" t="s">
        <v>358</v>
      </c>
      <c r="D145" s="865">
        <v>0</v>
      </c>
      <c r="E145" s="866"/>
      <c r="F145" s="865">
        <v>0</v>
      </c>
      <c r="G145" s="865">
        <v>0</v>
      </c>
      <c r="H145" s="865">
        <v>0</v>
      </c>
      <c r="I145" s="865">
        <v>0</v>
      </c>
      <c r="J145" s="931">
        <v>0</v>
      </c>
    </row>
    <row r="146" spans="1:13" s="688" customFormat="1" ht="51.75" hidden="1" thickBot="1">
      <c r="A146" s="964">
        <v>1175100</v>
      </c>
      <c r="B146" s="797" t="s">
        <v>1682</v>
      </c>
      <c r="C146" s="742" t="s">
        <v>227</v>
      </c>
      <c r="D146" s="865"/>
      <c r="E146" s="866"/>
      <c r="F146" s="865"/>
      <c r="G146" s="865"/>
      <c r="H146" s="865"/>
      <c r="I146" s="865"/>
      <c r="J146" s="931">
        <v>0</v>
      </c>
    </row>
    <row r="147" spans="1:13" s="688" customFormat="1" ht="13.5" hidden="1" thickBot="1">
      <c r="A147" s="964">
        <v>1176000</v>
      </c>
      <c r="B147" s="795" t="s">
        <v>228</v>
      </c>
      <c r="C147" s="771" t="s">
        <v>358</v>
      </c>
      <c r="D147" s="865">
        <v>0</v>
      </c>
      <c r="E147" s="866"/>
      <c r="F147" s="865">
        <v>0</v>
      </c>
      <c r="G147" s="865">
        <v>0</v>
      </c>
      <c r="H147" s="865">
        <v>0</v>
      </c>
      <c r="I147" s="865">
        <v>0</v>
      </c>
      <c r="J147" s="931">
        <v>0</v>
      </c>
    </row>
    <row r="148" spans="1:13" s="688" customFormat="1" ht="13.5" hidden="1" thickBot="1">
      <c r="A148" s="964">
        <v>1176100</v>
      </c>
      <c r="B148" s="797" t="s">
        <v>1683</v>
      </c>
      <c r="C148" s="742" t="s">
        <v>8</v>
      </c>
      <c r="D148" s="865"/>
      <c r="E148" s="853"/>
      <c r="F148" s="865"/>
      <c r="G148" s="865"/>
      <c r="H148" s="865"/>
      <c r="I148" s="865"/>
      <c r="J148" s="931">
        <v>0</v>
      </c>
    </row>
    <row r="149" spans="1:13" s="688" customFormat="1" ht="13.5" hidden="1" thickBot="1">
      <c r="A149" s="964">
        <v>1177000</v>
      </c>
      <c r="B149" s="795" t="s">
        <v>587</v>
      </c>
      <c r="C149" s="771" t="s">
        <v>358</v>
      </c>
      <c r="D149" s="865">
        <v>0</v>
      </c>
      <c r="E149" s="866"/>
      <c r="F149" s="865">
        <v>0</v>
      </c>
      <c r="G149" s="865">
        <v>0</v>
      </c>
      <c r="H149" s="865">
        <v>0</v>
      </c>
      <c r="I149" s="865">
        <v>0</v>
      </c>
      <c r="J149" s="931">
        <v>0</v>
      </c>
    </row>
    <row r="150" spans="1:13" s="688" customFormat="1" ht="13.5" hidden="1" thickBot="1">
      <c r="A150" s="965">
        <v>1177100</v>
      </c>
      <c r="B150" s="799" t="s">
        <v>1684</v>
      </c>
      <c r="C150" s="746" t="s">
        <v>259</v>
      </c>
      <c r="D150" s="953"/>
      <c r="E150" s="993"/>
      <c r="F150" s="953"/>
      <c r="G150" s="953"/>
      <c r="H150" s="953"/>
      <c r="I150" s="953"/>
      <c r="J150" s="931">
        <v>0</v>
      </c>
    </row>
    <row r="151" spans="1:13" s="688" customFormat="1" ht="26.25" thickBot="1">
      <c r="A151" s="968" t="s">
        <v>262</v>
      </c>
      <c r="B151" s="806" t="s">
        <v>648</v>
      </c>
      <c r="C151" s="807" t="s">
        <v>358</v>
      </c>
      <c r="D151" s="969">
        <f>D152</f>
        <v>0</v>
      </c>
      <c r="E151" s="1127"/>
      <c r="F151" s="969">
        <f>F152</f>
        <v>96000</v>
      </c>
      <c r="G151" s="969">
        <f>G152</f>
        <v>0</v>
      </c>
      <c r="H151" s="969">
        <f>H152</f>
        <v>0</v>
      </c>
      <c r="I151" s="969">
        <f>I152</f>
        <v>68155</v>
      </c>
      <c r="J151" s="970">
        <f>F152</f>
        <v>96000</v>
      </c>
    </row>
    <row r="152" spans="1:13" s="688" customFormat="1" ht="23.25" customHeight="1">
      <c r="A152" s="966" t="s">
        <v>650</v>
      </c>
      <c r="B152" s="815" t="s">
        <v>651</v>
      </c>
      <c r="C152" s="734" t="s">
        <v>358</v>
      </c>
      <c r="D152" s="858">
        <f>SUM(D153:D155)</f>
        <v>0</v>
      </c>
      <c r="E152" s="859"/>
      <c r="F152" s="858">
        <f>SUM(F153:F155)</f>
        <v>96000</v>
      </c>
      <c r="G152" s="858">
        <f>G155</f>
        <v>0</v>
      </c>
      <c r="H152" s="858">
        <f>H155</f>
        <v>0</v>
      </c>
      <c r="I152" s="858">
        <f>I155</f>
        <v>68155</v>
      </c>
      <c r="J152" s="970">
        <f>F152</f>
        <v>96000</v>
      </c>
    </row>
    <row r="153" spans="1:13" s="688" customFormat="1">
      <c r="A153" s="964" t="s">
        <v>652</v>
      </c>
      <c r="B153" s="797" t="s">
        <v>1685</v>
      </c>
      <c r="C153" s="971" t="s">
        <v>987</v>
      </c>
      <c r="D153" s="865"/>
      <c r="E153" s="853"/>
      <c r="F153" s="865"/>
      <c r="G153" s="865"/>
      <c r="H153" s="865"/>
      <c r="I153" s="865"/>
      <c r="J153" s="931">
        <f>F153</f>
        <v>0</v>
      </c>
    </row>
    <row r="154" spans="1:13" s="688" customFormat="1" ht="19.5" customHeight="1" thickBot="1">
      <c r="A154" s="964" t="s">
        <v>988</v>
      </c>
      <c r="B154" s="797" t="s">
        <v>1686</v>
      </c>
      <c r="C154" s="971" t="s">
        <v>965</v>
      </c>
      <c r="D154" s="865">
        <v>0</v>
      </c>
      <c r="E154" s="853">
        <v>0</v>
      </c>
      <c r="F154" s="865">
        <f>D154+E154</f>
        <v>0</v>
      </c>
      <c r="G154" s="865">
        <v>0</v>
      </c>
      <c r="H154" s="865">
        <v>0</v>
      </c>
      <c r="I154" s="865">
        <v>0</v>
      </c>
      <c r="J154" s="2034">
        <f>F154</f>
        <v>0</v>
      </c>
    </row>
    <row r="155" spans="1:13" s="688" customFormat="1" ht="26.25" thickBot="1">
      <c r="A155" s="964" t="s">
        <v>966</v>
      </c>
      <c r="B155" s="797" t="s">
        <v>1687</v>
      </c>
      <c r="C155" s="1977" t="s">
        <v>968</v>
      </c>
      <c r="D155" s="2092">
        <v>0</v>
      </c>
      <c r="E155" s="1816">
        <v>96000</v>
      </c>
      <c r="F155" s="1468">
        <f>D155+E155</f>
        <v>96000</v>
      </c>
      <c r="G155" s="1469">
        <v>0</v>
      </c>
      <c r="H155" s="1469">
        <v>0</v>
      </c>
      <c r="I155" s="2033">
        <v>68155</v>
      </c>
      <c r="J155" s="1138">
        <f>F155</f>
        <v>96000</v>
      </c>
      <c r="K155" s="2666" t="s">
        <v>2299</v>
      </c>
      <c r="L155" s="2666"/>
      <c r="M155" s="2666"/>
    </row>
    <row r="156" spans="1:13" s="688" customFormat="1" hidden="1">
      <c r="A156" s="973" t="s">
        <v>969</v>
      </c>
      <c r="B156" s="797" t="s">
        <v>1688</v>
      </c>
      <c r="C156" s="971" t="s">
        <v>1099</v>
      </c>
      <c r="D156" s="865"/>
      <c r="E156" s="853"/>
      <c r="F156" s="865"/>
      <c r="G156" s="865"/>
      <c r="H156" s="865"/>
      <c r="I156" s="865"/>
      <c r="J156" s="931">
        <v>0</v>
      </c>
    </row>
    <row r="157" spans="1:13" s="688" customFormat="1" hidden="1">
      <c r="A157" s="973" t="s">
        <v>138</v>
      </c>
      <c r="B157" s="798" t="s">
        <v>139</v>
      </c>
      <c r="C157" s="971" t="s">
        <v>140</v>
      </c>
      <c r="D157" s="865"/>
      <c r="E157" s="853"/>
      <c r="F157" s="865"/>
      <c r="G157" s="865"/>
      <c r="H157" s="865"/>
      <c r="I157" s="865"/>
      <c r="J157" s="931">
        <v>0</v>
      </c>
    </row>
    <row r="158" spans="1:13" s="688" customFormat="1" hidden="1">
      <c r="A158" s="973" t="s">
        <v>141</v>
      </c>
      <c r="B158" s="797" t="s">
        <v>1689</v>
      </c>
      <c r="C158" s="971" t="s">
        <v>897</v>
      </c>
      <c r="D158" s="865"/>
      <c r="E158" s="853"/>
      <c r="F158" s="865"/>
      <c r="G158" s="865"/>
      <c r="H158" s="865"/>
      <c r="I158" s="865"/>
      <c r="J158" s="931">
        <v>0</v>
      </c>
    </row>
    <row r="159" spans="1:13" s="688" customFormat="1" hidden="1">
      <c r="A159" s="973" t="s">
        <v>898</v>
      </c>
      <c r="B159" s="797" t="s">
        <v>1690</v>
      </c>
      <c r="C159" s="971" t="s">
        <v>900</v>
      </c>
      <c r="D159" s="865"/>
      <c r="E159" s="853"/>
      <c r="F159" s="865"/>
      <c r="G159" s="865"/>
      <c r="H159" s="865"/>
      <c r="I159" s="865"/>
      <c r="J159" s="931">
        <v>0</v>
      </c>
    </row>
    <row r="160" spans="1:13" s="688" customFormat="1" hidden="1">
      <c r="A160" s="974" t="s">
        <v>800</v>
      </c>
      <c r="B160" s="975" t="s">
        <v>1691</v>
      </c>
      <c r="C160" s="976" t="s">
        <v>657</v>
      </c>
      <c r="D160" s="865"/>
      <c r="E160" s="853"/>
      <c r="F160" s="865"/>
      <c r="G160" s="865"/>
      <c r="H160" s="865"/>
      <c r="I160" s="865"/>
      <c r="J160" s="931">
        <v>0</v>
      </c>
    </row>
    <row r="161" spans="1:10" s="688" customFormat="1">
      <c r="A161" s="940" t="s">
        <v>801</v>
      </c>
      <c r="B161" s="977" t="s">
        <v>1063</v>
      </c>
      <c r="C161" s="944" t="s">
        <v>1064</v>
      </c>
      <c r="D161" s="865"/>
      <c r="E161" s="853"/>
      <c r="F161" s="865"/>
      <c r="G161" s="865"/>
      <c r="H161" s="865"/>
      <c r="I161" s="865"/>
      <c r="J161" s="931">
        <v>0</v>
      </c>
    </row>
    <row r="162" spans="1:10" s="688" customFormat="1">
      <c r="A162" s="940" t="s">
        <v>1065</v>
      </c>
      <c r="B162" s="977" t="s">
        <v>1066</v>
      </c>
      <c r="C162" s="944" t="s">
        <v>1067</v>
      </c>
      <c r="D162" s="865"/>
      <c r="E162" s="853"/>
      <c r="F162" s="865"/>
      <c r="G162" s="865"/>
      <c r="H162" s="865"/>
      <c r="I162" s="865"/>
      <c r="J162" s="931">
        <v>0</v>
      </c>
    </row>
    <row r="163" spans="1:10" s="688" customFormat="1">
      <c r="A163" s="978" t="s">
        <v>658</v>
      </c>
      <c r="B163" s="979" t="s">
        <v>659</v>
      </c>
      <c r="C163" s="980" t="s">
        <v>358</v>
      </c>
      <c r="D163" s="865">
        <v>0</v>
      </c>
      <c r="E163" s="866"/>
      <c r="F163" s="865">
        <v>0</v>
      </c>
      <c r="G163" s="865">
        <v>0</v>
      </c>
      <c r="H163" s="865">
        <v>0</v>
      </c>
      <c r="I163" s="865">
        <v>0</v>
      </c>
      <c r="J163" s="931">
        <v>0</v>
      </c>
    </row>
    <row r="164" spans="1:10" ht="0.75" customHeight="1">
      <c r="A164" s="973" t="s">
        <v>660</v>
      </c>
      <c r="B164" s="798" t="s">
        <v>661</v>
      </c>
      <c r="C164" s="971" t="s">
        <v>662</v>
      </c>
      <c r="D164" s="865"/>
      <c r="E164" s="853"/>
      <c r="F164" s="865"/>
      <c r="G164" s="865"/>
      <c r="H164" s="865"/>
      <c r="I164" s="865"/>
      <c r="J164" s="931">
        <v>0</v>
      </c>
    </row>
    <row r="165" spans="1:10" hidden="1">
      <c r="A165" s="973" t="s">
        <v>663</v>
      </c>
      <c r="B165" s="798" t="s">
        <v>664</v>
      </c>
      <c r="C165" s="971" t="s">
        <v>665</v>
      </c>
      <c r="D165" s="865"/>
      <c r="E165" s="853"/>
      <c r="F165" s="865"/>
      <c r="G165" s="865"/>
      <c r="H165" s="865"/>
      <c r="I165" s="865"/>
      <c r="J165" s="931">
        <v>0</v>
      </c>
    </row>
    <row r="166" spans="1:10" ht="25.5" hidden="1">
      <c r="A166" s="973" t="s">
        <v>666</v>
      </c>
      <c r="B166" s="797" t="s">
        <v>1692</v>
      </c>
      <c r="C166" s="971" t="s">
        <v>314</v>
      </c>
      <c r="D166" s="865"/>
      <c r="E166" s="853"/>
      <c r="F166" s="865"/>
      <c r="G166" s="865"/>
      <c r="H166" s="865"/>
      <c r="I166" s="865"/>
      <c r="J166" s="931">
        <v>0</v>
      </c>
    </row>
    <row r="167" spans="1:10" ht="25.5" hidden="1">
      <c r="A167" s="973" t="s">
        <v>315</v>
      </c>
      <c r="B167" s="797" t="s">
        <v>1693</v>
      </c>
      <c r="C167" s="971" t="s">
        <v>317</v>
      </c>
      <c r="D167" s="865"/>
      <c r="E167" s="853"/>
      <c r="F167" s="865"/>
      <c r="G167" s="865"/>
      <c r="H167" s="865"/>
      <c r="I167" s="865"/>
      <c r="J167" s="931">
        <v>0</v>
      </c>
    </row>
    <row r="168" spans="1:10" hidden="1">
      <c r="A168" s="973" t="s">
        <v>318</v>
      </c>
      <c r="B168" s="795" t="s">
        <v>319</v>
      </c>
      <c r="C168" s="783" t="s">
        <v>358</v>
      </c>
      <c r="D168" s="865">
        <v>0</v>
      </c>
      <c r="E168" s="866"/>
      <c r="F168" s="865">
        <v>0</v>
      </c>
      <c r="G168" s="865">
        <v>0</v>
      </c>
      <c r="H168" s="865">
        <v>0</v>
      </c>
      <c r="I168" s="865">
        <v>0</v>
      </c>
      <c r="J168" s="931">
        <v>0</v>
      </c>
    </row>
    <row r="169" spans="1:10" hidden="1">
      <c r="A169" s="973" t="s">
        <v>320</v>
      </c>
      <c r="B169" s="798" t="s">
        <v>1105</v>
      </c>
      <c r="C169" s="971" t="s">
        <v>321</v>
      </c>
      <c r="D169" s="865"/>
      <c r="E169" s="853"/>
      <c r="F169" s="865"/>
      <c r="G169" s="865"/>
      <c r="H169" s="865"/>
      <c r="I169" s="865"/>
      <c r="J169" s="931">
        <v>0</v>
      </c>
    </row>
    <row r="170" spans="1:10" hidden="1">
      <c r="A170" s="981" t="s">
        <v>322</v>
      </c>
      <c r="B170" s="822" t="s">
        <v>1068</v>
      </c>
      <c r="C170" s="783" t="s">
        <v>358</v>
      </c>
      <c r="D170" s="865">
        <v>0</v>
      </c>
      <c r="E170" s="866"/>
      <c r="F170" s="865">
        <v>0</v>
      </c>
      <c r="G170" s="865">
        <v>0</v>
      </c>
      <c r="H170" s="865">
        <v>0</v>
      </c>
      <c r="I170" s="865">
        <v>0</v>
      </c>
      <c r="J170" s="931">
        <v>0</v>
      </c>
    </row>
    <row r="171" spans="1:10" hidden="1">
      <c r="A171" s="973" t="s">
        <v>324</v>
      </c>
      <c r="B171" s="798" t="s">
        <v>1106</v>
      </c>
      <c r="C171" s="971" t="s">
        <v>325</v>
      </c>
      <c r="D171" s="865"/>
      <c r="E171" s="866"/>
      <c r="F171" s="865"/>
      <c r="G171" s="865"/>
      <c r="H171" s="865"/>
      <c r="I171" s="865"/>
      <c r="J171" s="931">
        <v>0</v>
      </c>
    </row>
    <row r="172" spans="1:10" hidden="1">
      <c r="A172" s="973" t="s">
        <v>326</v>
      </c>
      <c r="B172" s="798" t="s">
        <v>1107</v>
      </c>
      <c r="C172" s="971" t="s">
        <v>327</v>
      </c>
      <c r="D172" s="865"/>
      <c r="E172" s="866"/>
      <c r="F172" s="865"/>
      <c r="G172" s="865"/>
      <c r="H172" s="865"/>
      <c r="I172" s="865"/>
      <c r="J172" s="865"/>
    </row>
    <row r="173" spans="1:10" hidden="1">
      <c r="A173" s="973" t="s">
        <v>328</v>
      </c>
      <c r="B173" s="797" t="s">
        <v>1694</v>
      </c>
      <c r="C173" s="971" t="s">
        <v>330</v>
      </c>
      <c r="D173" s="865"/>
      <c r="E173" s="866"/>
      <c r="F173" s="865"/>
      <c r="G173" s="865"/>
      <c r="H173" s="865"/>
      <c r="I173" s="865"/>
      <c r="J173" s="865"/>
    </row>
    <row r="174" spans="1:10" ht="13.5" thickBot="1">
      <c r="A174" s="982">
        <v>1244000</v>
      </c>
      <c r="B174" s="983" t="s">
        <v>1706</v>
      </c>
      <c r="C174" s="976" t="s">
        <v>1134</v>
      </c>
      <c r="D174" s="883"/>
      <c r="E174" s="1382"/>
      <c r="F174" s="883"/>
      <c r="G174" s="883"/>
      <c r="H174" s="883"/>
      <c r="I174" s="883"/>
      <c r="J174" s="883"/>
    </row>
    <row r="175" spans="1:10" ht="24.75" customHeight="1" thickBot="1">
      <c r="A175" s="984">
        <v>1000000</v>
      </c>
      <c r="B175" s="985" t="s">
        <v>1070</v>
      </c>
      <c r="C175" s="986" t="s">
        <v>358</v>
      </c>
      <c r="D175" s="969">
        <f>D32+D151</f>
        <v>0</v>
      </c>
      <c r="E175" s="1127">
        <f>E32+E154</f>
        <v>0</v>
      </c>
      <c r="F175" s="969">
        <f>F32+F151</f>
        <v>96000</v>
      </c>
      <c r="G175" s="969">
        <f>G32+G155</f>
        <v>0</v>
      </c>
      <c r="H175" s="969">
        <f>H32+H155</f>
        <v>0</v>
      </c>
      <c r="I175" s="969">
        <f>I32+I155</f>
        <v>68155</v>
      </c>
      <c r="J175" s="1127">
        <f>F175</f>
        <v>96000</v>
      </c>
    </row>
    <row r="176" spans="1:10" ht="14.25" hidden="1">
      <c r="A176" s="2617"/>
      <c r="B176" s="2617"/>
      <c r="C176" s="2617"/>
      <c r="D176" s="2617"/>
      <c r="E176" s="2617"/>
      <c r="F176" s="2617"/>
      <c r="G176" s="2617"/>
      <c r="H176" s="2617"/>
      <c r="I176" s="2617"/>
      <c r="J176" s="2617"/>
    </row>
    <row r="177" spans="1:10" ht="15.75" customHeight="1">
      <c r="A177" s="2594" t="s">
        <v>2261</v>
      </c>
      <c r="B177" s="2594"/>
      <c r="C177" s="2594"/>
      <c r="D177" s="2594"/>
      <c r="E177" s="2594"/>
      <c r="F177" s="2594"/>
      <c r="G177" s="2594"/>
      <c r="H177" s="2594"/>
      <c r="I177" s="2594"/>
      <c r="J177" s="2594"/>
    </row>
    <row r="178" spans="1:10">
      <c r="A178" s="2625" t="s">
        <v>1114</v>
      </c>
      <c r="B178" s="2625"/>
      <c r="C178" s="2625"/>
      <c r="D178" s="2625"/>
      <c r="E178" s="2625"/>
      <c r="F178" s="2625"/>
      <c r="G178" s="2625"/>
      <c r="H178" s="2625"/>
      <c r="I178" s="2625"/>
      <c r="J178" s="2625"/>
    </row>
    <row r="179" spans="1:10" ht="14.25">
      <c r="A179" s="2594" t="s">
        <v>1707</v>
      </c>
      <c r="B179" s="2594"/>
      <c r="C179" s="2594"/>
      <c r="D179" s="2594"/>
      <c r="E179" s="2594"/>
      <c r="F179" s="2594"/>
      <c r="G179" s="2594"/>
      <c r="H179" s="2594"/>
      <c r="I179" s="2594"/>
      <c r="J179" s="2594"/>
    </row>
    <row r="180" spans="1:10" ht="15" customHeight="1">
      <c r="A180" s="2623" t="s">
        <v>992</v>
      </c>
      <c r="B180" s="2623"/>
      <c r="C180" s="2623"/>
      <c r="D180" s="2623"/>
      <c r="E180" s="2623"/>
      <c r="F180" s="2623"/>
      <c r="G180" s="2623"/>
      <c r="H180" s="2623"/>
      <c r="I180" s="2623"/>
      <c r="J180" s="2623"/>
    </row>
    <row r="181" spans="1:10" ht="14.25">
      <c r="A181" s="2624"/>
      <c r="B181" s="2624"/>
      <c r="C181" s="2624"/>
      <c r="D181" s="2624"/>
      <c r="E181" s="2624"/>
      <c r="F181" s="2624"/>
      <c r="G181" s="2624"/>
      <c r="H181" s="2624"/>
      <c r="I181" s="2624"/>
      <c r="J181" s="2624"/>
    </row>
    <row r="182" spans="1:10" hidden="1">
      <c r="A182" s="2594" t="s">
        <v>993</v>
      </c>
      <c r="B182" s="2594"/>
      <c r="C182" s="2594"/>
      <c r="D182" s="2594"/>
      <c r="E182" s="2594"/>
      <c r="F182" s="2594"/>
      <c r="G182" s="2594"/>
      <c r="H182" s="2594"/>
      <c r="I182" s="2594"/>
      <c r="J182" s="2594"/>
    </row>
    <row r="183" spans="1:10" s="626" customFormat="1" ht="14.25">
      <c r="A183" s="832" t="s">
        <v>2075</v>
      </c>
      <c r="B183" s="832"/>
      <c r="C183" s="833"/>
      <c r="D183" s="832"/>
      <c r="E183" s="1679"/>
      <c r="F183" s="832"/>
      <c r="G183" s="832" t="s">
        <v>1147</v>
      </c>
      <c r="H183" s="832"/>
      <c r="I183" s="832"/>
      <c r="J183" s="832"/>
    </row>
    <row r="184" spans="1:10" s="626" customFormat="1" ht="14.25">
      <c r="A184" s="834" t="s">
        <v>1700</v>
      </c>
      <c r="B184" s="833" t="s">
        <v>642</v>
      </c>
      <c r="C184" s="836"/>
      <c r="D184" s="678"/>
      <c r="E184" s="1680" t="s">
        <v>309</v>
      </c>
      <c r="F184" s="678"/>
      <c r="G184" s="675" t="s">
        <v>310</v>
      </c>
      <c r="H184" s="678"/>
      <c r="I184" s="678"/>
      <c r="J184" s="834"/>
    </row>
    <row r="185" spans="1:10">
      <c r="A185" s="2600"/>
      <c r="B185" s="2600"/>
      <c r="C185" s="2600"/>
      <c r="D185" s="2600"/>
      <c r="E185" s="2600"/>
      <c r="F185" s="2600"/>
      <c r="G185" s="2600"/>
      <c r="H185" s="2600"/>
      <c r="I185" s="2600"/>
      <c r="J185" s="2600"/>
    </row>
    <row r="186" spans="1:10">
      <c r="A186" s="2626"/>
      <c r="B186" s="2626"/>
      <c r="C186" s="2626"/>
      <c r="D186" s="2626"/>
      <c r="E186" s="2626"/>
      <c r="F186" s="2626"/>
      <c r="G186" s="2626"/>
      <c r="H186" s="2626"/>
      <c r="I186" s="2626"/>
      <c r="J186" s="2626"/>
    </row>
    <row r="187" spans="1:10">
      <c r="A187" s="626"/>
      <c r="B187" s="857"/>
      <c r="C187" s="626"/>
      <c r="D187" s="626"/>
      <c r="F187" s="626"/>
      <c r="G187" s="626"/>
      <c r="H187" s="626"/>
      <c r="I187" s="626"/>
      <c r="J187" s="626"/>
    </row>
    <row r="188" spans="1:10">
      <c r="A188" s="626"/>
      <c r="B188" s="626"/>
      <c r="C188" s="626"/>
      <c r="D188" s="626"/>
      <c r="F188" s="626"/>
      <c r="G188" s="626"/>
      <c r="H188" s="626"/>
      <c r="I188" s="626"/>
      <c r="J188" s="626"/>
    </row>
    <row r="189" spans="1:10">
      <c r="A189" s="626"/>
      <c r="B189" s="626"/>
      <c r="C189" s="626"/>
      <c r="D189" s="626"/>
      <c r="F189" s="626"/>
      <c r="G189" s="626"/>
      <c r="H189" s="626"/>
      <c r="I189" s="626"/>
      <c r="J189" s="626"/>
    </row>
    <row r="190" spans="1:10">
      <c r="A190" s="626"/>
      <c r="B190" s="626"/>
      <c r="C190" s="626"/>
      <c r="D190" s="626"/>
      <c r="F190" s="626"/>
      <c r="G190" s="626"/>
      <c r="H190" s="626"/>
      <c r="I190" s="626"/>
      <c r="J190" s="626"/>
    </row>
    <row r="191" spans="1:10">
      <c r="A191" s="626"/>
      <c r="B191" s="626"/>
      <c r="C191" s="626"/>
      <c r="D191" s="626"/>
      <c r="F191" s="626"/>
      <c r="G191" s="626"/>
      <c r="H191" s="626"/>
      <c r="I191" s="626"/>
      <c r="J191" s="626"/>
    </row>
    <row r="192" spans="1:10">
      <c r="A192" s="626"/>
      <c r="B192" s="626"/>
      <c r="C192" s="626"/>
      <c r="D192" s="626"/>
      <c r="F192" s="626"/>
      <c r="G192" s="626"/>
      <c r="H192" s="626"/>
      <c r="I192" s="626"/>
      <c r="J192" s="626"/>
    </row>
    <row r="193" spans="1:10">
      <c r="A193" s="626"/>
      <c r="B193" s="626"/>
      <c r="C193" s="626"/>
      <c r="D193" s="626"/>
      <c r="F193" s="626"/>
      <c r="G193" s="626"/>
      <c r="H193" s="626"/>
      <c r="I193" s="626"/>
      <c r="J193" s="626"/>
    </row>
    <row r="194" spans="1:10">
      <c r="A194" s="626"/>
      <c r="B194" s="626"/>
      <c r="C194" s="626"/>
      <c r="D194" s="626"/>
      <c r="F194" s="626"/>
      <c r="G194" s="626"/>
      <c r="H194" s="626"/>
      <c r="I194" s="626"/>
      <c r="J194" s="626"/>
    </row>
    <row r="195" spans="1:10">
      <c r="A195" s="626"/>
      <c r="B195" s="626"/>
      <c r="C195" s="626"/>
      <c r="D195" s="626"/>
      <c r="F195" s="626"/>
      <c r="G195" s="626"/>
      <c r="H195" s="626"/>
      <c r="I195" s="626"/>
      <c r="J195" s="626"/>
    </row>
    <row r="196" spans="1:10">
      <c r="A196" s="626"/>
      <c r="B196" s="626"/>
      <c r="C196" s="626"/>
      <c r="D196" s="626"/>
      <c r="F196" s="626"/>
      <c r="G196" s="626"/>
      <c r="H196" s="626"/>
      <c r="I196" s="626"/>
      <c r="J196" s="626"/>
    </row>
    <row r="197" spans="1:10">
      <c r="A197" s="626"/>
      <c r="B197" s="626"/>
      <c r="C197" s="626"/>
      <c r="D197" s="626"/>
      <c r="F197" s="626"/>
      <c r="G197" s="626"/>
      <c r="H197" s="626"/>
      <c r="I197" s="626"/>
      <c r="J197" s="626"/>
    </row>
    <row r="198" spans="1:10">
      <c r="A198" s="626"/>
      <c r="B198" s="626"/>
      <c r="C198" s="626"/>
      <c r="D198" s="626"/>
      <c r="F198" s="626"/>
      <c r="G198" s="626"/>
      <c r="H198" s="626"/>
      <c r="I198" s="626"/>
      <c r="J198" s="626"/>
    </row>
    <row r="199" spans="1:10">
      <c r="A199" s="987"/>
      <c r="B199" s="987"/>
      <c r="C199" s="987"/>
      <c r="D199" s="987"/>
      <c r="E199" s="1528"/>
      <c r="F199" s="987"/>
      <c r="G199" s="987"/>
      <c r="H199" s="987"/>
      <c r="I199" s="987"/>
      <c r="J199" s="987"/>
    </row>
    <row r="200" spans="1:10">
      <c r="A200" s="2626"/>
      <c r="B200" s="2626"/>
      <c r="C200" s="2626"/>
      <c r="D200" s="2626"/>
      <c r="E200" s="2626"/>
      <c r="F200" s="2626"/>
      <c r="G200" s="2626"/>
      <c r="H200" s="2626"/>
      <c r="I200" s="2626"/>
      <c r="J200" s="2626"/>
    </row>
    <row r="201" spans="1:10">
      <c r="A201" s="987"/>
      <c r="B201" s="987"/>
      <c r="C201" s="987"/>
      <c r="D201" s="987"/>
      <c r="E201" s="1528"/>
      <c r="F201" s="987"/>
      <c r="G201" s="987"/>
      <c r="H201" s="987"/>
      <c r="I201" s="987"/>
      <c r="J201" s="987"/>
    </row>
    <row r="202" spans="1:10">
      <c r="A202" s="2626" t="s">
        <v>53</v>
      </c>
      <c r="B202" s="2626"/>
      <c r="C202" s="2626"/>
      <c r="D202" s="2626"/>
      <c r="E202" s="2626"/>
      <c r="F202" s="2626"/>
      <c r="G202" s="2626"/>
      <c r="H202" s="2626"/>
      <c r="I202" s="2626"/>
      <c r="J202" s="2626"/>
    </row>
    <row r="203" spans="1:10">
      <c r="A203" s="2628" t="s">
        <v>1709</v>
      </c>
      <c r="B203" s="2628"/>
      <c r="C203" s="2628"/>
      <c r="D203" s="2628"/>
      <c r="E203" s="2628"/>
      <c r="F203" s="2628"/>
      <c r="G203" s="2628"/>
      <c r="H203" s="2628"/>
      <c r="I203" s="2628"/>
      <c r="J203" s="2628"/>
    </row>
    <row r="204" spans="1:10">
      <c r="A204" s="2628" t="s">
        <v>1710</v>
      </c>
      <c r="B204" s="2628"/>
      <c r="C204" s="2628"/>
      <c r="D204" s="2628"/>
      <c r="E204" s="2628"/>
      <c r="F204" s="2628"/>
      <c r="G204" s="2628"/>
      <c r="H204" s="2628"/>
      <c r="I204" s="2628"/>
      <c r="J204" s="2628"/>
    </row>
    <row r="205" spans="1:10">
      <c r="A205" s="2628" t="s">
        <v>1711</v>
      </c>
      <c r="B205" s="2628"/>
      <c r="C205" s="2628"/>
      <c r="D205" s="2628"/>
      <c r="E205" s="2628"/>
      <c r="F205" s="2628"/>
      <c r="G205" s="2628"/>
      <c r="H205" s="2628"/>
      <c r="I205" s="2628"/>
      <c r="J205" s="2628"/>
    </row>
    <row r="206" spans="1:10">
      <c r="A206" s="987" t="s">
        <v>932</v>
      </c>
      <c r="B206" s="990"/>
      <c r="C206" s="990"/>
      <c r="D206" s="990"/>
      <c r="E206" s="1466"/>
      <c r="F206" s="990"/>
      <c r="G206" s="990"/>
      <c r="H206" s="990"/>
      <c r="I206" s="990"/>
      <c r="J206" s="990"/>
    </row>
    <row r="207" spans="1:10">
      <c r="A207" s="2628" t="s">
        <v>1712</v>
      </c>
      <c r="B207" s="2628"/>
      <c r="C207" s="2628"/>
      <c r="D207" s="2628"/>
      <c r="E207" s="2628"/>
      <c r="F207" s="2628"/>
      <c r="G207" s="2628"/>
      <c r="H207" s="2628"/>
      <c r="I207" s="2628"/>
      <c r="J207" s="2628"/>
    </row>
    <row r="208" spans="1:10">
      <c r="A208" s="2594" t="s">
        <v>675</v>
      </c>
      <c r="B208" s="2594"/>
      <c r="C208" s="2594"/>
      <c r="D208" s="2594"/>
      <c r="E208" s="2594"/>
      <c r="F208" s="2594"/>
      <c r="G208" s="2594"/>
      <c r="H208" s="2594"/>
      <c r="I208" s="2594"/>
      <c r="J208" s="2594"/>
    </row>
    <row r="209" spans="1:10">
      <c r="A209" s="2625" t="s">
        <v>1114</v>
      </c>
      <c r="B209" s="2625"/>
      <c r="C209" s="2625"/>
      <c r="D209" s="2625"/>
      <c r="E209" s="2625"/>
      <c r="F209" s="2625"/>
      <c r="G209" s="2625"/>
      <c r="H209" s="2625"/>
      <c r="I209" s="2625"/>
      <c r="J209" s="2625"/>
    </row>
    <row r="210" spans="1:10" ht="14.25">
      <c r="A210" s="2625" t="s">
        <v>1713</v>
      </c>
      <c r="B210" s="2625"/>
      <c r="C210" s="2625"/>
      <c r="D210" s="2625"/>
      <c r="E210" s="2625"/>
      <c r="F210" s="2625"/>
      <c r="G210" s="2625"/>
      <c r="H210" s="2625"/>
      <c r="I210" s="2625"/>
      <c r="J210" s="2625"/>
    </row>
    <row r="211" spans="1:10">
      <c r="A211" s="2623" t="s">
        <v>992</v>
      </c>
      <c r="B211" s="2623"/>
      <c r="C211" s="2623"/>
      <c r="D211" s="2623"/>
      <c r="E211" s="2623"/>
      <c r="F211" s="2623"/>
      <c r="G211" s="2623"/>
      <c r="H211" s="2623"/>
      <c r="I211" s="2623"/>
      <c r="J211" s="2623"/>
    </row>
    <row r="212" spans="1:10" ht="14.25">
      <c r="A212" s="2631" t="s">
        <v>1714</v>
      </c>
      <c r="B212" s="2631"/>
      <c r="C212" s="2631"/>
      <c r="D212" s="2631"/>
      <c r="E212" s="2631"/>
      <c r="F212" s="2631"/>
      <c r="G212" s="2631"/>
      <c r="H212" s="2631"/>
      <c r="I212" s="2631"/>
      <c r="J212" s="2631"/>
    </row>
    <row r="213" spans="1:10">
      <c r="A213" s="2625" t="s">
        <v>993</v>
      </c>
      <c r="B213" s="2625"/>
      <c r="C213" s="2625"/>
      <c r="D213" s="2625"/>
      <c r="E213" s="2625"/>
      <c r="F213" s="2625"/>
      <c r="G213" s="2625"/>
      <c r="H213" s="2625"/>
      <c r="I213" s="2625"/>
      <c r="J213" s="2625"/>
    </row>
    <row r="214" spans="1:10">
      <c r="A214" s="2625" t="s">
        <v>994</v>
      </c>
      <c r="B214" s="2625"/>
      <c r="C214" s="2625"/>
      <c r="D214" s="2625"/>
      <c r="E214" s="2625"/>
      <c r="F214" s="2625"/>
      <c r="G214" s="2625"/>
      <c r="H214" s="2625"/>
      <c r="I214" s="2625"/>
      <c r="J214" s="2625"/>
    </row>
    <row r="215" spans="1:10" ht="14.25">
      <c r="A215" s="2630" t="s">
        <v>1708</v>
      </c>
      <c r="B215" s="2630"/>
      <c r="C215" s="2630"/>
      <c r="D215" s="2630"/>
      <c r="E215" s="2630"/>
      <c r="F215" s="2630"/>
      <c r="G215" s="2630"/>
      <c r="H215" s="2630"/>
      <c r="I215" s="2630"/>
      <c r="J215" s="2630"/>
    </row>
    <row r="216" spans="1:10">
      <c r="A216" s="2600"/>
      <c r="B216" s="2600"/>
      <c r="C216" s="2600"/>
      <c r="D216" s="2600"/>
      <c r="E216" s="2600"/>
      <c r="F216" s="2600"/>
      <c r="G216" s="2600"/>
      <c r="H216" s="2600"/>
      <c r="I216" s="2600"/>
      <c r="J216" s="2600"/>
    </row>
  </sheetData>
  <mergeCells count="33">
    <mergeCell ref="A203:J203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  <mergeCell ref="A186:J186"/>
    <mergeCell ref="K155:M155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F29:F30"/>
    <mergeCell ref="G29:J29"/>
    <mergeCell ref="A9:E9"/>
    <mergeCell ref="A14:B14"/>
    <mergeCell ref="B15:E15"/>
    <mergeCell ref="B16:G16"/>
    <mergeCell ref="B17:F18"/>
    <mergeCell ref="H28:J28"/>
  </mergeCells>
  <pageMargins left="0.7" right="0.7" top="0.75" bottom="0.75" header="0.3" footer="0.3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05B18-CC46-49B2-A168-F71D843D4DEA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B1D99-FC47-4380-9F04-9246347E91A9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216"/>
  <sheetViews>
    <sheetView topLeftCell="A64" workbookViewId="0">
      <selection activeCell="K155" sqref="K155:O175"/>
    </sheetView>
  </sheetViews>
  <sheetFormatPr defaultRowHeight="12.75"/>
  <cols>
    <col min="1" max="1" width="7.28515625" style="688" customWidth="1"/>
    <col min="2" max="2" width="46.28515625" style="679" customWidth="1"/>
    <col min="3" max="3" width="8.7109375" style="689" customWidth="1"/>
    <col min="4" max="4" width="11" style="678" customWidth="1"/>
    <col min="5" max="5" width="9.7109375" style="857" customWidth="1"/>
    <col min="6" max="6" width="11.28515625" style="678" customWidth="1"/>
    <col min="7" max="7" width="9.28515625" style="678" customWidth="1"/>
    <col min="8" max="8" width="10.7109375" style="678" customWidth="1"/>
    <col min="9" max="9" width="10" style="678" customWidth="1"/>
    <col min="10" max="10" width="12.7109375" style="678" customWidth="1"/>
    <col min="11" max="16384" width="9.140625" style="678"/>
  </cols>
  <sheetData>
    <row r="1" spans="1:10" ht="12" customHeight="1">
      <c r="I1" s="884" t="s">
        <v>931</v>
      </c>
    </row>
    <row r="2" spans="1:10" ht="10.5" hidden="1" customHeight="1">
      <c r="F2" s="885"/>
      <c r="G2" s="885"/>
      <c r="H2" s="885"/>
      <c r="I2" s="885"/>
    </row>
    <row r="3" spans="1:10" ht="9.75" customHeight="1">
      <c r="H3" s="886" t="s">
        <v>888</v>
      </c>
    </row>
    <row r="4" spans="1:10">
      <c r="G4" s="885" t="s">
        <v>1025</v>
      </c>
    </row>
    <row r="5" spans="1:10">
      <c r="H5" s="685" t="s">
        <v>174</v>
      </c>
    </row>
    <row r="6" spans="1:10" ht="14.25" customHeight="1">
      <c r="B6" s="2060" t="s">
        <v>35</v>
      </c>
      <c r="C6" s="888"/>
      <c r="D6" s="887"/>
      <c r="E6" s="1451"/>
      <c r="G6" s="889" t="s">
        <v>1014</v>
      </c>
      <c r="H6" s="836"/>
    </row>
    <row r="7" spans="1:10">
      <c r="B7" s="678"/>
      <c r="C7" s="890"/>
    </row>
    <row r="8" spans="1:10" ht="12" customHeight="1">
      <c r="A8" s="688" t="s">
        <v>2282</v>
      </c>
      <c r="F8" s="681"/>
      <c r="G8" s="681"/>
    </row>
    <row r="9" spans="1:10" s="688" customFormat="1" ht="9.75" customHeight="1">
      <c r="A9" s="2600" t="s">
        <v>1118</v>
      </c>
      <c r="B9" s="2600"/>
      <c r="C9" s="2600"/>
      <c r="D9" s="2600"/>
      <c r="E9" s="2600"/>
    </row>
    <row r="10" spans="1:10" ht="11.25" customHeight="1">
      <c r="A10" s="688" t="s">
        <v>473</v>
      </c>
      <c r="B10" s="891"/>
      <c r="C10" s="892"/>
      <c r="D10" s="840"/>
      <c r="E10" s="1452"/>
    </row>
    <row r="11" spans="1:10" ht="14.25" hidden="1" customHeight="1">
      <c r="B11" s="893"/>
      <c r="C11" s="894"/>
      <c r="D11" s="893"/>
      <c r="E11" s="1453"/>
      <c r="F11" s="893"/>
      <c r="G11" s="893"/>
      <c r="H11" s="895"/>
    </row>
    <row r="12" spans="1:10" ht="11.25" customHeight="1">
      <c r="A12" s="896" t="s">
        <v>474</v>
      </c>
      <c r="B12" s="889" t="s">
        <v>1144</v>
      </c>
      <c r="C12" s="890"/>
      <c r="D12" s="889"/>
      <c r="E12" s="1454"/>
      <c r="F12" s="889"/>
      <c r="G12" s="836"/>
      <c r="H12" s="897" t="s">
        <v>208</v>
      </c>
    </row>
    <row r="13" spans="1:10" ht="30" customHeight="1">
      <c r="A13" s="898" t="s">
        <v>611</v>
      </c>
      <c r="B13" s="898"/>
      <c r="C13" s="894"/>
      <c r="D13" s="898"/>
      <c r="E13" s="1455"/>
      <c r="F13" s="898"/>
      <c r="G13" s="899"/>
    </row>
    <row r="14" spans="1:10" s="857" customFormat="1">
      <c r="A14" s="2603" t="s">
        <v>2266</v>
      </c>
      <c r="B14" s="2604"/>
      <c r="C14" s="1530"/>
      <c r="F14" s="1531"/>
      <c r="G14" s="1531"/>
    </row>
    <row r="15" spans="1:10" ht="18" customHeight="1">
      <c r="A15" s="900"/>
      <c r="B15" s="2632" t="s">
        <v>612</v>
      </c>
      <c r="C15" s="2632"/>
      <c r="D15" s="2632"/>
      <c r="E15" s="2632"/>
      <c r="F15" s="900"/>
      <c r="G15" s="900"/>
      <c r="H15" s="901"/>
      <c r="I15" s="901"/>
      <c r="J15" s="901"/>
    </row>
    <row r="16" spans="1:10" ht="24.75" customHeight="1">
      <c r="A16" s="678"/>
      <c r="B16" s="2622" t="s">
        <v>258</v>
      </c>
      <c r="C16" s="2622"/>
      <c r="D16" s="2622"/>
      <c r="E16" s="2622"/>
      <c r="F16" s="2622"/>
      <c r="G16" s="2622"/>
      <c r="H16" s="902"/>
      <c r="I16" s="902"/>
      <c r="J16" s="902"/>
    </row>
    <row r="17" spans="1:12" s="688" customFormat="1" ht="0.75" customHeight="1">
      <c r="A17" s="898"/>
      <c r="B17" s="2619" t="s">
        <v>2229</v>
      </c>
      <c r="C17" s="2619"/>
      <c r="D17" s="2619"/>
      <c r="E17" s="2619"/>
      <c r="F17" s="2619"/>
      <c r="G17" s="2063"/>
      <c r="H17" s="903"/>
      <c r="I17" s="903"/>
      <c r="J17" s="903"/>
    </row>
    <row r="18" spans="1:12" s="626" customFormat="1" ht="14.25">
      <c r="A18" s="899"/>
      <c r="B18" s="2619"/>
      <c r="C18" s="2619"/>
      <c r="D18" s="2619"/>
      <c r="E18" s="2619"/>
      <c r="F18" s="2619"/>
      <c r="G18" s="1351"/>
      <c r="H18" s="692"/>
      <c r="I18" s="691"/>
      <c r="J18" s="691"/>
      <c r="K18" s="688"/>
      <c r="L18" s="688"/>
    </row>
    <row r="19" spans="1:12" s="683" customFormat="1" thickBot="1">
      <c r="A19" s="693" t="s">
        <v>222</v>
      </c>
      <c r="B19" s="904"/>
      <c r="C19" s="905"/>
      <c r="D19" s="685"/>
      <c r="E19" s="1456"/>
      <c r="G19" s="906" t="s">
        <v>647</v>
      </c>
      <c r="H19" s="907"/>
      <c r="I19" s="907"/>
      <c r="J19" s="907"/>
    </row>
    <row r="20" spans="1:12" s="885" customFormat="1" ht="15.75" customHeight="1" thickBot="1">
      <c r="A20" s="693" t="s">
        <v>89</v>
      </c>
      <c r="B20" s="908"/>
      <c r="C20" s="905"/>
      <c r="E20" s="1457"/>
      <c r="G20" s="908" t="s">
        <v>333</v>
      </c>
      <c r="H20" s="909">
        <v>6</v>
      </c>
      <c r="I20" s="910">
        <v>1</v>
      </c>
      <c r="J20" s="911">
        <v>1</v>
      </c>
    </row>
    <row r="21" spans="1:12" s="908" customFormat="1" ht="15" customHeight="1" thickBot="1">
      <c r="A21" s="693" t="s">
        <v>630</v>
      </c>
      <c r="C21" s="905"/>
      <c r="E21" s="1458"/>
      <c r="G21" s="908" t="s">
        <v>1181</v>
      </c>
    </row>
    <row r="22" spans="1:12" s="908" customFormat="1" ht="9.75" customHeight="1" thickBot="1">
      <c r="A22" s="693" t="s">
        <v>554</v>
      </c>
      <c r="C22" s="912"/>
      <c r="D22" s="913"/>
      <c r="E22" s="1458"/>
      <c r="G22" s="908" t="s">
        <v>555</v>
      </c>
    </row>
    <row r="23" spans="1:12" s="885" customFormat="1" ht="15.75" customHeight="1" thickBot="1">
      <c r="A23" s="693" t="s">
        <v>729</v>
      </c>
      <c r="B23" s="908"/>
      <c r="C23" s="905"/>
      <c r="E23" s="1457"/>
      <c r="G23" s="908" t="s">
        <v>944</v>
      </c>
      <c r="I23" s="914"/>
    </row>
    <row r="24" spans="1:12" s="885" customFormat="1" ht="12.75" customHeight="1">
      <c r="A24" s="693" t="s">
        <v>307</v>
      </c>
      <c r="B24" s="915"/>
      <c r="C24" s="916"/>
      <c r="E24" s="1457"/>
      <c r="F24" s="917"/>
      <c r="G24" s="908" t="s">
        <v>946</v>
      </c>
    </row>
    <row r="25" spans="1:12" s="885" customFormat="1" ht="15.75" customHeight="1" thickBot="1">
      <c r="A25" s="695" t="s">
        <v>306</v>
      </c>
      <c r="B25" s="906"/>
      <c r="C25" s="916"/>
      <c r="D25" s="918"/>
      <c r="E25" s="1459"/>
      <c r="G25" s="908" t="s">
        <v>233</v>
      </c>
      <c r="I25" s="917"/>
    </row>
    <row r="26" spans="1:12" s="917" customFormat="1" ht="15.75" customHeight="1" thickBot="1">
      <c r="A26" s="693" t="s">
        <v>116</v>
      </c>
      <c r="B26" s="908"/>
      <c r="C26" s="916"/>
      <c r="D26" s="1538"/>
      <c r="E26" s="1457"/>
      <c r="G26" s="917" t="s">
        <v>1703</v>
      </c>
      <c r="H26" s="920"/>
      <c r="I26" s="921"/>
      <c r="J26" s="922"/>
    </row>
    <row r="27" spans="1:12" s="917" customFormat="1" ht="26.25" customHeight="1" thickBot="1">
      <c r="A27" s="693" t="s">
        <v>638</v>
      </c>
      <c r="B27" s="908"/>
      <c r="C27" s="916"/>
      <c r="E27" s="1460" t="s">
        <v>740</v>
      </c>
      <c r="G27" s="908" t="s">
        <v>419</v>
      </c>
      <c r="I27" s="885"/>
      <c r="J27" s="2019">
        <v>900272178022</v>
      </c>
    </row>
    <row r="28" spans="1:12" s="917" customFormat="1" ht="16.5" hidden="1" customHeight="1" thickBot="1">
      <c r="A28" s="696"/>
      <c r="B28" s="885"/>
      <c r="C28" s="924"/>
      <c r="E28" s="1461"/>
      <c r="F28" s="885"/>
      <c r="G28" s="885"/>
    </row>
    <row r="29" spans="1:12" s="688" customFormat="1" ht="42" customHeight="1" thickBot="1">
      <c r="A29" s="711" t="s">
        <v>406</v>
      </c>
      <c r="B29" s="712" t="s">
        <v>639</v>
      </c>
      <c r="C29" s="713"/>
      <c r="D29" s="712" t="s">
        <v>422</v>
      </c>
      <c r="E29" s="1462"/>
      <c r="F29" s="2612" t="s">
        <v>362</v>
      </c>
      <c r="G29" s="2614" t="s">
        <v>363</v>
      </c>
      <c r="H29" s="2615"/>
      <c r="I29" s="2615"/>
      <c r="J29" s="2616"/>
    </row>
    <row r="30" spans="1:12" s="688" customFormat="1" ht="83.25" customHeight="1" thickBot="1">
      <c r="A30" s="715"/>
      <c r="B30" s="716" t="s">
        <v>349</v>
      </c>
      <c r="C30" s="717" t="s">
        <v>671</v>
      </c>
      <c r="D30" s="718" t="s">
        <v>796</v>
      </c>
      <c r="E30" s="1463" t="s">
        <v>971</v>
      </c>
      <c r="F30" s="2613"/>
      <c r="G30" s="718" t="s">
        <v>972</v>
      </c>
      <c r="H30" s="718" t="s">
        <v>973</v>
      </c>
      <c r="I30" s="718" t="s">
        <v>974</v>
      </c>
      <c r="J30" s="718" t="s">
        <v>975</v>
      </c>
    </row>
    <row r="31" spans="1:12" s="926" customFormat="1" ht="21" customHeight="1" thickBot="1">
      <c r="A31" s="720" t="s">
        <v>976</v>
      </c>
      <c r="B31" s="721" t="s">
        <v>977</v>
      </c>
      <c r="C31" s="722" t="s">
        <v>978</v>
      </c>
      <c r="D31" s="723" t="s">
        <v>739</v>
      </c>
      <c r="E31" s="1464" t="s">
        <v>740</v>
      </c>
      <c r="F31" s="723" t="s">
        <v>672</v>
      </c>
      <c r="G31" s="724">
        <v>4</v>
      </c>
      <c r="H31" s="725">
        <v>5</v>
      </c>
      <c r="I31" s="726">
        <v>6</v>
      </c>
      <c r="J31" s="725">
        <v>7</v>
      </c>
    </row>
    <row r="32" spans="1:12" s="829" customFormat="1" ht="25.5" customHeight="1" thickBot="1">
      <c r="A32" s="927">
        <v>1100000</v>
      </c>
      <c r="B32" s="727" t="s">
        <v>1704</v>
      </c>
      <c r="C32" s="728" t="s">
        <v>358</v>
      </c>
      <c r="D32" s="842">
        <f>D114+D67+D69</f>
        <v>12000</v>
      </c>
      <c r="E32" s="1120">
        <f>E114</f>
        <v>0</v>
      </c>
      <c r="F32" s="842">
        <f>F114+F66+F69</f>
        <v>12000</v>
      </c>
      <c r="G32" s="842">
        <f>G33+G42+G131+G114</f>
        <v>2000</v>
      </c>
      <c r="H32" s="1120">
        <f>H66+H69+H114</f>
        <v>5500</v>
      </c>
      <c r="I32" s="1120">
        <f>I66+I69+I114</f>
        <v>11000</v>
      </c>
      <c r="J32" s="842">
        <f>F32</f>
        <v>12000</v>
      </c>
    </row>
    <row r="33" spans="1:10" s="688" customFormat="1" ht="77.25" hidden="1" thickBot="1">
      <c r="A33" s="927">
        <v>1110000</v>
      </c>
      <c r="B33" s="730" t="s">
        <v>1662</v>
      </c>
      <c r="C33" s="728" t="s">
        <v>358</v>
      </c>
      <c r="D33" s="843">
        <f>D34</f>
        <v>0</v>
      </c>
      <c r="E33" s="1138"/>
      <c r="F33" s="843">
        <f>F34</f>
        <v>0</v>
      </c>
      <c r="G33" s="843">
        <f>G34</f>
        <v>0</v>
      </c>
      <c r="H33" s="843">
        <f>H34</f>
        <v>0</v>
      </c>
      <c r="I33" s="843">
        <f>I34</f>
        <v>0</v>
      </c>
      <c r="J33" s="843">
        <f>J34</f>
        <v>0</v>
      </c>
    </row>
    <row r="34" spans="1:10" s="688" customFormat="1" ht="14.25" hidden="1">
      <c r="A34" s="928">
        <v>1110000</v>
      </c>
      <c r="B34" s="733" t="s">
        <v>803</v>
      </c>
      <c r="C34" s="734" t="s">
        <v>358</v>
      </c>
      <c r="D34" s="844">
        <f>SUM(D35:D41)</f>
        <v>0</v>
      </c>
      <c r="E34" s="1465"/>
      <c r="F34" s="844">
        <f>SUM(F35:F41)</f>
        <v>0</v>
      </c>
      <c r="G34" s="844">
        <f>SUM(G35:G41)</f>
        <v>0</v>
      </c>
      <c r="H34" s="844">
        <f>SUM(H35:H41)</f>
        <v>0</v>
      </c>
      <c r="I34" s="844">
        <f>SUM(I35:I41)</f>
        <v>0</v>
      </c>
      <c r="J34" s="844">
        <f>SUM(J35:J41)</f>
        <v>0</v>
      </c>
    </row>
    <row r="35" spans="1:10" s="688" customFormat="1" ht="25.5" hidden="1">
      <c r="A35" s="929">
        <v>1111000</v>
      </c>
      <c r="B35" s="737" t="s">
        <v>673</v>
      </c>
      <c r="C35" s="738" t="s">
        <v>804</v>
      </c>
      <c r="D35" s="845">
        <v>0</v>
      </c>
      <c r="E35" s="854"/>
      <c r="F35" s="845">
        <f>D35+E35</f>
        <v>0</v>
      </c>
      <c r="G35" s="845">
        <v>0</v>
      </c>
      <c r="H35" s="845">
        <v>0</v>
      </c>
      <c r="I35" s="845">
        <v>0</v>
      </c>
      <c r="J35" s="845">
        <f>F35</f>
        <v>0</v>
      </c>
    </row>
    <row r="36" spans="1:10" s="688" customFormat="1" ht="25.5" hidden="1">
      <c r="A36" s="930">
        <v>1112000</v>
      </c>
      <c r="B36" s="741" t="s">
        <v>271</v>
      </c>
      <c r="C36" s="742" t="s">
        <v>805</v>
      </c>
      <c r="D36" s="846">
        <v>0</v>
      </c>
      <c r="E36" s="853"/>
      <c r="F36" s="845">
        <f t="shared" ref="F36:F41" si="0">D36+E36</f>
        <v>0</v>
      </c>
      <c r="G36" s="846"/>
      <c r="H36" s="846">
        <v>0</v>
      </c>
      <c r="I36" s="846">
        <v>0</v>
      </c>
      <c r="J36" s="846">
        <f>F36</f>
        <v>0</v>
      </c>
    </row>
    <row r="37" spans="1:10" s="688" customFormat="1" ht="25.5" hidden="1">
      <c r="A37" s="930">
        <v>1113000</v>
      </c>
      <c r="B37" s="741" t="s">
        <v>806</v>
      </c>
      <c r="C37" s="742" t="s">
        <v>807</v>
      </c>
      <c r="D37" s="846"/>
      <c r="E37" s="853"/>
      <c r="F37" s="845">
        <f t="shared" si="0"/>
        <v>0</v>
      </c>
      <c r="G37" s="846"/>
      <c r="H37" s="846"/>
      <c r="I37" s="846"/>
      <c r="J37" s="931">
        <v>0</v>
      </c>
    </row>
    <row r="38" spans="1:10" s="688" customFormat="1" ht="38.25" hidden="1">
      <c r="A38" s="930">
        <v>1114000</v>
      </c>
      <c r="B38" s="741" t="s">
        <v>398</v>
      </c>
      <c r="C38" s="742" t="s">
        <v>399</v>
      </c>
      <c r="D38" s="846"/>
      <c r="E38" s="853"/>
      <c r="F38" s="845">
        <f t="shared" si="0"/>
        <v>0</v>
      </c>
      <c r="G38" s="846"/>
      <c r="H38" s="846"/>
      <c r="I38" s="846"/>
      <c r="J38" s="931">
        <v>0</v>
      </c>
    </row>
    <row r="39" spans="1:10" s="688" customFormat="1" hidden="1">
      <c r="A39" s="930">
        <v>1115000</v>
      </c>
      <c r="B39" s="741" t="s">
        <v>615</v>
      </c>
      <c r="C39" s="742" t="s">
        <v>388</v>
      </c>
      <c r="D39" s="846"/>
      <c r="E39" s="853"/>
      <c r="F39" s="845">
        <f t="shared" si="0"/>
        <v>0</v>
      </c>
      <c r="G39" s="846"/>
      <c r="H39" s="846"/>
      <c r="I39" s="846"/>
      <c r="J39" s="931">
        <v>0</v>
      </c>
    </row>
    <row r="40" spans="1:10" s="688" customFormat="1" ht="25.5" hidden="1">
      <c r="A40" s="930">
        <v>1116000</v>
      </c>
      <c r="B40" s="741" t="s">
        <v>1024</v>
      </c>
      <c r="C40" s="742" t="s">
        <v>389</v>
      </c>
      <c r="D40" s="846"/>
      <c r="E40" s="853"/>
      <c r="F40" s="845">
        <f t="shared" si="0"/>
        <v>0</v>
      </c>
      <c r="G40" s="846"/>
      <c r="H40" s="846"/>
      <c r="I40" s="846"/>
      <c r="J40" s="931">
        <v>0</v>
      </c>
    </row>
    <row r="41" spans="1:10" s="688" customFormat="1" ht="13.5" hidden="1" thickBot="1">
      <c r="A41" s="932">
        <v>1117000</v>
      </c>
      <c r="B41" s="745" t="s">
        <v>640</v>
      </c>
      <c r="C41" s="746" t="s">
        <v>20</v>
      </c>
      <c r="D41" s="847">
        <v>0</v>
      </c>
      <c r="E41" s="852"/>
      <c r="F41" s="845">
        <f t="shared" si="0"/>
        <v>0</v>
      </c>
      <c r="G41" s="847">
        <v>0</v>
      </c>
      <c r="H41" s="847">
        <v>0</v>
      </c>
      <c r="I41" s="847">
        <v>0</v>
      </c>
      <c r="J41" s="931">
        <f>F41</f>
        <v>0</v>
      </c>
    </row>
    <row r="42" spans="1:10" s="688" customFormat="1" ht="29.25" hidden="1" thickBot="1">
      <c r="A42" s="933">
        <v>1120000</v>
      </c>
      <c r="B42" s="749" t="s">
        <v>21</v>
      </c>
      <c r="C42" s="728" t="s">
        <v>358</v>
      </c>
      <c r="D42" s="848">
        <f>D43+D55+D66+D69+D51+D64</f>
        <v>12000</v>
      </c>
      <c r="E42" s="1055"/>
      <c r="F42" s="848">
        <f>F43+F55+F66+F69+F51+F64</f>
        <v>12000</v>
      </c>
      <c r="G42" s="848">
        <f>G43+G51+G55+G64+G66+G69</f>
        <v>2000</v>
      </c>
      <c r="H42" s="848">
        <f>H43+H51+H55+H64+H66+H69</f>
        <v>5500</v>
      </c>
      <c r="I42" s="848">
        <f>I43+I51+I55+I64+I66+I69</f>
        <v>11000</v>
      </c>
      <c r="J42" s="931">
        <f>F42</f>
        <v>12000</v>
      </c>
    </row>
    <row r="43" spans="1:10" s="688" customFormat="1" ht="14.25" hidden="1">
      <c r="A43" s="928">
        <v>1121000</v>
      </c>
      <c r="B43" s="751" t="s">
        <v>22</v>
      </c>
      <c r="C43" s="752"/>
      <c r="D43" s="845">
        <f>SUM(D44:D49)</f>
        <v>0</v>
      </c>
      <c r="E43" s="882"/>
      <c r="F43" s="845">
        <f>SUM(F44:F49)</f>
        <v>0</v>
      </c>
      <c r="G43" s="845">
        <f>SUM(G44:G49)</f>
        <v>0</v>
      </c>
      <c r="H43" s="845">
        <f>SUM(H44:H49)</f>
        <v>0</v>
      </c>
      <c r="I43" s="845">
        <f>SUM(I44:I49)</f>
        <v>0</v>
      </c>
      <c r="J43" s="931">
        <f>SUM(J44:J49)</f>
        <v>0</v>
      </c>
    </row>
    <row r="44" spans="1:10" s="688" customFormat="1" ht="25.5" hidden="1">
      <c r="A44" s="930">
        <v>1121100</v>
      </c>
      <c r="B44" s="753" t="s">
        <v>380</v>
      </c>
      <c r="C44" s="742" t="s">
        <v>381</v>
      </c>
      <c r="D44" s="846"/>
      <c r="E44" s="853"/>
      <c r="F44" s="846">
        <f t="shared" ref="F44:F49" si="1">D44+E44</f>
        <v>0</v>
      </c>
      <c r="G44" s="846"/>
      <c r="H44" s="846"/>
      <c r="I44" s="846"/>
      <c r="J44" s="931">
        <v>0</v>
      </c>
    </row>
    <row r="45" spans="1:10" s="688" customFormat="1" hidden="1">
      <c r="A45" s="930">
        <v>1121200</v>
      </c>
      <c r="B45" s="754" t="s">
        <v>1663</v>
      </c>
      <c r="C45" s="742" t="s">
        <v>383</v>
      </c>
      <c r="D45" s="846">
        <v>0</v>
      </c>
      <c r="E45" s="853"/>
      <c r="F45" s="846">
        <f t="shared" si="1"/>
        <v>0</v>
      </c>
      <c r="G45" s="846">
        <v>0</v>
      </c>
      <c r="H45" s="846">
        <v>0</v>
      </c>
      <c r="I45" s="846">
        <v>0</v>
      </c>
      <c r="J45" s="931">
        <f>F45</f>
        <v>0</v>
      </c>
    </row>
    <row r="46" spans="1:10" s="688" customFormat="1" hidden="1">
      <c r="A46" s="930">
        <v>1121300</v>
      </c>
      <c r="B46" s="753" t="s">
        <v>769</v>
      </c>
      <c r="C46" s="742" t="s">
        <v>384</v>
      </c>
      <c r="D46" s="846">
        <v>0</v>
      </c>
      <c r="E46" s="853"/>
      <c r="F46" s="846">
        <f t="shared" si="1"/>
        <v>0</v>
      </c>
      <c r="G46" s="846">
        <v>0</v>
      </c>
      <c r="H46" s="846">
        <v>0</v>
      </c>
      <c r="I46" s="846">
        <v>0</v>
      </c>
      <c r="J46" s="931">
        <f>F46</f>
        <v>0</v>
      </c>
    </row>
    <row r="47" spans="1:10" s="688" customFormat="1" hidden="1">
      <c r="A47" s="930">
        <v>1121400</v>
      </c>
      <c r="B47" s="753" t="s">
        <v>770</v>
      </c>
      <c r="C47" s="742" t="s">
        <v>385</v>
      </c>
      <c r="D47" s="846">
        <v>0</v>
      </c>
      <c r="E47" s="853"/>
      <c r="F47" s="846">
        <f t="shared" si="1"/>
        <v>0</v>
      </c>
      <c r="G47" s="846">
        <v>0</v>
      </c>
      <c r="H47" s="846">
        <v>0</v>
      </c>
      <c r="I47" s="846">
        <v>0</v>
      </c>
      <c r="J47" s="931">
        <f>F47</f>
        <v>0</v>
      </c>
    </row>
    <row r="48" spans="1:10" s="688" customFormat="1" hidden="1">
      <c r="A48" s="930">
        <v>1121500</v>
      </c>
      <c r="B48" s="753" t="s">
        <v>69</v>
      </c>
      <c r="C48" s="742" t="s">
        <v>386</v>
      </c>
      <c r="D48" s="845"/>
      <c r="E48" s="853"/>
      <c r="F48" s="846">
        <f t="shared" si="1"/>
        <v>0</v>
      </c>
      <c r="G48" s="845"/>
      <c r="H48" s="845"/>
      <c r="I48" s="845"/>
      <c r="J48" s="931">
        <v>0</v>
      </c>
    </row>
    <row r="49" spans="1:10" s="688" customFormat="1" hidden="1">
      <c r="A49" s="930">
        <v>1121600</v>
      </c>
      <c r="B49" s="753" t="s">
        <v>70</v>
      </c>
      <c r="C49" s="742" t="s">
        <v>387</v>
      </c>
      <c r="D49" s="846"/>
      <c r="E49" s="853"/>
      <c r="F49" s="846">
        <f t="shared" si="1"/>
        <v>0</v>
      </c>
      <c r="G49" s="846"/>
      <c r="H49" s="846"/>
      <c r="I49" s="846"/>
      <c r="J49" s="931">
        <v>0</v>
      </c>
    </row>
    <row r="50" spans="1:10" s="688" customFormat="1" ht="13.5" hidden="1" thickBot="1">
      <c r="A50" s="934">
        <v>1121700</v>
      </c>
      <c r="B50" s="757" t="s">
        <v>71</v>
      </c>
      <c r="C50" s="746" t="s">
        <v>766</v>
      </c>
      <c r="D50" s="847"/>
      <c r="E50" s="852"/>
      <c r="F50" s="847"/>
      <c r="G50" s="847"/>
      <c r="H50" s="847"/>
      <c r="I50" s="847"/>
      <c r="J50" s="931">
        <v>0</v>
      </c>
    </row>
    <row r="51" spans="1:10" s="688" customFormat="1" ht="28.5" hidden="1">
      <c r="A51" s="928">
        <v>1122000</v>
      </c>
      <c r="B51" s="758" t="s">
        <v>767</v>
      </c>
      <c r="C51" s="734" t="s">
        <v>358</v>
      </c>
      <c r="D51" s="851">
        <f>D52</f>
        <v>0</v>
      </c>
      <c r="E51" s="854"/>
      <c r="F51" s="851">
        <f>F52</f>
        <v>0</v>
      </c>
      <c r="G51" s="851">
        <f>G52</f>
        <v>0</v>
      </c>
      <c r="H51" s="851">
        <f>H52</f>
        <v>0</v>
      </c>
      <c r="I51" s="851">
        <f>I52</f>
        <v>0</v>
      </c>
      <c r="J51" s="931">
        <f>J52</f>
        <v>0</v>
      </c>
    </row>
    <row r="52" spans="1:10" s="688" customFormat="1" hidden="1">
      <c r="A52" s="935">
        <v>1122100</v>
      </c>
      <c r="B52" s="753" t="s">
        <v>72</v>
      </c>
      <c r="C52" s="738" t="s">
        <v>768</v>
      </c>
      <c r="D52" s="846">
        <v>0</v>
      </c>
      <c r="E52" s="853"/>
      <c r="F52" s="846">
        <f>D52+E52</f>
        <v>0</v>
      </c>
      <c r="G52" s="846">
        <v>0</v>
      </c>
      <c r="H52" s="846">
        <v>0</v>
      </c>
      <c r="I52" s="846">
        <v>0</v>
      </c>
      <c r="J52" s="931">
        <f>F52</f>
        <v>0</v>
      </c>
    </row>
    <row r="53" spans="1:10" s="688" customFormat="1" hidden="1">
      <c r="A53" s="935">
        <v>1122200</v>
      </c>
      <c r="B53" s="753" t="s">
        <v>487</v>
      </c>
      <c r="C53" s="742" t="s">
        <v>1021</v>
      </c>
      <c r="D53" s="846"/>
      <c r="E53" s="853"/>
      <c r="F53" s="846">
        <f>D53+E53</f>
        <v>0</v>
      </c>
      <c r="G53" s="846"/>
      <c r="H53" s="846"/>
      <c r="I53" s="846"/>
      <c r="J53" s="931">
        <v>0</v>
      </c>
    </row>
    <row r="54" spans="1:10" s="688" customFormat="1" ht="13.5" hidden="1" thickBot="1">
      <c r="A54" s="933">
        <v>1122300</v>
      </c>
      <c r="B54" s="757" t="s">
        <v>148</v>
      </c>
      <c r="C54" s="746" t="s">
        <v>1022</v>
      </c>
      <c r="D54" s="847"/>
      <c r="E54" s="852"/>
      <c r="F54" s="846">
        <f>D54+E54</f>
        <v>0</v>
      </c>
      <c r="G54" s="847"/>
      <c r="H54" s="847"/>
      <c r="I54" s="847"/>
      <c r="J54" s="931">
        <v>0</v>
      </c>
    </row>
    <row r="55" spans="1:10" s="688" customFormat="1" ht="28.5" hidden="1">
      <c r="A55" s="928">
        <v>1123000</v>
      </c>
      <c r="B55" s="758" t="s">
        <v>56</v>
      </c>
      <c r="C55" s="734" t="s">
        <v>358</v>
      </c>
      <c r="D55" s="851">
        <f>SUM(D56:D63)</f>
        <v>0</v>
      </c>
      <c r="E55" s="854"/>
      <c r="F55" s="851">
        <f>SUM(F56:F63)</f>
        <v>0</v>
      </c>
      <c r="G55" s="851">
        <f>SUM(G56:G63)</f>
        <v>0</v>
      </c>
      <c r="H55" s="851">
        <f>SUM(H56:H63)</f>
        <v>0</v>
      </c>
      <c r="I55" s="851">
        <f>SUM(I56:I63)</f>
        <v>0</v>
      </c>
      <c r="J55" s="931">
        <f>F55</f>
        <v>0</v>
      </c>
    </row>
    <row r="56" spans="1:10" s="688" customFormat="1" hidden="1">
      <c r="A56" s="935">
        <v>1123100</v>
      </c>
      <c r="B56" s="753" t="s">
        <v>149</v>
      </c>
      <c r="C56" s="738" t="s">
        <v>365</v>
      </c>
      <c r="D56" s="846"/>
      <c r="E56" s="853"/>
      <c r="F56" s="846">
        <f>D56+E56</f>
        <v>0</v>
      </c>
      <c r="G56" s="846"/>
      <c r="H56" s="846"/>
      <c r="I56" s="846"/>
      <c r="J56" s="931">
        <f>F56</f>
        <v>0</v>
      </c>
    </row>
    <row r="57" spans="1:10" s="688" customFormat="1" hidden="1">
      <c r="A57" s="935">
        <v>1123200</v>
      </c>
      <c r="B57" s="753" t="s">
        <v>150</v>
      </c>
      <c r="C57" s="742" t="s">
        <v>366</v>
      </c>
      <c r="D57" s="846">
        <v>0</v>
      </c>
      <c r="E57" s="853"/>
      <c r="F57" s="846">
        <f t="shared" ref="F57:F63" si="2">D57+E57</f>
        <v>0</v>
      </c>
      <c r="G57" s="846">
        <v>0</v>
      </c>
      <c r="H57" s="846">
        <v>0</v>
      </c>
      <c r="I57" s="846">
        <v>0</v>
      </c>
      <c r="J57" s="931">
        <f>F57</f>
        <v>0</v>
      </c>
    </row>
    <row r="58" spans="1:10" s="688" customFormat="1" ht="25.5" hidden="1">
      <c r="A58" s="935">
        <v>1123300</v>
      </c>
      <c r="B58" s="753" t="s">
        <v>151</v>
      </c>
      <c r="C58" s="742" t="s">
        <v>367</v>
      </c>
      <c r="D58" s="846"/>
      <c r="E58" s="853"/>
      <c r="F58" s="846">
        <f t="shared" si="2"/>
        <v>0</v>
      </c>
      <c r="G58" s="846"/>
      <c r="H58" s="846"/>
      <c r="I58" s="846"/>
      <c r="J58" s="931"/>
    </row>
    <row r="59" spans="1:10" s="688" customFormat="1" hidden="1">
      <c r="A59" s="935">
        <v>1123400</v>
      </c>
      <c r="B59" s="753" t="s">
        <v>556</v>
      </c>
      <c r="C59" s="742" t="s">
        <v>368</v>
      </c>
      <c r="D59" s="846">
        <v>0</v>
      </c>
      <c r="E59" s="853"/>
      <c r="F59" s="846">
        <f t="shared" si="2"/>
        <v>0</v>
      </c>
      <c r="G59" s="846">
        <v>0</v>
      </c>
      <c r="H59" s="846">
        <v>0</v>
      </c>
      <c r="I59" s="846">
        <v>0</v>
      </c>
      <c r="J59" s="931">
        <f t="shared" ref="J59:J65" si="3">F59</f>
        <v>0</v>
      </c>
    </row>
    <row r="60" spans="1:10" s="688" customFormat="1" hidden="1">
      <c r="A60" s="935">
        <v>1123500</v>
      </c>
      <c r="B60" s="761" t="s">
        <v>557</v>
      </c>
      <c r="C60" s="762">
        <v>423500</v>
      </c>
      <c r="D60" s="846"/>
      <c r="E60" s="853"/>
      <c r="F60" s="846">
        <f t="shared" si="2"/>
        <v>0</v>
      </c>
      <c r="G60" s="846"/>
      <c r="H60" s="846"/>
      <c r="I60" s="846"/>
      <c r="J60" s="931">
        <f t="shared" si="3"/>
        <v>0</v>
      </c>
    </row>
    <row r="61" spans="1:10" s="688" customFormat="1" hidden="1">
      <c r="A61" s="935">
        <v>1123600</v>
      </c>
      <c r="B61" s="753" t="s">
        <v>186</v>
      </c>
      <c r="C61" s="742" t="s">
        <v>369</v>
      </c>
      <c r="D61" s="846"/>
      <c r="E61" s="853"/>
      <c r="F61" s="846">
        <f t="shared" si="2"/>
        <v>0</v>
      </c>
      <c r="G61" s="846"/>
      <c r="H61" s="846"/>
      <c r="I61" s="846"/>
      <c r="J61" s="931">
        <f t="shared" si="3"/>
        <v>0</v>
      </c>
    </row>
    <row r="62" spans="1:10" s="688" customFormat="1" hidden="1">
      <c r="A62" s="935">
        <v>1123700</v>
      </c>
      <c r="B62" s="753" t="s">
        <v>187</v>
      </c>
      <c r="C62" s="742" t="s">
        <v>370</v>
      </c>
      <c r="D62" s="846">
        <v>0</v>
      </c>
      <c r="E62" s="853"/>
      <c r="F62" s="846">
        <f t="shared" si="2"/>
        <v>0</v>
      </c>
      <c r="G62" s="846">
        <v>0</v>
      </c>
      <c r="H62" s="846">
        <v>0</v>
      </c>
      <c r="I62" s="846">
        <v>0</v>
      </c>
      <c r="J62" s="931">
        <f t="shared" si="3"/>
        <v>0</v>
      </c>
    </row>
    <row r="63" spans="1:10" s="688" customFormat="1" ht="13.5" hidden="1" thickBot="1">
      <c r="A63" s="933">
        <v>1123800</v>
      </c>
      <c r="B63" s="757" t="s">
        <v>188</v>
      </c>
      <c r="C63" s="746" t="s">
        <v>371</v>
      </c>
      <c r="D63" s="847">
        <v>0</v>
      </c>
      <c r="E63" s="852"/>
      <c r="F63" s="846">
        <f t="shared" si="2"/>
        <v>0</v>
      </c>
      <c r="G63" s="847">
        <v>0</v>
      </c>
      <c r="H63" s="847">
        <v>0</v>
      </c>
      <c r="I63" s="847">
        <v>0</v>
      </c>
      <c r="J63" s="931">
        <f t="shared" si="3"/>
        <v>0</v>
      </c>
    </row>
    <row r="64" spans="1:10" s="688" customFormat="1" ht="28.5">
      <c r="A64" s="928">
        <v>1124000</v>
      </c>
      <c r="B64" s="758" t="s">
        <v>213</v>
      </c>
      <c r="C64" s="734" t="s">
        <v>358</v>
      </c>
      <c r="D64" s="858">
        <f>D65</f>
        <v>0</v>
      </c>
      <c r="E64" s="859"/>
      <c r="F64" s="858">
        <f>F65</f>
        <v>0</v>
      </c>
      <c r="G64" s="858">
        <f>G65</f>
        <v>0</v>
      </c>
      <c r="H64" s="858">
        <f>H65</f>
        <v>0</v>
      </c>
      <c r="I64" s="858">
        <f>I65</f>
        <v>0</v>
      </c>
      <c r="J64" s="970">
        <f t="shared" si="3"/>
        <v>0</v>
      </c>
    </row>
    <row r="65" spans="1:10" s="688" customFormat="1" ht="24" customHeight="1" thickBot="1">
      <c r="A65" s="933">
        <v>1124100</v>
      </c>
      <c r="B65" s="757" t="s">
        <v>189</v>
      </c>
      <c r="C65" s="746" t="s">
        <v>214</v>
      </c>
      <c r="D65" s="855">
        <v>0</v>
      </c>
      <c r="E65" s="856"/>
      <c r="F65" s="855">
        <v>0</v>
      </c>
      <c r="G65" s="855"/>
      <c r="H65" s="855"/>
      <c r="I65" s="855"/>
      <c r="J65" s="970">
        <f t="shared" si="3"/>
        <v>0</v>
      </c>
    </row>
    <row r="66" spans="1:10" s="688" customFormat="1" ht="28.5">
      <c r="A66" s="928">
        <v>1125000</v>
      </c>
      <c r="B66" s="758" t="s">
        <v>918</v>
      </c>
      <c r="C66" s="734" t="s">
        <v>358</v>
      </c>
      <c r="D66" s="858">
        <f>D67+D68</f>
        <v>6000</v>
      </c>
      <c r="E66" s="859">
        <v>0</v>
      </c>
      <c r="F66" s="858">
        <f>F67+F68</f>
        <v>6000</v>
      </c>
      <c r="G66" s="858">
        <f>G67+G68</f>
        <v>1000</v>
      </c>
      <c r="H66" s="858">
        <f>H67+H68</f>
        <v>2000</v>
      </c>
      <c r="I66" s="858">
        <f>I67+I68</f>
        <v>6000</v>
      </c>
      <c r="J66" s="970">
        <f>J67+J68</f>
        <v>6000</v>
      </c>
    </row>
    <row r="67" spans="1:10" s="688" customFormat="1" ht="25.5">
      <c r="A67" s="935">
        <v>1125100</v>
      </c>
      <c r="B67" s="1567" t="s">
        <v>190</v>
      </c>
      <c r="C67" s="738" t="s">
        <v>919</v>
      </c>
      <c r="D67" s="861">
        <v>6000</v>
      </c>
      <c r="E67" s="861">
        <v>0</v>
      </c>
      <c r="F67" s="860">
        <f>D67+E67</f>
        <v>6000</v>
      </c>
      <c r="G67" s="860">
        <v>1000</v>
      </c>
      <c r="H67" s="860">
        <v>2000</v>
      </c>
      <c r="I67" s="860">
        <v>6000</v>
      </c>
      <c r="J67" s="970">
        <f t="shared" ref="J67:J73" si="4">F67</f>
        <v>6000</v>
      </c>
    </row>
    <row r="68" spans="1:10" s="688" customFormat="1" ht="26.25" thickBot="1">
      <c r="A68" s="933">
        <v>1125200</v>
      </c>
      <c r="B68" s="757" t="s">
        <v>703</v>
      </c>
      <c r="C68" s="746" t="s">
        <v>1031</v>
      </c>
      <c r="D68" s="855">
        <v>0</v>
      </c>
      <c r="E68" s="856"/>
      <c r="F68" s="860">
        <f>D68+E68</f>
        <v>0</v>
      </c>
      <c r="G68" s="855">
        <v>0</v>
      </c>
      <c r="H68" s="855">
        <v>0</v>
      </c>
      <c r="I68" s="855">
        <v>0</v>
      </c>
      <c r="J68" s="970">
        <f t="shared" si="4"/>
        <v>0</v>
      </c>
    </row>
    <row r="69" spans="1:10" s="688" customFormat="1" ht="18.75" customHeight="1">
      <c r="A69" s="928">
        <v>1126000</v>
      </c>
      <c r="B69" s="758" t="s">
        <v>1032</v>
      </c>
      <c r="C69" s="734" t="s">
        <v>358</v>
      </c>
      <c r="D69" s="858">
        <f>SUM(D70:D77)</f>
        <v>6000</v>
      </c>
      <c r="E69" s="859"/>
      <c r="F69" s="858">
        <f>SUM(F70:F77)</f>
        <v>6000</v>
      </c>
      <c r="G69" s="858">
        <f>SUM(G70:G77)</f>
        <v>1000</v>
      </c>
      <c r="H69" s="858">
        <f>SUM(H70:H77)</f>
        <v>3500</v>
      </c>
      <c r="I69" s="858">
        <f>SUM(I70:I77)</f>
        <v>5000</v>
      </c>
      <c r="J69" s="970">
        <f t="shared" si="4"/>
        <v>6000</v>
      </c>
    </row>
    <row r="70" spans="1:10" s="688" customFormat="1" hidden="1">
      <c r="A70" s="928">
        <v>1126100</v>
      </c>
      <c r="B70" s="753" t="s">
        <v>983</v>
      </c>
      <c r="C70" s="738" t="s">
        <v>1033</v>
      </c>
      <c r="D70" s="860">
        <v>0</v>
      </c>
      <c r="E70" s="861"/>
      <c r="F70" s="860">
        <f>D70+E70</f>
        <v>0</v>
      </c>
      <c r="G70" s="860">
        <v>0</v>
      </c>
      <c r="H70" s="860">
        <v>0</v>
      </c>
      <c r="I70" s="860">
        <v>0</v>
      </c>
      <c r="J70" s="970">
        <f t="shared" si="4"/>
        <v>0</v>
      </c>
    </row>
    <row r="71" spans="1:10" s="688" customFormat="1" hidden="1">
      <c r="A71" s="928">
        <v>1126200</v>
      </c>
      <c r="B71" s="753" t="s">
        <v>984</v>
      </c>
      <c r="C71" s="742" t="s">
        <v>1034</v>
      </c>
      <c r="D71" s="860"/>
      <c r="E71" s="861"/>
      <c r="F71" s="860">
        <f t="shared" ref="F71:F77" si="5">D71+E71</f>
        <v>0</v>
      </c>
      <c r="G71" s="860"/>
      <c r="H71" s="860"/>
      <c r="I71" s="860"/>
      <c r="J71" s="970">
        <f t="shared" si="4"/>
        <v>0</v>
      </c>
    </row>
    <row r="72" spans="1:10" s="688" customFormat="1" hidden="1">
      <c r="A72" s="928">
        <v>1126300</v>
      </c>
      <c r="B72" s="753" t="s">
        <v>390</v>
      </c>
      <c r="C72" s="742" t="s">
        <v>391</v>
      </c>
      <c r="D72" s="860"/>
      <c r="E72" s="861"/>
      <c r="F72" s="860">
        <f t="shared" si="5"/>
        <v>0</v>
      </c>
      <c r="G72" s="860"/>
      <c r="H72" s="860"/>
      <c r="I72" s="860"/>
      <c r="J72" s="970">
        <f t="shared" si="4"/>
        <v>0</v>
      </c>
    </row>
    <row r="73" spans="1:10" s="688" customFormat="1" hidden="1">
      <c r="A73" s="930">
        <v>1126400</v>
      </c>
      <c r="B73" s="763" t="s">
        <v>985</v>
      </c>
      <c r="C73" s="742" t="s">
        <v>392</v>
      </c>
      <c r="D73" s="860">
        <v>0</v>
      </c>
      <c r="E73" s="861"/>
      <c r="F73" s="860">
        <f t="shared" si="5"/>
        <v>0</v>
      </c>
      <c r="G73" s="860">
        <v>0</v>
      </c>
      <c r="H73" s="860">
        <v>0</v>
      </c>
      <c r="I73" s="860">
        <v>0</v>
      </c>
      <c r="J73" s="970">
        <f t="shared" si="4"/>
        <v>0</v>
      </c>
    </row>
    <row r="74" spans="1:10" s="688" customFormat="1" ht="25.5" hidden="1">
      <c r="A74" s="932">
        <v>1126500</v>
      </c>
      <c r="B74" s="764" t="s">
        <v>943</v>
      </c>
      <c r="C74" s="742" t="s">
        <v>393</v>
      </c>
      <c r="D74" s="860"/>
      <c r="E74" s="861"/>
      <c r="F74" s="860">
        <f t="shared" si="5"/>
        <v>0</v>
      </c>
      <c r="G74" s="860"/>
      <c r="H74" s="860"/>
      <c r="I74" s="860"/>
      <c r="J74" s="970">
        <v>0</v>
      </c>
    </row>
    <row r="75" spans="1:10" s="688" customFormat="1">
      <c r="A75" s="930">
        <v>1126600</v>
      </c>
      <c r="B75" s="763" t="s">
        <v>229</v>
      </c>
      <c r="C75" s="742" t="s">
        <v>394</v>
      </c>
      <c r="D75" s="860"/>
      <c r="E75" s="861"/>
      <c r="F75" s="860">
        <f t="shared" si="5"/>
        <v>0</v>
      </c>
      <c r="G75" s="860"/>
      <c r="H75" s="860"/>
      <c r="I75" s="860"/>
      <c r="J75" s="970">
        <f>F75</f>
        <v>0</v>
      </c>
    </row>
    <row r="76" spans="1:10" s="688" customFormat="1">
      <c r="A76" s="930">
        <v>1126700</v>
      </c>
      <c r="B76" s="763" t="s">
        <v>230</v>
      </c>
      <c r="C76" s="742" t="s">
        <v>395</v>
      </c>
      <c r="D76" s="860">
        <v>0</v>
      </c>
      <c r="E76" s="861"/>
      <c r="F76" s="860">
        <f t="shared" si="5"/>
        <v>0</v>
      </c>
      <c r="G76" s="860">
        <v>0</v>
      </c>
      <c r="H76" s="860">
        <v>0</v>
      </c>
      <c r="I76" s="860">
        <v>0</v>
      </c>
      <c r="J76" s="970">
        <f>F76</f>
        <v>0</v>
      </c>
    </row>
    <row r="77" spans="1:10" s="688" customFormat="1" ht="24.75" customHeight="1" thickBot="1">
      <c r="A77" s="934">
        <v>1126800</v>
      </c>
      <c r="B77" s="765" t="s">
        <v>480</v>
      </c>
      <c r="C77" s="746" t="s">
        <v>396</v>
      </c>
      <c r="D77" s="855">
        <v>6000</v>
      </c>
      <c r="E77" s="856">
        <v>0</v>
      </c>
      <c r="F77" s="860">
        <f t="shared" si="5"/>
        <v>6000</v>
      </c>
      <c r="G77" s="855">
        <v>1000</v>
      </c>
      <c r="H77" s="855">
        <v>3500</v>
      </c>
      <c r="I77" s="855">
        <v>5000</v>
      </c>
      <c r="J77" s="970">
        <f>F77</f>
        <v>6000</v>
      </c>
    </row>
    <row r="78" spans="1:10" s="688" customFormat="1" ht="13.5" hidden="1" customHeight="1">
      <c r="A78" s="936">
        <v>1130000</v>
      </c>
      <c r="B78" s="767" t="s">
        <v>294</v>
      </c>
      <c r="C78" s="734" t="s">
        <v>358</v>
      </c>
      <c r="D78" s="858">
        <v>0</v>
      </c>
      <c r="E78" s="859"/>
      <c r="F78" s="858">
        <v>0</v>
      </c>
      <c r="G78" s="858">
        <v>0</v>
      </c>
      <c r="H78" s="858">
        <v>0</v>
      </c>
      <c r="I78" s="858">
        <v>0</v>
      </c>
      <c r="J78" s="970">
        <v>0</v>
      </c>
    </row>
    <row r="79" spans="1:10" s="688" customFormat="1" hidden="1">
      <c r="A79" s="936">
        <v>1130100</v>
      </c>
      <c r="B79" s="763" t="s">
        <v>481</v>
      </c>
      <c r="C79" s="738" t="s">
        <v>295</v>
      </c>
      <c r="D79" s="860"/>
      <c r="E79" s="861"/>
      <c r="F79" s="860"/>
      <c r="G79" s="860"/>
      <c r="H79" s="860"/>
      <c r="I79" s="860"/>
      <c r="J79" s="970">
        <v>0</v>
      </c>
    </row>
    <row r="80" spans="1:10" s="688" customFormat="1" hidden="1">
      <c r="A80" s="936">
        <v>1130200</v>
      </c>
      <c r="B80" s="763" t="s">
        <v>482</v>
      </c>
      <c r="C80" s="742" t="s">
        <v>296</v>
      </c>
      <c r="D80" s="860"/>
      <c r="E80" s="861"/>
      <c r="F80" s="860"/>
      <c r="G80" s="860"/>
      <c r="H80" s="860"/>
      <c r="I80" s="860"/>
      <c r="J80" s="970">
        <v>0</v>
      </c>
    </row>
    <row r="81" spans="1:10" s="688" customFormat="1" hidden="1">
      <c r="A81" s="936">
        <v>1130300</v>
      </c>
      <c r="B81" s="763" t="s">
        <v>483</v>
      </c>
      <c r="C81" s="742" t="s">
        <v>297</v>
      </c>
      <c r="D81" s="860"/>
      <c r="E81" s="861"/>
      <c r="F81" s="860"/>
      <c r="G81" s="860"/>
      <c r="H81" s="860"/>
      <c r="I81" s="860"/>
      <c r="J81" s="970">
        <v>0</v>
      </c>
    </row>
    <row r="82" spans="1:10" s="688" customFormat="1" hidden="1">
      <c r="A82" s="936">
        <v>1130400</v>
      </c>
      <c r="B82" s="768" t="s">
        <v>484</v>
      </c>
      <c r="C82" s="769" t="s">
        <v>298</v>
      </c>
      <c r="D82" s="850"/>
      <c r="E82" s="862"/>
      <c r="F82" s="850"/>
      <c r="G82" s="850"/>
      <c r="H82" s="850"/>
      <c r="I82" s="850"/>
      <c r="J82" s="970">
        <v>0</v>
      </c>
    </row>
    <row r="83" spans="1:10" s="688" customFormat="1" ht="14.25" hidden="1">
      <c r="A83" s="930">
        <v>1131000</v>
      </c>
      <c r="B83" s="770" t="s">
        <v>299</v>
      </c>
      <c r="C83" s="771" t="s">
        <v>358</v>
      </c>
      <c r="D83" s="860"/>
      <c r="E83" s="861"/>
      <c r="F83" s="860"/>
      <c r="G83" s="860"/>
      <c r="H83" s="860"/>
      <c r="I83" s="860"/>
      <c r="J83" s="970">
        <v>0</v>
      </c>
    </row>
    <row r="84" spans="1:10" s="688" customFormat="1" ht="25.5" hidden="1">
      <c r="A84" s="930">
        <v>1131100</v>
      </c>
      <c r="B84" s="763" t="s">
        <v>588</v>
      </c>
      <c r="C84" s="738" t="s">
        <v>300</v>
      </c>
      <c r="D84" s="860"/>
      <c r="E84" s="861"/>
      <c r="F84" s="860"/>
      <c r="G84" s="860"/>
      <c r="H84" s="860"/>
      <c r="I84" s="860"/>
      <c r="J84" s="970">
        <v>0</v>
      </c>
    </row>
    <row r="85" spans="1:10" s="688" customFormat="1" hidden="1">
      <c r="A85" s="930">
        <v>1131200</v>
      </c>
      <c r="B85" s="763" t="s">
        <v>589</v>
      </c>
      <c r="C85" s="742" t="s">
        <v>301</v>
      </c>
      <c r="D85" s="860"/>
      <c r="E85" s="861"/>
      <c r="F85" s="860"/>
      <c r="G85" s="860"/>
      <c r="H85" s="860"/>
      <c r="I85" s="860"/>
      <c r="J85" s="970">
        <v>0</v>
      </c>
    </row>
    <row r="86" spans="1:10" s="688" customFormat="1" ht="13.5" hidden="1" thickBot="1">
      <c r="A86" s="930">
        <v>1131300</v>
      </c>
      <c r="B86" s="765" t="s">
        <v>590</v>
      </c>
      <c r="C86" s="746" t="s">
        <v>302</v>
      </c>
      <c r="D86" s="855"/>
      <c r="E86" s="856"/>
      <c r="F86" s="855"/>
      <c r="G86" s="855"/>
      <c r="H86" s="855"/>
      <c r="I86" s="855"/>
      <c r="J86" s="970">
        <v>0</v>
      </c>
    </row>
    <row r="87" spans="1:10" s="688" customFormat="1" ht="14.25" hidden="1">
      <c r="A87" s="937">
        <v>1140000</v>
      </c>
      <c r="B87" s="767" t="s">
        <v>303</v>
      </c>
      <c r="C87" s="734" t="s">
        <v>358</v>
      </c>
      <c r="D87" s="858">
        <v>0</v>
      </c>
      <c r="E87" s="859"/>
      <c r="F87" s="858">
        <v>0</v>
      </c>
      <c r="G87" s="858">
        <v>0</v>
      </c>
      <c r="H87" s="858">
        <v>0</v>
      </c>
      <c r="I87" s="858">
        <v>0</v>
      </c>
      <c r="J87" s="970">
        <v>0</v>
      </c>
    </row>
    <row r="88" spans="1:10" s="688" customFormat="1" ht="25.5" hidden="1">
      <c r="A88" s="937">
        <v>1141000</v>
      </c>
      <c r="B88" s="763" t="s">
        <v>304</v>
      </c>
      <c r="C88" s="738" t="s">
        <v>1003</v>
      </c>
      <c r="D88" s="860"/>
      <c r="E88" s="861"/>
      <c r="F88" s="860"/>
      <c r="G88" s="860"/>
      <c r="H88" s="860"/>
      <c r="I88" s="860"/>
      <c r="J88" s="970">
        <v>0</v>
      </c>
    </row>
    <row r="89" spans="1:10" s="688" customFormat="1" ht="25.5" hidden="1">
      <c r="A89" s="937">
        <v>1142000</v>
      </c>
      <c r="B89" s="763" t="s">
        <v>42</v>
      </c>
      <c r="C89" s="742" t="s">
        <v>43</v>
      </c>
      <c r="D89" s="860"/>
      <c r="E89" s="861"/>
      <c r="F89" s="860"/>
      <c r="G89" s="860"/>
      <c r="H89" s="860"/>
      <c r="I89" s="860"/>
      <c r="J89" s="970">
        <v>0</v>
      </c>
    </row>
    <row r="90" spans="1:10" s="688" customFormat="1" ht="25.5" hidden="1">
      <c r="A90" s="937">
        <v>1143000</v>
      </c>
      <c r="B90" s="763" t="s">
        <v>44</v>
      </c>
      <c r="C90" s="742" t="s">
        <v>45</v>
      </c>
      <c r="D90" s="860"/>
      <c r="E90" s="861"/>
      <c r="F90" s="860"/>
      <c r="G90" s="860"/>
      <c r="H90" s="860"/>
      <c r="I90" s="860"/>
      <c r="J90" s="970">
        <v>0</v>
      </c>
    </row>
    <row r="91" spans="1:10" s="688" customFormat="1" ht="26.25" hidden="1" thickBot="1">
      <c r="A91" s="933">
        <v>1144000</v>
      </c>
      <c r="B91" s="765" t="s">
        <v>46</v>
      </c>
      <c r="C91" s="746" t="s">
        <v>439</v>
      </c>
      <c r="D91" s="855"/>
      <c r="E91" s="856"/>
      <c r="F91" s="855"/>
      <c r="G91" s="855"/>
      <c r="H91" s="855"/>
      <c r="I91" s="855"/>
      <c r="J91" s="970">
        <v>0</v>
      </c>
    </row>
    <row r="92" spans="1:10" s="688" customFormat="1" ht="22.5" hidden="1" customHeight="1">
      <c r="A92" s="938">
        <v>1150000</v>
      </c>
      <c r="B92" s="939" t="s">
        <v>730</v>
      </c>
      <c r="C92" s="734" t="s">
        <v>358</v>
      </c>
      <c r="D92" s="858">
        <f>D99</f>
        <v>0</v>
      </c>
      <c r="E92" s="859"/>
      <c r="F92" s="858">
        <f>F99</f>
        <v>0</v>
      </c>
      <c r="G92" s="858">
        <f>G99</f>
        <v>0</v>
      </c>
      <c r="H92" s="858">
        <f>H99</f>
        <v>0</v>
      </c>
      <c r="I92" s="858">
        <f>I99</f>
        <v>0</v>
      </c>
      <c r="J92" s="970">
        <f>F92</f>
        <v>0</v>
      </c>
    </row>
    <row r="93" spans="1:10" s="688" customFormat="1" ht="25.5" hidden="1">
      <c r="A93" s="940">
        <v>1151000</v>
      </c>
      <c r="B93" s="941" t="s">
        <v>681</v>
      </c>
      <c r="C93" s="734" t="s">
        <v>358</v>
      </c>
      <c r="D93" s="863">
        <v>0</v>
      </c>
      <c r="E93" s="864"/>
      <c r="F93" s="863">
        <v>0</v>
      </c>
      <c r="G93" s="863">
        <v>0</v>
      </c>
      <c r="H93" s="863">
        <v>0</v>
      </c>
      <c r="I93" s="863">
        <v>0</v>
      </c>
      <c r="J93" s="970">
        <v>0</v>
      </c>
    </row>
    <row r="94" spans="1:10" s="688" customFormat="1" ht="25.5" hidden="1">
      <c r="A94" s="940">
        <v>1151100</v>
      </c>
      <c r="B94" s="943" t="s">
        <v>265</v>
      </c>
      <c r="C94" s="944">
        <v>461100</v>
      </c>
      <c r="D94" s="863"/>
      <c r="E94" s="864"/>
      <c r="F94" s="863"/>
      <c r="G94" s="863"/>
      <c r="H94" s="863"/>
      <c r="I94" s="863"/>
      <c r="J94" s="970">
        <v>0</v>
      </c>
    </row>
    <row r="95" spans="1:10" s="688" customFormat="1" ht="25.5" hidden="1">
      <c r="A95" s="940">
        <v>1151200</v>
      </c>
      <c r="B95" s="943" t="s">
        <v>637</v>
      </c>
      <c r="C95" s="944">
        <v>461200</v>
      </c>
      <c r="D95" s="863"/>
      <c r="E95" s="864"/>
      <c r="F95" s="863"/>
      <c r="G95" s="863"/>
      <c r="H95" s="863"/>
      <c r="I95" s="863"/>
      <c r="J95" s="970">
        <v>0</v>
      </c>
    </row>
    <row r="96" spans="1:10" s="688" customFormat="1" ht="25.5" hidden="1">
      <c r="A96" s="940">
        <v>1152000</v>
      </c>
      <c r="B96" s="945" t="s">
        <v>518</v>
      </c>
      <c r="C96" s="946" t="s">
        <v>358</v>
      </c>
      <c r="D96" s="947">
        <v>0</v>
      </c>
      <c r="E96" s="1124"/>
      <c r="F96" s="947">
        <v>0</v>
      </c>
      <c r="G96" s="947">
        <v>0</v>
      </c>
      <c r="H96" s="947">
        <v>0</v>
      </c>
      <c r="I96" s="947">
        <v>0</v>
      </c>
      <c r="J96" s="970">
        <v>0</v>
      </c>
    </row>
    <row r="97" spans="1:10" s="688" customFormat="1" ht="25.5" hidden="1">
      <c r="A97" s="940">
        <v>1152100</v>
      </c>
      <c r="B97" s="948" t="s">
        <v>541</v>
      </c>
      <c r="C97" s="944">
        <v>462100</v>
      </c>
      <c r="D97" s="860"/>
      <c r="E97" s="861"/>
      <c r="F97" s="860"/>
      <c r="G97" s="860"/>
      <c r="H97" s="860"/>
      <c r="I97" s="860"/>
      <c r="J97" s="970">
        <v>0</v>
      </c>
    </row>
    <row r="98" spans="1:10" s="688" customFormat="1" ht="26.25" hidden="1" thickBot="1">
      <c r="A98" s="950">
        <v>1152200</v>
      </c>
      <c r="B98" s="951" t="s">
        <v>759</v>
      </c>
      <c r="C98" s="1539">
        <v>462200</v>
      </c>
      <c r="D98" s="855"/>
      <c r="E98" s="856"/>
      <c r="F98" s="855"/>
      <c r="G98" s="855"/>
      <c r="H98" s="855"/>
      <c r="I98" s="855"/>
      <c r="J98" s="970">
        <v>0</v>
      </c>
    </row>
    <row r="99" spans="1:10" s="688" customFormat="1" ht="25.5" hidden="1">
      <c r="A99" s="938">
        <v>1153000</v>
      </c>
      <c r="B99" s="954" t="s">
        <v>760</v>
      </c>
      <c r="C99" s="955" t="s">
        <v>358</v>
      </c>
      <c r="D99" s="956">
        <f>D114</f>
        <v>0</v>
      </c>
      <c r="E99" s="1125"/>
      <c r="F99" s="956">
        <f>F114</f>
        <v>0</v>
      </c>
      <c r="G99" s="956">
        <f>G114</f>
        <v>0</v>
      </c>
      <c r="H99" s="956">
        <f>H114</f>
        <v>0</v>
      </c>
      <c r="I99" s="956">
        <f>I114</f>
        <v>0</v>
      </c>
      <c r="J99" s="970">
        <f>F99</f>
        <v>0</v>
      </c>
    </row>
    <row r="100" spans="1:10" s="688" customFormat="1" ht="24" hidden="1" customHeight="1">
      <c r="A100" s="940">
        <v>1153100</v>
      </c>
      <c r="B100" s="948" t="s">
        <v>761</v>
      </c>
      <c r="C100" s="944">
        <v>463100</v>
      </c>
      <c r="D100" s="947"/>
      <c r="E100" s="1124"/>
      <c r="F100" s="947"/>
      <c r="G100" s="947"/>
      <c r="H100" s="947"/>
      <c r="I100" s="947"/>
      <c r="J100" s="970">
        <v>0</v>
      </c>
    </row>
    <row r="101" spans="1:10" s="688" customFormat="1" hidden="1">
      <c r="A101" s="940">
        <v>1153200</v>
      </c>
      <c r="B101" s="948" t="s">
        <v>101</v>
      </c>
      <c r="C101" s="944">
        <v>463200</v>
      </c>
      <c r="D101" s="947"/>
      <c r="E101" s="1124"/>
      <c r="F101" s="947"/>
      <c r="G101" s="947"/>
      <c r="H101" s="947"/>
      <c r="I101" s="947"/>
      <c r="J101" s="970">
        <v>0</v>
      </c>
    </row>
    <row r="102" spans="1:10" s="688" customFormat="1" ht="38.25" hidden="1">
      <c r="A102" s="940">
        <v>1153300</v>
      </c>
      <c r="B102" s="948" t="s">
        <v>501</v>
      </c>
      <c r="C102" s="944">
        <v>463300</v>
      </c>
      <c r="D102" s="947"/>
      <c r="E102" s="1124"/>
      <c r="F102" s="947"/>
      <c r="G102" s="947"/>
      <c r="H102" s="947"/>
      <c r="I102" s="947"/>
      <c r="J102" s="970">
        <v>0</v>
      </c>
    </row>
    <row r="103" spans="1:10" s="688" customFormat="1" ht="38.25" hidden="1">
      <c r="A103" s="940">
        <v>1153400</v>
      </c>
      <c r="B103" s="948" t="s">
        <v>502</v>
      </c>
      <c r="C103" s="944">
        <v>463400</v>
      </c>
      <c r="D103" s="947"/>
      <c r="E103" s="1124"/>
      <c r="F103" s="947"/>
      <c r="G103" s="947"/>
      <c r="H103" s="947"/>
      <c r="I103" s="947"/>
      <c r="J103" s="970">
        <v>0</v>
      </c>
    </row>
    <row r="104" spans="1:10" s="688" customFormat="1" hidden="1">
      <c r="A104" s="940">
        <v>1153500</v>
      </c>
      <c r="B104" s="957" t="s">
        <v>503</v>
      </c>
      <c r="C104" s="944">
        <v>463500</v>
      </c>
      <c r="D104" s="947"/>
      <c r="E104" s="1124"/>
      <c r="F104" s="947"/>
      <c r="G104" s="947"/>
      <c r="H104" s="947"/>
      <c r="I104" s="947"/>
      <c r="J104" s="970">
        <v>0</v>
      </c>
    </row>
    <row r="105" spans="1:10" s="688" customFormat="1" ht="38.25" hidden="1">
      <c r="A105" s="940">
        <v>1153700</v>
      </c>
      <c r="B105" s="957" t="s">
        <v>504</v>
      </c>
      <c r="C105" s="944">
        <v>463700</v>
      </c>
      <c r="D105" s="947"/>
      <c r="E105" s="1124"/>
      <c r="F105" s="947"/>
      <c r="G105" s="947"/>
      <c r="H105" s="947"/>
      <c r="I105" s="947"/>
      <c r="J105" s="970">
        <v>0</v>
      </c>
    </row>
    <row r="106" spans="1:10" s="688" customFormat="1" ht="38.25" hidden="1">
      <c r="A106" s="940">
        <v>1153800</v>
      </c>
      <c r="B106" s="957" t="s">
        <v>995</v>
      </c>
      <c r="C106" s="944">
        <v>463800</v>
      </c>
      <c r="D106" s="947"/>
      <c r="E106" s="1124"/>
      <c r="F106" s="947"/>
      <c r="G106" s="947"/>
      <c r="H106" s="947"/>
      <c r="I106" s="947"/>
      <c r="J106" s="970">
        <v>0</v>
      </c>
    </row>
    <row r="107" spans="1:10" s="688" customFormat="1" hidden="1">
      <c r="A107" s="940">
        <v>1153900</v>
      </c>
      <c r="B107" s="957" t="s">
        <v>996</v>
      </c>
      <c r="C107" s="944">
        <v>463900</v>
      </c>
      <c r="D107" s="947"/>
      <c r="E107" s="1124"/>
      <c r="F107" s="947"/>
      <c r="G107" s="947"/>
      <c r="H107" s="947"/>
      <c r="I107" s="947"/>
      <c r="J107" s="970">
        <v>0</v>
      </c>
    </row>
    <row r="108" spans="1:10" s="688" customFormat="1" ht="25.5" hidden="1">
      <c r="A108" s="940">
        <v>1154000</v>
      </c>
      <c r="B108" s="958" t="s">
        <v>997</v>
      </c>
      <c r="C108" s="946" t="s">
        <v>358</v>
      </c>
      <c r="D108" s="947">
        <v>0</v>
      </c>
      <c r="E108" s="1124"/>
      <c r="F108" s="947">
        <v>0</v>
      </c>
      <c r="G108" s="947">
        <v>0</v>
      </c>
      <c r="H108" s="947">
        <v>0</v>
      </c>
      <c r="I108" s="947">
        <v>0</v>
      </c>
      <c r="J108" s="970">
        <v>0</v>
      </c>
    </row>
    <row r="109" spans="1:10" s="688" customFormat="1" ht="25.5" hidden="1">
      <c r="A109" s="940">
        <v>1154100</v>
      </c>
      <c r="B109" s="957" t="s">
        <v>210</v>
      </c>
      <c r="C109" s="944">
        <v>465100</v>
      </c>
      <c r="D109" s="959"/>
      <c r="E109" s="1126"/>
      <c r="F109" s="959"/>
      <c r="G109" s="959"/>
      <c r="H109" s="959"/>
      <c r="I109" s="959"/>
      <c r="J109" s="970">
        <v>0</v>
      </c>
    </row>
    <row r="110" spans="1:10" s="688" customFormat="1" hidden="1">
      <c r="A110" s="940">
        <v>1154200</v>
      </c>
      <c r="B110" s="957" t="s">
        <v>211</v>
      </c>
      <c r="C110" s="944">
        <v>465200</v>
      </c>
      <c r="D110" s="959"/>
      <c r="E110" s="1126"/>
      <c r="F110" s="959"/>
      <c r="G110" s="959"/>
      <c r="H110" s="959"/>
      <c r="I110" s="959"/>
      <c r="J110" s="970">
        <v>0</v>
      </c>
    </row>
    <row r="111" spans="1:10" s="688" customFormat="1" hidden="1">
      <c r="A111" s="940">
        <v>1154300</v>
      </c>
      <c r="B111" s="957" t="s">
        <v>212</v>
      </c>
      <c r="C111" s="944">
        <v>465300</v>
      </c>
      <c r="D111" s="959"/>
      <c r="E111" s="1126"/>
      <c r="F111" s="959"/>
      <c r="G111" s="959"/>
      <c r="H111" s="959"/>
      <c r="I111" s="959"/>
      <c r="J111" s="970">
        <v>0</v>
      </c>
    </row>
    <row r="112" spans="1:10" s="688" customFormat="1" ht="38.25" hidden="1">
      <c r="A112" s="940">
        <v>1154500</v>
      </c>
      <c r="B112" s="957" t="s">
        <v>67</v>
      </c>
      <c r="C112" s="944">
        <v>465500</v>
      </c>
      <c r="D112" s="959"/>
      <c r="E112" s="1126"/>
      <c r="F112" s="959"/>
      <c r="G112" s="959"/>
      <c r="H112" s="959"/>
      <c r="I112" s="959"/>
      <c r="J112" s="970">
        <v>0</v>
      </c>
    </row>
    <row r="113" spans="1:10" s="688" customFormat="1" ht="24.75" hidden="1" customHeight="1">
      <c r="A113" s="940">
        <v>1154600</v>
      </c>
      <c r="B113" s="957" t="s">
        <v>68</v>
      </c>
      <c r="C113" s="944">
        <v>465600</v>
      </c>
      <c r="D113" s="860"/>
      <c r="E113" s="861"/>
      <c r="F113" s="860"/>
      <c r="G113" s="860"/>
      <c r="H113" s="860"/>
      <c r="I113" s="860"/>
      <c r="J113" s="970">
        <v>0</v>
      </c>
    </row>
    <row r="114" spans="1:10" s="688" customFormat="1" ht="29.25" hidden="1" customHeight="1" thickBot="1">
      <c r="A114" s="950">
        <v>1154700</v>
      </c>
      <c r="B114" s="962" t="s">
        <v>78</v>
      </c>
      <c r="C114" s="746" t="s">
        <v>79</v>
      </c>
      <c r="D114" s="855">
        <v>0</v>
      </c>
      <c r="E114" s="856">
        <v>0</v>
      </c>
      <c r="F114" s="855">
        <f>D114+E114</f>
        <v>0</v>
      </c>
      <c r="G114" s="855">
        <v>0</v>
      </c>
      <c r="H114" s="855">
        <v>0</v>
      </c>
      <c r="I114" s="855">
        <v>0</v>
      </c>
      <c r="J114" s="970">
        <f>F114</f>
        <v>0</v>
      </c>
    </row>
    <row r="115" spans="1:10" s="688" customFormat="1" ht="21.75" hidden="1" customHeight="1">
      <c r="A115" s="963">
        <v>1160000</v>
      </c>
      <c r="B115" s="780" t="s">
        <v>80</v>
      </c>
      <c r="C115" s="734" t="s">
        <v>358</v>
      </c>
      <c r="D115" s="858">
        <v>0</v>
      </c>
      <c r="E115" s="859"/>
      <c r="F115" s="858">
        <v>0</v>
      </c>
      <c r="G115" s="858">
        <v>0</v>
      </c>
      <c r="H115" s="858">
        <v>0</v>
      </c>
      <c r="I115" s="858">
        <v>0</v>
      </c>
      <c r="J115" s="931">
        <v>0</v>
      </c>
    </row>
    <row r="116" spans="1:10" s="688" customFormat="1" hidden="1">
      <c r="A116" s="935">
        <v>1161000</v>
      </c>
      <c r="B116" s="782" t="s">
        <v>81</v>
      </c>
      <c r="C116" s="783" t="s">
        <v>358</v>
      </c>
      <c r="D116" s="860">
        <v>0</v>
      </c>
      <c r="E116" s="861"/>
      <c r="F116" s="860">
        <v>0</v>
      </c>
      <c r="G116" s="860">
        <v>0</v>
      </c>
      <c r="H116" s="860">
        <v>0</v>
      </c>
      <c r="I116" s="860">
        <v>0</v>
      </c>
      <c r="J116" s="931">
        <v>0</v>
      </c>
    </row>
    <row r="117" spans="1:10" s="688" customFormat="1" ht="25.5" hidden="1">
      <c r="A117" s="935">
        <v>1161100</v>
      </c>
      <c r="B117" s="741" t="s">
        <v>1705</v>
      </c>
      <c r="C117" s="762">
        <v>471100</v>
      </c>
      <c r="D117" s="860"/>
      <c r="E117" s="861"/>
      <c r="F117" s="860"/>
      <c r="G117" s="860"/>
      <c r="H117" s="860"/>
      <c r="I117" s="860"/>
      <c r="J117" s="931">
        <v>0</v>
      </c>
    </row>
    <row r="118" spans="1:10" s="688" customFormat="1" ht="25.5" hidden="1">
      <c r="A118" s="935">
        <v>1161200</v>
      </c>
      <c r="B118" s="776" t="s">
        <v>1667</v>
      </c>
      <c r="C118" s="762">
        <v>471200</v>
      </c>
      <c r="D118" s="860"/>
      <c r="E118" s="861"/>
      <c r="F118" s="860"/>
      <c r="G118" s="860"/>
      <c r="H118" s="860"/>
      <c r="I118" s="860"/>
      <c r="J118" s="931">
        <v>0</v>
      </c>
    </row>
    <row r="119" spans="1:10" s="688" customFormat="1" ht="25.5" hidden="1">
      <c r="A119" s="935">
        <v>1162000</v>
      </c>
      <c r="B119" s="782" t="s">
        <v>1125</v>
      </c>
      <c r="C119" s="783" t="s">
        <v>358</v>
      </c>
      <c r="D119" s="860">
        <v>0</v>
      </c>
      <c r="E119" s="861"/>
      <c r="F119" s="860">
        <v>0</v>
      </c>
      <c r="G119" s="860">
        <v>0</v>
      </c>
      <c r="H119" s="860">
        <v>0</v>
      </c>
      <c r="I119" s="860">
        <v>0</v>
      </c>
      <c r="J119" s="931">
        <v>0</v>
      </c>
    </row>
    <row r="120" spans="1:10" s="688" customFormat="1" ht="25.5" hidden="1">
      <c r="A120" s="935">
        <v>1162100</v>
      </c>
      <c r="B120" s="776" t="s">
        <v>1668</v>
      </c>
      <c r="C120" s="742" t="s">
        <v>130</v>
      </c>
      <c r="D120" s="860"/>
      <c r="E120" s="861"/>
      <c r="F120" s="860"/>
      <c r="G120" s="860"/>
      <c r="H120" s="860"/>
      <c r="I120" s="860"/>
      <c r="J120" s="931">
        <v>0</v>
      </c>
    </row>
    <row r="121" spans="1:10" s="688" customFormat="1" hidden="1">
      <c r="A121" s="935">
        <v>1162200</v>
      </c>
      <c r="B121" s="776" t="s">
        <v>1669</v>
      </c>
      <c r="C121" s="742" t="s">
        <v>24</v>
      </c>
      <c r="D121" s="860"/>
      <c r="E121" s="861"/>
      <c r="F121" s="860"/>
      <c r="G121" s="860"/>
      <c r="H121" s="860"/>
      <c r="I121" s="860"/>
      <c r="J121" s="931">
        <v>0</v>
      </c>
    </row>
    <row r="122" spans="1:10" s="688" customFormat="1" ht="25.5" hidden="1">
      <c r="A122" s="935">
        <v>1162300</v>
      </c>
      <c r="B122" s="776" t="s">
        <v>1670</v>
      </c>
      <c r="C122" s="742" t="s">
        <v>26</v>
      </c>
      <c r="D122" s="860"/>
      <c r="E122" s="861"/>
      <c r="F122" s="860"/>
      <c r="G122" s="860"/>
      <c r="H122" s="860"/>
      <c r="I122" s="860"/>
      <c r="J122" s="931">
        <v>0</v>
      </c>
    </row>
    <row r="123" spans="1:10" s="688" customFormat="1" hidden="1">
      <c r="A123" s="935">
        <v>1162400</v>
      </c>
      <c r="B123" s="776" t="s">
        <v>1671</v>
      </c>
      <c r="C123" s="742" t="s">
        <v>832</v>
      </c>
      <c r="D123" s="860"/>
      <c r="E123" s="861"/>
      <c r="F123" s="860"/>
      <c r="G123" s="860"/>
      <c r="H123" s="860"/>
      <c r="I123" s="860"/>
      <c r="J123" s="931">
        <v>0</v>
      </c>
    </row>
    <row r="124" spans="1:10" s="688" customFormat="1" ht="25.5" hidden="1">
      <c r="A124" s="935">
        <v>1162500</v>
      </c>
      <c r="B124" s="776" t="s">
        <v>1672</v>
      </c>
      <c r="C124" s="742" t="s">
        <v>834</v>
      </c>
      <c r="D124" s="860"/>
      <c r="E124" s="861"/>
      <c r="F124" s="860"/>
      <c r="G124" s="860"/>
      <c r="H124" s="860"/>
      <c r="I124" s="860"/>
      <c r="J124" s="931">
        <v>0</v>
      </c>
    </row>
    <row r="125" spans="1:10" s="688" customFormat="1" hidden="1">
      <c r="A125" s="935">
        <v>1162600</v>
      </c>
      <c r="B125" s="776" t="s">
        <v>1673</v>
      </c>
      <c r="C125" s="742" t="s">
        <v>511</v>
      </c>
      <c r="D125" s="860"/>
      <c r="E125" s="861"/>
      <c r="F125" s="860"/>
      <c r="G125" s="860"/>
      <c r="H125" s="860"/>
      <c r="I125" s="860"/>
      <c r="J125" s="931">
        <v>0</v>
      </c>
    </row>
    <row r="126" spans="1:10" s="688" customFormat="1" ht="25.5" hidden="1">
      <c r="A126" s="935">
        <v>1162700</v>
      </c>
      <c r="B126" s="741" t="s">
        <v>1674</v>
      </c>
      <c r="C126" s="742" t="s">
        <v>513</v>
      </c>
      <c r="D126" s="860"/>
      <c r="E126" s="861"/>
      <c r="F126" s="860"/>
      <c r="G126" s="860"/>
      <c r="H126" s="860"/>
      <c r="I126" s="860"/>
      <c r="J126" s="931">
        <v>0</v>
      </c>
    </row>
    <row r="127" spans="1:10" s="688" customFormat="1" hidden="1">
      <c r="A127" s="935">
        <v>1162800</v>
      </c>
      <c r="B127" s="776" t="s">
        <v>1675</v>
      </c>
      <c r="C127" s="742" t="s">
        <v>872</v>
      </c>
      <c r="D127" s="949"/>
      <c r="E127" s="992"/>
      <c r="F127" s="949"/>
      <c r="G127" s="949"/>
      <c r="H127" s="949"/>
      <c r="I127" s="949"/>
      <c r="J127" s="931">
        <v>0</v>
      </c>
    </row>
    <row r="128" spans="1:10" s="688" customFormat="1" hidden="1">
      <c r="A128" s="964">
        <v>1162900</v>
      </c>
      <c r="B128" s="776" t="s">
        <v>1676</v>
      </c>
      <c r="C128" s="742" t="s">
        <v>874</v>
      </c>
      <c r="D128" s="949"/>
      <c r="E128" s="992"/>
      <c r="F128" s="949"/>
      <c r="G128" s="949"/>
      <c r="H128" s="949"/>
      <c r="I128" s="949"/>
      <c r="J128" s="931">
        <v>0</v>
      </c>
    </row>
    <row r="129" spans="1:10" s="688" customFormat="1" hidden="1">
      <c r="A129" s="964">
        <v>1163000</v>
      </c>
      <c r="B129" s="782" t="s">
        <v>58</v>
      </c>
      <c r="C129" s="771" t="s">
        <v>358</v>
      </c>
      <c r="D129" s="949">
        <v>0</v>
      </c>
      <c r="E129" s="992"/>
      <c r="F129" s="949">
        <v>0</v>
      </c>
      <c r="G129" s="949">
        <v>0</v>
      </c>
      <c r="H129" s="949">
        <v>0</v>
      </c>
      <c r="I129" s="949">
        <v>0</v>
      </c>
      <c r="J129" s="931">
        <v>0</v>
      </c>
    </row>
    <row r="130" spans="1:10" s="688" customFormat="1" ht="12.75" hidden="1" customHeight="1" thickBot="1">
      <c r="A130" s="965">
        <v>1163100</v>
      </c>
      <c r="B130" s="765" t="s">
        <v>798</v>
      </c>
      <c r="C130" s="746" t="s">
        <v>799</v>
      </c>
      <c r="D130" s="953"/>
      <c r="E130" s="993"/>
      <c r="F130" s="953"/>
      <c r="G130" s="953"/>
      <c r="H130" s="953"/>
      <c r="I130" s="953"/>
      <c r="J130" s="931">
        <v>0</v>
      </c>
    </row>
    <row r="131" spans="1:10" s="688" customFormat="1" hidden="1">
      <c r="A131" s="966">
        <v>1170000</v>
      </c>
      <c r="B131" s="788" t="s">
        <v>875</v>
      </c>
      <c r="C131" s="734" t="s">
        <v>358</v>
      </c>
      <c r="D131" s="967">
        <f>D135</f>
        <v>0</v>
      </c>
      <c r="E131" s="994"/>
      <c r="F131" s="967">
        <f>F135</f>
        <v>0</v>
      </c>
      <c r="G131" s="967">
        <f>G135</f>
        <v>0</v>
      </c>
      <c r="H131" s="967">
        <f>H135</f>
        <v>0</v>
      </c>
      <c r="I131" s="967">
        <f>I135</f>
        <v>0</v>
      </c>
      <c r="J131" s="931">
        <f>J135</f>
        <v>0</v>
      </c>
    </row>
    <row r="132" spans="1:10" s="688" customFormat="1" ht="38.25" hidden="1">
      <c r="A132" s="964">
        <v>1171000</v>
      </c>
      <c r="B132" s="792" t="s">
        <v>215</v>
      </c>
      <c r="C132" s="734" t="s">
        <v>358</v>
      </c>
      <c r="D132" s="865">
        <v>0</v>
      </c>
      <c r="E132" s="866"/>
      <c r="F132" s="865">
        <v>0</v>
      </c>
      <c r="G132" s="865">
        <v>0</v>
      </c>
      <c r="H132" s="865">
        <v>0</v>
      </c>
      <c r="I132" s="865">
        <v>0</v>
      </c>
      <c r="J132" s="931">
        <v>0</v>
      </c>
    </row>
    <row r="133" spans="1:10" s="688" customFormat="1" ht="38.25" hidden="1">
      <c r="A133" s="964">
        <v>1171100</v>
      </c>
      <c r="B133" s="741" t="s">
        <v>1677</v>
      </c>
      <c r="C133" s="738" t="s">
        <v>479</v>
      </c>
      <c r="D133" s="949"/>
      <c r="E133" s="992"/>
      <c r="F133" s="949"/>
      <c r="G133" s="949"/>
      <c r="H133" s="949"/>
      <c r="I133" s="949"/>
      <c r="J133" s="931">
        <v>0</v>
      </c>
    </row>
    <row r="134" spans="1:10" s="688" customFormat="1" ht="25.5" hidden="1">
      <c r="A134" s="964">
        <v>1171200</v>
      </c>
      <c r="B134" s="776" t="s">
        <v>1678</v>
      </c>
      <c r="C134" s="794" t="s">
        <v>352</v>
      </c>
      <c r="D134" s="949"/>
      <c r="E134" s="992"/>
      <c r="F134" s="949"/>
      <c r="G134" s="949"/>
      <c r="H134" s="949"/>
      <c r="I134" s="949"/>
      <c r="J134" s="931">
        <v>0</v>
      </c>
    </row>
    <row r="135" spans="1:10" s="688" customFormat="1" ht="51" hidden="1">
      <c r="A135" s="935">
        <v>1172000</v>
      </c>
      <c r="B135" s="795" t="s">
        <v>1017</v>
      </c>
      <c r="C135" s="771" t="s">
        <v>358</v>
      </c>
      <c r="D135" s="967">
        <f>D137+D138</f>
        <v>0</v>
      </c>
      <c r="E135" s="994"/>
      <c r="F135" s="967">
        <f>F137+F138</f>
        <v>0</v>
      </c>
      <c r="G135" s="967">
        <f>G137+G138</f>
        <v>0</v>
      </c>
      <c r="H135" s="967">
        <f>H137+H138</f>
        <v>0</v>
      </c>
      <c r="I135" s="967">
        <f>I137+I138</f>
        <v>0</v>
      </c>
      <c r="J135" s="931">
        <f>F135</f>
        <v>0</v>
      </c>
    </row>
    <row r="136" spans="1:10" s="688" customFormat="1" hidden="1">
      <c r="A136" s="935">
        <v>1172100</v>
      </c>
      <c r="B136" s="763" t="s">
        <v>1102</v>
      </c>
      <c r="C136" s="738" t="s">
        <v>1018</v>
      </c>
      <c r="D136" s="949"/>
      <c r="E136" s="853"/>
      <c r="F136" s="949"/>
      <c r="G136" s="949"/>
      <c r="H136" s="949"/>
      <c r="I136" s="949"/>
      <c r="J136" s="931">
        <v>0</v>
      </c>
    </row>
    <row r="137" spans="1:10" s="688" customFormat="1" hidden="1">
      <c r="A137" s="935">
        <v>1172200</v>
      </c>
      <c r="B137" s="763" t="s">
        <v>1103</v>
      </c>
      <c r="C137" s="796">
        <v>482200</v>
      </c>
      <c r="D137" s="949">
        <v>0</v>
      </c>
      <c r="E137" s="853"/>
      <c r="F137" s="949">
        <v>0</v>
      </c>
      <c r="G137" s="949">
        <v>0</v>
      </c>
      <c r="H137" s="949">
        <v>0</v>
      </c>
      <c r="I137" s="949">
        <v>0</v>
      </c>
      <c r="J137" s="931">
        <f>F137</f>
        <v>0</v>
      </c>
    </row>
    <row r="138" spans="1:10" s="688" customFormat="1" hidden="1">
      <c r="A138" s="935">
        <v>1172300</v>
      </c>
      <c r="B138" s="776" t="s">
        <v>1679</v>
      </c>
      <c r="C138" s="742" t="s">
        <v>1020</v>
      </c>
      <c r="D138" s="949">
        <v>0</v>
      </c>
      <c r="E138" s="853"/>
      <c r="F138" s="949">
        <v>0</v>
      </c>
      <c r="G138" s="949">
        <v>0</v>
      </c>
      <c r="H138" s="949">
        <v>0</v>
      </c>
      <c r="I138" s="949">
        <v>0</v>
      </c>
      <c r="J138" s="931">
        <f>F138</f>
        <v>0</v>
      </c>
    </row>
    <row r="139" spans="1:10" s="688" customFormat="1" ht="25.5" hidden="1">
      <c r="A139" s="935">
        <v>1172400</v>
      </c>
      <c r="B139" s="797" t="s">
        <v>1680</v>
      </c>
      <c r="C139" s="742" t="s">
        <v>125</v>
      </c>
      <c r="D139" s="865"/>
      <c r="E139" s="853"/>
      <c r="F139" s="865"/>
      <c r="G139" s="865"/>
      <c r="H139" s="865"/>
      <c r="I139" s="865"/>
      <c r="J139" s="931">
        <v>0</v>
      </c>
    </row>
    <row r="140" spans="1:10" s="688" customFormat="1" ht="25.5" hidden="1">
      <c r="A140" s="935">
        <v>1173000</v>
      </c>
      <c r="B140" s="795" t="s">
        <v>126</v>
      </c>
      <c r="C140" s="771" t="s">
        <v>358</v>
      </c>
      <c r="D140" s="865">
        <v>0</v>
      </c>
      <c r="E140" s="866"/>
      <c r="F140" s="865">
        <v>0</v>
      </c>
      <c r="G140" s="865">
        <v>0</v>
      </c>
      <c r="H140" s="865">
        <v>0</v>
      </c>
      <c r="I140" s="865">
        <v>0</v>
      </c>
      <c r="J140" s="931">
        <v>0</v>
      </c>
    </row>
    <row r="141" spans="1:10" s="688" customFormat="1" ht="25.5" hidden="1">
      <c r="A141" s="964">
        <v>1173100</v>
      </c>
      <c r="B141" s="798" t="s">
        <v>127</v>
      </c>
      <c r="C141" s="742" t="s">
        <v>1088</v>
      </c>
      <c r="D141" s="865"/>
      <c r="E141" s="853"/>
      <c r="F141" s="865"/>
      <c r="G141" s="865"/>
      <c r="H141" s="865"/>
      <c r="I141" s="865"/>
      <c r="J141" s="931">
        <v>0</v>
      </c>
    </row>
    <row r="142" spans="1:10" s="688" customFormat="1" ht="38.25" hidden="1">
      <c r="A142" s="964">
        <v>1174000</v>
      </c>
      <c r="B142" s="795" t="s">
        <v>1089</v>
      </c>
      <c r="C142" s="771" t="s">
        <v>358</v>
      </c>
      <c r="D142" s="865">
        <v>0</v>
      </c>
      <c r="E142" s="866"/>
      <c r="F142" s="865">
        <v>0</v>
      </c>
      <c r="G142" s="865">
        <v>0</v>
      </c>
      <c r="H142" s="865">
        <v>0</v>
      </c>
      <c r="I142" s="865">
        <v>0</v>
      </c>
      <c r="J142" s="931">
        <v>0</v>
      </c>
    </row>
    <row r="143" spans="1:10" s="688" customFormat="1" ht="25.5" hidden="1">
      <c r="A143" s="964">
        <v>1174100</v>
      </c>
      <c r="B143" s="798" t="s">
        <v>1104</v>
      </c>
      <c r="C143" s="742" t="s">
        <v>1090</v>
      </c>
      <c r="D143" s="865"/>
      <c r="E143" s="866"/>
      <c r="F143" s="865"/>
      <c r="G143" s="865"/>
      <c r="H143" s="865"/>
      <c r="I143" s="865"/>
      <c r="J143" s="931">
        <v>0</v>
      </c>
    </row>
    <row r="144" spans="1:10" s="688" customFormat="1" ht="25.5" hidden="1">
      <c r="A144" s="964">
        <v>1174200</v>
      </c>
      <c r="B144" s="797" t="s">
        <v>1681</v>
      </c>
      <c r="C144" s="742" t="s">
        <v>447</v>
      </c>
      <c r="D144" s="865"/>
      <c r="E144" s="866"/>
      <c r="F144" s="865"/>
      <c r="G144" s="865"/>
      <c r="H144" s="865"/>
      <c r="I144" s="865"/>
      <c r="J144" s="931">
        <v>0</v>
      </c>
    </row>
    <row r="145" spans="1:15" s="688" customFormat="1" ht="51" hidden="1">
      <c r="A145" s="964">
        <v>1175000</v>
      </c>
      <c r="B145" s="795" t="s">
        <v>558</v>
      </c>
      <c r="C145" s="771" t="s">
        <v>358</v>
      </c>
      <c r="D145" s="865">
        <v>0</v>
      </c>
      <c r="E145" s="866"/>
      <c r="F145" s="865">
        <v>0</v>
      </c>
      <c r="G145" s="865">
        <v>0</v>
      </c>
      <c r="H145" s="865">
        <v>0</v>
      </c>
      <c r="I145" s="865">
        <v>0</v>
      </c>
      <c r="J145" s="931">
        <v>0</v>
      </c>
    </row>
    <row r="146" spans="1:15" s="688" customFormat="1" ht="38.25" hidden="1">
      <c r="A146" s="964">
        <v>1175100</v>
      </c>
      <c r="B146" s="797" t="s">
        <v>1682</v>
      </c>
      <c r="C146" s="742" t="s">
        <v>227</v>
      </c>
      <c r="D146" s="865"/>
      <c r="E146" s="866"/>
      <c r="F146" s="865"/>
      <c r="G146" s="865"/>
      <c r="H146" s="865"/>
      <c r="I146" s="865"/>
      <c r="J146" s="931">
        <v>0</v>
      </c>
    </row>
    <row r="147" spans="1:15" s="688" customFormat="1" hidden="1">
      <c r="A147" s="964">
        <v>1176000</v>
      </c>
      <c r="B147" s="795" t="s">
        <v>228</v>
      </c>
      <c r="C147" s="771" t="s">
        <v>358</v>
      </c>
      <c r="D147" s="865">
        <v>0</v>
      </c>
      <c r="E147" s="866"/>
      <c r="F147" s="865">
        <v>0</v>
      </c>
      <c r="G147" s="865">
        <v>0</v>
      </c>
      <c r="H147" s="865">
        <v>0</v>
      </c>
      <c r="I147" s="865">
        <v>0</v>
      </c>
      <c r="J147" s="931">
        <v>0</v>
      </c>
    </row>
    <row r="148" spans="1:15" s="688" customFormat="1" hidden="1">
      <c r="A148" s="964">
        <v>1176100</v>
      </c>
      <c r="B148" s="797" t="s">
        <v>1683</v>
      </c>
      <c r="C148" s="742" t="s">
        <v>8</v>
      </c>
      <c r="D148" s="865"/>
      <c r="E148" s="853"/>
      <c r="F148" s="865"/>
      <c r="G148" s="865"/>
      <c r="H148" s="865"/>
      <c r="I148" s="865"/>
      <c r="J148" s="931">
        <v>0</v>
      </c>
    </row>
    <row r="149" spans="1:15" s="688" customFormat="1" hidden="1">
      <c r="A149" s="964">
        <v>1177000</v>
      </c>
      <c r="B149" s="795" t="s">
        <v>587</v>
      </c>
      <c r="C149" s="771" t="s">
        <v>358</v>
      </c>
      <c r="D149" s="865">
        <v>0</v>
      </c>
      <c r="E149" s="866"/>
      <c r="F149" s="865">
        <v>0</v>
      </c>
      <c r="G149" s="865">
        <v>0</v>
      </c>
      <c r="H149" s="865">
        <v>0</v>
      </c>
      <c r="I149" s="865">
        <v>0</v>
      </c>
      <c r="J149" s="931">
        <v>0</v>
      </c>
    </row>
    <row r="150" spans="1:15" s="688" customFormat="1" ht="13.5" thickBot="1">
      <c r="A150" s="965">
        <v>1177100</v>
      </c>
      <c r="B150" s="799" t="s">
        <v>1684</v>
      </c>
      <c r="C150" s="746" t="s">
        <v>259</v>
      </c>
      <c r="D150" s="953"/>
      <c r="E150" s="993"/>
      <c r="F150" s="953"/>
      <c r="G150" s="953"/>
      <c r="H150" s="953"/>
      <c r="I150" s="953"/>
      <c r="J150" s="931">
        <v>0</v>
      </c>
    </row>
    <row r="151" spans="1:15" s="688" customFormat="1" ht="26.25" thickBot="1">
      <c r="A151" s="968" t="s">
        <v>262</v>
      </c>
      <c r="B151" s="806" t="s">
        <v>648</v>
      </c>
      <c r="C151" s="807" t="s">
        <v>358</v>
      </c>
      <c r="D151" s="969">
        <f>D152</f>
        <v>0</v>
      </c>
      <c r="E151" s="1127"/>
      <c r="F151" s="969">
        <f>F152</f>
        <v>0</v>
      </c>
      <c r="G151" s="969">
        <f>G152</f>
        <v>0</v>
      </c>
      <c r="H151" s="969">
        <f>H152</f>
        <v>0</v>
      </c>
      <c r="I151" s="969">
        <f>I152</f>
        <v>0</v>
      </c>
      <c r="J151" s="970">
        <f>F152</f>
        <v>0</v>
      </c>
    </row>
    <row r="152" spans="1:15" s="688" customFormat="1" ht="21" customHeight="1">
      <c r="A152" s="966" t="s">
        <v>650</v>
      </c>
      <c r="B152" s="815" t="s">
        <v>651</v>
      </c>
      <c r="C152" s="734" t="s">
        <v>358</v>
      </c>
      <c r="D152" s="858">
        <f>SUM(D153:D155)</f>
        <v>0</v>
      </c>
      <c r="E152" s="859"/>
      <c r="F152" s="858">
        <f>SUM(F153:F155)</f>
        <v>0</v>
      </c>
      <c r="G152" s="858">
        <f>G155</f>
        <v>0</v>
      </c>
      <c r="H152" s="858">
        <f>H155</f>
        <v>0</v>
      </c>
      <c r="I152" s="858">
        <f>I155</f>
        <v>0</v>
      </c>
      <c r="J152" s="970">
        <f>F152</f>
        <v>0</v>
      </c>
    </row>
    <row r="153" spans="1:15" s="688" customFormat="1">
      <c r="A153" s="964" t="s">
        <v>652</v>
      </c>
      <c r="B153" s="797" t="s">
        <v>1685</v>
      </c>
      <c r="C153" s="971" t="s">
        <v>987</v>
      </c>
      <c r="D153" s="865"/>
      <c r="E153" s="853"/>
      <c r="F153" s="865"/>
      <c r="G153" s="865"/>
      <c r="H153" s="865"/>
      <c r="I153" s="865"/>
      <c r="J153" s="931">
        <f>F153</f>
        <v>0</v>
      </c>
    </row>
    <row r="154" spans="1:15" s="688" customFormat="1">
      <c r="A154" s="964" t="s">
        <v>988</v>
      </c>
      <c r="B154" s="797" t="s">
        <v>1686</v>
      </c>
      <c r="C154" s="971" t="s">
        <v>965</v>
      </c>
      <c r="D154" s="865">
        <v>0</v>
      </c>
      <c r="E154" s="853">
        <v>0</v>
      </c>
      <c r="F154" s="865">
        <f>D154+E154</f>
        <v>0</v>
      </c>
      <c r="G154" s="865">
        <v>0</v>
      </c>
      <c r="H154" s="865">
        <v>0</v>
      </c>
      <c r="I154" s="865">
        <v>0</v>
      </c>
      <c r="J154" s="931">
        <f>F154</f>
        <v>0</v>
      </c>
    </row>
    <row r="155" spans="1:15" s="688" customFormat="1" ht="25.5">
      <c r="A155" s="964" t="s">
        <v>966</v>
      </c>
      <c r="B155" s="797" t="s">
        <v>1687</v>
      </c>
      <c r="C155" s="1977" t="s">
        <v>968</v>
      </c>
      <c r="D155" s="1468">
        <v>0</v>
      </c>
      <c r="E155" s="1576">
        <v>0</v>
      </c>
      <c r="F155" s="1468">
        <f>D155+E155</f>
        <v>0</v>
      </c>
      <c r="G155" s="1469"/>
      <c r="H155" s="1469"/>
      <c r="I155" s="1469"/>
      <c r="J155" s="1470">
        <f>F155</f>
        <v>0</v>
      </c>
      <c r="K155" s="2676"/>
      <c r="L155" s="2676"/>
      <c r="M155" s="2676"/>
      <c r="N155" s="2676"/>
      <c r="O155" s="2676"/>
    </row>
    <row r="156" spans="1:15" s="688" customFormat="1" ht="12" customHeight="1">
      <c r="A156" s="973" t="s">
        <v>969</v>
      </c>
      <c r="B156" s="797" t="s">
        <v>1688</v>
      </c>
      <c r="C156" s="971" t="s">
        <v>1099</v>
      </c>
      <c r="D156" s="865"/>
      <c r="E156" s="853"/>
      <c r="F156" s="865"/>
      <c r="G156" s="865"/>
      <c r="H156" s="865"/>
      <c r="I156" s="865"/>
      <c r="J156" s="931">
        <v>0</v>
      </c>
      <c r="K156" s="2676"/>
      <c r="L156" s="2676"/>
      <c r="M156" s="2676"/>
      <c r="N156" s="2676"/>
      <c r="O156" s="2676"/>
    </row>
    <row r="157" spans="1:15" s="688" customFormat="1" ht="12.75" hidden="1" customHeight="1">
      <c r="A157" s="973" t="s">
        <v>138</v>
      </c>
      <c r="B157" s="798" t="s">
        <v>139</v>
      </c>
      <c r="C157" s="971" t="s">
        <v>140</v>
      </c>
      <c r="D157" s="865"/>
      <c r="E157" s="853"/>
      <c r="F157" s="865"/>
      <c r="G157" s="865"/>
      <c r="H157" s="865"/>
      <c r="I157" s="865"/>
      <c r="J157" s="931">
        <v>0</v>
      </c>
      <c r="K157" s="2676"/>
      <c r="L157" s="2676"/>
      <c r="M157" s="2676"/>
      <c r="N157" s="2676"/>
      <c r="O157" s="2676"/>
    </row>
    <row r="158" spans="1:15" s="688" customFormat="1" ht="12.75" hidden="1" customHeight="1">
      <c r="A158" s="973" t="s">
        <v>141</v>
      </c>
      <c r="B158" s="797" t="s">
        <v>1689</v>
      </c>
      <c r="C158" s="971" t="s">
        <v>897</v>
      </c>
      <c r="D158" s="865"/>
      <c r="E158" s="853"/>
      <c r="F158" s="865"/>
      <c r="G158" s="865"/>
      <c r="H158" s="865"/>
      <c r="I158" s="865"/>
      <c r="J158" s="931">
        <v>0</v>
      </c>
      <c r="K158" s="2676"/>
      <c r="L158" s="2676"/>
      <c r="M158" s="2676"/>
      <c r="N158" s="2676"/>
      <c r="O158" s="2676"/>
    </row>
    <row r="159" spans="1:15" s="688" customFormat="1" ht="12.75" hidden="1" customHeight="1">
      <c r="A159" s="973" t="s">
        <v>898</v>
      </c>
      <c r="B159" s="797" t="s">
        <v>1690</v>
      </c>
      <c r="C159" s="971" t="s">
        <v>900</v>
      </c>
      <c r="D159" s="865"/>
      <c r="E159" s="853"/>
      <c r="F159" s="865"/>
      <c r="G159" s="865"/>
      <c r="H159" s="865"/>
      <c r="I159" s="865"/>
      <c r="J159" s="931">
        <v>0</v>
      </c>
      <c r="K159" s="2676"/>
      <c r="L159" s="2676"/>
      <c r="M159" s="2676"/>
      <c r="N159" s="2676"/>
      <c r="O159" s="2676"/>
    </row>
    <row r="160" spans="1:15" s="688" customFormat="1" ht="12.75" hidden="1" customHeight="1">
      <c r="A160" s="974" t="s">
        <v>800</v>
      </c>
      <c r="B160" s="975" t="s">
        <v>1691</v>
      </c>
      <c r="C160" s="976" t="s">
        <v>657</v>
      </c>
      <c r="D160" s="865"/>
      <c r="E160" s="853"/>
      <c r="F160" s="865"/>
      <c r="G160" s="865"/>
      <c r="H160" s="865"/>
      <c r="I160" s="865"/>
      <c r="J160" s="931">
        <v>0</v>
      </c>
      <c r="K160" s="2676"/>
      <c r="L160" s="2676"/>
      <c r="M160" s="2676"/>
      <c r="N160" s="2676"/>
      <c r="O160" s="2676"/>
    </row>
    <row r="161" spans="1:15" s="688" customFormat="1" ht="12.75" hidden="1" customHeight="1">
      <c r="A161" s="940" t="s">
        <v>801</v>
      </c>
      <c r="B161" s="977" t="s">
        <v>1063</v>
      </c>
      <c r="C161" s="944" t="s">
        <v>1064</v>
      </c>
      <c r="D161" s="865"/>
      <c r="E161" s="853"/>
      <c r="F161" s="865"/>
      <c r="G161" s="865"/>
      <c r="H161" s="865"/>
      <c r="I161" s="865"/>
      <c r="J161" s="931">
        <v>0</v>
      </c>
      <c r="K161" s="2676"/>
      <c r="L161" s="2676"/>
      <c r="M161" s="2676"/>
      <c r="N161" s="2676"/>
      <c r="O161" s="2676"/>
    </row>
    <row r="162" spans="1:15" s="688" customFormat="1" ht="12.75" hidden="1" customHeight="1">
      <c r="A162" s="940" t="s">
        <v>1065</v>
      </c>
      <c r="B162" s="977" t="s">
        <v>1066</v>
      </c>
      <c r="C162" s="944" t="s">
        <v>1067</v>
      </c>
      <c r="D162" s="865"/>
      <c r="E162" s="853"/>
      <c r="F162" s="865"/>
      <c r="G162" s="865"/>
      <c r="H162" s="865"/>
      <c r="I162" s="865"/>
      <c r="J162" s="931">
        <v>0</v>
      </c>
      <c r="K162" s="2676"/>
      <c r="L162" s="2676"/>
      <c r="M162" s="2676"/>
      <c r="N162" s="2676"/>
      <c r="O162" s="2676"/>
    </row>
    <row r="163" spans="1:15" s="688" customFormat="1" ht="12.75" hidden="1" customHeight="1">
      <c r="A163" s="978" t="s">
        <v>658</v>
      </c>
      <c r="B163" s="979" t="s">
        <v>659</v>
      </c>
      <c r="C163" s="980" t="s">
        <v>358</v>
      </c>
      <c r="D163" s="865">
        <v>0</v>
      </c>
      <c r="E163" s="866"/>
      <c r="F163" s="865">
        <v>0</v>
      </c>
      <c r="G163" s="865">
        <v>0</v>
      </c>
      <c r="H163" s="865">
        <v>0</v>
      </c>
      <c r="I163" s="865">
        <v>0</v>
      </c>
      <c r="J163" s="931">
        <v>0</v>
      </c>
      <c r="K163" s="2676"/>
      <c r="L163" s="2676"/>
      <c r="M163" s="2676"/>
      <c r="N163" s="2676"/>
      <c r="O163" s="2676"/>
    </row>
    <row r="164" spans="1:15" ht="12.75" hidden="1" customHeight="1">
      <c r="A164" s="973" t="s">
        <v>660</v>
      </c>
      <c r="B164" s="798" t="s">
        <v>661</v>
      </c>
      <c r="C164" s="971" t="s">
        <v>662</v>
      </c>
      <c r="D164" s="865"/>
      <c r="E164" s="853"/>
      <c r="F164" s="865"/>
      <c r="G164" s="865"/>
      <c r="H164" s="865"/>
      <c r="I164" s="865"/>
      <c r="J164" s="931">
        <v>0</v>
      </c>
      <c r="K164" s="2676"/>
      <c r="L164" s="2676"/>
      <c r="M164" s="2676"/>
      <c r="N164" s="2676"/>
      <c r="O164" s="2676"/>
    </row>
    <row r="165" spans="1:15" ht="12.75" hidden="1" customHeight="1">
      <c r="A165" s="973" t="s">
        <v>663</v>
      </c>
      <c r="B165" s="798" t="s">
        <v>664</v>
      </c>
      <c r="C165" s="971" t="s">
        <v>665</v>
      </c>
      <c r="D165" s="865"/>
      <c r="E165" s="853"/>
      <c r="F165" s="865"/>
      <c r="G165" s="865"/>
      <c r="H165" s="865"/>
      <c r="I165" s="865"/>
      <c r="J165" s="931">
        <v>0</v>
      </c>
      <c r="K165" s="2676"/>
      <c r="L165" s="2676"/>
      <c r="M165" s="2676"/>
      <c r="N165" s="2676"/>
      <c r="O165" s="2676"/>
    </row>
    <row r="166" spans="1:15" ht="25.5" hidden="1" customHeight="1">
      <c r="A166" s="973" t="s">
        <v>666</v>
      </c>
      <c r="B166" s="797" t="s">
        <v>1692</v>
      </c>
      <c r="C166" s="971" t="s">
        <v>314</v>
      </c>
      <c r="D166" s="865"/>
      <c r="E166" s="853"/>
      <c r="F166" s="865"/>
      <c r="G166" s="865"/>
      <c r="H166" s="865"/>
      <c r="I166" s="865"/>
      <c r="J166" s="931">
        <v>0</v>
      </c>
      <c r="K166" s="2676"/>
      <c r="L166" s="2676"/>
      <c r="M166" s="2676"/>
      <c r="N166" s="2676"/>
      <c r="O166" s="2676"/>
    </row>
    <row r="167" spans="1:15" ht="12.75" hidden="1" customHeight="1">
      <c r="A167" s="973" t="s">
        <v>315</v>
      </c>
      <c r="B167" s="797" t="s">
        <v>1693</v>
      </c>
      <c r="C167" s="971" t="s">
        <v>317</v>
      </c>
      <c r="D167" s="865"/>
      <c r="E167" s="853"/>
      <c r="F167" s="865"/>
      <c r="G167" s="865"/>
      <c r="H167" s="865"/>
      <c r="I167" s="865"/>
      <c r="J167" s="931">
        <v>0</v>
      </c>
      <c r="K167" s="2676"/>
      <c r="L167" s="2676"/>
      <c r="M167" s="2676"/>
      <c r="N167" s="2676"/>
      <c r="O167" s="2676"/>
    </row>
    <row r="168" spans="1:15" ht="12.75" hidden="1" customHeight="1">
      <c r="A168" s="973" t="s">
        <v>318</v>
      </c>
      <c r="B168" s="795" t="s">
        <v>319</v>
      </c>
      <c r="C168" s="783" t="s">
        <v>358</v>
      </c>
      <c r="D168" s="865">
        <v>0</v>
      </c>
      <c r="E168" s="866"/>
      <c r="F168" s="865">
        <v>0</v>
      </c>
      <c r="G168" s="865">
        <v>0</v>
      </c>
      <c r="H168" s="865">
        <v>0</v>
      </c>
      <c r="I168" s="865">
        <v>0</v>
      </c>
      <c r="J168" s="931">
        <v>0</v>
      </c>
      <c r="K168" s="2676"/>
      <c r="L168" s="2676"/>
      <c r="M168" s="2676"/>
      <c r="N168" s="2676"/>
      <c r="O168" s="2676"/>
    </row>
    <row r="169" spans="1:15" ht="12.75" hidden="1" customHeight="1">
      <c r="A169" s="973" t="s">
        <v>320</v>
      </c>
      <c r="B169" s="798" t="s">
        <v>1105</v>
      </c>
      <c r="C169" s="971" t="s">
        <v>321</v>
      </c>
      <c r="D169" s="865"/>
      <c r="E169" s="853"/>
      <c r="F169" s="865"/>
      <c r="G169" s="865"/>
      <c r="H169" s="865"/>
      <c r="I169" s="865"/>
      <c r="J169" s="931">
        <v>0</v>
      </c>
      <c r="K169" s="2676"/>
      <c r="L169" s="2676"/>
      <c r="M169" s="2676"/>
      <c r="N169" s="2676"/>
      <c r="O169" s="2676"/>
    </row>
    <row r="170" spans="1:15" ht="12.75" hidden="1" customHeight="1">
      <c r="A170" s="981" t="s">
        <v>322</v>
      </c>
      <c r="B170" s="822" t="s">
        <v>1068</v>
      </c>
      <c r="C170" s="783" t="s">
        <v>358</v>
      </c>
      <c r="D170" s="865">
        <v>0</v>
      </c>
      <c r="E170" s="866"/>
      <c r="F170" s="865">
        <v>0</v>
      </c>
      <c r="G170" s="865">
        <v>0</v>
      </c>
      <c r="H170" s="865">
        <v>0</v>
      </c>
      <c r="I170" s="865">
        <v>0</v>
      </c>
      <c r="J170" s="931">
        <v>0</v>
      </c>
      <c r="K170" s="2676"/>
      <c r="L170" s="2676"/>
      <c r="M170" s="2676"/>
      <c r="N170" s="2676"/>
      <c r="O170" s="2676"/>
    </row>
    <row r="171" spans="1:15" ht="12.75" hidden="1" customHeight="1">
      <c r="A171" s="973" t="s">
        <v>324</v>
      </c>
      <c r="B171" s="798" t="s">
        <v>1106</v>
      </c>
      <c r="C171" s="971" t="s">
        <v>325</v>
      </c>
      <c r="D171" s="865"/>
      <c r="E171" s="866"/>
      <c r="F171" s="865"/>
      <c r="G171" s="865"/>
      <c r="H171" s="865"/>
      <c r="I171" s="865"/>
      <c r="J171" s="931">
        <v>0</v>
      </c>
      <c r="K171" s="2676"/>
      <c r="L171" s="2676"/>
      <c r="M171" s="2676"/>
      <c r="N171" s="2676"/>
      <c r="O171" s="2676"/>
    </row>
    <row r="172" spans="1:15" ht="12.75" hidden="1" customHeight="1">
      <c r="A172" s="973" t="s">
        <v>326</v>
      </c>
      <c r="B172" s="798" t="s">
        <v>1107</v>
      </c>
      <c r="C172" s="971" t="s">
        <v>327</v>
      </c>
      <c r="D172" s="865"/>
      <c r="E172" s="866"/>
      <c r="F172" s="865"/>
      <c r="G172" s="865"/>
      <c r="H172" s="865"/>
      <c r="I172" s="865"/>
      <c r="J172" s="865"/>
      <c r="K172" s="2676"/>
      <c r="L172" s="2676"/>
      <c r="M172" s="2676"/>
      <c r="N172" s="2676"/>
      <c r="O172" s="2676"/>
    </row>
    <row r="173" spans="1:15" ht="12.75" hidden="1" customHeight="1">
      <c r="A173" s="973" t="s">
        <v>328</v>
      </c>
      <c r="B173" s="797" t="s">
        <v>1694</v>
      </c>
      <c r="C173" s="971" t="s">
        <v>330</v>
      </c>
      <c r="D173" s="865"/>
      <c r="E173" s="866"/>
      <c r="F173" s="865"/>
      <c r="G173" s="865"/>
      <c r="H173" s="865"/>
      <c r="I173" s="865"/>
      <c r="J173" s="865"/>
      <c r="K173" s="2676"/>
      <c r="L173" s="2676"/>
      <c r="M173" s="2676"/>
      <c r="N173" s="2676"/>
      <c r="O173" s="2676"/>
    </row>
    <row r="174" spans="1:15" ht="13.5" thickBot="1">
      <c r="A174" s="982">
        <v>1244000</v>
      </c>
      <c r="B174" s="983" t="s">
        <v>1706</v>
      </c>
      <c r="C174" s="976" t="s">
        <v>1134</v>
      </c>
      <c r="D174" s="883"/>
      <c r="E174" s="1382"/>
      <c r="F174" s="883"/>
      <c r="G174" s="883"/>
      <c r="H174" s="883"/>
      <c r="I174" s="883"/>
      <c r="J174" s="883"/>
      <c r="K174" s="2676"/>
      <c r="L174" s="2676"/>
      <c r="M174" s="2676"/>
      <c r="N174" s="2676"/>
      <c r="O174" s="2676"/>
    </row>
    <row r="175" spans="1:15" ht="22.5" customHeight="1" thickBot="1">
      <c r="A175" s="984">
        <v>1000000</v>
      </c>
      <c r="B175" s="985" t="s">
        <v>1070</v>
      </c>
      <c r="C175" s="986" t="s">
        <v>358</v>
      </c>
      <c r="D175" s="969">
        <f>D32+D151</f>
        <v>12000</v>
      </c>
      <c r="E175" s="1127">
        <f>E32+E154</f>
        <v>0</v>
      </c>
      <c r="F175" s="969">
        <f>F32+F151</f>
        <v>12000</v>
      </c>
      <c r="G175" s="969">
        <f>G32+G155</f>
        <v>2000</v>
      </c>
      <c r="H175" s="969">
        <f>H32+H155</f>
        <v>5500</v>
      </c>
      <c r="I175" s="969">
        <f>I32+I155</f>
        <v>11000</v>
      </c>
      <c r="J175" s="1127">
        <f>F175</f>
        <v>12000</v>
      </c>
      <c r="K175" s="2676"/>
      <c r="L175" s="2676"/>
      <c r="M175" s="2676"/>
      <c r="N175" s="2676"/>
      <c r="O175" s="2676"/>
    </row>
    <row r="176" spans="1:15" ht="18" customHeight="1">
      <c r="A176" s="2617"/>
      <c r="B176" s="2617"/>
      <c r="C176" s="2617"/>
      <c r="D176" s="2617"/>
      <c r="E176" s="2617"/>
      <c r="F176" s="2617"/>
      <c r="G176" s="2617"/>
      <c r="H176" s="2617"/>
      <c r="I176" s="2617"/>
      <c r="J176" s="2617"/>
    </row>
    <row r="177" spans="1:10" ht="15.75" customHeight="1">
      <c r="A177" s="2594" t="s">
        <v>2261</v>
      </c>
      <c r="B177" s="2594"/>
      <c r="C177" s="2594"/>
      <c r="D177" s="2594"/>
      <c r="E177" s="2594"/>
      <c r="F177" s="2594"/>
      <c r="G177" s="2594"/>
      <c r="H177" s="2594"/>
      <c r="I177" s="2594"/>
      <c r="J177" s="2594"/>
    </row>
    <row r="178" spans="1:10">
      <c r="A178" s="2625" t="s">
        <v>1114</v>
      </c>
      <c r="B178" s="2625"/>
      <c r="C178" s="2625"/>
      <c r="D178" s="2625"/>
      <c r="E178" s="2625"/>
      <c r="F178" s="2625"/>
      <c r="G178" s="2625"/>
      <c r="H178" s="2625"/>
      <c r="I178" s="2625"/>
      <c r="J178" s="2625"/>
    </row>
    <row r="179" spans="1:10" ht="14.25">
      <c r="A179" s="2594" t="s">
        <v>1707</v>
      </c>
      <c r="B179" s="2594"/>
      <c r="C179" s="2594"/>
      <c r="D179" s="2594"/>
      <c r="E179" s="2594"/>
      <c r="F179" s="2594"/>
      <c r="G179" s="2594"/>
      <c r="H179" s="2594"/>
      <c r="I179" s="2594"/>
      <c r="J179" s="2594"/>
    </row>
    <row r="180" spans="1:10" ht="17.25" customHeight="1">
      <c r="A180" s="2623" t="s">
        <v>992</v>
      </c>
      <c r="B180" s="2623"/>
      <c r="C180" s="2623"/>
      <c r="D180" s="2623"/>
      <c r="E180" s="2623"/>
      <c r="F180" s="2623"/>
      <c r="G180" s="2623"/>
      <c r="H180" s="2623"/>
      <c r="I180" s="2623"/>
      <c r="J180" s="2623"/>
    </row>
    <row r="181" spans="1:10" ht="14.25" hidden="1">
      <c r="A181" s="2624"/>
      <c r="B181" s="2624"/>
      <c r="C181" s="2624"/>
      <c r="D181" s="2624"/>
      <c r="E181" s="2624"/>
      <c r="F181" s="2624"/>
      <c r="G181" s="2624"/>
      <c r="H181" s="2624"/>
      <c r="I181" s="2624"/>
      <c r="J181" s="2624"/>
    </row>
    <row r="182" spans="1:10" ht="18.75" hidden="1" customHeight="1">
      <c r="A182" s="2594" t="s">
        <v>993</v>
      </c>
      <c r="B182" s="2594"/>
      <c r="C182" s="2594"/>
      <c r="D182" s="2594"/>
      <c r="E182" s="2594"/>
      <c r="F182" s="2594"/>
      <c r="G182" s="2594"/>
      <c r="H182" s="2594"/>
      <c r="I182" s="2594"/>
      <c r="J182" s="2594"/>
    </row>
    <row r="183" spans="1:10" s="626" customFormat="1" ht="14.25">
      <c r="A183" s="832" t="s">
        <v>2075</v>
      </c>
      <c r="B183" s="832"/>
      <c r="C183" s="833"/>
      <c r="D183" s="832"/>
      <c r="E183" s="1679"/>
      <c r="F183" s="832"/>
      <c r="G183" s="832" t="s">
        <v>1147</v>
      </c>
      <c r="H183" s="832"/>
      <c r="I183" s="832"/>
      <c r="J183" s="832"/>
    </row>
    <row r="184" spans="1:10" s="626" customFormat="1" ht="14.25">
      <c r="A184" s="834" t="s">
        <v>1700</v>
      </c>
      <c r="B184" s="833" t="s">
        <v>642</v>
      </c>
      <c r="C184" s="836"/>
      <c r="D184" s="678"/>
      <c r="E184" s="1680" t="s">
        <v>309</v>
      </c>
      <c r="F184" s="678"/>
      <c r="G184" s="675" t="s">
        <v>310</v>
      </c>
      <c r="H184" s="678"/>
      <c r="I184" s="678"/>
      <c r="J184" s="834"/>
    </row>
    <row r="185" spans="1:10">
      <c r="A185" s="2600"/>
      <c r="B185" s="2600"/>
      <c r="C185" s="2600"/>
      <c r="D185" s="2600"/>
      <c r="E185" s="2600"/>
      <c r="F185" s="2600"/>
      <c r="G185" s="2600"/>
      <c r="H185" s="2600"/>
      <c r="I185" s="2600"/>
      <c r="J185" s="2600"/>
    </row>
    <row r="186" spans="1:10">
      <c r="A186" s="2626"/>
      <c r="B186" s="2626"/>
      <c r="C186" s="2626"/>
      <c r="D186" s="2626"/>
      <c r="E186" s="2626"/>
      <c r="F186" s="2626"/>
      <c r="G186" s="2626"/>
      <c r="H186" s="2626"/>
      <c r="I186" s="2626"/>
      <c r="J186" s="2626"/>
    </row>
    <row r="187" spans="1:10">
      <c r="A187" s="2626"/>
      <c r="B187" s="2626"/>
      <c r="C187" s="2626"/>
      <c r="D187" s="2626"/>
      <c r="E187" s="2626"/>
      <c r="F187" s="2626"/>
      <c r="G187" s="2626"/>
      <c r="H187" s="2626"/>
      <c r="I187" s="2626"/>
      <c r="J187" s="2626"/>
    </row>
    <row r="188" spans="1:10">
      <c r="A188" s="2626"/>
      <c r="B188" s="2626"/>
      <c r="C188" s="2626"/>
      <c r="D188" s="2626"/>
      <c r="E188" s="2626"/>
      <c r="F188" s="2626"/>
      <c r="G188" s="2626"/>
      <c r="H188" s="2626"/>
      <c r="I188" s="2626"/>
      <c r="J188" s="2626"/>
    </row>
    <row r="189" spans="1:10">
      <c r="A189" s="2626"/>
      <c r="B189" s="2626"/>
      <c r="C189" s="2626"/>
      <c r="D189" s="2626"/>
      <c r="E189" s="2626"/>
      <c r="F189" s="2626"/>
      <c r="G189" s="2626"/>
      <c r="H189" s="2626"/>
      <c r="I189" s="2626"/>
      <c r="J189" s="2626"/>
    </row>
    <row r="190" spans="1:10">
      <c r="A190" s="987"/>
      <c r="B190" s="987"/>
      <c r="C190" s="987"/>
      <c r="D190" s="987"/>
      <c r="E190" s="1528"/>
      <c r="F190" s="987"/>
      <c r="G190" s="987"/>
      <c r="H190" s="987"/>
      <c r="I190" s="987"/>
      <c r="J190" s="988"/>
    </row>
    <row r="191" spans="1:10">
      <c r="A191" s="2626"/>
      <c r="B191" s="2626"/>
      <c r="C191" s="2626"/>
      <c r="D191" s="2626"/>
      <c r="E191" s="2626"/>
      <c r="F191" s="2626"/>
      <c r="G191" s="2626"/>
      <c r="H191" s="2626"/>
      <c r="I191" s="2626"/>
      <c r="J191" s="2626"/>
    </row>
    <row r="192" spans="1:10">
      <c r="A192" s="2626"/>
      <c r="B192" s="2626"/>
      <c r="C192" s="2626"/>
      <c r="D192" s="2626"/>
      <c r="E192" s="2626"/>
      <c r="F192" s="2626"/>
      <c r="G192" s="2626"/>
      <c r="H192" s="2626"/>
      <c r="I192" s="2626"/>
      <c r="J192" s="2626"/>
    </row>
    <row r="193" spans="1:10">
      <c r="A193" s="2626"/>
      <c r="B193" s="2626"/>
      <c r="C193" s="2626"/>
      <c r="D193" s="2626"/>
      <c r="E193" s="2626"/>
      <c r="F193" s="2626"/>
      <c r="G193" s="2626"/>
      <c r="H193" s="2626"/>
      <c r="I193" s="2626"/>
      <c r="J193" s="2626"/>
    </row>
    <row r="194" spans="1:10">
      <c r="A194" s="2626"/>
      <c r="B194" s="2626"/>
      <c r="C194" s="2626"/>
      <c r="D194" s="2626"/>
      <c r="E194" s="2626"/>
      <c r="F194" s="2626"/>
      <c r="G194" s="2626"/>
      <c r="H194" s="2626"/>
      <c r="I194" s="2626"/>
      <c r="J194" s="2626"/>
    </row>
    <row r="195" spans="1:10">
      <c r="A195" s="987"/>
      <c r="B195" s="987"/>
      <c r="C195" s="987"/>
      <c r="D195" s="987"/>
      <c r="E195" s="1528"/>
      <c r="F195" s="987"/>
      <c r="G195" s="987"/>
      <c r="H195" s="987"/>
      <c r="I195" s="987"/>
      <c r="J195" s="987"/>
    </row>
    <row r="196" spans="1:10">
      <c r="A196" s="2626"/>
      <c r="B196" s="2626"/>
      <c r="C196" s="2626"/>
      <c r="D196" s="2626"/>
      <c r="E196" s="2626"/>
      <c r="F196" s="2626"/>
      <c r="G196" s="2626"/>
      <c r="H196" s="2626"/>
      <c r="I196" s="2626"/>
      <c r="J196" s="2626"/>
    </row>
    <row r="197" spans="1:10">
      <c r="A197" s="987"/>
      <c r="B197" s="987"/>
      <c r="C197" s="987"/>
      <c r="D197" s="987"/>
      <c r="E197" s="1528"/>
      <c r="F197" s="989"/>
      <c r="G197" s="989"/>
      <c r="H197" s="989"/>
      <c r="I197" s="989"/>
      <c r="J197" s="989"/>
    </row>
    <row r="198" spans="1:10">
      <c r="A198" s="2626"/>
      <c r="B198" s="2626"/>
      <c r="C198" s="2626"/>
      <c r="D198" s="2626"/>
      <c r="E198" s="2626"/>
      <c r="F198" s="2626"/>
      <c r="G198" s="2626"/>
      <c r="H198" s="2626"/>
      <c r="I198" s="2626"/>
      <c r="J198" s="2626"/>
    </row>
    <row r="199" spans="1:10">
      <c r="A199" s="987"/>
      <c r="B199" s="987"/>
      <c r="C199" s="987"/>
      <c r="D199" s="987"/>
      <c r="E199" s="1528"/>
      <c r="F199" s="987"/>
      <c r="G199" s="987"/>
      <c r="H199" s="987"/>
      <c r="I199" s="987"/>
      <c r="J199" s="987"/>
    </row>
    <row r="200" spans="1:10">
      <c r="A200" s="2626"/>
      <c r="B200" s="2626"/>
      <c r="C200" s="2626"/>
      <c r="D200" s="2626"/>
      <c r="E200" s="2626"/>
      <c r="F200" s="2626"/>
      <c r="G200" s="2626"/>
      <c r="H200" s="2626"/>
      <c r="I200" s="2626"/>
      <c r="J200" s="2626"/>
    </row>
    <row r="201" spans="1:10">
      <c r="A201" s="987"/>
      <c r="B201" s="987"/>
      <c r="C201" s="987"/>
      <c r="D201" s="987"/>
      <c r="E201" s="1528"/>
      <c r="F201" s="987"/>
      <c r="G201" s="987"/>
      <c r="H201" s="987"/>
      <c r="I201" s="987"/>
      <c r="J201" s="987"/>
    </row>
    <row r="202" spans="1:10">
      <c r="A202" s="2626" t="s">
        <v>53</v>
      </c>
      <c r="B202" s="2626"/>
      <c r="C202" s="2626"/>
      <c r="D202" s="2626"/>
      <c r="E202" s="2626"/>
      <c r="F202" s="2626"/>
      <c r="G202" s="2626"/>
      <c r="H202" s="2626"/>
      <c r="I202" s="2626"/>
      <c r="J202" s="2626"/>
    </row>
    <row r="203" spans="1:10">
      <c r="A203" s="2628" t="s">
        <v>1709</v>
      </c>
      <c r="B203" s="2628"/>
      <c r="C203" s="2628"/>
      <c r="D203" s="2628"/>
      <c r="E203" s="2628"/>
      <c r="F203" s="2628"/>
      <c r="G203" s="2628"/>
      <c r="H203" s="2628"/>
      <c r="I203" s="2628"/>
      <c r="J203" s="2628"/>
    </row>
    <row r="204" spans="1:10">
      <c r="A204" s="2628" t="s">
        <v>1710</v>
      </c>
      <c r="B204" s="2628"/>
      <c r="C204" s="2628"/>
      <c r="D204" s="2628"/>
      <c r="E204" s="2628"/>
      <c r="F204" s="2628"/>
      <c r="G204" s="2628"/>
      <c r="H204" s="2628"/>
      <c r="I204" s="2628"/>
      <c r="J204" s="2628"/>
    </row>
    <row r="205" spans="1:10">
      <c r="A205" s="2628" t="s">
        <v>1711</v>
      </c>
      <c r="B205" s="2628"/>
      <c r="C205" s="2628"/>
      <c r="D205" s="2628"/>
      <c r="E205" s="2628"/>
      <c r="F205" s="2628"/>
      <c r="G205" s="2628"/>
      <c r="H205" s="2628"/>
      <c r="I205" s="2628"/>
      <c r="J205" s="2628"/>
    </row>
    <row r="206" spans="1:10">
      <c r="A206" s="987" t="s">
        <v>932</v>
      </c>
      <c r="B206" s="990"/>
      <c r="C206" s="990"/>
      <c r="D206" s="990"/>
      <c r="E206" s="1466"/>
      <c r="F206" s="990"/>
      <c r="G206" s="990"/>
      <c r="H206" s="990"/>
      <c r="I206" s="990"/>
      <c r="J206" s="990"/>
    </row>
    <row r="207" spans="1:10">
      <c r="A207" s="2628" t="s">
        <v>1712</v>
      </c>
      <c r="B207" s="2628"/>
      <c r="C207" s="2628"/>
      <c r="D207" s="2628"/>
      <c r="E207" s="2628"/>
      <c r="F207" s="2628"/>
      <c r="G207" s="2628"/>
      <c r="H207" s="2628"/>
      <c r="I207" s="2628"/>
      <c r="J207" s="2628"/>
    </row>
    <row r="208" spans="1:10">
      <c r="A208" s="2594" t="s">
        <v>675</v>
      </c>
      <c r="B208" s="2594"/>
      <c r="C208" s="2594"/>
      <c r="D208" s="2594"/>
      <c r="E208" s="2594"/>
      <c r="F208" s="2594"/>
      <c r="G208" s="2594"/>
      <c r="H208" s="2594"/>
      <c r="I208" s="2594"/>
      <c r="J208" s="2594"/>
    </row>
    <row r="209" spans="1:10">
      <c r="A209" s="2625" t="s">
        <v>1114</v>
      </c>
      <c r="B209" s="2625"/>
      <c r="C209" s="2625"/>
      <c r="D209" s="2625"/>
      <c r="E209" s="2625"/>
      <c r="F209" s="2625"/>
      <c r="G209" s="2625"/>
      <c r="H209" s="2625"/>
      <c r="I209" s="2625"/>
      <c r="J209" s="2625"/>
    </row>
    <row r="210" spans="1:10" ht="14.25">
      <c r="A210" s="2625" t="s">
        <v>1713</v>
      </c>
      <c r="B210" s="2625"/>
      <c r="C210" s="2625"/>
      <c r="D210" s="2625"/>
      <c r="E210" s="2625"/>
      <c r="F210" s="2625"/>
      <c r="G210" s="2625"/>
      <c r="H210" s="2625"/>
      <c r="I210" s="2625"/>
      <c r="J210" s="2625"/>
    </row>
    <row r="211" spans="1:10">
      <c r="A211" s="2623" t="s">
        <v>992</v>
      </c>
      <c r="B211" s="2623"/>
      <c r="C211" s="2623"/>
      <c r="D211" s="2623"/>
      <c r="E211" s="2623"/>
      <c r="F211" s="2623"/>
      <c r="G211" s="2623"/>
      <c r="H211" s="2623"/>
      <c r="I211" s="2623"/>
      <c r="J211" s="2623"/>
    </row>
    <row r="212" spans="1:10" ht="14.25">
      <c r="A212" s="2631" t="s">
        <v>1714</v>
      </c>
      <c r="B212" s="2631"/>
      <c r="C212" s="2631"/>
      <c r="D212" s="2631"/>
      <c r="E212" s="2631"/>
      <c r="F212" s="2631"/>
      <c r="G212" s="2631"/>
      <c r="H212" s="2631"/>
      <c r="I212" s="2631"/>
      <c r="J212" s="2631"/>
    </row>
    <row r="213" spans="1:10">
      <c r="A213" s="2625" t="s">
        <v>993</v>
      </c>
      <c r="B213" s="2625"/>
      <c r="C213" s="2625"/>
      <c r="D213" s="2625"/>
      <c r="E213" s="2625"/>
      <c r="F213" s="2625"/>
      <c r="G213" s="2625"/>
      <c r="H213" s="2625"/>
      <c r="I213" s="2625"/>
      <c r="J213" s="2625"/>
    </row>
    <row r="214" spans="1:10">
      <c r="A214" s="2625" t="s">
        <v>994</v>
      </c>
      <c r="B214" s="2625"/>
      <c r="C214" s="2625"/>
      <c r="D214" s="2625"/>
      <c r="E214" s="2625"/>
      <c r="F214" s="2625"/>
      <c r="G214" s="2625"/>
      <c r="H214" s="2625"/>
      <c r="I214" s="2625"/>
      <c r="J214" s="2625"/>
    </row>
    <row r="215" spans="1:10" ht="14.25">
      <c r="A215" s="2630" t="s">
        <v>1708</v>
      </c>
      <c r="B215" s="2630"/>
      <c r="C215" s="2630"/>
      <c r="D215" s="2630"/>
      <c r="E215" s="2630"/>
      <c r="F215" s="2630"/>
      <c r="G215" s="2630"/>
      <c r="H215" s="2630"/>
      <c r="I215" s="2630"/>
      <c r="J215" s="2630"/>
    </row>
    <row r="216" spans="1:10">
      <c r="A216" s="2600"/>
      <c r="B216" s="2600"/>
      <c r="C216" s="2600"/>
      <c r="D216" s="2600"/>
      <c r="E216" s="2600"/>
      <c r="F216" s="2600"/>
      <c r="G216" s="2600"/>
      <c r="H216" s="2600"/>
      <c r="I216" s="2600"/>
      <c r="J216" s="2600"/>
    </row>
  </sheetData>
  <mergeCells count="41">
    <mergeCell ref="A213:J213"/>
    <mergeCell ref="A214:J214"/>
    <mergeCell ref="A215:J215"/>
    <mergeCell ref="A216:J216"/>
    <mergeCell ref="A209:J209"/>
    <mergeCell ref="A210:J210"/>
    <mergeCell ref="A211:J211"/>
    <mergeCell ref="A212:J212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192:J192"/>
    <mergeCell ref="A193:J193"/>
    <mergeCell ref="A194:J194"/>
    <mergeCell ref="A196:J196"/>
    <mergeCell ref="A187:J187"/>
    <mergeCell ref="A188:J188"/>
    <mergeCell ref="A189:J189"/>
    <mergeCell ref="A191:J191"/>
    <mergeCell ref="A185:J185"/>
    <mergeCell ref="A186:J186"/>
    <mergeCell ref="A179:J179"/>
    <mergeCell ref="A180:J180"/>
    <mergeCell ref="A181:J181"/>
    <mergeCell ref="A182:J182"/>
    <mergeCell ref="A176:J176"/>
    <mergeCell ref="A177:J177"/>
    <mergeCell ref="A178:J178"/>
    <mergeCell ref="K155:O175"/>
    <mergeCell ref="A9:E9"/>
    <mergeCell ref="B15:E15"/>
    <mergeCell ref="F29:F30"/>
    <mergeCell ref="A14:B14"/>
    <mergeCell ref="B17:F18"/>
    <mergeCell ref="B16:G16"/>
    <mergeCell ref="G29:J29"/>
  </mergeCells>
  <phoneticPr fontId="5" type="noConversion"/>
  <pageMargins left="0.21" right="0.17" top="0.17" bottom="0.17" header="0.17" footer="0.17"/>
  <pageSetup orientation="landscape" horizontalDpi="4294967294" verticalDpi="4294967294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N171"/>
  <sheetViews>
    <sheetView topLeftCell="A28" workbookViewId="0">
      <selection activeCell="I171" sqref="I171"/>
    </sheetView>
  </sheetViews>
  <sheetFormatPr defaultRowHeight="12.75"/>
  <cols>
    <col min="1" max="1" width="7" customWidth="1"/>
    <col min="2" max="2" width="45.85546875" customWidth="1"/>
    <col min="3" max="3" width="8.140625" customWidth="1"/>
    <col min="4" max="4" width="10.85546875" customWidth="1"/>
    <col min="5" max="5" width="12.28515625" customWidth="1"/>
    <col min="6" max="6" width="10.7109375" customWidth="1"/>
    <col min="7" max="7" width="13.42578125" customWidth="1"/>
    <col min="8" max="8" width="11.28515625" customWidth="1"/>
    <col min="9" max="9" width="11.85546875" customWidth="1"/>
    <col min="10" max="10" width="12.7109375" customWidth="1"/>
    <col min="12" max="12" width="15.140625" customWidth="1"/>
  </cols>
  <sheetData>
    <row r="1" spans="1:12">
      <c r="A1" s="16"/>
      <c r="B1" s="17"/>
      <c r="C1" s="18"/>
      <c r="D1" s="16"/>
      <c r="E1" s="19"/>
      <c r="F1" s="2681" t="s">
        <v>32</v>
      </c>
      <c r="G1" s="2681"/>
      <c r="H1" s="2681"/>
      <c r="I1" s="2681"/>
      <c r="J1" s="2681"/>
      <c r="K1" s="16"/>
      <c r="L1" s="16"/>
    </row>
    <row r="2" spans="1:12" hidden="1">
      <c r="A2" s="16"/>
      <c r="B2" s="17"/>
      <c r="C2" s="18"/>
      <c r="D2" s="16"/>
      <c r="E2" s="19"/>
      <c r="F2" s="20"/>
      <c r="G2" s="20"/>
      <c r="H2" s="20"/>
      <c r="I2" s="20"/>
      <c r="J2" s="20"/>
      <c r="K2" s="16"/>
      <c r="L2" s="16"/>
    </row>
    <row r="3" spans="1:12">
      <c r="A3" s="16"/>
      <c r="B3" s="17"/>
      <c r="C3" s="18"/>
      <c r="D3" s="16"/>
      <c r="E3" s="19"/>
      <c r="F3" s="2682" t="s">
        <v>33</v>
      </c>
      <c r="G3" s="2682"/>
      <c r="H3" s="2682"/>
      <c r="I3" s="2682"/>
      <c r="J3" s="2682"/>
      <c r="K3" s="16"/>
      <c r="L3" s="16"/>
    </row>
    <row r="4" spans="1:12">
      <c r="A4" s="16"/>
      <c r="B4" s="17"/>
      <c r="C4" s="18"/>
      <c r="D4" s="16"/>
      <c r="E4" s="19"/>
      <c r="F4" s="21" t="s">
        <v>34</v>
      </c>
      <c r="G4" s="21"/>
      <c r="H4" s="16"/>
      <c r="I4" s="16"/>
      <c r="J4" s="16"/>
      <c r="K4" s="16"/>
      <c r="L4" s="16"/>
    </row>
    <row r="5" spans="1:12" ht="14.25">
      <c r="A5" s="16"/>
      <c r="B5" s="22" t="s">
        <v>35</v>
      </c>
      <c r="C5" s="18"/>
      <c r="D5" s="16"/>
      <c r="E5" s="19"/>
      <c r="F5" s="19"/>
      <c r="G5" s="23" t="s">
        <v>174</v>
      </c>
      <c r="H5" s="16"/>
      <c r="I5" s="16"/>
      <c r="J5" s="16"/>
      <c r="K5" s="16"/>
      <c r="L5" s="16"/>
    </row>
    <row r="6" spans="1:12">
      <c r="A6" s="21" t="s">
        <v>1154</v>
      </c>
      <c r="B6" s="355"/>
      <c r="C6" s="18"/>
      <c r="D6" s="16"/>
      <c r="E6" s="19" t="s">
        <v>175</v>
      </c>
      <c r="F6" s="21" t="s">
        <v>935</v>
      </c>
      <c r="G6" s="16"/>
      <c r="H6" s="16"/>
      <c r="I6" s="16"/>
      <c r="J6" s="24"/>
      <c r="K6" s="16"/>
      <c r="L6" s="16"/>
    </row>
    <row r="7" spans="1:12">
      <c r="A7" s="24"/>
      <c r="B7" s="25" t="s">
        <v>936</v>
      </c>
      <c r="C7" s="26"/>
      <c r="D7" s="24"/>
      <c r="E7" s="27"/>
      <c r="F7" s="28"/>
      <c r="G7" s="28"/>
      <c r="H7" s="16"/>
      <c r="I7" s="16"/>
      <c r="J7" s="16"/>
      <c r="K7" s="24"/>
      <c r="L7" s="24"/>
    </row>
    <row r="8" spans="1:12" ht="14.25">
      <c r="A8" s="29" t="s">
        <v>886</v>
      </c>
      <c r="B8" s="30"/>
      <c r="C8" s="31"/>
      <c r="D8" s="32"/>
      <c r="E8" s="33"/>
      <c r="F8" s="33"/>
      <c r="G8" s="28"/>
      <c r="H8" s="16"/>
      <c r="I8" s="16"/>
      <c r="J8" s="16"/>
      <c r="K8" s="16"/>
      <c r="L8" s="16"/>
    </row>
    <row r="9" spans="1:12">
      <c r="A9" s="16"/>
      <c r="B9" s="17"/>
      <c r="C9" s="18"/>
      <c r="D9" s="16"/>
      <c r="E9" s="19"/>
      <c r="F9" s="19"/>
      <c r="G9" s="16"/>
      <c r="H9" s="16"/>
      <c r="I9" s="16"/>
      <c r="J9" s="16"/>
      <c r="K9" s="16"/>
      <c r="L9" s="16"/>
    </row>
    <row r="10" spans="1:12">
      <c r="A10" s="2683" t="s">
        <v>1155</v>
      </c>
      <c r="B10" s="2683"/>
      <c r="C10" s="2683"/>
      <c r="D10" s="2683"/>
      <c r="E10" s="2683"/>
      <c r="F10" s="19"/>
      <c r="G10" s="34" t="s">
        <v>208</v>
      </c>
      <c r="H10" s="16"/>
      <c r="I10" s="16"/>
      <c r="J10" s="16"/>
      <c r="K10" s="16"/>
      <c r="L10" s="16"/>
    </row>
    <row r="11" spans="1:12">
      <c r="A11" s="2684" t="s">
        <v>903</v>
      </c>
      <c r="B11" s="2684"/>
      <c r="C11" s="2684"/>
      <c r="D11" s="2684"/>
      <c r="E11" s="2684"/>
      <c r="F11" s="19"/>
      <c r="G11" s="16"/>
      <c r="H11" s="16"/>
      <c r="I11" s="16"/>
      <c r="J11" s="16"/>
      <c r="K11" s="16"/>
      <c r="L11" s="16"/>
    </row>
    <row r="12" spans="1:12" s="163" customFormat="1" ht="33" customHeight="1">
      <c r="A12" s="37"/>
      <c r="B12" s="357"/>
      <c r="C12" s="171"/>
      <c r="F12" s="179"/>
      <c r="G12" s="179"/>
    </row>
    <row r="13" spans="1:12" ht="18">
      <c r="A13" s="2677" t="s">
        <v>816</v>
      </c>
      <c r="B13" s="2677"/>
      <c r="C13" s="2677"/>
      <c r="D13" s="2677"/>
      <c r="E13" s="2677"/>
      <c r="F13" s="2677"/>
      <c r="G13" s="2677"/>
      <c r="H13" s="2677"/>
      <c r="I13" s="2677"/>
      <c r="J13" s="2677"/>
      <c r="K13" s="16"/>
      <c r="L13" s="16"/>
    </row>
    <row r="14" spans="1:12" ht="14.25">
      <c r="A14" s="2678" t="s">
        <v>1036</v>
      </c>
      <c r="B14" s="2646"/>
      <c r="C14" s="2646"/>
      <c r="D14" s="2646"/>
      <c r="E14" s="2646"/>
      <c r="F14" s="2646"/>
      <c r="G14" s="2646"/>
      <c r="H14" s="2646"/>
      <c r="I14" s="2646"/>
      <c r="J14" s="2646"/>
      <c r="K14" s="16"/>
      <c r="L14" s="16"/>
    </row>
    <row r="15" spans="1:12" ht="16.5">
      <c r="A15" s="2679" t="s">
        <v>1037</v>
      </c>
      <c r="B15" s="2679"/>
      <c r="C15" s="2679"/>
      <c r="D15" s="2679"/>
      <c r="E15" s="2679"/>
      <c r="F15" s="2679"/>
      <c r="G15" s="2679"/>
      <c r="H15" s="2679"/>
      <c r="I15" s="2679"/>
      <c r="J15" s="2679"/>
      <c r="K15" s="16"/>
      <c r="L15" s="16"/>
    </row>
    <row r="16" spans="1:12" ht="14.25">
      <c r="A16" s="2680" t="s">
        <v>1194</v>
      </c>
      <c r="B16" s="2680"/>
      <c r="C16" s="2680"/>
      <c r="D16" s="2680"/>
      <c r="E16" s="2680"/>
      <c r="F16" s="2680"/>
      <c r="G16" s="2680"/>
      <c r="H16" s="2680"/>
      <c r="I16" s="2680"/>
      <c r="J16" s="2680"/>
      <c r="K16" s="28"/>
      <c r="L16" s="28"/>
    </row>
    <row r="17" spans="1:14" ht="14.25">
      <c r="A17" s="36"/>
      <c r="B17" s="36"/>
      <c r="C17" s="36"/>
      <c r="D17" s="36"/>
      <c r="E17" s="36"/>
      <c r="F17" s="37"/>
      <c r="G17" s="36"/>
      <c r="H17" s="28"/>
      <c r="I17" s="28"/>
      <c r="J17" s="28"/>
      <c r="K17" s="28"/>
      <c r="L17" s="28"/>
    </row>
    <row r="18" spans="1:14">
      <c r="A18" s="38" t="s">
        <v>1005</v>
      </c>
      <c r="B18" s="39"/>
      <c r="C18" s="39"/>
      <c r="D18" s="39"/>
      <c r="E18" s="28"/>
      <c r="F18" s="40" t="s">
        <v>332</v>
      </c>
      <c r="G18" s="28"/>
      <c r="H18" s="28"/>
      <c r="I18" s="28"/>
      <c r="J18" s="28"/>
      <c r="K18" s="28"/>
      <c r="L18" s="28"/>
    </row>
    <row r="19" spans="1:14">
      <c r="A19" s="38" t="s">
        <v>257</v>
      </c>
      <c r="B19" s="41"/>
      <c r="C19" s="41"/>
      <c r="D19" s="41"/>
      <c r="E19" s="41"/>
      <c r="F19" s="38" t="s">
        <v>333</v>
      </c>
      <c r="G19" s="8" t="s">
        <v>562</v>
      </c>
      <c r="H19" s="10">
        <v>4</v>
      </c>
      <c r="I19" s="11">
        <v>1</v>
      </c>
      <c r="J19" s="41"/>
      <c r="K19" s="41"/>
      <c r="L19" s="41"/>
    </row>
    <row r="20" spans="1:14">
      <c r="A20" s="38" t="s">
        <v>334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 ht="32.25" customHeight="1">
      <c r="A21" s="38" t="s">
        <v>926</v>
      </c>
      <c r="B21" s="38"/>
      <c r="C21" s="38"/>
      <c r="D21" s="42"/>
      <c r="E21" s="291"/>
      <c r="F21" s="2686" t="s">
        <v>232</v>
      </c>
      <c r="G21" s="2687"/>
      <c r="H21" s="2687"/>
      <c r="I21" s="2687"/>
      <c r="J21" s="38"/>
      <c r="K21" s="38"/>
      <c r="L21" s="38"/>
    </row>
    <row r="22" spans="1:14" ht="13.5" customHeight="1">
      <c r="A22" s="38" t="s">
        <v>350</v>
      </c>
      <c r="B22" s="41"/>
      <c r="C22" s="41"/>
      <c r="D22" s="41"/>
      <c r="E22" s="41"/>
      <c r="F22" s="38" t="s">
        <v>937</v>
      </c>
      <c r="G22" s="38"/>
      <c r="H22" s="38"/>
      <c r="I22" s="41"/>
      <c r="J22" s="43"/>
      <c r="K22" s="41"/>
      <c r="L22" s="41"/>
    </row>
    <row r="23" spans="1:14" ht="12" customHeight="1">
      <c r="A23" s="41" t="s">
        <v>207</v>
      </c>
      <c r="B23" s="43"/>
      <c r="C23" s="44"/>
      <c r="D23" s="41"/>
      <c r="E23" s="41"/>
      <c r="F23" s="2688" t="s">
        <v>942</v>
      </c>
      <c r="G23" s="2688"/>
      <c r="H23" s="2688"/>
      <c r="I23" s="2688"/>
      <c r="J23" s="2688"/>
      <c r="K23" s="41"/>
      <c r="L23" s="41"/>
    </row>
    <row r="24" spans="1:14" ht="13.5" thickBot="1">
      <c r="A24" s="40" t="s">
        <v>223</v>
      </c>
      <c r="B24" s="45"/>
      <c r="C24" s="46"/>
      <c r="D24" s="45"/>
      <c r="E24" s="41"/>
      <c r="F24" s="2688"/>
      <c r="G24" s="2688"/>
      <c r="H24" s="2688"/>
      <c r="I24" s="2688"/>
      <c r="J24" s="2688"/>
      <c r="K24" s="41"/>
      <c r="L24" s="41"/>
    </row>
    <row r="25" spans="1:14" ht="13.5" thickBot="1">
      <c r="A25" s="38" t="s">
        <v>116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418</v>
      </c>
      <c r="B26" s="41"/>
      <c r="C26" s="41"/>
      <c r="D26" s="45"/>
      <c r="E26" s="45"/>
      <c r="F26" s="45"/>
      <c r="G26" s="51" t="s">
        <v>419</v>
      </c>
      <c r="H26" s="41"/>
      <c r="I26" s="43"/>
      <c r="J26" s="43"/>
      <c r="K26" s="45"/>
      <c r="L26" s="45"/>
    </row>
    <row r="27" spans="1:14" ht="13.5" thickBot="1">
      <c r="A27" s="38" t="s">
        <v>420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9.5" customHeight="1" thickBot="1">
      <c r="A29" s="56" t="s">
        <v>406</v>
      </c>
      <c r="B29" s="2" t="s">
        <v>421</v>
      </c>
      <c r="C29" s="57"/>
      <c r="D29" s="2" t="s">
        <v>422</v>
      </c>
      <c r="E29" s="3"/>
      <c r="F29" s="2647" t="s">
        <v>362</v>
      </c>
      <c r="G29" s="2649" t="s">
        <v>363</v>
      </c>
      <c r="H29" s="2650"/>
      <c r="I29" s="2650"/>
      <c r="J29" s="2651"/>
    </row>
    <row r="30" spans="1:14" ht="69.75" customHeight="1" thickBot="1">
      <c r="A30" s="58"/>
      <c r="B30" s="4" t="s">
        <v>349</v>
      </c>
      <c r="C30" s="59" t="s">
        <v>671</v>
      </c>
      <c r="D30" s="15" t="s">
        <v>796</v>
      </c>
      <c r="E30" s="60" t="s">
        <v>971</v>
      </c>
      <c r="F30" s="2648"/>
      <c r="G30" s="15" t="s">
        <v>972</v>
      </c>
      <c r="H30" s="15" t="s">
        <v>973</v>
      </c>
      <c r="I30" s="15" t="s">
        <v>974</v>
      </c>
      <c r="J30" s="15" t="s">
        <v>975</v>
      </c>
      <c r="M30" s="49"/>
      <c r="N30" s="43"/>
    </row>
    <row r="31" spans="1:14" ht="12.75" customHeight="1" thickBot="1">
      <c r="A31" s="61" t="s">
        <v>976</v>
      </c>
      <c r="B31" s="62" t="s">
        <v>977</v>
      </c>
      <c r="C31" s="63" t="s">
        <v>978</v>
      </c>
      <c r="D31" s="64" t="s">
        <v>739</v>
      </c>
      <c r="E31" s="64" t="s">
        <v>740</v>
      </c>
      <c r="F31" s="64" t="s">
        <v>672</v>
      </c>
      <c r="G31" s="65">
        <v>4</v>
      </c>
      <c r="H31" s="66">
        <v>5</v>
      </c>
      <c r="I31" s="67">
        <v>6</v>
      </c>
      <c r="J31" s="66">
        <v>7</v>
      </c>
    </row>
    <row r="32" spans="1:14" ht="20.25" customHeight="1" thickBot="1">
      <c r="A32" s="61">
        <v>1100000</v>
      </c>
      <c r="B32" s="68" t="s">
        <v>1071</v>
      </c>
      <c r="C32" s="69" t="s">
        <v>358</v>
      </c>
      <c r="D32" s="61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</row>
    <row r="33" spans="1:10" ht="36" hidden="1" customHeight="1">
      <c r="A33" s="61">
        <v>1110000</v>
      </c>
      <c r="B33" s="70" t="s">
        <v>802</v>
      </c>
      <c r="C33" s="69" t="s">
        <v>358</v>
      </c>
      <c r="D33" s="71">
        <v>0</v>
      </c>
      <c r="E33" s="71">
        <v>0</v>
      </c>
      <c r="F33" s="71">
        <v>0</v>
      </c>
      <c r="G33" s="71">
        <v>0</v>
      </c>
      <c r="H33" s="71">
        <v>0</v>
      </c>
      <c r="I33" s="71">
        <v>0</v>
      </c>
      <c r="J33" s="71">
        <v>0</v>
      </c>
    </row>
    <row r="34" spans="1:10" ht="36" hidden="1" customHeight="1">
      <c r="A34" s="72">
        <v>1110000</v>
      </c>
      <c r="B34" s="73" t="s">
        <v>803</v>
      </c>
      <c r="C34" s="74" t="s">
        <v>358</v>
      </c>
      <c r="D34" s="75">
        <v>0</v>
      </c>
      <c r="E34" s="75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</row>
    <row r="35" spans="1:10" ht="36" hidden="1" customHeight="1">
      <c r="A35" s="12">
        <v>1111000</v>
      </c>
      <c r="B35" s="76" t="s">
        <v>673</v>
      </c>
      <c r="C35" s="77" t="s">
        <v>804</v>
      </c>
      <c r="D35" s="78"/>
      <c r="E35" s="78"/>
      <c r="F35" s="78"/>
      <c r="G35" s="78"/>
      <c r="H35" s="78"/>
      <c r="I35" s="78"/>
      <c r="J35" s="78"/>
    </row>
    <row r="36" spans="1:10" ht="36" hidden="1" customHeight="1">
      <c r="A36" s="80">
        <v>1112000</v>
      </c>
      <c r="B36" s="14" t="s">
        <v>271</v>
      </c>
      <c r="C36" s="81" t="s">
        <v>805</v>
      </c>
      <c r="D36" s="82"/>
      <c r="E36" s="82"/>
      <c r="F36" s="82"/>
      <c r="G36" s="82"/>
      <c r="H36" s="82"/>
      <c r="I36" s="82"/>
      <c r="J36" s="82"/>
    </row>
    <row r="37" spans="1:10" ht="36" hidden="1" customHeight="1">
      <c r="A37" s="80">
        <v>1113000</v>
      </c>
      <c r="B37" s="14" t="s">
        <v>806</v>
      </c>
      <c r="C37" s="81" t="s">
        <v>807</v>
      </c>
      <c r="D37" s="82"/>
      <c r="E37" s="82"/>
      <c r="F37" s="82"/>
      <c r="G37" s="82"/>
      <c r="H37" s="82"/>
      <c r="I37" s="82"/>
      <c r="J37" s="82"/>
    </row>
    <row r="38" spans="1:10" ht="36" hidden="1" customHeight="1">
      <c r="A38" s="80">
        <v>1114000</v>
      </c>
      <c r="B38" s="14" t="s">
        <v>398</v>
      </c>
      <c r="C38" s="81" t="s">
        <v>399</v>
      </c>
      <c r="D38" s="82"/>
      <c r="E38" s="82"/>
      <c r="F38" s="82"/>
      <c r="G38" s="82"/>
      <c r="H38" s="82"/>
      <c r="I38" s="82"/>
      <c r="J38" s="82"/>
    </row>
    <row r="39" spans="1:10" ht="36" hidden="1" customHeight="1">
      <c r="A39" s="80">
        <v>1115000</v>
      </c>
      <c r="B39" s="14" t="s">
        <v>615</v>
      </c>
      <c r="C39" s="81" t="s">
        <v>388</v>
      </c>
      <c r="D39" s="82"/>
      <c r="E39" s="82"/>
      <c r="F39" s="82"/>
      <c r="G39" s="82"/>
      <c r="H39" s="82"/>
      <c r="I39" s="82"/>
      <c r="J39" s="82"/>
    </row>
    <row r="40" spans="1:10" ht="36" hidden="1" customHeight="1">
      <c r="A40" s="80">
        <v>1116000</v>
      </c>
      <c r="B40" s="14" t="s">
        <v>1024</v>
      </c>
      <c r="C40" s="83" t="s">
        <v>389</v>
      </c>
      <c r="D40" s="82"/>
      <c r="E40" s="82"/>
      <c r="F40" s="82"/>
      <c r="G40" s="82"/>
      <c r="H40" s="82"/>
      <c r="I40" s="82"/>
      <c r="J40" s="82"/>
    </row>
    <row r="41" spans="1:10" ht="36" hidden="1" customHeight="1">
      <c r="A41" s="84">
        <v>1117000</v>
      </c>
      <c r="B41" s="85" t="s">
        <v>19</v>
      </c>
      <c r="C41" s="86" t="s">
        <v>20</v>
      </c>
      <c r="D41" s="87"/>
      <c r="E41" s="87"/>
      <c r="F41" s="87"/>
      <c r="G41" s="87"/>
      <c r="H41" s="87"/>
      <c r="I41" s="87"/>
      <c r="J41" s="87"/>
    </row>
    <row r="42" spans="1:10" ht="39" hidden="1" customHeight="1">
      <c r="A42" s="88">
        <v>1120000</v>
      </c>
      <c r="B42" s="89" t="s">
        <v>21</v>
      </c>
      <c r="C42" s="69" t="s">
        <v>358</v>
      </c>
      <c r="D42" s="90">
        <v>0</v>
      </c>
      <c r="E42" s="90">
        <v>0</v>
      </c>
      <c r="F42" s="90">
        <v>0</v>
      </c>
      <c r="G42" s="90">
        <v>0</v>
      </c>
      <c r="H42" s="90">
        <v>0</v>
      </c>
      <c r="I42" s="90">
        <v>0</v>
      </c>
      <c r="J42" s="90">
        <v>0</v>
      </c>
    </row>
    <row r="43" spans="1:10" ht="39" hidden="1" customHeight="1">
      <c r="A43" s="72">
        <v>1121000</v>
      </c>
      <c r="B43" s="91" t="s">
        <v>22</v>
      </c>
      <c r="C43" s="92"/>
      <c r="D43" s="78">
        <v>0</v>
      </c>
      <c r="E43" s="78">
        <v>0</v>
      </c>
      <c r="F43" s="78">
        <v>0</v>
      </c>
      <c r="G43" s="78">
        <v>0</v>
      </c>
      <c r="H43" s="78">
        <v>0</v>
      </c>
      <c r="I43" s="78">
        <v>0</v>
      </c>
      <c r="J43" s="78">
        <v>0</v>
      </c>
    </row>
    <row r="44" spans="1:10" ht="39" hidden="1" customHeight="1">
      <c r="A44" s="80">
        <v>1121100</v>
      </c>
      <c r="B44" s="93" t="s">
        <v>380</v>
      </c>
      <c r="C44" s="83" t="s">
        <v>381</v>
      </c>
      <c r="D44" s="82"/>
      <c r="E44" s="82"/>
      <c r="F44" s="82"/>
      <c r="G44" s="82"/>
      <c r="H44" s="82"/>
      <c r="I44" s="82"/>
      <c r="J44" s="82"/>
    </row>
    <row r="45" spans="1:10" ht="39" hidden="1" customHeight="1">
      <c r="A45" s="80">
        <v>1121200</v>
      </c>
      <c r="B45" s="94" t="s">
        <v>382</v>
      </c>
      <c r="C45" s="81" t="s">
        <v>383</v>
      </c>
      <c r="D45" s="82"/>
      <c r="E45" s="82"/>
      <c r="F45" s="82"/>
      <c r="G45" s="82"/>
      <c r="H45" s="82"/>
      <c r="I45" s="82"/>
      <c r="J45" s="82">
        <v>0</v>
      </c>
    </row>
    <row r="46" spans="1:10" ht="39" hidden="1" customHeight="1">
      <c r="A46" s="80">
        <v>1121300</v>
      </c>
      <c r="B46" s="93" t="s">
        <v>769</v>
      </c>
      <c r="C46" s="83" t="s">
        <v>384</v>
      </c>
      <c r="D46" s="82"/>
      <c r="E46" s="82"/>
      <c r="F46" s="82"/>
      <c r="G46" s="82"/>
      <c r="H46" s="82"/>
      <c r="I46" s="82"/>
      <c r="J46" s="82"/>
    </row>
    <row r="47" spans="1:10" ht="39" hidden="1" customHeight="1">
      <c r="A47" s="80">
        <v>1121400</v>
      </c>
      <c r="B47" s="93" t="s">
        <v>770</v>
      </c>
      <c r="C47" s="81" t="s">
        <v>385</v>
      </c>
      <c r="D47" s="82"/>
      <c r="E47" s="82"/>
      <c r="F47" s="82"/>
      <c r="G47" s="82"/>
      <c r="H47" s="82"/>
      <c r="I47" s="82"/>
      <c r="J47" s="82"/>
    </row>
    <row r="48" spans="1:10" ht="39" hidden="1" customHeight="1">
      <c r="A48" s="80">
        <v>1121500</v>
      </c>
      <c r="B48" s="93" t="s">
        <v>69</v>
      </c>
      <c r="C48" s="83" t="s">
        <v>386</v>
      </c>
      <c r="D48" s="78"/>
      <c r="E48" s="78"/>
      <c r="F48" s="78"/>
      <c r="G48" s="78"/>
      <c r="H48" s="78"/>
      <c r="I48" s="78"/>
      <c r="J48" s="78"/>
    </row>
    <row r="49" spans="1:10" ht="39" hidden="1" customHeight="1">
      <c r="A49" s="80">
        <v>1121600</v>
      </c>
      <c r="B49" s="93" t="s">
        <v>70</v>
      </c>
      <c r="C49" s="81" t="s">
        <v>387</v>
      </c>
      <c r="D49" s="82"/>
      <c r="E49" s="82"/>
      <c r="F49" s="82"/>
      <c r="G49" s="82"/>
      <c r="H49" s="82"/>
      <c r="I49" s="82"/>
      <c r="J49" s="82"/>
    </row>
    <row r="50" spans="1:10" ht="39" hidden="1" customHeight="1">
      <c r="A50" s="95">
        <v>1121700</v>
      </c>
      <c r="B50" s="96" t="s">
        <v>71</v>
      </c>
      <c r="C50" s="86" t="s">
        <v>766</v>
      </c>
      <c r="D50" s="87"/>
      <c r="E50" s="87"/>
      <c r="F50" s="87"/>
      <c r="G50" s="87"/>
      <c r="H50" s="87"/>
      <c r="I50" s="87"/>
      <c r="J50" s="87"/>
    </row>
    <row r="51" spans="1:10" ht="39" hidden="1" customHeight="1">
      <c r="A51" s="72">
        <v>1122000</v>
      </c>
      <c r="B51" s="97" t="s">
        <v>767</v>
      </c>
      <c r="C51" s="74" t="s">
        <v>358</v>
      </c>
      <c r="D51" s="79">
        <v>0</v>
      </c>
      <c r="E51" s="79">
        <v>0</v>
      </c>
      <c r="F51" s="79">
        <v>0</v>
      </c>
      <c r="G51" s="79">
        <v>0</v>
      </c>
      <c r="H51" s="79">
        <v>0</v>
      </c>
      <c r="I51" s="79">
        <v>0</v>
      </c>
      <c r="J51" s="79">
        <v>0</v>
      </c>
    </row>
    <row r="52" spans="1:10" ht="39" hidden="1" customHeight="1">
      <c r="A52" s="98">
        <v>1122100</v>
      </c>
      <c r="B52" s="93" t="s">
        <v>72</v>
      </c>
      <c r="C52" s="99" t="s">
        <v>768</v>
      </c>
      <c r="D52" s="82"/>
      <c r="E52" s="82"/>
      <c r="F52" s="82"/>
      <c r="G52" s="82"/>
      <c r="H52" s="82"/>
      <c r="I52" s="82"/>
      <c r="J52" s="82"/>
    </row>
    <row r="53" spans="1:10" ht="39" hidden="1" customHeight="1">
      <c r="A53" s="98">
        <v>1122200</v>
      </c>
      <c r="B53" s="93" t="s">
        <v>487</v>
      </c>
      <c r="C53" s="83" t="s">
        <v>1021</v>
      </c>
      <c r="D53" s="82"/>
      <c r="E53" s="82"/>
      <c r="F53" s="82"/>
      <c r="G53" s="82"/>
      <c r="H53" s="82"/>
      <c r="I53" s="82"/>
      <c r="J53" s="82"/>
    </row>
    <row r="54" spans="1:10" ht="39" hidden="1" customHeight="1">
      <c r="A54" s="88">
        <v>1122300</v>
      </c>
      <c r="B54" s="96" t="s">
        <v>148</v>
      </c>
      <c r="C54" s="100" t="s">
        <v>1022</v>
      </c>
      <c r="D54" s="87"/>
      <c r="E54" s="87"/>
      <c r="F54" s="87"/>
      <c r="G54" s="87"/>
      <c r="H54" s="87"/>
      <c r="I54" s="87"/>
      <c r="J54" s="87"/>
    </row>
    <row r="55" spans="1:10" ht="39" hidden="1" customHeight="1">
      <c r="A55" s="72">
        <v>1123000</v>
      </c>
      <c r="B55" s="97" t="s">
        <v>364</v>
      </c>
      <c r="C55" s="74" t="s">
        <v>358</v>
      </c>
      <c r="D55" s="79">
        <v>0</v>
      </c>
      <c r="E55" s="79">
        <v>0</v>
      </c>
      <c r="F55" s="79">
        <v>0</v>
      </c>
      <c r="G55" s="79">
        <v>0</v>
      </c>
      <c r="H55" s="79">
        <v>0</v>
      </c>
      <c r="I55" s="79">
        <v>0</v>
      </c>
      <c r="J55" s="79">
        <v>0</v>
      </c>
    </row>
    <row r="56" spans="1:10" ht="39" hidden="1" customHeight="1">
      <c r="A56" s="98">
        <v>1123100</v>
      </c>
      <c r="B56" s="93" t="s">
        <v>149</v>
      </c>
      <c r="C56" s="99" t="s">
        <v>365</v>
      </c>
      <c r="D56" s="82"/>
      <c r="E56" s="82"/>
      <c r="F56" s="82"/>
      <c r="G56" s="82"/>
      <c r="H56" s="82"/>
      <c r="I56" s="82"/>
      <c r="J56" s="82"/>
    </row>
    <row r="57" spans="1:10" ht="39" hidden="1" customHeight="1">
      <c r="A57" s="98">
        <v>1123200</v>
      </c>
      <c r="B57" s="93" t="s">
        <v>150</v>
      </c>
      <c r="C57" s="83" t="s">
        <v>366</v>
      </c>
      <c r="D57" s="82"/>
      <c r="E57" s="82"/>
      <c r="F57" s="82"/>
      <c r="G57" s="82"/>
      <c r="H57" s="82"/>
      <c r="I57" s="82"/>
      <c r="J57" s="82"/>
    </row>
    <row r="58" spans="1:10" ht="39" hidden="1" customHeight="1">
      <c r="A58" s="98">
        <v>1123300</v>
      </c>
      <c r="B58" s="93" t="s">
        <v>151</v>
      </c>
      <c r="C58" s="83" t="s">
        <v>367</v>
      </c>
      <c r="D58" s="82"/>
      <c r="E58" s="82"/>
      <c r="F58" s="82"/>
      <c r="G58" s="82"/>
      <c r="H58" s="82"/>
      <c r="I58" s="82"/>
      <c r="J58" s="82"/>
    </row>
    <row r="59" spans="1:10" ht="39" hidden="1" customHeight="1">
      <c r="A59" s="98">
        <v>1123400</v>
      </c>
      <c r="B59" s="93" t="s">
        <v>556</v>
      </c>
      <c r="C59" s="83" t="s">
        <v>368</v>
      </c>
      <c r="D59" s="82"/>
      <c r="E59" s="82"/>
      <c r="F59" s="82"/>
      <c r="G59" s="82"/>
      <c r="H59" s="82"/>
      <c r="I59" s="82"/>
      <c r="J59" s="82"/>
    </row>
    <row r="60" spans="1:10" ht="39" hidden="1" customHeight="1">
      <c r="A60" s="98">
        <v>1123500</v>
      </c>
      <c r="B60" s="101" t="s">
        <v>557</v>
      </c>
      <c r="C60" s="102">
        <v>423500</v>
      </c>
      <c r="D60" s="82"/>
      <c r="E60" s="82"/>
      <c r="F60" s="82"/>
      <c r="G60" s="82"/>
      <c r="H60" s="82"/>
      <c r="I60" s="82"/>
      <c r="J60" s="82"/>
    </row>
    <row r="61" spans="1:10" ht="39" hidden="1" customHeight="1">
      <c r="A61" s="98">
        <v>1123600</v>
      </c>
      <c r="B61" s="93" t="s">
        <v>186</v>
      </c>
      <c r="C61" s="81" t="s">
        <v>369</v>
      </c>
      <c r="D61" s="82"/>
      <c r="E61" s="82"/>
      <c r="F61" s="82"/>
      <c r="G61" s="82"/>
      <c r="H61" s="82"/>
      <c r="I61" s="82"/>
      <c r="J61" s="82"/>
    </row>
    <row r="62" spans="1:10" ht="39" hidden="1" customHeight="1">
      <c r="A62" s="98">
        <v>1123700</v>
      </c>
      <c r="B62" s="93" t="s">
        <v>187</v>
      </c>
      <c r="C62" s="83" t="s">
        <v>370</v>
      </c>
      <c r="D62" s="82"/>
      <c r="E62" s="82"/>
      <c r="F62" s="82"/>
      <c r="G62" s="82"/>
      <c r="H62" s="82"/>
      <c r="I62" s="82"/>
      <c r="J62" s="82"/>
    </row>
    <row r="63" spans="1:10" ht="39" hidden="1" customHeight="1">
      <c r="A63" s="88">
        <v>1123800</v>
      </c>
      <c r="B63" s="96" t="s">
        <v>188</v>
      </c>
      <c r="C63" s="100" t="s">
        <v>371</v>
      </c>
      <c r="D63" s="87"/>
      <c r="E63" s="87"/>
      <c r="F63" s="87"/>
      <c r="G63" s="87"/>
      <c r="H63" s="87"/>
      <c r="I63" s="87"/>
      <c r="J63" s="87"/>
    </row>
    <row r="64" spans="1:10" ht="39" hidden="1" customHeight="1">
      <c r="A64" s="72">
        <v>1124000</v>
      </c>
      <c r="B64" s="97" t="s">
        <v>213</v>
      </c>
      <c r="C64" s="74" t="s">
        <v>358</v>
      </c>
      <c r="D64" s="79">
        <v>0</v>
      </c>
      <c r="E64" s="79">
        <v>0</v>
      </c>
      <c r="F64" s="79">
        <v>0</v>
      </c>
      <c r="G64" s="79">
        <v>0</v>
      </c>
      <c r="H64" s="79">
        <v>0</v>
      </c>
      <c r="I64" s="79">
        <v>0</v>
      </c>
      <c r="J64" s="79">
        <v>0</v>
      </c>
    </row>
    <row r="65" spans="1:10" ht="39" hidden="1" customHeight="1">
      <c r="A65" s="88">
        <v>1124100</v>
      </c>
      <c r="B65" s="96" t="s">
        <v>189</v>
      </c>
      <c r="C65" s="86" t="s">
        <v>214</v>
      </c>
      <c r="D65" s="87"/>
      <c r="E65" s="87"/>
      <c r="F65" s="87"/>
      <c r="G65" s="87"/>
      <c r="H65" s="87"/>
      <c r="I65" s="87"/>
      <c r="J65" s="87"/>
    </row>
    <row r="66" spans="1:10" ht="39" hidden="1" customHeight="1">
      <c r="A66" s="72">
        <v>1125000</v>
      </c>
      <c r="B66" s="97" t="s">
        <v>918</v>
      </c>
      <c r="C66" s="74" t="s">
        <v>358</v>
      </c>
      <c r="D66" s="79">
        <v>0</v>
      </c>
      <c r="E66" s="79">
        <v>0</v>
      </c>
      <c r="F66" s="79">
        <v>0</v>
      </c>
      <c r="G66" s="79">
        <v>0</v>
      </c>
      <c r="H66" s="79">
        <v>0</v>
      </c>
      <c r="I66" s="79">
        <v>0</v>
      </c>
      <c r="J66" s="79">
        <v>0</v>
      </c>
    </row>
    <row r="67" spans="1:10" ht="39" hidden="1" customHeight="1">
      <c r="A67" s="98">
        <v>1125100</v>
      </c>
      <c r="B67" s="93" t="s">
        <v>190</v>
      </c>
      <c r="C67" s="99" t="s">
        <v>919</v>
      </c>
      <c r="D67" s="82"/>
      <c r="E67" s="82"/>
      <c r="F67" s="82"/>
      <c r="G67" s="82"/>
      <c r="H67" s="82"/>
      <c r="I67" s="82"/>
      <c r="J67" s="82"/>
    </row>
    <row r="68" spans="1:10" ht="39" hidden="1" customHeight="1">
      <c r="A68" s="88">
        <v>1125200</v>
      </c>
      <c r="B68" s="96" t="s">
        <v>703</v>
      </c>
      <c r="C68" s="100" t="s">
        <v>1031</v>
      </c>
      <c r="D68" s="87"/>
      <c r="E68" s="87"/>
      <c r="F68" s="87"/>
      <c r="G68" s="87"/>
      <c r="H68" s="87"/>
      <c r="I68" s="87"/>
      <c r="J68" s="87"/>
    </row>
    <row r="69" spans="1:10" ht="39" hidden="1" customHeight="1">
      <c r="A69" s="72">
        <v>1126000</v>
      </c>
      <c r="B69" s="97" t="s">
        <v>1032</v>
      </c>
      <c r="C69" s="74" t="s">
        <v>358</v>
      </c>
      <c r="D69" s="79">
        <v>0</v>
      </c>
      <c r="E69" s="79">
        <v>0</v>
      </c>
      <c r="F69" s="79">
        <v>0</v>
      </c>
      <c r="G69" s="79">
        <v>0</v>
      </c>
      <c r="H69" s="79">
        <v>0</v>
      </c>
      <c r="I69" s="79">
        <v>0</v>
      </c>
      <c r="J69" s="79">
        <v>0</v>
      </c>
    </row>
    <row r="70" spans="1:10" ht="39" hidden="1" customHeight="1">
      <c r="A70" s="72">
        <v>1126100</v>
      </c>
      <c r="B70" s="93" t="s">
        <v>983</v>
      </c>
      <c r="C70" s="77" t="s">
        <v>1033</v>
      </c>
      <c r="D70" s="82"/>
      <c r="E70" s="82"/>
      <c r="F70" s="82"/>
      <c r="G70" s="82"/>
      <c r="H70" s="82"/>
      <c r="I70" s="82"/>
      <c r="J70" s="82"/>
    </row>
    <row r="71" spans="1:10" ht="39" hidden="1" customHeight="1">
      <c r="A71" s="72">
        <v>1126200</v>
      </c>
      <c r="B71" s="93" t="s">
        <v>984</v>
      </c>
      <c r="C71" s="83" t="s">
        <v>1034</v>
      </c>
      <c r="D71" s="82"/>
      <c r="E71" s="82"/>
      <c r="F71" s="82"/>
      <c r="G71" s="82"/>
      <c r="H71" s="82"/>
      <c r="I71" s="82"/>
      <c r="J71" s="82"/>
    </row>
    <row r="72" spans="1:10" ht="39" hidden="1" customHeight="1">
      <c r="A72" s="72">
        <v>1126300</v>
      </c>
      <c r="B72" s="93" t="s">
        <v>390</v>
      </c>
      <c r="C72" s="83" t="s">
        <v>391</v>
      </c>
      <c r="D72" s="82"/>
      <c r="E72" s="82"/>
      <c r="F72" s="82"/>
      <c r="G72" s="82"/>
      <c r="H72" s="82"/>
      <c r="I72" s="82"/>
      <c r="J72" s="82"/>
    </row>
    <row r="73" spans="1:10" ht="39" hidden="1" customHeight="1">
      <c r="A73" s="80">
        <v>1126400</v>
      </c>
      <c r="B73" s="103" t="s">
        <v>985</v>
      </c>
      <c r="C73" s="81" t="s">
        <v>392</v>
      </c>
      <c r="D73" s="82"/>
      <c r="E73" s="82"/>
      <c r="F73" s="82"/>
      <c r="G73" s="82"/>
      <c r="H73" s="82"/>
      <c r="I73" s="82"/>
      <c r="J73" s="82"/>
    </row>
    <row r="74" spans="1:10" ht="39" hidden="1" customHeight="1">
      <c r="A74" s="84">
        <v>1126500</v>
      </c>
      <c r="B74" s="104" t="s">
        <v>943</v>
      </c>
      <c r="C74" s="83" t="s">
        <v>393</v>
      </c>
      <c r="D74" s="82"/>
      <c r="E74" s="82"/>
      <c r="F74" s="82"/>
      <c r="G74" s="82"/>
      <c r="H74" s="82"/>
      <c r="I74" s="82"/>
      <c r="J74" s="82"/>
    </row>
    <row r="75" spans="1:10" ht="39" hidden="1" customHeight="1">
      <c r="A75" s="80">
        <v>1126600</v>
      </c>
      <c r="B75" s="103" t="s">
        <v>229</v>
      </c>
      <c r="C75" s="81" t="s">
        <v>394</v>
      </c>
      <c r="D75" s="82"/>
      <c r="E75" s="82"/>
      <c r="F75" s="82"/>
      <c r="G75" s="82"/>
      <c r="H75" s="82"/>
      <c r="I75" s="82"/>
      <c r="J75" s="82"/>
    </row>
    <row r="76" spans="1:10" ht="39" hidden="1" customHeight="1">
      <c r="A76" s="80">
        <v>1126700</v>
      </c>
      <c r="B76" s="103" t="s">
        <v>230</v>
      </c>
      <c r="C76" s="83" t="s">
        <v>395</v>
      </c>
      <c r="D76" s="82"/>
      <c r="E76" s="82"/>
      <c r="F76" s="82"/>
      <c r="G76" s="82"/>
      <c r="H76" s="82"/>
      <c r="I76" s="82"/>
      <c r="J76" s="82"/>
    </row>
    <row r="77" spans="1:10" ht="39" hidden="1" customHeight="1">
      <c r="A77" s="95">
        <v>1126800</v>
      </c>
      <c r="B77" s="105" t="s">
        <v>480</v>
      </c>
      <c r="C77" s="86" t="s">
        <v>396</v>
      </c>
      <c r="D77" s="87"/>
      <c r="E77" s="87"/>
      <c r="F77" s="87"/>
      <c r="G77" s="87"/>
      <c r="H77" s="87"/>
      <c r="I77" s="87"/>
      <c r="J77" s="87"/>
    </row>
    <row r="78" spans="1:10" ht="39" hidden="1" customHeight="1">
      <c r="A78" s="106">
        <v>1130000</v>
      </c>
      <c r="B78" s="107" t="s">
        <v>294</v>
      </c>
      <c r="C78" s="74" t="s">
        <v>358</v>
      </c>
      <c r="D78" s="79">
        <v>0</v>
      </c>
      <c r="E78" s="79">
        <v>0</v>
      </c>
      <c r="F78" s="79">
        <v>0</v>
      </c>
      <c r="G78" s="79">
        <v>0</v>
      </c>
      <c r="H78" s="79">
        <v>0</v>
      </c>
      <c r="I78" s="79">
        <v>0</v>
      </c>
      <c r="J78" s="79">
        <v>0</v>
      </c>
    </row>
    <row r="79" spans="1:10" ht="39" hidden="1" customHeight="1">
      <c r="A79" s="106">
        <v>1130100</v>
      </c>
      <c r="B79" s="103" t="s">
        <v>481</v>
      </c>
      <c r="C79" s="99" t="s">
        <v>295</v>
      </c>
      <c r="D79" s="82"/>
      <c r="E79" s="82"/>
      <c r="F79" s="82"/>
      <c r="G79" s="82"/>
      <c r="H79" s="82"/>
      <c r="I79" s="82"/>
      <c r="J79" s="82"/>
    </row>
    <row r="80" spans="1:10" ht="39" hidden="1" customHeight="1">
      <c r="A80" s="106">
        <v>1130200</v>
      </c>
      <c r="B80" s="103" t="s">
        <v>482</v>
      </c>
      <c r="C80" s="83" t="s">
        <v>296</v>
      </c>
      <c r="D80" s="82"/>
      <c r="E80" s="82"/>
      <c r="F80" s="82"/>
      <c r="G80" s="82"/>
      <c r="H80" s="82"/>
      <c r="I80" s="82"/>
      <c r="J80" s="82"/>
    </row>
    <row r="81" spans="1:10" ht="39" hidden="1" customHeight="1">
      <c r="A81" s="106">
        <v>1130300</v>
      </c>
      <c r="B81" s="103" t="s">
        <v>483</v>
      </c>
      <c r="C81" s="83" t="s">
        <v>297</v>
      </c>
      <c r="D81" s="82"/>
      <c r="E81" s="82"/>
      <c r="F81" s="82"/>
      <c r="G81" s="82"/>
      <c r="H81" s="82"/>
      <c r="I81" s="82"/>
      <c r="J81" s="82"/>
    </row>
    <row r="82" spans="1:10" ht="39" hidden="1" customHeight="1">
      <c r="A82" s="106">
        <v>1130400</v>
      </c>
      <c r="B82" s="108" t="s">
        <v>484</v>
      </c>
      <c r="C82" s="109" t="s">
        <v>298</v>
      </c>
      <c r="D82" s="78"/>
      <c r="E82" s="78"/>
      <c r="F82" s="78"/>
      <c r="G82" s="78"/>
      <c r="H82" s="78"/>
      <c r="I82" s="78"/>
      <c r="J82" s="78"/>
    </row>
    <row r="83" spans="1:10" ht="39" hidden="1" customHeight="1">
      <c r="A83" s="80">
        <v>1131000</v>
      </c>
      <c r="B83" s="110" t="s">
        <v>299</v>
      </c>
      <c r="C83" s="111" t="s">
        <v>358</v>
      </c>
      <c r="D83" s="112"/>
      <c r="E83" s="112"/>
      <c r="F83" s="112"/>
      <c r="G83" s="112"/>
      <c r="H83" s="112"/>
      <c r="I83" s="112"/>
      <c r="J83" s="112"/>
    </row>
    <row r="84" spans="1:10" ht="39" hidden="1" customHeight="1">
      <c r="A84" s="80">
        <v>1131100</v>
      </c>
      <c r="B84" s="103" t="s">
        <v>588</v>
      </c>
      <c r="C84" s="77" t="s">
        <v>300</v>
      </c>
      <c r="D84" s="82"/>
      <c r="E84" s="82"/>
      <c r="F84" s="82"/>
      <c r="G84" s="82"/>
      <c r="H84" s="82"/>
      <c r="I84" s="82"/>
      <c r="J84" s="82"/>
    </row>
    <row r="85" spans="1:10" ht="39" hidden="1" customHeight="1">
      <c r="A85" s="80">
        <v>1131200</v>
      </c>
      <c r="B85" s="103" t="s">
        <v>589</v>
      </c>
      <c r="C85" s="83" t="s">
        <v>301</v>
      </c>
      <c r="D85" s="82"/>
      <c r="E85" s="82"/>
      <c r="F85" s="82"/>
      <c r="G85" s="82"/>
      <c r="H85" s="82"/>
      <c r="I85" s="82"/>
      <c r="J85" s="82"/>
    </row>
    <row r="86" spans="1:10" ht="39" hidden="1" customHeight="1">
      <c r="A86" s="80">
        <v>1131300</v>
      </c>
      <c r="B86" s="105" t="s">
        <v>590</v>
      </c>
      <c r="C86" s="86" t="s">
        <v>302</v>
      </c>
      <c r="D86" s="87"/>
      <c r="E86" s="87"/>
      <c r="F86" s="87"/>
      <c r="G86" s="87"/>
      <c r="H86" s="87"/>
      <c r="I86" s="87"/>
      <c r="J86" s="87"/>
    </row>
    <row r="87" spans="1:10" ht="39" hidden="1" customHeight="1">
      <c r="A87" s="113">
        <v>1140000</v>
      </c>
      <c r="B87" s="107" t="s">
        <v>303</v>
      </c>
      <c r="C87" s="74" t="s">
        <v>358</v>
      </c>
      <c r="D87" s="79">
        <v>0</v>
      </c>
      <c r="E87" s="79">
        <v>0</v>
      </c>
      <c r="F87" s="79">
        <v>0</v>
      </c>
      <c r="G87" s="79">
        <v>0</v>
      </c>
      <c r="H87" s="79">
        <v>0</v>
      </c>
      <c r="I87" s="79">
        <v>0</v>
      </c>
      <c r="J87" s="79">
        <v>0</v>
      </c>
    </row>
    <row r="88" spans="1:10" ht="39" hidden="1" customHeight="1">
      <c r="A88" s="113">
        <v>1141000</v>
      </c>
      <c r="B88" s="103" t="s">
        <v>304</v>
      </c>
      <c r="C88" s="99" t="s">
        <v>1003</v>
      </c>
      <c r="D88" s="82"/>
      <c r="E88" s="82"/>
      <c r="F88" s="82"/>
      <c r="G88" s="82"/>
      <c r="H88" s="82"/>
      <c r="I88" s="82"/>
      <c r="J88" s="82"/>
    </row>
    <row r="89" spans="1:10" ht="39" hidden="1" customHeight="1">
      <c r="A89" s="113">
        <v>1142000</v>
      </c>
      <c r="B89" s="103" t="s">
        <v>42</v>
      </c>
      <c r="C89" s="83" t="s">
        <v>43</v>
      </c>
      <c r="D89" s="82"/>
      <c r="E89" s="82"/>
      <c r="F89" s="82"/>
      <c r="G89" s="82"/>
      <c r="H89" s="82"/>
      <c r="I89" s="82"/>
      <c r="J89" s="82"/>
    </row>
    <row r="90" spans="1:10" ht="39" hidden="1" customHeight="1">
      <c r="A90" s="113">
        <v>1143000</v>
      </c>
      <c r="B90" s="103" t="s">
        <v>44</v>
      </c>
      <c r="C90" s="83" t="s">
        <v>45</v>
      </c>
      <c r="D90" s="82"/>
      <c r="E90" s="82"/>
      <c r="F90" s="82"/>
      <c r="G90" s="82"/>
      <c r="H90" s="82"/>
      <c r="I90" s="82"/>
      <c r="J90" s="82"/>
    </row>
    <row r="91" spans="1:10" ht="39" hidden="1" customHeight="1">
      <c r="A91" s="113">
        <v>1144000</v>
      </c>
      <c r="B91" s="105" t="s">
        <v>46</v>
      </c>
      <c r="C91" s="86" t="s">
        <v>439</v>
      </c>
      <c r="D91" s="87"/>
      <c r="E91" s="87"/>
      <c r="F91" s="87"/>
      <c r="G91" s="87"/>
      <c r="H91" s="87"/>
      <c r="I91" s="87"/>
      <c r="J91" s="87"/>
    </row>
    <row r="92" spans="1:10" ht="39" hidden="1" customHeight="1">
      <c r="A92" s="113">
        <v>1150000</v>
      </c>
      <c r="B92" s="114" t="s">
        <v>730</v>
      </c>
      <c r="C92" s="74" t="s">
        <v>358</v>
      </c>
      <c r="D92" s="79">
        <v>0</v>
      </c>
      <c r="E92" s="79">
        <v>0</v>
      </c>
      <c r="F92" s="79">
        <v>0</v>
      </c>
      <c r="G92" s="79">
        <v>0</v>
      </c>
      <c r="H92" s="79">
        <v>0</v>
      </c>
      <c r="I92" s="79">
        <v>0</v>
      </c>
      <c r="J92" s="79">
        <v>0</v>
      </c>
    </row>
    <row r="93" spans="1:10" ht="39" hidden="1" customHeight="1">
      <c r="A93" s="115">
        <v>1151000</v>
      </c>
      <c r="B93" s="103" t="s">
        <v>808</v>
      </c>
      <c r="C93" s="99" t="s">
        <v>809</v>
      </c>
      <c r="D93" s="82"/>
      <c r="E93" s="82"/>
      <c r="F93" s="82"/>
      <c r="G93" s="82"/>
      <c r="H93" s="82"/>
      <c r="I93" s="82"/>
      <c r="J93" s="82"/>
    </row>
    <row r="94" spans="1:10" ht="39" hidden="1" customHeight="1">
      <c r="A94" s="115">
        <v>1152000</v>
      </c>
      <c r="B94" s="103" t="s">
        <v>1101</v>
      </c>
      <c r="C94" s="83" t="s">
        <v>810</v>
      </c>
      <c r="D94" s="82"/>
      <c r="E94" s="82"/>
      <c r="F94" s="82"/>
      <c r="G94" s="82"/>
      <c r="H94" s="82"/>
      <c r="I94" s="82"/>
      <c r="J94" s="82"/>
    </row>
    <row r="95" spans="1:10" ht="39" hidden="1" customHeight="1">
      <c r="A95" s="115">
        <v>1153000</v>
      </c>
      <c r="B95" s="103" t="s">
        <v>830</v>
      </c>
      <c r="C95" s="83" t="s">
        <v>811</v>
      </c>
      <c r="D95" s="82"/>
      <c r="E95" s="82"/>
      <c r="F95" s="82"/>
      <c r="G95" s="82"/>
      <c r="H95" s="82"/>
      <c r="I95" s="82"/>
      <c r="J95" s="82"/>
    </row>
    <row r="96" spans="1:10" ht="39" hidden="1" customHeight="1">
      <c r="A96" s="115">
        <v>1154000</v>
      </c>
      <c r="B96" s="103" t="s">
        <v>737</v>
      </c>
      <c r="C96" s="83" t="s">
        <v>812</v>
      </c>
      <c r="D96" s="82"/>
      <c r="E96" s="82"/>
      <c r="F96" s="82"/>
      <c r="G96" s="82"/>
      <c r="H96" s="82"/>
      <c r="I96" s="82"/>
      <c r="J96" s="82"/>
    </row>
    <row r="97" spans="1:10" ht="39" hidden="1" customHeight="1">
      <c r="A97" s="98">
        <v>1155000</v>
      </c>
      <c r="B97" s="116" t="s">
        <v>726</v>
      </c>
      <c r="C97" s="83" t="s">
        <v>727</v>
      </c>
      <c r="D97" s="98"/>
      <c r="E97" s="98"/>
      <c r="F97" s="98"/>
      <c r="G97" s="98"/>
      <c r="H97" s="98"/>
      <c r="I97" s="98"/>
      <c r="J97" s="98"/>
    </row>
    <row r="98" spans="1:10" ht="39" hidden="1" customHeight="1">
      <c r="A98" s="88">
        <v>1156000</v>
      </c>
      <c r="B98" s="118" t="s">
        <v>817</v>
      </c>
      <c r="C98" s="86" t="s">
        <v>818</v>
      </c>
      <c r="D98" s="88"/>
      <c r="E98" s="88"/>
      <c r="F98" s="88"/>
      <c r="G98" s="88"/>
      <c r="H98" s="88"/>
      <c r="I98" s="88"/>
      <c r="J98" s="88"/>
    </row>
    <row r="99" spans="1:10" ht="39" hidden="1" customHeight="1">
      <c r="A99" s="72">
        <v>1160000</v>
      </c>
      <c r="B99" s="120" t="s">
        <v>819</v>
      </c>
      <c r="C99" s="74" t="s">
        <v>358</v>
      </c>
      <c r="D99" s="121">
        <v>0</v>
      </c>
      <c r="E99" s="121">
        <v>0</v>
      </c>
      <c r="F99" s="121">
        <v>0</v>
      </c>
      <c r="G99" s="121">
        <v>0</v>
      </c>
      <c r="H99" s="121">
        <v>0</v>
      </c>
      <c r="I99" s="121">
        <v>0</v>
      </c>
      <c r="J99" s="121">
        <v>0</v>
      </c>
    </row>
    <row r="100" spans="1:10" ht="39" hidden="1" customHeight="1">
      <c r="A100" s="98">
        <v>1161000</v>
      </c>
      <c r="B100" s="122" t="s">
        <v>206</v>
      </c>
      <c r="C100" s="123" t="s">
        <v>358</v>
      </c>
      <c r="D100" s="98">
        <v>0</v>
      </c>
      <c r="E100" s="98">
        <v>0</v>
      </c>
      <c r="F100" s="98">
        <v>0</v>
      </c>
      <c r="G100" s="98">
        <v>0</v>
      </c>
      <c r="H100" s="98">
        <v>0</v>
      </c>
      <c r="I100" s="98">
        <v>0</v>
      </c>
      <c r="J100" s="98">
        <v>0</v>
      </c>
    </row>
    <row r="101" spans="1:10" ht="39" hidden="1" customHeight="1">
      <c r="A101" s="98">
        <v>1161100</v>
      </c>
      <c r="B101" s="14" t="s">
        <v>706</v>
      </c>
      <c r="C101" s="124">
        <v>471100</v>
      </c>
      <c r="D101" s="98"/>
      <c r="E101" s="98"/>
      <c r="F101" s="98"/>
      <c r="G101" s="98"/>
      <c r="H101" s="98"/>
      <c r="I101" s="98"/>
      <c r="J101" s="98"/>
    </row>
    <row r="102" spans="1:10" ht="39" hidden="1" customHeight="1">
      <c r="A102" s="98">
        <v>1161200</v>
      </c>
      <c r="B102" s="116" t="s">
        <v>707</v>
      </c>
      <c r="C102" s="124">
        <v>471200</v>
      </c>
      <c r="D102" s="98"/>
      <c r="E102" s="98"/>
      <c r="F102" s="98"/>
      <c r="G102" s="98"/>
      <c r="H102" s="98"/>
      <c r="I102" s="98"/>
      <c r="J102" s="98"/>
    </row>
    <row r="103" spans="1:10" ht="39" hidden="1" customHeight="1">
      <c r="A103" s="98">
        <v>1162000</v>
      </c>
      <c r="B103" s="122" t="s">
        <v>1125</v>
      </c>
      <c r="C103" s="123" t="s">
        <v>358</v>
      </c>
      <c r="D103" s="98">
        <v>0</v>
      </c>
      <c r="E103" s="98">
        <v>0</v>
      </c>
      <c r="F103" s="98">
        <v>0</v>
      </c>
      <c r="G103" s="98">
        <v>0</v>
      </c>
      <c r="H103" s="98">
        <v>0</v>
      </c>
      <c r="I103" s="98">
        <v>0</v>
      </c>
      <c r="J103" s="98">
        <v>0</v>
      </c>
    </row>
    <row r="104" spans="1:10" ht="39" hidden="1" customHeight="1">
      <c r="A104" s="98">
        <v>1162100</v>
      </c>
      <c r="B104" s="116" t="s">
        <v>1126</v>
      </c>
      <c r="C104" s="83" t="s">
        <v>130</v>
      </c>
      <c r="D104" s="98"/>
      <c r="E104" s="98"/>
      <c r="F104" s="98"/>
      <c r="G104" s="98"/>
      <c r="H104" s="98"/>
      <c r="I104" s="98"/>
      <c r="J104" s="98"/>
    </row>
    <row r="105" spans="1:10" ht="39" hidden="1" customHeight="1">
      <c r="A105" s="98">
        <v>1162200</v>
      </c>
      <c r="B105" s="116" t="s">
        <v>131</v>
      </c>
      <c r="C105" s="83" t="s">
        <v>24</v>
      </c>
      <c r="D105" s="98"/>
      <c r="E105" s="98"/>
      <c r="F105" s="98"/>
      <c r="G105" s="98"/>
      <c r="H105" s="98"/>
      <c r="I105" s="98"/>
      <c r="J105" s="98"/>
    </row>
    <row r="106" spans="1:10" ht="39" hidden="1" customHeight="1">
      <c r="A106" s="98">
        <v>1162300</v>
      </c>
      <c r="B106" s="116" t="s">
        <v>25</v>
      </c>
      <c r="C106" s="83" t="s">
        <v>26</v>
      </c>
      <c r="D106" s="98"/>
      <c r="E106" s="98"/>
      <c r="F106" s="98"/>
      <c r="G106" s="98"/>
      <c r="H106" s="98"/>
      <c r="I106" s="98"/>
      <c r="J106" s="98"/>
    </row>
    <row r="107" spans="1:10" ht="39" hidden="1" customHeight="1">
      <c r="A107" s="98">
        <v>1162400</v>
      </c>
      <c r="B107" s="116" t="s">
        <v>831</v>
      </c>
      <c r="C107" s="83" t="s">
        <v>832</v>
      </c>
      <c r="D107" s="98"/>
      <c r="E107" s="98"/>
      <c r="F107" s="98"/>
      <c r="G107" s="98"/>
      <c r="H107" s="98"/>
      <c r="I107" s="98"/>
      <c r="J107" s="98"/>
    </row>
    <row r="108" spans="1:10" ht="39" hidden="1" customHeight="1">
      <c r="A108" s="98">
        <v>1162500</v>
      </c>
      <c r="B108" s="116" t="s">
        <v>833</v>
      </c>
      <c r="C108" s="83" t="s">
        <v>834</v>
      </c>
      <c r="D108" s="98"/>
      <c r="E108" s="98"/>
      <c r="F108" s="98"/>
      <c r="G108" s="98"/>
      <c r="H108" s="98"/>
      <c r="I108" s="98"/>
      <c r="J108" s="98"/>
    </row>
    <row r="109" spans="1:10" ht="39" hidden="1" customHeight="1">
      <c r="A109" s="98">
        <v>1162600</v>
      </c>
      <c r="B109" s="116" t="s">
        <v>510</v>
      </c>
      <c r="C109" s="83" t="s">
        <v>511</v>
      </c>
      <c r="D109" s="98"/>
      <c r="E109" s="98"/>
      <c r="F109" s="98"/>
      <c r="G109" s="98"/>
      <c r="H109" s="98"/>
      <c r="I109" s="98"/>
      <c r="J109" s="98"/>
    </row>
    <row r="110" spans="1:10" ht="39" hidden="1" customHeight="1">
      <c r="A110" s="98">
        <v>1162700</v>
      </c>
      <c r="B110" s="14" t="s">
        <v>512</v>
      </c>
      <c r="C110" s="83" t="s">
        <v>513</v>
      </c>
      <c r="D110" s="98"/>
      <c r="E110" s="98"/>
      <c r="F110" s="98"/>
      <c r="G110" s="98"/>
      <c r="H110" s="98"/>
      <c r="I110" s="98"/>
      <c r="J110" s="98"/>
    </row>
    <row r="111" spans="1:10" ht="39" hidden="1" customHeight="1">
      <c r="A111" s="98">
        <v>1162800</v>
      </c>
      <c r="B111" s="116" t="s">
        <v>871</v>
      </c>
      <c r="C111" s="83" t="s">
        <v>872</v>
      </c>
      <c r="D111" s="117"/>
      <c r="E111" s="117"/>
      <c r="F111" s="117"/>
      <c r="G111" s="117"/>
      <c r="H111" s="117"/>
      <c r="I111" s="117"/>
      <c r="J111" s="117"/>
    </row>
    <row r="112" spans="1:10" ht="39" hidden="1" customHeight="1">
      <c r="A112" s="119">
        <v>1162900</v>
      </c>
      <c r="B112" s="118" t="s">
        <v>873</v>
      </c>
      <c r="C112" s="86" t="s">
        <v>874</v>
      </c>
      <c r="D112" s="119"/>
      <c r="E112" s="119"/>
      <c r="F112" s="119"/>
      <c r="G112" s="119"/>
      <c r="H112" s="119"/>
      <c r="I112" s="119"/>
      <c r="J112" s="119"/>
    </row>
    <row r="113" spans="1:10" ht="39" hidden="1" customHeight="1">
      <c r="A113" s="125">
        <v>1170000</v>
      </c>
      <c r="B113" s="126" t="s">
        <v>875</v>
      </c>
      <c r="C113" s="127" t="s">
        <v>358</v>
      </c>
      <c r="D113" s="128">
        <v>0</v>
      </c>
      <c r="E113" s="128">
        <v>0</v>
      </c>
      <c r="F113" s="128">
        <v>0</v>
      </c>
      <c r="G113" s="128">
        <v>0</v>
      </c>
      <c r="H113" s="128">
        <v>0</v>
      </c>
      <c r="I113" s="128">
        <v>0</v>
      </c>
      <c r="J113" s="128">
        <v>0</v>
      </c>
    </row>
    <row r="114" spans="1:10" ht="39" hidden="1" customHeight="1">
      <c r="A114" s="117">
        <v>1171000</v>
      </c>
      <c r="B114" s="129" t="s">
        <v>215</v>
      </c>
      <c r="C114" s="74" t="s">
        <v>358</v>
      </c>
      <c r="D114" s="130">
        <v>0</v>
      </c>
      <c r="E114" s="130">
        <v>0</v>
      </c>
      <c r="F114" s="130">
        <v>0</v>
      </c>
      <c r="G114" s="130">
        <v>0</v>
      </c>
      <c r="H114" s="130">
        <v>0</v>
      </c>
      <c r="I114" s="130">
        <v>0</v>
      </c>
      <c r="J114" s="130">
        <v>0</v>
      </c>
    </row>
    <row r="115" spans="1:10" ht="39" hidden="1" customHeight="1">
      <c r="A115" s="117">
        <v>1171100</v>
      </c>
      <c r="B115" s="14" t="s">
        <v>478</v>
      </c>
      <c r="C115" s="99" t="s">
        <v>479</v>
      </c>
      <c r="D115" s="117"/>
      <c r="E115" s="117"/>
      <c r="F115" s="117"/>
      <c r="G115" s="117"/>
      <c r="H115" s="117"/>
      <c r="I115" s="117"/>
      <c r="J115" s="117"/>
    </row>
    <row r="116" spans="1:10" ht="39" hidden="1" customHeight="1">
      <c r="A116" s="117">
        <v>1171200</v>
      </c>
      <c r="B116" s="116" t="s">
        <v>351</v>
      </c>
      <c r="C116" s="131" t="s">
        <v>352</v>
      </c>
      <c r="D116" s="117"/>
      <c r="E116" s="117"/>
      <c r="F116" s="117"/>
      <c r="G116" s="117"/>
      <c r="H116" s="117"/>
      <c r="I116" s="117"/>
      <c r="J116" s="117"/>
    </row>
    <row r="117" spans="1:10" ht="39" hidden="1" customHeight="1">
      <c r="A117" s="98">
        <v>1172000</v>
      </c>
      <c r="B117" s="132" t="s">
        <v>1017</v>
      </c>
      <c r="C117" s="111" t="s">
        <v>358</v>
      </c>
      <c r="D117" s="128">
        <v>0</v>
      </c>
      <c r="E117" s="128">
        <v>0</v>
      </c>
      <c r="F117" s="128">
        <v>0</v>
      </c>
      <c r="G117" s="128">
        <v>0</v>
      </c>
      <c r="H117" s="128">
        <v>0</v>
      </c>
      <c r="I117" s="128">
        <v>0</v>
      </c>
      <c r="J117" s="128">
        <v>0</v>
      </c>
    </row>
    <row r="118" spans="1:10" ht="39" hidden="1" customHeight="1">
      <c r="A118" s="98">
        <v>1172100</v>
      </c>
      <c r="B118" s="103" t="s">
        <v>1102</v>
      </c>
      <c r="C118" s="99" t="s">
        <v>1018</v>
      </c>
      <c r="D118" s="117"/>
      <c r="E118" s="117"/>
      <c r="F118" s="117"/>
      <c r="G118" s="117"/>
      <c r="H118" s="117"/>
      <c r="I118" s="117"/>
      <c r="J118" s="117"/>
    </row>
    <row r="119" spans="1:10" ht="39" hidden="1" customHeight="1">
      <c r="A119" s="98">
        <v>1172200</v>
      </c>
      <c r="B119" s="103" t="s">
        <v>1103</v>
      </c>
      <c r="C119" s="133">
        <v>482200</v>
      </c>
      <c r="D119" s="117"/>
      <c r="E119" s="117"/>
      <c r="F119" s="117"/>
      <c r="G119" s="117"/>
      <c r="H119" s="117"/>
      <c r="I119" s="117"/>
      <c r="J119" s="117"/>
    </row>
    <row r="120" spans="1:10" ht="39" hidden="1" customHeight="1">
      <c r="A120" s="98">
        <v>1172300</v>
      </c>
      <c r="B120" s="116" t="s">
        <v>1019</v>
      </c>
      <c r="C120" s="83" t="s">
        <v>1020</v>
      </c>
      <c r="D120" s="117"/>
      <c r="E120" s="117"/>
      <c r="F120" s="117"/>
      <c r="G120" s="117"/>
      <c r="H120" s="117"/>
      <c r="I120" s="117"/>
      <c r="J120" s="117"/>
    </row>
    <row r="121" spans="1:10" ht="39" hidden="1" customHeight="1">
      <c r="A121" s="98">
        <v>1172400</v>
      </c>
      <c r="B121" s="134" t="s">
        <v>124</v>
      </c>
      <c r="C121" s="83" t="s">
        <v>125</v>
      </c>
      <c r="D121" s="130"/>
      <c r="E121" s="130"/>
      <c r="F121" s="130"/>
      <c r="G121" s="130"/>
      <c r="H121" s="130"/>
      <c r="I121" s="130"/>
      <c r="J121" s="130"/>
    </row>
    <row r="122" spans="1:10" ht="39" hidden="1" customHeight="1">
      <c r="A122" s="98">
        <v>1173000</v>
      </c>
      <c r="B122" s="132" t="s">
        <v>126</v>
      </c>
      <c r="C122" s="111" t="s">
        <v>358</v>
      </c>
      <c r="D122" s="130">
        <v>0</v>
      </c>
      <c r="E122" s="130">
        <v>0</v>
      </c>
      <c r="F122" s="130">
        <v>0</v>
      </c>
      <c r="G122" s="130">
        <v>0</v>
      </c>
      <c r="H122" s="130">
        <v>0</v>
      </c>
      <c r="I122" s="130">
        <v>0</v>
      </c>
      <c r="J122" s="130">
        <v>0</v>
      </c>
    </row>
    <row r="123" spans="1:10" ht="39" hidden="1" customHeight="1">
      <c r="A123" s="117">
        <v>1173100</v>
      </c>
      <c r="B123" s="135" t="s">
        <v>127</v>
      </c>
      <c r="C123" s="83" t="s">
        <v>1088</v>
      </c>
      <c r="D123" s="130"/>
      <c r="E123" s="130"/>
      <c r="F123" s="130"/>
      <c r="G123" s="130"/>
      <c r="H123" s="130"/>
      <c r="I123" s="130"/>
      <c r="J123" s="130"/>
    </row>
    <row r="124" spans="1:10" ht="39" hidden="1" customHeight="1">
      <c r="A124" s="117">
        <v>1174000</v>
      </c>
      <c r="B124" s="132" t="s">
        <v>1089</v>
      </c>
      <c r="C124" s="111" t="s">
        <v>358</v>
      </c>
      <c r="D124" s="130">
        <v>0</v>
      </c>
      <c r="E124" s="130">
        <v>0</v>
      </c>
      <c r="F124" s="130">
        <v>0</v>
      </c>
      <c r="G124" s="130">
        <v>0</v>
      </c>
      <c r="H124" s="130">
        <v>0</v>
      </c>
      <c r="I124" s="130">
        <v>0</v>
      </c>
      <c r="J124" s="130">
        <v>0</v>
      </c>
    </row>
    <row r="125" spans="1:10" ht="39" hidden="1" customHeight="1">
      <c r="A125" s="117">
        <v>1174100</v>
      </c>
      <c r="B125" s="135" t="s">
        <v>1104</v>
      </c>
      <c r="C125" s="83" t="s">
        <v>1090</v>
      </c>
      <c r="D125" s="130"/>
      <c r="E125" s="130"/>
      <c r="F125" s="130"/>
      <c r="G125" s="130"/>
      <c r="H125" s="130"/>
      <c r="I125" s="130"/>
      <c r="J125" s="130"/>
    </row>
    <row r="126" spans="1:10" ht="39" hidden="1" customHeight="1">
      <c r="A126" s="117">
        <v>1174200</v>
      </c>
      <c r="B126" s="134" t="s">
        <v>446</v>
      </c>
      <c r="C126" s="83" t="s">
        <v>447</v>
      </c>
      <c r="D126" s="130"/>
      <c r="E126" s="130"/>
      <c r="F126" s="130"/>
      <c r="G126" s="130"/>
      <c r="H126" s="130"/>
      <c r="I126" s="130"/>
      <c r="J126" s="130"/>
    </row>
    <row r="127" spans="1:10" ht="39" hidden="1" customHeight="1">
      <c r="A127" s="117">
        <v>1175000</v>
      </c>
      <c r="B127" s="132" t="s">
        <v>558</v>
      </c>
      <c r="C127" s="111" t="s">
        <v>358</v>
      </c>
      <c r="D127" s="130">
        <v>0</v>
      </c>
      <c r="E127" s="130">
        <v>0</v>
      </c>
      <c r="F127" s="130">
        <v>0</v>
      </c>
      <c r="G127" s="130">
        <v>0</v>
      </c>
      <c r="H127" s="130">
        <v>0</v>
      </c>
      <c r="I127" s="130">
        <v>0</v>
      </c>
      <c r="J127" s="130">
        <v>0</v>
      </c>
    </row>
    <row r="128" spans="1:10" ht="39" hidden="1" customHeight="1">
      <c r="A128" s="117">
        <v>1175100</v>
      </c>
      <c r="B128" s="134" t="s">
        <v>226</v>
      </c>
      <c r="C128" s="83" t="s">
        <v>227</v>
      </c>
      <c r="D128" s="130"/>
      <c r="E128" s="130"/>
      <c r="F128" s="130"/>
      <c r="G128" s="130"/>
      <c r="H128" s="130"/>
      <c r="I128" s="130"/>
      <c r="J128" s="130"/>
    </row>
    <row r="129" spans="1:12" ht="39" hidden="1" customHeight="1">
      <c r="A129" s="117">
        <v>1176000</v>
      </c>
      <c r="B129" s="132" t="s">
        <v>228</v>
      </c>
      <c r="C129" s="111" t="s">
        <v>358</v>
      </c>
      <c r="D129" s="130">
        <v>0</v>
      </c>
      <c r="E129" s="130">
        <v>0</v>
      </c>
      <c r="F129" s="130">
        <v>0</v>
      </c>
      <c r="G129" s="130">
        <v>0</v>
      </c>
      <c r="H129" s="130">
        <v>0</v>
      </c>
      <c r="I129" s="130">
        <v>0</v>
      </c>
      <c r="J129" s="130">
        <v>0</v>
      </c>
    </row>
    <row r="130" spans="1:12" ht="39" hidden="1" customHeight="1">
      <c r="A130" s="117">
        <v>1176100</v>
      </c>
      <c r="B130" s="134" t="s">
        <v>7</v>
      </c>
      <c r="C130" s="83" t="s">
        <v>8</v>
      </c>
      <c r="D130" s="130"/>
      <c r="E130" s="130"/>
      <c r="F130" s="130"/>
      <c r="G130" s="130"/>
      <c r="H130" s="130"/>
      <c r="I130" s="130"/>
      <c r="J130" s="130"/>
    </row>
    <row r="131" spans="1:12" ht="39" hidden="1" customHeight="1">
      <c r="A131" s="117">
        <v>1177000</v>
      </c>
      <c r="B131" s="132" t="s">
        <v>587</v>
      </c>
      <c r="C131" s="111" t="s">
        <v>358</v>
      </c>
      <c r="D131" s="130">
        <v>0</v>
      </c>
      <c r="E131" s="130">
        <v>0</v>
      </c>
      <c r="F131" s="130">
        <v>0</v>
      </c>
      <c r="G131" s="130">
        <v>0</v>
      </c>
      <c r="H131" s="130">
        <v>0</v>
      </c>
      <c r="I131" s="130">
        <v>0</v>
      </c>
      <c r="J131" s="130">
        <v>0</v>
      </c>
    </row>
    <row r="132" spans="1:12" ht="39" hidden="1" customHeight="1">
      <c r="A132" s="119">
        <v>1177100</v>
      </c>
      <c r="B132" s="136" t="s">
        <v>716</v>
      </c>
      <c r="C132" s="86" t="s">
        <v>259</v>
      </c>
      <c r="D132" s="137"/>
      <c r="E132" s="137"/>
      <c r="F132" s="137"/>
      <c r="G132" s="137"/>
      <c r="H132" s="137"/>
      <c r="I132" s="137"/>
      <c r="J132" s="137"/>
    </row>
    <row r="133" spans="1:12" ht="39" hidden="1" customHeight="1">
      <c r="A133" s="138" t="s">
        <v>260</v>
      </c>
      <c r="B133" s="139" t="s">
        <v>261</v>
      </c>
      <c r="C133" s="140"/>
      <c r="D133" s="141"/>
      <c r="E133" s="141"/>
      <c r="F133" s="141"/>
      <c r="G133" s="141"/>
      <c r="H133" s="141"/>
      <c r="I133" s="141"/>
      <c r="J133" s="141"/>
    </row>
    <row r="134" spans="1:12" ht="26.25" customHeight="1" thickBot="1">
      <c r="A134" s="142" t="s">
        <v>262</v>
      </c>
      <c r="B134" s="143" t="s">
        <v>648</v>
      </c>
      <c r="C134" s="144" t="s">
        <v>358</v>
      </c>
      <c r="D134" s="331">
        <f>D137</f>
        <v>0</v>
      </c>
      <c r="E134" s="331">
        <v>0</v>
      </c>
      <c r="F134" s="331">
        <f>F137</f>
        <v>0</v>
      </c>
      <c r="G134" s="331">
        <f>G137</f>
        <v>0</v>
      </c>
      <c r="H134" s="331">
        <f>H137</f>
        <v>0</v>
      </c>
      <c r="I134" s="331">
        <f>I137</f>
        <v>0</v>
      </c>
      <c r="J134" s="331">
        <f>F134</f>
        <v>0</v>
      </c>
    </row>
    <row r="135" spans="1:12" ht="39" hidden="1" customHeight="1">
      <c r="A135" s="145"/>
      <c r="B135" s="146" t="s">
        <v>649</v>
      </c>
      <c r="C135" s="147"/>
      <c r="D135" s="332"/>
      <c r="E135" s="332"/>
      <c r="F135" s="332"/>
      <c r="G135" s="332"/>
      <c r="H135" s="332"/>
      <c r="I135" s="332"/>
      <c r="J135" s="332"/>
    </row>
    <row r="136" spans="1:12" ht="39" hidden="1" customHeight="1">
      <c r="A136" s="138" t="s">
        <v>260</v>
      </c>
      <c r="B136" s="139" t="s">
        <v>261</v>
      </c>
      <c r="C136" s="148"/>
      <c r="D136" s="333"/>
      <c r="E136" s="333"/>
      <c r="F136" s="333"/>
      <c r="G136" s="333"/>
      <c r="H136" s="333"/>
      <c r="I136" s="333"/>
      <c r="J136" s="333"/>
    </row>
    <row r="137" spans="1:12">
      <c r="A137" s="149" t="s">
        <v>650</v>
      </c>
      <c r="B137" s="150" t="s">
        <v>651</v>
      </c>
      <c r="C137" s="151" t="s">
        <v>358</v>
      </c>
      <c r="D137" s="334">
        <f>SUM(D138:D145)</f>
        <v>0</v>
      </c>
      <c r="E137" s="334">
        <v>0</v>
      </c>
      <c r="F137" s="334">
        <f>SUM(F138:F145)</f>
        <v>0</v>
      </c>
      <c r="G137" s="334">
        <f>SUM(G138:G145)</f>
        <v>0</v>
      </c>
      <c r="H137" s="334">
        <f>SUM(H138:H145)</f>
        <v>0</v>
      </c>
      <c r="I137" s="334">
        <f>SUM(I138:I145)</f>
        <v>0</v>
      </c>
      <c r="J137" s="334">
        <f>SUM(J138:J145)</f>
        <v>0</v>
      </c>
    </row>
    <row r="138" spans="1:12">
      <c r="A138" s="152" t="s">
        <v>652</v>
      </c>
      <c r="B138" s="134" t="s">
        <v>986</v>
      </c>
      <c r="C138" s="153" t="s">
        <v>987</v>
      </c>
      <c r="D138" s="327"/>
      <c r="E138" s="327"/>
      <c r="F138" s="327"/>
      <c r="G138" s="327"/>
      <c r="H138" s="327"/>
      <c r="I138" s="327"/>
      <c r="J138" s="327"/>
    </row>
    <row r="139" spans="1:12">
      <c r="A139" s="152" t="s">
        <v>988</v>
      </c>
      <c r="B139" s="134" t="s">
        <v>964</v>
      </c>
      <c r="C139" s="153" t="s">
        <v>965</v>
      </c>
      <c r="D139" s="327">
        <v>0</v>
      </c>
      <c r="E139" s="327"/>
      <c r="F139" s="327">
        <f>D139+E139</f>
        <v>0</v>
      </c>
      <c r="G139" s="327">
        <v>0</v>
      </c>
      <c r="H139" s="327">
        <v>0</v>
      </c>
      <c r="I139" s="327">
        <v>0</v>
      </c>
      <c r="J139" s="327">
        <f>F139</f>
        <v>0</v>
      </c>
      <c r="L139" t="s">
        <v>89</v>
      </c>
    </row>
    <row r="140" spans="1:12" ht="25.5">
      <c r="A140" s="152" t="s">
        <v>966</v>
      </c>
      <c r="B140" s="134" t="s">
        <v>967</v>
      </c>
      <c r="C140" s="153" t="s">
        <v>968</v>
      </c>
      <c r="D140" s="327"/>
      <c r="E140" s="327"/>
      <c r="F140" s="327"/>
      <c r="G140" s="327"/>
      <c r="H140" s="327"/>
      <c r="I140" s="327"/>
      <c r="J140" s="327"/>
    </row>
    <row r="141" spans="1:12">
      <c r="A141" s="152" t="s">
        <v>969</v>
      </c>
      <c r="B141" s="134" t="s">
        <v>1098</v>
      </c>
      <c r="C141" s="153" t="s">
        <v>1099</v>
      </c>
      <c r="D141" s="327"/>
      <c r="E141" s="327"/>
      <c r="F141" s="327"/>
      <c r="G141" s="327"/>
      <c r="H141" s="327"/>
      <c r="I141" s="327"/>
      <c r="J141" s="327"/>
    </row>
    <row r="142" spans="1:12" ht="0.75" customHeight="1">
      <c r="A142" s="152" t="s">
        <v>138</v>
      </c>
      <c r="B142" s="135" t="s">
        <v>139</v>
      </c>
      <c r="C142" s="153" t="s">
        <v>140</v>
      </c>
      <c r="D142" s="327"/>
      <c r="E142" s="327"/>
      <c r="F142" s="327"/>
      <c r="G142" s="327"/>
      <c r="H142" s="327"/>
      <c r="I142" s="327"/>
      <c r="J142" s="327"/>
    </row>
    <row r="143" spans="1:12" hidden="1">
      <c r="A143" s="152" t="s">
        <v>141</v>
      </c>
      <c r="B143" s="134" t="s">
        <v>955</v>
      </c>
      <c r="C143" s="153" t="s">
        <v>897</v>
      </c>
      <c r="D143" s="327"/>
      <c r="E143" s="327"/>
      <c r="F143" s="327"/>
      <c r="G143" s="327"/>
      <c r="H143" s="327"/>
      <c r="I143" s="327"/>
      <c r="J143" s="327"/>
    </row>
    <row r="144" spans="1:12" hidden="1">
      <c r="A144" s="152" t="s">
        <v>898</v>
      </c>
      <c r="B144" s="134" t="s">
        <v>899</v>
      </c>
      <c r="C144" s="153" t="s">
        <v>900</v>
      </c>
      <c r="D144" s="327"/>
      <c r="E144" s="327"/>
      <c r="F144" s="327"/>
      <c r="G144" s="327"/>
      <c r="H144" s="327"/>
      <c r="I144" s="327"/>
      <c r="J144" s="327"/>
    </row>
    <row r="145" spans="1:10" hidden="1">
      <c r="A145" s="152" t="s">
        <v>655</v>
      </c>
      <c r="B145" s="134" t="s">
        <v>656</v>
      </c>
      <c r="C145" s="153" t="s">
        <v>657</v>
      </c>
      <c r="D145" s="327"/>
      <c r="E145" s="327"/>
      <c r="F145" s="327"/>
      <c r="G145" s="327"/>
      <c r="H145" s="327"/>
      <c r="I145" s="327"/>
      <c r="J145" s="327"/>
    </row>
    <row r="146" spans="1:10" hidden="1">
      <c r="A146" s="152" t="s">
        <v>658</v>
      </c>
      <c r="B146" s="132" t="s">
        <v>659</v>
      </c>
      <c r="C146" s="13" t="s">
        <v>358</v>
      </c>
      <c r="D146" s="327">
        <v>0</v>
      </c>
      <c r="E146" s="327">
        <v>0</v>
      </c>
      <c r="F146" s="327">
        <v>0</v>
      </c>
      <c r="G146" s="327">
        <v>0</v>
      </c>
      <c r="H146" s="327">
        <v>0</v>
      </c>
      <c r="I146" s="327">
        <v>0</v>
      </c>
      <c r="J146" s="327">
        <v>0</v>
      </c>
    </row>
    <row r="147" spans="1:10" hidden="1">
      <c r="A147" s="152" t="s">
        <v>660</v>
      </c>
      <c r="B147" s="135" t="s">
        <v>661</v>
      </c>
      <c r="C147" s="153" t="s">
        <v>662</v>
      </c>
      <c r="D147" s="327"/>
      <c r="E147" s="327"/>
      <c r="F147" s="327"/>
      <c r="G147" s="327"/>
      <c r="H147" s="327"/>
      <c r="I147" s="327"/>
      <c r="J147" s="327"/>
    </row>
    <row r="148" spans="1:10" hidden="1">
      <c r="A148" s="152" t="s">
        <v>663</v>
      </c>
      <c r="B148" s="135" t="s">
        <v>664</v>
      </c>
      <c r="C148" s="153" t="s">
        <v>665</v>
      </c>
      <c r="D148" s="327"/>
      <c r="E148" s="327"/>
      <c r="F148" s="327"/>
      <c r="G148" s="327"/>
      <c r="H148" s="327"/>
      <c r="I148" s="327"/>
      <c r="J148" s="327">
        <v>0</v>
      </c>
    </row>
    <row r="149" spans="1:10" ht="25.5" hidden="1">
      <c r="A149" s="152" t="s">
        <v>666</v>
      </c>
      <c r="B149" s="134" t="s">
        <v>313</v>
      </c>
      <c r="C149" s="153" t="s">
        <v>314</v>
      </c>
      <c r="D149" s="327"/>
      <c r="E149" s="327"/>
      <c r="F149" s="327"/>
      <c r="G149" s="327"/>
      <c r="H149" s="327"/>
      <c r="I149" s="327"/>
      <c r="J149" s="327"/>
    </row>
    <row r="150" spans="1:10" hidden="1">
      <c r="A150" s="152" t="s">
        <v>315</v>
      </c>
      <c r="B150" s="134" t="s">
        <v>316</v>
      </c>
      <c r="C150" s="153" t="s">
        <v>317</v>
      </c>
      <c r="D150" s="327"/>
      <c r="E150" s="327"/>
      <c r="F150" s="327"/>
      <c r="G150" s="327"/>
      <c r="H150" s="327"/>
      <c r="I150" s="327"/>
      <c r="J150" s="327"/>
    </row>
    <row r="151" spans="1:10" hidden="1">
      <c r="A151" s="152" t="s">
        <v>318</v>
      </c>
      <c r="B151" s="132" t="s">
        <v>319</v>
      </c>
      <c r="C151" s="13" t="s">
        <v>358</v>
      </c>
      <c r="D151" s="327">
        <v>0</v>
      </c>
      <c r="E151" s="327">
        <v>0</v>
      </c>
      <c r="F151" s="327">
        <v>0</v>
      </c>
      <c r="G151" s="327">
        <v>0</v>
      </c>
      <c r="H151" s="327">
        <v>0</v>
      </c>
      <c r="I151" s="327">
        <v>0</v>
      </c>
      <c r="J151" s="327">
        <v>0</v>
      </c>
    </row>
    <row r="152" spans="1:10" hidden="1">
      <c r="A152" s="152" t="s">
        <v>320</v>
      </c>
      <c r="B152" s="135" t="s">
        <v>1105</v>
      </c>
      <c r="C152" s="153" t="s">
        <v>321</v>
      </c>
      <c r="D152" s="327"/>
      <c r="E152" s="327"/>
      <c r="F152" s="327"/>
      <c r="G152" s="327"/>
      <c r="H152" s="327"/>
      <c r="I152" s="327"/>
      <c r="J152" s="327"/>
    </row>
    <row r="153" spans="1:10">
      <c r="A153" s="154" t="s">
        <v>322</v>
      </c>
      <c r="B153" s="155" t="s">
        <v>323</v>
      </c>
      <c r="C153" s="13" t="s">
        <v>358</v>
      </c>
      <c r="D153" s="327">
        <v>0</v>
      </c>
      <c r="E153" s="327">
        <v>0</v>
      </c>
      <c r="F153" s="327">
        <v>0</v>
      </c>
      <c r="G153" s="327">
        <v>0</v>
      </c>
      <c r="H153" s="327">
        <v>0</v>
      </c>
      <c r="I153" s="327">
        <v>0</v>
      </c>
      <c r="J153" s="327">
        <v>0</v>
      </c>
    </row>
    <row r="154" spans="1:10">
      <c r="A154" s="152" t="s">
        <v>324</v>
      </c>
      <c r="B154" s="135" t="s">
        <v>1106</v>
      </c>
      <c r="C154" s="153" t="s">
        <v>325</v>
      </c>
      <c r="D154" s="327"/>
      <c r="E154" s="327">
        <v>0</v>
      </c>
      <c r="F154" s="327"/>
      <c r="G154" s="327"/>
      <c r="H154" s="327"/>
      <c r="I154" s="327"/>
      <c r="J154" s="327"/>
    </row>
    <row r="155" spans="1:10">
      <c r="A155" s="152" t="s">
        <v>326</v>
      </c>
      <c r="B155" s="135" t="s">
        <v>1107</v>
      </c>
      <c r="C155" s="153" t="s">
        <v>327</v>
      </c>
      <c r="D155" s="327"/>
      <c r="E155" s="327"/>
      <c r="F155" s="327"/>
      <c r="G155" s="327"/>
      <c r="H155" s="327"/>
      <c r="I155" s="327"/>
      <c r="J155" s="327"/>
    </row>
    <row r="156" spans="1:10">
      <c r="A156" s="152" t="s">
        <v>328</v>
      </c>
      <c r="B156" s="134" t="s">
        <v>329</v>
      </c>
      <c r="C156" s="153" t="s">
        <v>330</v>
      </c>
      <c r="D156" s="327"/>
      <c r="E156" s="327"/>
      <c r="F156" s="327"/>
      <c r="G156" s="327"/>
      <c r="H156" s="327"/>
      <c r="I156" s="327"/>
      <c r="J156" s="327"/>
    </row>
    <row r="157" spans="1:10" ht="13.5" thickBot="1">
      <c r="A157" s="156">
        <v>1244000</v>
      </c>
      <c r="B157" s="157" t="s">
        <v>331</v>
      </c>
      <c r="C157" s="158" t="s">
        <v>1134</v>
      </c>
      <c r="D157" s="330"/>
      <c r="E157" s="330"/>
      <c r="F157" s="330"/>
      <c r="G157" s="330"/>
      <c r="H157" s="330"/>
      <c r="I157" s="330"/>
      <c r="J157" s="330"/>
    </row>
    <row r="158" spans="1:10" ht="26.25" thickBot="1">
      <c r="A158" s="159">
        <v>1000000</v>
      </c>
      <c r="B158" s="160" t="s">
        <v>1135</v>
      </c>
      <c r="C158" s="161" t="s">
        <v>358</v>
      </c>
      <c r="D158" s="335">
        <f>D134</f>
        <v>0</v>
      </c>
      <c r="E158" s="335">
        <v>0</v>
      </c>
      <c r="F158" s="335">
        <f>F134</f>
        <v>0</v>
      </c>
      <c r="G158" s="335">
        <f>G134</f>
        <v>0</v>
      </c>
      <c r="H158" s="335">
        <f>H134</f>
        <v>0</v>
      </c>
      <c r="I158" s="335">
        <f>I134</f>
        <v>0</v>
      </c>
      <c r="J158" s="335">
        <f>J134</f>
        <v>0</v>
      </c>
    </row>
    <row r="159" spans="1:10" ht="11.25" customHeight="1">
      <c r="A159" s="162"/>
      <c r="B159" s="6"/>
      <c r="C159" s="9"/>
      <c r="D159" s="163"/>
      <c r="E159" s="163"/>
      <c r="F159" s="163"/>
      <c r="G159" s="163"/>
      <c r="H159" s="163"/>
      <c r="I159" s="163"/>
      <c r="J159" s="163"/>
    </row>
    <row r="160" spans="1:10" ht="12.75" customHeight="1">
      <c r="A160" s="2643"/>
      <c r="B160" s="2643"/>
      <c r="C160" s="2643"/>
      <c r="D160" s="2643"/>
      <c r="E160" s="2643"/>
      <c r="F160" s="2643"/>
      <c r="G160" s="2643"/>
      <c r="H160" s="2643"/>
      <c r="I160" s="2643"/>
      <c r="J160" s="2643"/>
    </row>
    <row r="161" spans="1:10" s="163" customFormat="1">
      <c r="A161" s="2655"/>
      <c r="B161" s="2655"/>
      <c r="C161" s="2655"/>
      <c r="D161" s="2655"/>
      <c r="E161" s="2655"/>
      <c r="F161" s="2655"/>
      <c r="G161" s="2655"/>
      <c r="H161" s="2655"/>
      <c r="I161" s="2655"/>
      <c r="J161" s="2655"/>
    </row>
    <row r="162" spans="1:10" s="379" customFormat="1" ht="12.75" customHeight="1">
      <c r="A162" s="2685" t="s">
        <v>1114</v>
      </c>
      <c r="B162" s="2685"/>
      <c r="C162" s="2685"/>
      <c r="D162" s="2685"/>
      <c r="E162" s="2685"/>
      <c r="F162" s="2685"/>
      <c r="G162" s="2685"/>
      <c r="H162" s="2685"/>
      <c r="I162" s="2685"/>
      <c r="J162" s="2685"/>
    </row>
    <row r="163" spans="1:10" s="379" customFormat="1" ht="12.75" customHeight="1">
      <c r="A163" s="380" t="s">
        <v>1199</v>
      </c>
      <c r="B163" s="380"/>
      <c r="C163" s="381"/>
      <c r="D163" s="380"/>
      <c r="E163" s="380"/>
      <c r="F163" s="380"/>
      <c r="G163" s="163" t="s">
        <v>1143</v>
      </c>
      <c r="H163" s="380"/>
      <c r="I163" s="380"/>
      <c r="J163" s="380"/>
    </row>
    <row r="164" spans="1:10" s="379" customFormat="1" ht="12.75" customHeight="1">
      <c r="A164" s="166" t="s">
        <v>308</v>
      </c>
      <c r="B164" s="166"/>
      <c r="C164" s="166"/>
      <c r="D164" s="163"/>
      <c r="E164" s="167" t="s">
        <v>309</v>
      </c>
      <c r="F164" s="163"/>
      <c r="G164" s="167" t="s">
        <v>310</v>
      </c>
      <c r="H164" s="163"/>
      <c r="I164" s="163"/>
      <c r="J164" s="166"/>
    </row>
    <row r="165" spans="1:10" s="379" customFormat="1" ht="12.75" customHeight="1">
      <c r="A165" s="378" t="s">
        <v>1127</v>
      </c>
      <c r="B165" s="378"/>
      <c r="C165" s="166"/>
      <c r="D165" s="378"/>
      <c r="E165" s="378"/>
      <c r="F165" s="378"/>
      <c r="G165" s="378"/>
      <c r="H165" s="378"/>
      <c r="I165" s="378"/>
      <c r="J165" s="378"/>
    </row>
    <row r="166" spans="1:10" s="379" customFormat="1" ht="12.75" customHeight="1">
      <c r="A166" s="380" t="s">
        <v>1200</v>
      </c>
      <c r="B166" s="380"/>
      <c r="C166" s="381"/>
      <c r="D166" s="380"/>
      <c r="E166" s="380"/>
      <c r="F166" s="380"/>
      <c r="G166" s="380" t="s">
        <v>471</v>
      </c>
      <c r="H166" s="380"/>
      <c r="I166" s="380"/>
      <c r="J166" s="380"/>
    </row>
    <row r="167" spans="1:10" s="379" customFormat="1" ht="12.75" customHeight="1">
      <c r="A167" s="166" t="s">
        <v>894</v>
      </c>
      <c r="B167" s="381" t="s">
        <v>642</v>
      </c>
      <c r="C167" s="170"/>
      <c r="D167" s="163"/>
      <c r="E167" s="167" t="s">
        <v>309</v>
      </c>
      <c r="F167" s="163"/>
      <c r="G167" s="167" t="s">
        <v>310</v>
      </c>
      <c r="H167" s="163"/>
      <c r="I167" s="163"/>
      <c r="J167" s="166"/>
    </row>
    <row r="168" spans="1:10" ht="12.75" customHeight="1">
      <c r="A168" s="28"/>
      <c r="B168" s="5"/>
      <c r="C168" s="171"/>
      <c r="D168" s="163"/>
      <c r="E168" s="163"/>
      <c r="F168" s="163"/>
      <c r="G168" s="163"/>
      <c r="H168" s="163"/>
      <c r="I168" s="163"/>
      <c r="J168" s="163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350"/>
      <c r="D171" s="163"/>
      <c r="E171" s="163"/>
      <c r="F171" s="163"/>
      <c r="G171" s="163"/>
      <c r="H171" s="163"/>
      <c r="I171" s="163"/>
      <c r="J171" s="163"/>
    </row>
  </sheetData>
  <mergeCells count="15">
    <mergeCell ref="A160:J160"/>
    <mergeCell ref="A161:J161"/>
    <mergeCell ref="A162:J162"/>
    <mergeCell ref="F21:I21"/>
    <mergeCell ref="F23:J24"/>
    <mergeCell ref="F29:F30"/>
    <mergeCell ref="G29:J29"/>
    <mergeCell ref="A13:J13"/>
    <mergeCell ref="A14:J14"/>
    <mergeCell ref="A15:J15"/>
    <mergeCell ref="A16:J16"/>
    <mergeCell ref="F1:J1"/>
    <mergeCell ref="F3:J3"/>
    <mergeCell ref="A10:E10"/>
    <mergeCell ref="A11:E11"/>
  </mergeCells>
  <phoneticPr fontId="5" type="noConversion"/>
  <pageMargins left="0.24" right="0.16" top="0.2" bottom="0.2" header="0.2" footer="0.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4:AC34"/>
  <sheetViews>
    <sheetView workbookViewId="0">
      <selection activeCell="X23" sqref="X23"/>
    </sheetView>
  </sheetViews>
  <sheetFormatPr defaultRowHeight="12.75"/>
  <cols>
    <col min="1" max="1" width="2.140625" style="626" customWidth="1"/>
    <col min="2" max="2" width="14.85546875" style="626" customWidth="1"/>
    <col min="3" max="3" width="10.7109375" style="626" customWidth="1"/>
    <col min="4" max="4" width="11.42578125" style="626" customWidth="1"/>
    <col min="5" max="5" width="10.140625" style="626" customWidth="1"/>
    <col min="6" max="7" width="9.140625" style="626"/>
    <col min="8" max="8" width="0.140625" style="626" customWidth="1"/>
    <col min="9" max="9" width="9.140625" style="626" hidden="1" customWidth="1"/>
    <col min="10" max="10" width="12" style="626" hidden="1" customWidth="1"/>
    <col min="11" max="18" width="9.140625" style="626" hidden="1" customWidth="1"/>
    <col min="19" max="22" width="9.140625" style="626"/>
    <col min="23" max="23" width="9.140625" style="626" customWidth="1"/>
    <col min="24" max="16384" width="9.140625" style="626"/>
  </cols>
  <sheetData>
    <row r="4" spans="2:29" ht="111" customHeight="1">
      <c r="B4" s="1217"/>
      <c r="C4" s="1217"/>
      <c r="D4" s="630" t="s">
        <v>954</v>
      </c>
      <c r="E4" s="1218" t="s">
        <v>1038</v>
      </c>
      <c r="F4" s="1219" t="s">
        <v>1039</v>
      </c>
      <c r="G4" s="1220" t="s">
        <v>592</v>
      </c>
      <c r="H4" s="1221" t="s">
        <v>1238</v>
      </c>
      <c r="I4" s="630" t="s">
        <v>1239</v>
      </c>
      <c r="J4" s="630" t="s">
        <v>717</v>
      </c>
      <c r="K4" s="630" t="s">
        <v>494</v>
      </c>
      <c r="L4" s="630" t="s">
        <v>290</v>
      </c>
      <c r="M4" s="630" t="s">
        <v>36</v>
      </c>
      <c r="N4" s="630" t="s">
        <v>1016</v>
      </c>
      <c r="O4" s="1222" t="s">
        <v>519</v>
      </c>
      <c r="P4" s="630" t="s">
        <v>1129</v>
      </c>
      <c r="Q4" s="630" t="s">
        <v>855</v>
      </c>
      <c r="R4" s="1223" t="s">
        <v>1248</v>
      </c>
      <c r="S4" s="1218" t="s">
        <v>552</v>
      </c>
      <c r="T4" s="1224" t="s">
        <v>1007</v>
      </c>
      <c r="U4" s="1223" t="s">
        <v>989</v>
      </c>
      <c r="V4" s="1217" t="s">
        <v>1240</v>
      </c>
      <c r="W4" s="1217" t="s">
        <v>1241</v>
      </c>
      <c r="X4" s="1217" t="s">
        <v>1245</v>
      </c>
      <c r="Y4" s="1225" t="s">
        <v>1246</v>
      </c>
      <c r="Z4" s="1226" t="s">
        <v>1243</v>
      </c>
      <c r="AA4" s="1222" t="s">
        <v>1035</v>
      </c>
      <c r="AB4" s="1223" t="s">
        <v>1244</v>
      </c>
      <c r="AC4" s="1227" t="s">
        <v>50</v>
      </c>
    </row>
    <row r="5" spans="2:29" ht="26.25" customHeight="1">
      <c r="B5" s="1228" t="s">
        <v>1230</v>
      </c>
      <c r="C5" s="1229">
        <f>D5+E5+F5+G5+O5+U5+AA5+R5+Z5+AB5+Y5</f>
        <v>253675.5</v>
      </c>
      <c r="D5" s="632">
        <v>1580</v>
      </c>
      <c r="E5" s="632">
        <v>4673</v>
      </c>
      <c r="F5" s="632">
        <v>18671.599999999999</v>
      </c>
      <c r="G5" s="1230">
        <f t="shared" ref="G5:G12" si="0">H5+I5+J5+K5+L5+M5+N5</f>
        <v>3785</v>
      </c>
      <c r="H5" s="632">
        <v>200</v>
      </c>
      <c r="I5" s="632">
        <v>20</v>
      </c>
      <c r="J5" s="632">
        <v>1800</v>
      </c>
      <c r="K5" s="632">
        <v>265</v>
      </c>
      <c r="L5" s="632">
        <v>1000</v>
      </c>
      <c r="M5" s="632">
        <v>400</v>
      </c>
      <c r="N5" s="632">
        <v>100</v>
      </c>
      <c r="O5" s="1231">
        <f>P5+Q5</f>
        <v>5000</v>
      </c>
      <c r="P5" s="632">
        <v>2500</v>
      </c>
      <c r="Q5" s="632">
        <v>2500</v>
      </c>
      <c r="R5" s="1231">
        <f>S5+T5</f>
        <v>17357.8</v>
      </c>
      <c r="S5" s="632">
        <v>17011.8</v>
      </c>
      <c r="T5" s="1232">
        <v>346</v>
      </c>
      <c r="U5" s="1231">
        <f t="shared" ref="U5:U13" si="1">V5+W5+X5</f>
        <v>22100</v>
      </c>
      <c r="V5" s="632">
        <v>6344</v>
      </c>
      <c r="W5" s="632">
        <v>756</v>
      </c>
      <c r="X5" s="632">
        <v>15000</v>
      </c>
      <c r="Y5" s="632">
        <v>50</v>
      </c>
      <c r="Z5" s="1231">
        <v>3416.7</v>
      </c>
      <c r="AA5" s="1231">
        <v>148573.79999999999</v>
      </c>
      <c r="AB5" s="1231">
        <v>28467.599999999999</v>
      </c>
      <c r="AC5" s="632"/>
    </row>
    <row r="6" spans="2:29" ht="21.75" customHeight="1">
      <c r="B6" s="1228" t="s">
        <v>1231</v>
      </c>
      <c r="C6" s="1229">
        <f t="shared" ref="C6:C13" si="2">D6+E6+F6+G6+O6+U6+AA6+R6</f>
        <v>7160.3490000000002</v>
      </c>
      <c r="D6" s="632"/>
      <c r="E6" s="632">
        <v>1766.1</v>
      </c>
      <c r="F6" s="632">
        <v>482.24900000000002</v>
      </c>
      <c r="G6" s="1230">
        <f t="shared" si="0"/>
        <v>12</v>
      </c>
      <c r="H6" s="632"/>
      <c r="I6" s="632"/>
      <c r="J6" s="632">
        <v>12</v>
      </c>
      <c r="K6" s="632"/>
      <c r="L6" s="632"/>
      <c r="M6" s="632"/>
      <c r="N6" s="632"/>
      <c r="O6" s="1231">
        <f t="shared" ref="O6:O13" si="3">P6+Q6</f>
        <v>0</v>
      </c>
      <c r="P6" s="632"/>
      <c r="Q6" s="632"/>
      <c r="R6" s="1231">
        <f t="shared" ref="R6:R13" si="4">S6+T6</f>
        <v>1400</v>
      </c>
      <c r="S6" s="632">
        <v>1400</v>
      </c>
      <c r="T6" s="1233"/>
      <c r="U6" s="1231">
        <f t="shared" si="1"/>
        <v>0</v>
      </c>
      <c r="V6" s="632"/>
      <c r="W6" s="632"/>
      <c r="X6" s="632"/>
      <c r="Y6" s="632"/>
      <c r="Z6" s="1231"/>
      <c r="AA6" s="1231">
        <v>3500</v>
      </c>
      <c r="AB6" s="1231"/>
      <c r="AC6" s="632"/>
    </row>
    <row r="7" spans="2:29" s="857" customFormat="1" ht="19.5" customHeight="1">
      <c r="B7" s="1234" t="s">
        <v>1232</v>
      </c>
      <c r="C7" s="1229">
        <f t="shared" si="2"/>
        <v>28561.4</v>
      </c>
      <c r="D7" s="1235"/>
      <c r="E7" s="1235">
        <v>255.3</v>
      </c>
      <c r="F7" s="1235">
        <v>1567.7</v>
      </c>
      <c r="G7" s="1230">
        <f t="shared" si="0"/>
        <v>50</v>
      </c>
      <c r="H7" s="1235"/>
      <c r="I7" s="1235"/>
      <c r="J7" s="1235">
        <v>50</v>
      </c>
      <c r="K7" s="1235"/>
      <c r="L7" s="1235"/>
      <c r="M7" s="1235"/>
      <c r="N7" s="1235"/>
      <c r="O7" s="1231">
        <f t="shared" si="3"/>
        <v>0</v>
      </c>
      <c r="P7" s="1235"/>
      <c r="Q7" s="1235"/>
      <c r="R7" s="1231">
        <f t="shared" si="4"/>
        <v>4915</v>
      </c>
      <c r="S7" s="1235">
        <v>4915</v>
      </c>
      <c r="T7" s="1233"/>
      <c r="U7" s="1231">
        <f t="shared" si="1"/>
        <v>0</v>
      </c>
      <c r="V7" s="1235"/>
      <c r="W7" s="1235"/>
      <c r="X7" s="1235"/>
      <c r="Y7" s="1235"/>
      <c r="Z7" s="1231"/>
      <c r="AA7" s="1231">
        <v>21773.4</v>
      </c>
      <c r="AB7" s="1231"/>
      <c r="AC7" s="1235">
        <v>2400</v>
      </c>
    </row>
    <row r="8" spans="2:29" s="857" customFormat="1" ht="15.75" customHeight="1">
      <c r="B8" s="1234" t="s">
        <v>1233</v>
      </c>
      <c r="C8" s="1229">
        <f t="shared" si="2"/>
        <v>10345.800000000001</v>
      </c>
      <c r="D8" s="1235">
        <v>20.3</v>
      </c>
      <c r="E8" s="1235">
        <v>3177.5</v>
      </c>
      <c r="F8" s="1235">
        <v>1377.4</v>
      </c>
      <c r="G8" s="1230">
        <f t="shared" si="0"/>
        <v>40</v>
      </c>
      <c r="H8" s="1235"/>
      <c r="I8" s="1235"/>
      <c r="J8" s="1235">
        <v>40</v>
      </c>
      <c r="K8" s="1235"/>
      <c r="L8" s="1235"/>
      <c r="M8" s="1235"/>
      <c r="N8" s="1235"/>
      <c r="O8" s="1231">
        <f t="shared" si="3"/>
        <v>0</v>
      </c>
      <c r="P8" s="1235"/>
      <c r="Q8" s="1235"/>
      <c r="R8" s="1231">
        <f t="shared" si="4"/>
        <v>1400</v>
      </c>
      <c r="S8" s="1235">
        <v>1400</v>
      </c>
      <c r="T8" s="1233"/>
      <c r="U8" s="1231">
        <f t="shared" si="1"/>
        <v>0</v>
      </c>
      <c r="V8" s="1235"/>
      <c r="W8" s="1235"/>
      <c r="X8" s="1235"/>
      <c r="Y8" s="1235"/>
      <c r="Z8" s="1231"/>
      <c r="AA8" s="1231">
        <v>4330.6000000000004</v>
      </c>
      <c r="AB8" s="1231"/>
      <c r="AC8" s="1235">
        <v>350</v>
      </c>
    </row>
    <row r="9" spans="2:29" s="857" customFormat="1" ht="20.25" customHeight="1">
      <c r="B9" s="1234" t="s">
        <v>1235</v>
      </c>
      <c r="C9" s="1229">
        <f t="shared" si="2"/>
        <v>11742.5</v>
      </c>
      <c r="D9" s="1235">
        <v>15.6</v>
      </c>
      <c r="E9" s="1235">
        <v>4649.8</v>
      </c>
      <c r="F9" s="1235">
        <v>793.9</v>
      </c>
      <c r="G9" s="1230">
        <f t="shared" si="0"/>
        <v>12</v>
      </c>
      <c r="H9" s="1235"/>
      <c r="I9" s="1235"/>
      <c r="J9" s="1235">
        <v>12</v>
      </c>
      <c r="K9" s="1235"/>
      <c r="L9" s="1235"/>
      <c r="M9" s="1235"/>
      <c r="N9" s="1235"/>
      <c r="O9" s="1231">
        <f t="shared" si="3"/>
        <v>0</v>
      </c>
      <c r="P9" s="1235"/>
      <c r="Q9" s="1235"/>
      <c r="R9" s="1231">
        <f t="shared" si="4"/>
        <v>2750.3</v>
      </c>
      <c r="S9" s="1235">
        <v>2750.3</v>
      </c>
      <c r="T9" s="1233"/>
      <c r="U9" s="1231">
        <v>20</v>
      </c>
      <c r="V9" s="1235"/>
      <c r="W9" s="1235"/>
      <c r="X9" s="1235"/>
      <c r="Y9" s="1235"/>
      <c r="Z9" s="1231"/>
      <c r="AA9" s="1231">
        <v>3500.9</v>
      </c>
      <c r="AB9" s="1231"/>
      <c r="AC9" s="1235">
        <v>1390</v>
      </c>
    </row>
    <row r="10" spans="2:29" s="857" customFormat="1" ht="18.75" customHeight="1">
      <c r="B10" s="1234" t="s">
        <v>1247</v>
      </c>
      <c r="C10" s="1229">
        <f t="shared" si="2"/>
        <v>7581.9120000000003</v>
      </c>
      <c r="D10" s="1235">
        <v>11.612</v>
      </c>
      <c r="E10" s="1235">
        <v>2359.6999999999998</v>
      </c>
      <c r="F10" s="1235">
        <v>710.6</v>
      </c>
      <c r="G10" s="1230">
        <f t="shared" si="0"/>
        <v>0</v>
      </c>
      <c r="H10" s="1235"/>
      <c r="I10" s="1235"/>
      <c r="J10" s="1235"/>
      <c r="K10" s="1235"/>
      <c r="L10" s="1235"/>
      <c r="M10" s="1235"/>
      <c r="N10" s="1235"/>
      <c r="O10" s="1231">
        <f t="shared" si="3"/>
        <v>0</v>
      </c>
      <c r="P10" s="1235"/>
      <c r="Q10" s="1235"/>
      <c r="R10" s="1231">
        <f t="shared" si="4"/>
        <v>1000</v>
      </c>
      <c r="S10" s="1235">
        <v>1000</v>
      </c>
      <c r="T10" s="1233"/>
      <c r="U10" s="1231">
        <f t="shared" si="1"/>
        <v>0</v>
      </c>
      <c r="V10" s="1235"/>
      <c r="W10" s="1235"/>
      <c r="X10" s="1235"/>
      <c r="Y10" s="1235"/>
      <c r="Z10" s="1231"/>
      <c r="AA10" s="1231">
        <v>3500</v>
      </c>
      <c r="AB10" s="1231"/>
      <c r="AC10" s="1235">
        <v>400</v>
      </c>
    </row>
    <row r="11" spans="2:29" s="857" customFormat="1" ht="18.75" customHeight="1">
      <c r="B11" s="1234" t="s">
        <v>1234</v>
      </c>
      <c r="C11" s="1229">
        <f t="shared" si="2"/>
        <v>8055.8879999999999</v>
      </c>
      <c r="D11" s="1235">
        <v>9.9879999999999995</v>
      </c>
      <c r="E11" s="1231">
        <v>1860.9</v>
      </c>
      <c r="F11" s="1235">
        <v>585</v>
      </c>
      <c r="G11" s="1230">
        <f t="shared" si="0"/>
        <v>0</v>
      </c>
      <c r="H11" s="1235"/>
      <c r="I11" s="1235"/>
      <c r="J11" s="1235"/>
      <c r="K11" s="1235"/>
      <c r="L11" s="1235"/>
      <c r="M11" s="1235"/>
      <c r="N11" s="1235"/>
      <c r="O11" s="1231">
        <f t="shared" si="3"/>
        <v>0</v>
      </c>
      <c r="P11" s="1235"/>
      <c r="Q11" s="1235"/>
      <c r="R11" s="1231">
        <f t="shared" si="4"/>
        <v>2100</v>
      </c>
      <c r="S11" s="1235">
        <v>2100</v>
      </c>
      <c r="T11" s="1233"/>
      <c r="U11" s="1231">
        <f t="shared" si="1"/>
        <v>0</v>
      </c>
      <c r="V11" s="1235"/>
      <c r="W11" s="1235"/>
      <c r="X11" s="1235"/>
      <c r="Y11" s="1235"/>
      <c r="Z11" s="1231"/>
      <c r="AA11" s="1231">
        <v>3500</v>
      </c>
      <c r="AB11" s="1231"/>
      <c r="AC11" s="1235">
        <v>700</v>
      </c>
    </row>
    <row r="12" spans="2:29" s="857" customFormat="1" ht="21.75" customHeight="1">
      <c r="B12" s="1234" t="s">
        <v>1236</v>
      </c>
      <c r="C12" s="1229">
        <f t="shared" si="2"/>
        <v>7103.1</v>
      </c>
      <c r="D12" s="1235"/>
      <c r="E12" s="1235">
        <v>1790</v>
      </c>
      <c r="F12" s="1235">
        <v>307.5</v>
      </c>
      <c r="G12" s="1230">
        <f t="shared" si="0"/>
        <v>15</v>
      </c>
      <c r="H12" s="1235"/>
      <c r="I12" s="1235"/>
      <c r="J12" s="1235">
        <v>15</v>
      </c>
      <c r="K12" s="1235"/>
      <c r="L12" s="1235"/>
      <c r="M12" s="1235"/>
      <c r="N12" s="1235"/>
      <c r="O12" s="1231">
        <f t="shared" si="3"/>
        <v>0</v>
      </c>
      <c r="P12" s="1235"/>
      <c r="Q12" s="1235"/>
      <c r="R12" s="1231">
        <f t="shared" si="4"/>
        <v>1490.6</v>
      </c>
      <c r="S12" s="1235">
        <v>1490.6</v>
      </c>
      <c r="T12" s="1233">
        <v>0</v>
      </c>
      <c r="U12" s="1231">
        <f t="shared" si="1"/>
        <v>0</v>
      </c>
      <c r="V12" s="1235"/>
      <c r="W12" s="1235"/>
      <c r="X12" s="1235"/>
      <c r="Y12" s="1235"/>
      <c r="Z12" s="1231"/>
      <c r="AA12" s="1231">
        <v>3500</v>
      </c>
      <c r="AB12" s="1231"/>
      <c r="AC12" s="1235"/>
    </row>
    <row r="13" spans="2:29" s="857" customFormat="1" ht="19.5" customHeight="1">
      <c r="B13" s="1236" t="s">
        <v>1237</v>
      </c>
      <c r="C13" s="1229">
        <f t="shared" si="2"/>
        <v>23896.1</v>
      </c>
      <c r="D13" s="1235">
        <v>27.9</v>
      </c>
      <c r="E13" s="1235">
        <v>5654.8</v>
      </c>
      <c r="F13" s="1235">
        <v>5293.6</v>
      </c>
      <c r="G13" s="1230">
        <f>H13+I13+J13+K13+L13+M13+N13</f>
        <v>200</v>
      </c>
      <c r="H13" s="1237"/>
      <c r="I13" s="1237"/>
      <c r="J13" s="1237">
        <v>200</v>
      </c>
      <c r="K13" s="1237"/>
      <c r="L13" s="1237"/>
      <c r="M13" s="1237"/>
      <c r="N13" s="1237"/>
      <c r="O13" s="1231">
        <f t="shared" si="3"/>
        <v>0</v>
      </c>
      <c r="P13" s="1237"/>
      <c r="Q13" s="1237"/>
      <c r="R13" s="1231">
        <f t="shared" si="4"/>
        <v>350</v>
      </c>
      <c r="S13" s="1237">
        <v>350</v>
      </c>
      <c r="T13" s="1238">
        <v>0</v>
      </c>
      <c r="U13" s="1231">
        <f t="shared" si="1"/>
        <v>0</v>
      </c>
      <c r="V13" s="1237"/>
      <c r="W13" s="1237"/>
      <c r="X13" s="1237"/>
      <c r="Y13" s="1237"/>
      <c r="Z13" s="1230"/>
      <c r="AA13" s="1231">
        <v>12369.8</v>
      </c>
      <c r="AB13" s="1231"/>
      <c r="AC13" s="1235"/>
    </row>
    <row r="14" spans="2:29" s="1241" customFormat="1" ht="28.5" customHeight="1">
      <c r="B14" s="1239" t="s">
        <v>1242</v>
      </c>
      <c r="C14" s="1230">
        <f t="shared" ref="C14:O14" si="5">SUM(C5:C13)</f>
        <v>358122.54899999994</v>
      </c>
      <c r="D14" s="1231">
        <f t="shared" si="5"/>
        <v>1665.4</v>
      </c>
      <c r="E14" s="1231">
        <f t="shared" si="5"/>
        <v>26187.100000000002</v>
      </c>
      <c r="F14" s="1231">
        <f t="shared" si="5"/>
        <v>29789.548999999999</v>
      </c>
      <c r="G14" s="1231">
        <f t="shared" si="5"/>
        <v>4114</v>
      </c>
      <c r="H14" s="1231">
        <f t="shared" si="5"/>
        <v>200</v>
      </c>
      <c r="I14" s="1231">
        <f t="shared" si="5"/>
        <v>20</v>
      </c>
      <c r="J14" s="1231">
        <f t="shared" si="5"/>
        <v>2129</v>
      </c>
      <c r="K14" s="1231">
        <f t="shared" si="5"/>
        <v>265</v>
      </c>
      <c r="L14" s="1231">
        <f t="shared" si="5"/>
        <v>1000</v>
      </c>
      <c r="M14" s="1231">
        <f t="shared" si="5"/>
        <v>400</v>
      </c>
      <c r="N14" s="1231">
        <f t="shared" si="5"/>
        <v>100</v>
      </c>
      <c r="O14" s="1231">
        <f t="shared" si="5"/>
        <v>5000</v>
      </c>
      <c r="P14" s="1231"/>
      <c r="Q14" s="1231"/>
      <c r="R14" s="1231">
        <f t="shared" ref="R14:AC14" si="6">SUM(R5:R13)</f>
        <v>32763.699999999997</v>
      </c>
      <c r="S14" s="1231">
        <f t="shared" si="6"/>
        <v>32417.699999999997</v>
      </c>
      <c r="T14" s="1240">
        <f t="shared" si="6"/>
        <v>346</v>
      </c>
      <c r="U14" s="1231">
        <f t="shared" si="6"/>
        <v>22120</v>
      </c>
      <c r="V14" s="1231">
        <f t="shared" si="6"/>
        <v>6344</v>
      </c>
      <c r="W14" s="1231">
        <f t="shared" si="6"/>
        <v>756</v>
      </c>
      <c r="X14" s="1231">
        <f t="shared" si="6"/>
        <v>15000</v>
      </c>
      <c r="Y14" s="1231">
        <f t="shared" si="6"/>
        <v>50</v>
      </c>
      <c r="Z14" s="1231">
        <f t="shared" si="6"/>
        <v>3416.7</v>
      </c>
      <c r="AA14" s="1231">
        <f t="shared" si="6"/>
        <v>204548.49999999997</v>
      </c>
      <c r="AB14" s="1231">
        <f t="shared" si="6"/>
        <v>28467.599999999999</v>
      </c>
      <c r="AC14" s="1231">
        <f t="shared" si="6"/>
        <v>5240</v>
      </c>
    </row>
    <row r="15" spans="2:29">
      <c r="B15" s="1217"/>
      <c r="C15" s="632"/>
      <c r="D15" s="632"/>
      <c r="E15" s="632"/>
      <c r="F15" s="632"/>
      <c r="G15" s="632"/>
      <c r="H15" s="632"/>
      <c r="I15" s="632"/>
      <c r="J15" s="632"/>
      <c r="K15" s="632"/>
      <c r="L15" s="632"/>
      <c r="M15" s="632"/>
      <c r="N15" s="632"/>
      <c r="O15" s="632"/>
      <c r="P15" s="632"/>
      <c r="Q15" s="632"/>
      <c r="R15" s="632"/>
      <c r="S15" s="632"/>
      <c r="T15" s="1232"/>
      <c r="U15" s="632"/>
      <c r="V15" s="632"/>
      <c r="W15" s="632"/>
      <c r="X15" s="632"/>
      <c r="Y15" s="632"/>
      <c r="Z15" s="632"/>
      <c r="AA15" s="632"/>
      <c r="AB15" s="632"/>
      <c r="AC15" s="632"/>
    </row>
    <row r="16" spans="2:29" ht="29.25" customHeight="1">
      <c r="B16" s="1217"/>
      <c r="C16" s="632">
        <f>D16+E16+H16+I16+J16+K16+L16+M16+N16+P16+Q16+S16+T16+Y16+Z16+AA16+AB16+F16+U16</f>
        <v>359801.81399999995</v>
      </c>
      <c r="D16" s="632">
        <v>1665.414</v>
      </c>
      <c r="E16" s="632">
        <v>27996.9</v>
      </c>
      <c r="F16" s="632">
        <v>29925.3</v>
      </c>
      <c r="G16" s="632">
        <v>4114</v>
      </c>
      <c r="H16" s="632">
        <v>200</v>
      </c>
      <c r="I16" s="632">
        <v>20</v>
      </c>
      <c r="J16" s="632">
        <v>2129</v>
      </c>
      <c r="K16" s="632">
        <v>765</v>
      </c>
      <c r="L16" s="632">
        <v>600</v>
      </c>
      <c r="M16" s="632">
        <v>400</v>
      </c>
      <c r="N16" s="632">
        <v>0</v>
      </c>
      <c r="O16" s="632">
        <v>5000</v>
      </c>
      <c r="P16" s="632">
        <v>2500</v>
      </c>
      <c r="Q16" s="632">
        <v>2500</v>
      </c>
      <c r="R16" s="632">
        <f>S16+T16</f>
        <v>32498.1</v>
      </c>
      <c r="S16" s="632">
        <v>31802.1</v>
      </c>
      <c r="T16" s="1232">
        <v>696</v>
      </c>
      <c r="U16" s="632">
        <v>22120</v>
      </c>
      <c r="V16" s="632"/>
      <c r="W16" s="632"/>
      <c r="X16" s="632"/>
      <c r="Y16" s="632">
        <v>50</v>
      </c>
      <c r="Z16" s="632">
        <v>3416</v>
      </c>
      <c r="AA16" s="632">
        <v>204548.5</v>
      </c>
      <c r="AB16" s="632">
        <v>28467.599999999999</v>
      </c>
      <c r="AC16" s="632">
        <v>4016.3139999999999</v>
      </c>
    </row>
    <row r="17" spans="2:29">
      <c r="B17" s="1217"/>
      <c r="C17" s="1217"/>
      <c r="D17" s="1217"/>
      <c r="E17" s="1217"/>
      <c r="F17" s="1217"/>
      <c r="G17" s="1217"/>
      <c r="H17" s="1217"/>
      <c r="I17" s="1217"/>
      <c r="J17" s="1217"/>
      <c r="K17" s="1217"/>
      <c r="L17" s="1217"/>
      <c r="M17" s="1217"/>
      <c r="N17" s="1217"/>
      <c r="O17" s="1217"/>
      <c r="P17" s="1217"/>
      <c r="Q17" s="1217"/>
      <c r="R17" s="1217"/>
      <c r="S17" s="1217"/>
      <c r="T17" s="1242"/>
      <c r="U17" s="1217"/>
      <c r="V17" s="1217"/>
      <c r="W17" s="1217"/>
      <c r="X17" s="1217"/>
      <c r="Y17" s="1217"/>
      <c r="Z17" s="1217"/>
      <c r="AA17" s="1217"/>
      <c r="AB17" s="1217"/>
      <c r="AC17" s="1217"/>
    </row>
    <row r="18" spans="2:29">
      <c r="B18" s="1217"/>
      <c r="C18" s="1217"/>
      <c r="D18" s="1217"/>
      <c r="E18" s="1217"/>
      <c r="F18" s="1217"/>
      <c r="G18" s="1217"/>
      <c r="H18" s="1217"/>
      <c r="I18" s="1217"/>
      <c r="J18" s="1217"/>
      <c r="K18" s="1217"/>
      <c r="L18" s="1217"/>
      <c r="M18" s="1217"/>
      <c r="N18" s="1217"/>
      <c r="O18" s="1217"/>
      <c r="P18" s="1217"/>
      <c r="Q18" s="1217"/>
      <c r="R18" s="1217"/>
      <c r="S18" s="1217"/>
      <c r="T18" s="1242"/>
      <c r="U18" s="1217"/>
      <c r="V18" s="1217"/>
      <c r="W18" s="1217"/>
      <c r="X18" s="1217"/>
      <c r="Y18" s="1217"/>
      <c r="Z18" s="1217"/>
      <c r="AA18" s="1217"/>
      <c r="AB18" s="1217"/>
      <c r="AC18" s="1217"/>
    </row>
    <row r="19" spans="2:29">
      <c r="B19" s="1217"/>
      <c r="C19" s="1217"/>
      <c r="D19" s="1217"/>
      <c r="E19" s="1217"/>
      <c r="F19" s="1217"/>
      <c r="G19" s="1217"/>
      <c r="H19" s="1217"/>
      <c r="I19" s="1217"/>
      <c r="J19" s="1217"/>
      <c r="K19" s="1217"/>
      <c r="L19" s="1217"/>
      <c r="M19" s="1217"/>
      <c r="N19" s="1217"/>
      <c r="O19" s="1217"/>
      <c r="P19" s="1217"/>
      <c r="Q19" s="1217"/>
      <c r="R19" s="1217"/>
      <c r="S19" s="1217"/>
      <c r="T19" s="1242"/>
      <c r="U19" s="1217"/>
      <c r="V19" s="1217"/>
      <c r="W19" s="1217"/>
      <c r="X19" s="1217"/>
      <c r="Y19" s="1217"/>
      <c r="Z19" s="1217"/>
      <c r="AA19" s="1217"/>
      <c r="AB19" s="1217"/>
      <c r="AC19" s="1217"/>
    </row>
    <row r="20" spans="2:29">
      <c r="B20" s="1217"/>
      <c r="C20" s="1217"/>
      <c r="D20" s="1217"/>
      <c r="E20" s="1217"/>
      <c r="F20" s="1217"/>
      <c r="G20" s="1217"/>
      <c r="H20" s="1217"/>
      <c r="I20" s="1217"/>
      <c r="J20" s="1217"/>
      <c r="K20" s="1217"/>
      <c r="L20" s="1217"/>
      <c r="M20" s="1217"/>
      <c r="N20" s="1217"/>
      <c r="O20" s="1217"/>
      <c r="P20" s="1217"/>
      <c r="Q20" s="1217"/>
      <c r="R20" s="1217"/>
      <c r="S20" s="1217"/>
      <c r="T20" s="1242"/>
      <c r="U20" s="1217"/>
      <c r="V20" s="1217"/>
      <c r="W20" s="1217"/>
      <c r="X20" s="1217"/>
      <c r="Y20" s="1217"/>
      <c r="Z20" s="1217"/>
      <c r="AA20" s="1217"/>
      <c r="AB20" s="1217"/>
      <c r="AC20" s="1217"/>
    </row>
    <row r="21" spans="2:29">
      <c r="B21" s="1217"/>
      <c r="C21" s="1217"/>
      <c r="D21" s="1217"/>
      <c r="E21" s="1217"/>
      <c r="F21" s="1217"/>
      <c r="G21" s="1217"/>
      <c r="H21" s="1217"/>
      <c r="I21" s="1217"/>
      <c r="J21" s="1217"/>
      <c r="K21" s="1217"/>
      <c r="L21" s="1217"/>
      <c r="M21" s="1217"/>
      <c r="N21" s="1217"/>
      <c r="O21" s="1217"/>
      <c r="P21" s="1217"/>
      <c r="Q21" s="1217"/>
      <c r="R21" s="1217"/>
      <c r="S21" s="1217"/>
      <c r="T21" s="1242"/>
      <c r="U21" s="1217"/>
      <c r="V21" s="1217"/>
      <c r="W21" s="1217"/>
      <c r="X21" s="1217"/>
      <c r="Y21" s="1217"/>
      <c r="Z21" s="1217"/>
      <c r="AA21" s="1217"/>
      <c r="AB21" s="1217"/>
      <c r="AC21" s="1217"/>
    </row>
    <row r="22" spans="2:29">
      <c r="B22" s="1217"/>
      <c r="C22" s="1217"/>
      <c r="D22" s="1217"/>
      <c r="E22" s="1217"/>
      <c r="F22" s="1217"/>
      <c r="G22" s="1217"/>
      <c r="H22" s="1217"/>
      <c r="I22" s="1217"/>
      <c r="J22" s="1217"/>
      <c r="K22" s="1217"/>
      <c r="L22" s="1217"/>
      <c r="M22" s="1217"/>
      <c r="N22" s="1217"/>
      <c r="O22" s="1217"/>
      <c r="P22" s="1217"/>
      <c r="Q22" s="1217"/>
      <c r="R22" s="1217"/>
      <c r="S22" s="1217"/>
      <c r="T22" s="1242"/>
      <c r="U22" s="1217"/>
      <c r="V22" s="1217"/>
      <c r="W22" s="1217"/>
      <c r="X22" s="1217"/>
      <c r="Y22" s="1217"/>
      <c r="Z22" s="1217"/>
      <c r="AA22" s="1217"/>
      <c r="AB22" s="1217"/>
      <c r="AC22" s="1217"/>
    </row>
    <row r="23" spans="2:29">
      <c r="B23" s="1217"/>
      <c r="C23" s="1217"/>
      <c r="D23" s="1217"/>
      <c r="E23" s="1217"/>
      <c r="F23" s="1217"/>
      <c r="G23" s="1217"/>
      <c r="H23" s="1217"/>
      <c r="I23" s="1217"/>
      <c r="J23" s="1217"/>
      <c r="K23" s="1217"/>
      <c r="L23" s="1217"/>
      <c r="M23" s="1217"/>
      <c r="N23" s="1217"/>
      <c r="O23" s="1217"/>
      <c r="P23" s="1217"/>
      <c r="Q23" s="1217"/>
      <c r="R23" s="1217"/>
      <c r="S23" s="1217"/>
      <c r="T23" s="1242"/>
      <c r="U23" s="1217"/>
      <c r="V23" s="1217"/>
      <c r="W23" s="1217"/>
      <c r="X23" s="1217"/>
      <c r="Y23" s="1217"/>
      <c r="Z23" s="1217"/>
      <c r="AA23" s="1217"/>
      <c r="AB23" s="1217"/>
      <c r="AC23" s="1217"/>
    </row>
    <row r="24" spans="2:29">
      <c r="B24" s="1217"/>
      <c r="C24" s="1217"/>
      <c r="D24" s="1217"/>
      <c r="E24" s="1217"/>
      <c r="F24" s="1217"/>
      <c r="G24" s="1217"/>
      <c r="H24" s="1217"/>
      <c r="I24" s="1217"/>
      <c r="J24" s="1217"/>
      <c r="K24" s="1217"/>
      <c r="L24" s="1217"/>
      <c r="M24" s="1217"/>
      <c r="N24" s="1217"/>
      <c r="O24" s="1217"/>
      <c r="P24" s="1217"/>
      <c r="Q24" s="1217"/>
      <c r="R24" s="1217"/>
      <c r="S24" s="1217"/>
      <c r="T24" s="1242"/>
      <c r="U24" s="1217"/>
      <c r="V24" s="1217"/>
      <c r="W24" s="1217"/>
      <c r="X24" s="1217"/>
      <c r="Y24" s="1217"/>
      <c r="Z24" s="1217"/>
      <c r="AA24" s="1217"/>
      <c r="AB24" s="1217"/>
      <c r="AC24" s="1217"/>
    </row>
    <row r="25" spans="2:29">
      <c r="B25" s="1217"/>
      <c r="C25" s="1217"/>
      <c r="D25" s="1217"/>
      <c r="E25" s="1217"/>
      <c r="F25" s="1217"/>
      <c r="G25" s="1217"/>
      <c r="H25" s="1217"/>
      <c r="I25" s="1217"/>
      <c r="J25" s="1217"/>
      <c r="K25" s="1217"/>
      <c r="L25" s="1217"/>
      <c r="M25" s="1217"/>
      <c r="N25" s="1217"/>
      <c r="O25" s="1217"/>
      <c r="P25" s="1217"/>
      <c r="Q25" s="1217"/>
      <c r="R25" s="1217"/>
      <c r="S25" s="1217"/>
      <c r="T25" s="1242"/>
      <c r="U25" s="1217"/>
      <c r="V25" s="1217"/>
      <c r="W25" s="1217"/>
      <c r="X25" s="1217"/>
    </row>
    <row r="26" spans="2:29">
      <c r="B26" s="1217"/>
      <c r="C26" s="1217"/>
      <c r="D26" s="1217"/>
      <c r="E26" s="1217"/>
      <c r="F26" s="1217"/>
      <c r="G26" s="1217"/>
      <c r="H26" s="1217"/>
      <c r="I26" s="1217"/>
      <c r="J26" s="1217"/>
      <c r="K26" s="1217"/>
      <c r="L26" s="1217"/>
      <c r="M26" s="1217"/>
      <c r="N26" s="1217"/>
      <c r="O26" s="1217"/>
      <c r="P26" s="1243"/>
      <c r="U26" s="1217"/>
      <c r="V26" s="1217"/>
      <c r="W26" s="1217"/>
      <c r="X26" s="1217"/>
    </row>
    <row r="27" spans="2:29">
      <c r="B27" s="1217"/>
      <c r="C27" s="1217"/>
      <c r="D27" s="1217"/>
      <c r="E27" s="1217"/>
      <c r="F27" s="1217"/>
      <c r="G27" s="1217"/>
      <c r="H27" s="1217"/>
      <c r="I27" s="1217"/>
      <c r="J27" s="1217"/>
      <c r="K27" s="1217"/>
      <c r="L27" s="1217"/>
      <c r="M27" s="1217"/>
      <c r="N27" s="1217"/>
      <c r="O27" s="1217"/>
      <c r="P27" s="1217"/>
    </row>
    <row r="28" spans="2:29">
      <c r="B28" s="1217"/>
      <c r="C28" s="1217"/>
      <c r="D28" s="1217"/>
      <c r="E28" s="1217"/>
      <c r="F28" s="1217"/>
      <c r="G28" s="1217"/>
      <c r="H28" s="1217"/>
      <c r="I28" s="1217"/>
      <c r="J28" s="1217"/>
      <c r="K28" s="1217"/>
      <c r="L28" s="1217"/>
      <c r="M28" s="1217"/>
      <c r="N28" s="1217"/>
      <c r="O28" s="1217"/>
      <c r="P28" s="1217"/>
    </row>
    <row r="29" spans="2:29">
      <c r="B29" s="1217"/>
      <c r="C29" s="1217"/>
      <c r="D29" s="1217"/>
      <c r="E29" s="1217"/>
      <c r="F29" s="1217"/>
      <c r="G29" s="1217"/>
      <c r="H29" s="1217"/>
      <c r="I29" s="1217"/>
      <c r="J29" s="1217"/>
      <c r="K29" s="1217"/>
      <c r="L29" s="1217"/>
      <c r="M29" s="1217"/>
      <c r="N29" s="1217"/>
      <c r="O29" s="1217"/>
      <c r="P29" s="1217"/>
    </row>
    <row r="30" spans="2:29">
      <c r="B30" s="1217"/>
      <c r="C30" s="1217"/>
      <c r="D30" s="1217"/>
      <c r="E30" s="1217"/>
      <c r="F30" s="1217"/>
      <c r="G30" s="1217"/>
      <c r="H30" s="1217"/>
      <c r="I30" s="1217"/>
      <c r="J30" s="1217"/>
      <c r="K30" s="1217"/>
      <c r="L30" s="1217"/>
      <c r="M30" s="1217"/>
      <c r="N30" s="1217"/>
      <c r="O30" s="1217"/>
      <c r="P30" s="1217"/>
    </row>
    <row r="31" spans="2:29">
      <c r="B31" s="1217"/>
      <c r="C31" s="1217"/>
      <c r="D31" s="1217"/>
      <c r="E31" s="1217"/>
      <c r="F31" s="1217"/>
      <c r="G31" s="1217"/>
      <c r="H31" s="1217"/>
      <c r="I31" s="1217"/>
      <c r="J31" s="1217"/>
      <c r="K31" s="1217"/>
      <c r="L31" s="1217"/>
      <c r="M31" s="1217"/>
      <c r="N31" s="1217"/>
      <c r="O31" s="1217"/>
      <c r="P31" s="1217"/>
    </row>
    <row r="32" spans="2:29">
      <c r="B32" s="1217"/>
      <c r="C32" s="1217"/>
      <c r="D32" s="1217"/>
      <c r="E32" s="1217"/>
      <c r="F32" s="1217"/>
      <c r="G32" s="1217"/>
      <c r="H32" s="1217"/>
      <c r="I32" s="1217"/>
      <c r="J32" s="1217"/>
      <c r="K32" s="1217"/>
      <c r="L32" s="1217"/>
      <c r="M32" s="1217"/>
      <c r="N32" s="1217"/>
      <c r="O32" s="1217"/>
      <c r="P32" s="1217"/>
    </row>
    <row r="33" spans="2:16">
      <c r="B33" s="1217"/>
      <c r="C33" s="1217"/>
      <c r="D33" s="1217"/>
      <c r="E33" s="1217"/>
      <c r="F33" s="1217"/>
      <c r="G33" s="1217"/>
      <c r="H33" s="1217"/>
      <c r="I33" s="1217"/>
      <c r="J33" s="1217"/>
      <c r="K33" s="1217"/>
      <c r="L33" s="1217"/>
      <c r="M33" s="1217"/>
      <c r="N33" s="1217"/>
      <c r="O33" s="1217"/>
      <c r="P33" s="1217"/>
    </row>
    <row r="34" spans="2:16">
      <c r="B34" s="1217"/>
      <c r="C34" s="1217"/>
      <c r="D34" s="1217"/>
      <c r="E34" s="1217"/>
      <c r="F34" s="1217"/>
      <c r="G34" s="1217"/>
      <c r="H34" s="1217"/>
      <c r="I34" s="1217"/>
      <c r="J34" s="1217"/>
      <c r="K34" s="1217"/>
      <c r="L34" s="1217"/>
      <c r="M34" s="1217"/>
      <c r="N34" s="1217"/>
      <c r="O34" s="1217"/>
      <c r="P34" s="1217"/>
    </row>
  </sheetData>
  <pageMargins left="0.24" right="0.26" top="0.2" bottom="0.74803149606299213" header="0.2" footer="0.31496062992125984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C00000"/>
  </sheetPr>
  <dimension ref="A1:N173"/>
  <sheetViews>
    <sheetView topLeftCell="A25" workbookViewId="0">
      <selection activeCell="A161" sqref="A161:XFD161"/>
    </sheetView>
  </sheetViews>
  <sheetFormatPr defaultRowHeight="12.75"/>
  <cols>
    <col min="1" max="1" width="7" style="626" customWidth="1"/>
    <col min="2" max="2" width="38.85546875" style="626" customWidth="1"/>
    <col min="3" max="3" width="8.140625" style="626" customWidth="1"/>
    <col min="4" max="4" width="10.85546875" style="626" customWidth="1"/>
    <col min="5" max="5" width="9.42578125" style="857" customWidth="1"/>
    <col min="6" max="6" width="10.7109375" style="626" customWidth="1"/>
    <col min="7" max="7" width="10.28515625" style="626" customWidth="1"/>
    <col min="8" max="8" width="11.28515625" style="626" customWidth="1"/>
    <col min="9" max="9" width="11.85546875" style="626" customWidth="1"/>
    <col min="10" max="10" width="10.85546875" style="626" customWidth="1"/>
    <col min="11" max="11" width="14.85546875" style="626" customWidth="1"/>
    <col min="12" max="12" width="15.140625" style="626" customWidth="1"/>
    <col min="13" max="16384" width="9.140625" style="626"/>
  </cols>
  <sheetData>
    <row r="1" spans="1:12">
      <c r="A1" s="678"/>
      <c r="B1" s="679"/>
      <c r="C1" s="680"/>
      <c r="D1" s="678"/>
      <c r="E1" s="1531"/>
      <c r="F1" s="2598" t="s">
        <v>32</v>
      </c>
      <c r="G1" s="2598"/>
      <c r="H1" s="2598"/>
      <c r="I1" s="2598"/>
      <c r="J1" s="2598"/>
      <c r="K1" s="678"/>
      <c r="L1" s="678"/>
    </row>
    <row r="2" spans="1:12">
      <c r="A2" s="678"/>
      <c r="B2" s="679"/>
      <c r="C2" s="680"/>
      <c r="D2" s="678"/>
      <c r="E2" s="1531"/>
      <c r="F2" s="682"/>
      <c r="G2" s="682"/>
      <c r="H2" s="682"/>
      <c r="I2" s="682"/>
      <c r="J2" s="682"/>
      <c r="K2" s="678"/>
      <c r="L2" s="678"/>
    </row>
    <row r="3" spans="1:12">
      <c r="A3" s="678"/>
      <c r="B3" s="679"/>
      <c r="C3" s="680"/>
      <c r="D3" s="678"/>
      <c r="E3" s="1531"/>
      <c r="F3" s="2599" t="s">
        <v>890</v>
      </c>
      <c r="G3" s="2599"/>
      <c r="H3" s="2599"/>
      <c r="I3" s="2599"/>
      <c r="J3" s="2599"/>
      <c r="K3" s="678"/>
      <c r="L3" s="678"/>
    </row>
    <row r="4" spans="1:12">
      <c r="A4" s="678"/>
      <c r="B4" s="679"/>
      <c r="C4" s="680"/>
      <c r="D4" s="678"/>
      <c r="E4" s="1531"/>
      <c r="F4" s="683" t="s">
        <v>34</v>
      </c>
      <c r="G4" s="683"/>
      <c r="H4" s="678"/>
      <c r="I4" s="678"/>
      <c r="J4" s="678"/>
      <c r="K4" s="678"/>
      <c r="L4" s="678"/>
    </row>
    <row r="5" spans="1:12">
      <c r="A5" s="678"/>
      <c r="B5" s="836" t="s">
        <v>35</v>
      </c>
      <c r="C5" s="680"/>
      <c r="D5" s="678"/>
      <c r="E5" s="1531"/>
      <c r="F5" s="681"/>
      <c r="G5" s="685" t="s">
        <v>174</v>
      </c>
      <c r="H5" s="678"/>
      <c r="I5" s="678"/>
      <c r="J5" s="678"/>
      <c r="K5" s="678"/>
      <c r="L5" s="678"/>
    </row>
    <row r="6" spans="1:12">
      <c r="A6" s="683" t="s">
        <v>2283</v>
      </c>
      <c r="B6" s="687"/>
      <c r="C6" s="680"/>
      <c r="D6" s="678"/>
      <c r="E6" s="1531" t="s">
        <v>175</v>
      </c>
      <c r="F6" s="683" t="s">
        <v>935</v>
      </c>
      <c r="G6" s="678"/>
      <c r="H6" s="678"/>
      <c r="I6" s="678"/>
      <c r="J6" s="688"/>
      <c r="K6" s="678"/>
      <c r="L6" s="678"/>
    </row>
    <row r="7" spans="1:12">
      <c r="A7" s="688"/>
      <c r="B7" s="837" t="s">
        <v>1701</v>
      </c>
      <c r="C7" s="708"/>
      <c r="D7" s="688"/>
      <c r="E7" s="1681"/>
      <c r="F7" s="688"/>
      <c r="G7" s="688"/>
      <c r="H7" s="678"/>
      <c r="I7" s="678"/>
      <c r="J7" s="678"/>
      <c r="K7" s="688"/>
      <c r="L7" s="688"/>
    </row>
    <row r="8" spans="1:12" ht="14.25">
      <c r="A8" s="838" t="s">
        <v>1702</v>
      </c>
      <c r="B8" s="830"/>
      <c r="C8" s="839"/>
      <c r="D8" s="840"/>
      <c r="E8" s="1682"/>
      <c r="F8" s="841"/>
      <c r="G8" s="688"/>
      <c r="H8" s="678"/>
      <c r="I8" s="678"/>
      <c r="J8" s="678"/>
      <c r="K8" s="678"/>
      <c r="L8" s="678"/>
    </row>
    <row r="9" spans="1:12">
      <c r="A9" s="678"/>
      <c r="B9" s="679"/>
      <c r="C9" s="680"/>
      <c r="D9" s="678"/>
      <c r="E9" s="1531"/>
      <c r="F9" s="681"/>
      <c r="G9" s="678"/>
      <c r="H9" s="678"/>
      <c r="I9" s="678"/>
      <c r="J9" s="678"/>
      <c r="K9" s="678"/>
      <c r="L9" s="678"/>
    </row>
    <row r="10" spans="1:12">
      <c r="A10" s="2602" t="s">
        <v>1156</v>
      </c>
      <c r="B10" s="2602"/>
      <c r="C10" s="2602"/>
      <c r="D10" s="2602"/>
      <c r="E10" s="2602"/>
      <c r="F10" s="681"/>
      <c r="G10" s="690" t="s">
        <v>208</v>
      </c>
      <c r="H10" s="678"/>
      <c r="I10" s="678"/>
      <c r="J10" s="678"/>
      <c r="K10" s="678"/>
      <c r="L10" s="678"/>
    </row>
    <row r="11" spans="1:12">
      <c r="A11" s="2597" t="s">
        <v>903</v>
      </c>
      <c r="B11" s="2597"/>
      <c r="C11" s="2597"/>
      <c r="D11" s="2597"/>
      <c r="E11" s="2597"/>
      <c r="F11" s="681"/>
      <c r="G11" s="678"/>
      <c r="H11" s="678"/>
      <c r="I11" s="678"/>
      <c r="J11" s="678"/>
      <c r="K11" s="678"/>
      <c r="L11" s="678"/>
    </row>
    <row r="12" spans="1:12" s="857" customFormat="1">
      <c r="A12" s="2603" t="s">
        <v>2266</v>
      </c>
      <c r="B12" s="2604"/>
      <c r="C12" s="1530"/>
      <c r="F12" s="1531"/>
      <c r="G12" s="1531"/>
    </row>
    <row r="13" spans="1:12" ht="15.75">
      <c r="A13" s="2632" t="s">
        <v>816</v>
      </c>
      <c r="B13" s="2632"/>
      <c r="C13" s="2632"/>
      <c r="D13" s="2632"/>
      <c r="E13" s="2632"/>
      <c r="F13" s="2632"/>
      <c r="G13" s="2632"/>
      <c r="H13" s="2632"/>
      <c r="I13" s="2632"/>
      <c r="J13" s="2632"/>
      <c r="K13" s="678"/>
      <c r="L13" s="678"/>
    </row>
    <row r="14" spans="1:12" ht="14.25">
      <c r="A14" s="2638" t="s">
        <v>1036</v>
      </c>
      <c r="B14" s="2622"/>
      <c r="C14" s="2622"/>
      <c r="D14" s="2622"/>
      <c r="E14" s="2622"/>
      <c r="F14" s="2622"/>
      <c r="G14" s="2622"/>
      <c r="H14" s="2622"/>
      <c r="I14" s="2622"/>
      <c r="J14" s="2622"/>
      <c r="K14" s="678"/>
      <c r="L14" s="678"/>
    </row>
    <row r="15" spans="1:12" ht="16.5">
      <c r="A15" s="2639" t="s">
        <v>2233</v>
      </c>
      <c r="B15" s="2639"/>
      <c r="C15" s="2639"/>
      <c r="D15" s="2639"/>
      <c r="E15" s="2639"/>
      <c r="F15" s="2639"/>
      <c r="G15" s="2639"/>
      <c r="H15" s="2639"/>
      <c r="I15" s="2639"/>
      <c r="J15" s="2639"/>
      <c r="K15" s="678"/>
      <c r="L15" s="678"/>
    </row>
    <row r="16" spans="1:12" ht="12.75" customHeight="1">
      <c r="A16" s="2619" t="s">
        <v>2229</v>
      </c>
      <c r="B16" s="2619"/>
      <c r="C16" s="2619"/>
      <c r="D16" s="2619"/>
      <c r="E16" s="2619"/>
      <c r="F16" s="2609"/>
      <c r="G16" s="2609"/>
      <c r="H16" s="2609"/>
      <c r="I16" s="2609"/>
      <c r="J16" s="2609"/>
      <c r="K16" s="688"/>
      <c r="L16" s="688"/>
    </row>
    <row r="17" spans="1:14">
      <c r="A17" s="2619"/>
      <c r="B17" s="2619"/>
      <c r="C17" s="2619"/>
      <c r="D17" s="2619"/>
      <c r="E17" s="2619"/>
      <c r="F17" s="2609"/>
      <c r="G17" s="2609"/>
      <c r="H17" s="2609"/>
      <c r="I17" s="2609"/>
      <c r="J17" s="2609"/>
      <c r="K17" s="688"/>
      <c r="L17" s="688"/>
    </row>
    <row r="18" spans="1:14">
      <c r="A18" s="693" t="s">
        <v>1005</v>
      </c>
      <c r="B18" s="694"/>
      <c r="C18" s="694"/>
      <c r="D18" s="694"/>
      <c r="E18" s="1001"/>
      <c r="F18" s="695" t="s">
        <v>332</v>
      </c>
      <c r="G18" s="688"/>
      <c r="H18" s="688"/>
      <c r="I18" s="688"/>
      <c r="J18" s="688"/>
      <c r="K18" s="688"/>
      <c r="L18" s="688"/>
    </row>
    <row r="19" spans="1:14">
      <c r="A19" s="693" t="s">
        <v>257</v>
      </c>
      <c r="B19" s="696"/>
      <c r="C19" s="696"/>
      <c r="D19" s="696"/>
      <c r="E19" s="1683"/>
      <c r="F19" s="693" t="s">
        <v>333</v>
      </c>
      <c r="G19" s="660" t="s">
        <v>562</v>
      </c>
      <c r="H19" s="656">
        <v>4</v>
      </c>
      <c r="I19" s="657">
        <v>1</v>
      </c>
      <c r="J19" s="696"/>
      <c r="K19" s="696"/>
      <c r="L19" s="696"/>
    </row>
    <row r="20" spans="1:14">
      <c r="A20" s="693" t="s">
        <v>334</v>
      </c>
      <c r="B20" s="693"/>
      <c r="C20" s="693"/>
      <c r="D20" s="693"/>
      <c r="E20" s="1684"/>
      <c r="F20" s="696"/>
      <c r="G20" s="693"/>
      <c r="H20" s="696"/>
      <c r="I20" s="693"/>
      <c r="J20" s="693"/>
      <c r="K20" s="693"/>
      <c r="L20" s="693"/>
    </row>
    <row r="21" spans="1:14" ht="32.25" customHeight="1">
      <c r="A21" s="693" t="s">
        <v>926</v>
      </c>
      <c r="B21" s="693"/>
      <c r="C21" s="693"/>
      <c r="D21" s="697"/>
      <c r="E21" s="1812"/>
      <c r="F21" s="2689" t="s">
        <v>1848</v>
      </c>
      <c r="G21" s="2690"/>
      <c r="H21" s="2690"/>
      <c r="I21" s="2690"/>
      <c r="J21" s="693"/>
      <c r="K21" s="693"/>
      <c r="L21" s="693"/>
    </row>
    <row r="22" spans="1:14" ht="13.5" customHeight="1">
      <c r="A22" s="693" t="s">
        <v>1660</v>
      </c>
      <c r="B22" s="696"/>
      <c r="C22" s="696"/>
      <c r="D22" s="696"/>
      <c r="E22" s="1683"/>
      <c r="F22" s="693" t="s">
        <v>937</v>
      </c>
      <c r="G22" s="693"/>
      <c r="H22" s="693"/>
      <c r="I22" s="696"/>
      <c r="J22" s="698"/>
      <c r="K22" s="696"/>
      <c r="L22" s="696"/>
    </row>
    <row r="23" spans="1:14" ht="12" customHeight="1">
      <c r="A23" s="696" t="s">
        <v>207</v>
      </c>
      <c r="B23" s="698"/>
      <c r="C23" s="699"/>
      <c r="D23" s="696"/>
      <c r="E23" s="1683"/>
      <c r="F23" s="2611" t="s">
        <v>942</v>
      </c>
      <c r="G23" s="2611"/>
      <c r="H23" s="2611"/>
      <c r="I23" s="2611"/>
      <c r="J23" s="2611"/>
      <c r="K23" s="696"/>
      <c r="L23" s="696"/>
    </row>
    <row r="24" spans="1:14" ht="13.5" thickBot="1">
      <c r="A24" s="695" t="s">
        <v>223</v>
      </c>
      <c r="B24" s="700"/>
      <c r="C24" s="701"/>
      <c r="D24" s="700"/>
      <c r="E24" s="1683"/>
      <c r="F24" s="2611"/>
      <c r="G24" s="2611"/>
      <c r="H24" s="2611"/>
      <c r="I24" s="2611"/>
      <c r="J24" s="2611"/>
      <c r="K24" s="696"/>
      <c r="L24" s="696"/>
    </row>
    <row r="25" spans="1:14" ht="13.5" thickBot="1">
      <c r="A25" s="693" t="s">
        <v>116</v>
      </c>
      <c r="B25" s="696"/>
      <c r="C25" s="699"/>
      <c r="D25" s="698"/>
      <c r="E25" s="1686"/>
      <c r="G25" s="703"/>
      <c r="H25" s="704"/>
      <c r="I25" s="705"/>
      <c r="K25" s="698"/>
      <c r="L25" s="698"/>
    </row>
    <row r="26" spans="1:14" ht="13.5" thickBot="1">
      <c r="A26" s="693" t="s">
        <v>418</v>
      </c>
      <c r="B26" s="696"/>
      <c r="C26" s="696"/>
      <c r="D26" s="700"/>
      <c r="E26" s="1687"/>
      <c r="F26" s="700"/>
      <c r="G26" s="706" t="s">
        <v>419</v>
      </c>
      <c r="H26" s="696"/>
      <c r="I26" s="698"/>
      <c r="J26" s="698"/>
      <c r="K26" s="700"/>
      <c r="L26" s="700"/>
    </row>
    <row r="27" spans="1:14" ht="13.5" thickBot="1">
      <c r="A27" s="693" t="s">
        <v>420</v>
      </c>
      <c r="B27" s="707"/>
      <c r="C27" s="708"/>
      <c r="D27" s="699"/>
      <c r="E27" s="1688"/>
      <c r="F27" s="710"/>
      <c r="G27" s="688"/>
      <c r="H27" s="2618">
        <v>900272000408</v>
      </c>
      <c r="I27" s="2618"/>
      <c r="J27" s="2618"/>
      <c r="K27" s="688"/>
      <c r="L27" s="688"/>
    </row>
    <row r="28" spans="1:14" ht="4.5" customHeight="1" thickBot="1"/>
    <row r="29" spans="1:14" ht="49.5" customHeight="1" thickBot="1">
      <c r="A29" s="711" t="s">
        <v>406</v>
      </c>
      <c r="B29" s="712" t="s">
        <v>421</v>
      </c>
      <c r="C29" s="713"/>
      <c r="D29" s="712" t="s">
        <v>422</v>
      </c>
      <c r="E29" s="1462"/>
      <c r="F29" s="2612" t="s">
        <v>362</v>
      </c>
      <c r="G29" s="2614" t="s">
        <v>363</v>
      </c>
      <c r="H29" s="2615"/>
      <c r="I29" s="2615"/>
      <c r="J29" s="2616"/>
    </row>
    <row r="30" spans="1:14" ht="69.75" customHeight="1" thickBot="1">
      <c r="A30" s="715"/>
      <c r="B30" s="716" t="s">
        <v>349</v>
      </c>
      <c r="C30" s="717" t="s">
        <v>671</v>
      </c>
      <c r="D30" s="718" t="s">
        <v>796</v>
      </c>
      <c r="E30" s="1463" t="s">
        <v>971</v>
      </c>
      <c r="F30" s="2613"/>
      <c r="G30" s="718" t="s">
        <v>972</v>
      </c>
      <c r="H30" s="718" t="s">
        <v>973</v>
      </c>
      <c r="I30" s="718" t="s">
        <v>974</v>
      </c>
      <c r="J30" s="718" t="s">
        <v>975</v>
      </c>
      <c r="M30" s="704"/>
      <c r="N30" s="698"/>
    </row>
    <row r="31" spans="1:14" ht="13.5" thickBot="1">
      <c r="A31" s="720" t="s">
        <v>976</v>
      </c>
      <c r="B31" s="721" t="s">
        <v>977</v>
      </c>
      <c r="C31" s="722" t="s">
        <v>978</v>
      </c>
      <c r="D31" s="723" t="s">
        <v>739</v>
      </c>
      <c r="E31" s="1464" t="s">
        <v>740</v>
      </c>
      <c r="F31" s="723" t="s">
        <v>672</v>
      </c>
      <c r="G31" s="724">
        <v>4</v>
      </c>
      <c r="H31" s="725">
        <v>5</v>
      </c>
      <c r="I31" s="726">
        <v>6</v>
      </c>
      <c r="J31" s="725">
        <v>7</v>
      </c>
    </row>
    <row r="32" spans="1:14" ht="23.25" customHeight="1" thickBot="1">
      <c r="A32" s="720">
        <v>1100000</v>
      </c>
      <c r="B32" s="727" t="s">
        <v>1661</v>
      </c>
      <c r="C32" s="728" t="s">
        <v>358</v>
      </c>
      <c r="D32" s="842">
        <f t="shared" ref="D32:I32" si="0">D117</f>
        <v>0</v>
      </c>
      <c r="E32" s="1120">
        <f t="shared" si="0"/>
        <v>0</v>
      </c>
      <c r="F32" s="842">
        <f t="shared" si="0"/>
        <v>0</v>
      </c>
      <c r="G32" s="842">
        <f t="shared" si="0"/>
        <v>0</v>
      </c>
      <c r="H32" s="842">
        <f t="shared" si="0"/>
        <v>0</v>
      </c>
      <c r="I32" s="842">
        <f t="shared" si="0"/>
        <v>0</v>
      </c>
      <c r="J32" s="842">
        <f>F32</f>
        <v>0</v>
      </c>
    </row>
    <row r="33" spans="1:10" ht="90" hidden="1" thickBot="1">
      <c r="A33" s="720">
        <v>1110000</v>
      </c>
      <c r="B33" s="730" t="s">
        <v>1662</v>
      </c>
      <c r="C33" s="728" t="s">
        <v>358</v>
      </c>
      <c r="D33" s="843">
        <v>0</v>
      </c>
      <c r="E33" s="1138">
        <v>0</v>
      </c>
      <c r="F33" s="843">
        <v>0</v>
      </c>
      <c r="G33" s="843">
        <v>0</v>
      </c>
      <c r="H33" s="843">
        <v>0</v>
      </c>
      <c r="I33" s="843">
        <v>0</v>
      </c>
      <c r="J33" s="843">
        <v>0</v>
      </c>
    </row>
    <row r="34" spans="1:10" ht="28.5" hidden="1">
      <c r="A34" s="732">
        <v>1110000</v>
      </c>
      <c r="B34" s="733" t="s">
        <v>803</v>
      </c>
      <c r="C34" s="734" t="s">
        <v>358</v>
      </c>
      <c r="D34" s="844">
        <v>0</v>
      </c>
      <c r="E34" s="1465">
        <v>0</v>
      </c>
      <c r="F34" s="844">
        <v>0</v>
      </c>
      <c r="G34" s="844">
        <v>0</v>
      </c>
      <c r="H34" s="844">
        <v>0</v>
      </c>
      <c r="I34" s="844">
        <v>0</v>
      </c>
      <c r="J34" s="844">
        <v>0</v>
      </c>
    </row>
    <row r="35" spans="1:10" ht="25.5" hidden="1">
      <c r="A35" s="736">
        <v>1111000</v>
      </c>
      <c r="B35" s="737" t="s">
        <v>673</v>
      </c>
      <c r="C35" s="738" t="s">
        <v>804</v>
      </c>
      <c r="D35" s="845"/>
      <c r="E35" s="882"/>
      <c r="F35" s="845"/>
      <c r="G35" s="845"/>
      <c r="H35" s="845"/>
      <c r="I35" s="845"/>
      <c r="J35" s="845"/>
    </row>
    <row r="36" spans="1:10" ht="25.5" hidden="1">
      <c r="A36" s="740">
        <v>1112000</v>
      </c>
      <c r="B36" s="741" t="s">
        <v>271</v>
      </c>
      <c r="C36" s="742" t="s">
        <v>805</v>
      </c>
      <c r="D36" s="846"/>
      <c r="E36" s="853"/>
      <c r="F36" s="846"/>
      <c r="G36" s="846"/>
      <c r="H36" s="846"/>
      <c r="I36" s="846"/>
      <c r="J36" s="846"/>
    </row>
    <row r="37" spans="1:10" ht="35.25" hidden="1" customHeight="1">
      <c r="A37" s="740">
        <v>1113000</v>
      </c>
      <c r="B37" s="741" t="s">
        <v>806</v>
      </c>
      <c r="C37" s="742" t="s">
        <v>807</v>
      </c>
      <c r="D37" s="846"/>
      <c r="E37" s="853"/>
      <c r="F37" s="846"/>
      <c r="G37" s="846"/>
      <c r="H37" s="846"/>
      <c r="I37" s="846"/>
      <c r="J37" s="846"/>
    </row>
    <row r="38" spans="1:10" ht="51" hidden="1">
      <c r="A38" s="740">
        <v>1114000</v>
      </c>
      <c r="B38" s="741" t="s">
        <v>398</v>
      </c>
      <c r="C38" s="742" t="s">
        <v>399</v>
      </c>
      <c r="D38" s="846"/>
      <c r="E38" s="853"/>
      <c r="F38" s="846"/>
      <c r="G38" s="846"/>
      <c r="H38" s="846"/>
      <c r="I38" s="846"/>
      <c r="J38" s="846"/>
    </row>
    <row r="39" spans="1:10" ht="9.75" hidden="1" customHeight="1">
      <c r="A39" s="740">
        <v>1115000</v>
      </c>
      <c r="B39" s="741" t="s">
        <v>615</v>
      </c>
      <c r="C39" s="742" t="s">
        <v>388</v>
      </c>
      <c r="D39" s="846"/>
      <c r="E39" s="853"/>
      <c r="F39" s="846"/>
      <c r="G39" s="846"/>
      <c r="H39" s="846"/>
      <c r="I39" s="846"/>
      <c r="J39" s="846"/>
    </row>
    <row r="40" spans="1:10" ht="25.5" hidden="1">
      <c r="A40" s="740">
        <v>1116000</v>
      </c>
      <c r="B40" s="741" t="s">
        <v>1024</v>
      </c>
      <c r="C40" s="742" t="s">
        <v>389</v>
      </c>
      <c r="D40" s="846"/>
      <c r="E40" s="853"/>
      <c r="F40" s="846"/>
      <c r="G40" s="846"/>
      <c r="H40" s="846"/>
      <c r="I40" s="846"/>
      <c r="J40" s="846"/>
    </row>
    <row r="41" spans="1:10" ht="35.25" hidden="1" customHeight="1" thickBot="1">
      <c r="A41" s="744">
        <v>1117000</v>
      </c>
      <c r="B41" s="745" t="s">
        <v>19</v>
      </c>
      <c r="C41" s="746" t="s">
        <v>20</v>
      </c>
      <c r="D41" s="847"/>
      <c r="E41" s="852"/>
      <c r="F41" s="847"/>
      <c r="G41" s="847"/>
      <c r="H41" s="847"/>
      <c r="I41" s="847"/>
      <c r="J41" s="847"/>
    </row>
    <row r="42" spans="1:10" ht="29.25" hidden="1" thickBot="1">
      <c r="A42" s="748">
        <v>1120000</v>
      </c>
      <c r="B42" s="749" t="s">
        <v>21</v>
      </c>
      <c r="C42" s="728" t="s">
        <v>358</v>
      </c>
      <c r="D42" s="848">
        <v>0</v>
      </c>
      <c r="E42" s="1055">
        <v>0</v>
      </c>
      <c r="F42" s="848">
        <v>0</v>
      </c>
      <c r="G42" s="848">
        <v>0</v>
      </c>
      <c r="H42" s="848">
        <v>0</v>
      </c>
      <c r="I42" s="848">
        <v>0</v>
      </c>
      <c r="J42" s="848">
        <v>0</v>
      </c>
    </row>
    <row r="43" spans="1:10" ht="14.25" hidden="1">
      <c r="A43" s="732">
        <v>1121000</v>
      </c>
      <c r="B43" s="751" t="s">
        <v>22</v>
      </c>
      <c r="C43" s="752"/>
      <c r="D43" s="845">
        <v>0</v>
      </c>
      <c r="E43" s="882">
        <v>0</v>
      </c>
      <c r="F43" s="845">
        <v>0</v>
      </c>
      <c r="G43" s="845">
        <v>0</v>
      </c>
      <c r="H43" s="845">
        <v>0</v>
      </c>
      <c r="I43" s="845">
        <v>0</v>
      </c>
      <c r="J43" s="845">
        <v>0</v>
      </c>
    </row>
    <row r="44" spans="1:10" ht="25.5" hidden="1">
      <c r="A44" s="740">
        <v>1121100</v>
      </c>
      <c r="B44" s="753" t="s">
        <v>380</v>
      </c>
      <c r="C44" s="742" t="s">
        <v>381</v>
      </c>
      <c r="D44" s="846"/>
      <c r="E44" s="853"/>
      <c r="F44" s="846"/>
      <c r="G44" s="846"/>
      <c r="H44" s="846"/>
      <c r="I44" s="846"/>
      <c r="J44" s="846"/>
    </row>
    <row r="45" spans="1:10" hidden="1">
      <c r="A45" s="740">
        <v>1121200</v>
      </c>
      <c r="B45" s="754" t="s">
        <v>1663</v>
      </c>
      <c r="C45" s="742" t="s">
        <v>383</v>
      </c>
      <c r="D45" s="846"/>
      <c r="E45" s="853"/>
      <c r="F45" s="846"/>
      <c r="G45" s="846"/>
      <c r="H45" s="846"/>
      <c r="I45" s="846"/>
      <c r="J45" s="846">
        <v>0</v>
      </c>
    </row>
    <row r="46" spans="1:10" hidden="1">
      <c r="A46" s="740">
        <v>1121300</v>
      </c>
      <c r="B46" s="753" t="s">
        <v>769</v>
      </c>
      <c r="C46" s="742" t="s">
        <v>384</v>
      </c>
      <c r="D46" s="846"/>
      <c r="E46" s="853"/>
      <c r="F46" s="846"/>
      <c r="G46" s="846"/>
      <c r="H46" s="846"/>
      <c r="I46" s="846"/>
      <c r="J46" s="846"/>
    </row>
    <row r="47" spans="1:10" hidden="1">
      <c r="A47" s="740">
        <v>1121400</v>
      </c>
      <c r="B47" s="753" t="s">
        <v>770</v>
      </c>
      <c r="C47" s="742" t="s">
        <v>385</v>
      </c>
      <c r="D47" s="846"/>
      <c r="E47" s="853"/>
      <c r="F47" s="846"/>
      <c r="G47" s="846"/>
      <c r="H47" s="846"/>
      <c r="I47" s="846"/>
      <c r="J47" s="846"/>
    </row>
    <row r="48" spans="1:10" hidden="1">
      <c r="A48" s="740">
        <v>1121500</v>
      </c>
      <c r="B48" s="753" t="s">
        <v>69</v>
      </c>
      <c r="C48" s="742" t="s">
        <v>386</v>
      </c>
      <c r="D48" s="845"/>
      <c r="E48" s="882"/>
      <c r="F48" s="845"/>
      <c r="G48" s="845"/>
      <c r="H48" s="845"/>
      <c r="I48" s="845"/>
      <c r="J48" s="845"/>
    </row>
    <row r="49" spans="1:10" ht="25.5" hidden="1">
      <c r="A49" s="740">
        <v>1121600</v>
      </c>
      <c r="B49" s="753" t="s">
        <v>70</v>
      </c>
      <c r="C49" s="742" t="s">
        <v>387</v>
      </c>
      <c r="D49" s="846"/>
      <c r="E49" s="853"/>
      <c r="F49" s="846"/>
      <c r="G49" s="846"/>
      <c r="H49" s="846"/>
      <c r="I49" s="846"/>
      <c r="J49" s="846"/>
    </row>
    <row r="50" spans="1:10" ht="13.5" hidden="1" thickBot="1">
      <c r="A50" s="756">
        <v>1121700</v>
      </c>
      <c r="B50" s="757" t="s">
        <v>71</v>
      </c>
      <c r="C50" s="746" t="s">
        <v>766</v>
      </c>
      <c r="D50" s="847"/>
      <c r="E50" s="852"/>
      <c r="F50" s="847"/>
      <c r="G50" s="847"/>
      <c r="H50" s="847"/>
      <c r="I50" s="847"/>
      <c r="J50" s="847"/>
    </row>
    <row r="51" spans="1:10" ht="28.5" hidden="1">
      <c r="A51" s="732">
        <v>1122000</v>
      </c>
      <c r="B51" s="758" t="s">
        <v>767</v>
      </c>
      <c r="C51" s="734" t="s">
        <v>358</v>
      </c>
      <c r="D51" s="851">
        <v>0</v>
      </c>
      <c r="E51" s="854">
        <v>0</v>
      </c>
      <c r="F51" s="851">
        <v>0</v>
      </c>
      <c r="G51" s="851">
        <v>0</v>
      </c>
      <c r="H51" s="851">
        <v>0</v>
      </c>
      <c r="I51" s="851">
        <v>0</v>
      </c>
      <c r="J51" s="851">
        <v>0</v>
      </c>
    </row>
    <row r="52" spans="1:10" hidden="1">
      <c r="A52" s="760">
        <v>1122100</v>
      </c>
      <c r="B52" s="753" t="s">
        <v>72</v>
      </c>
      <c r="C52" s="738" t="s">
        <v>768</v>
      </c>
      <c r="D52" s="846"/>
      <c r="E52" s="853"/>
      <c r="F52" s="846"/>
      <c r="G52" s="846"/>
      <c r="H52" s="846"/>
      <c r="I52" s="846"/>
      <c r="J52" s="846"/>
    </row>
    <row r="53" spans="1:10" ht="25.5" hidden="1">
      <c r="A53" s="760">
        <v>1122200</v>
      </c>
      <c r="B53" s="753" t="s">
        <v>487</v>
      </c>
      <c r="C53" s="742" t="s">
        <v>1021</v>
      </c>
      <c r="D53" s="846"/>
      <c r="E53" s="853"/>
      <c r="F53" s="846"/>
      <c r="G53" s="846"/>
      <c r="H53" s="846"/>
      <c r="I53" s="846"/>
      <c r="J53" s="846"/>
    </row>
    <row r="54" spans="1:10" ht="13.5" hidden="1" thickBot="1">
      <c r="A54" s="748">
        <v>1122300</v>
      </c>
      <c r="B54" s="757" t="s">
        <v>148</v>
      </c>
      <c r="C54" s="746" t="s">
        <v>1022</v>
      </c>
      <c r="D54" s="847"/>
      <c r="E54" s="852"/>
      <c r="F54" s="847"/>
      <c r="G54" s="847"/>
      <c r="H54" s="847"/>
      <c r="I54" s="847"/>
      <c r="J54" s="847"/>
    </row>
    <row r="55" spans="1:10" ht="28.5" hidden="1">
      <c r="A55" s="732">
        <v>1123000</v>
      </c>
      <c r="B55" s="758" t="s">
        <v>364</v>
      </c>
      <c r="C55" s="734" t="s">
        <v>358</v>
      </c>
      <c r="D55" s="851">
        <v>0</v>
      </c>
      <c r="E55" s="854">
        <v>0</v>
      </c>
      <c r="F55" s="851">
        <v>0</v>
      </c>
      <c r="G55" s="851">
        <v>0</v>
      </c>
      <c r="H55" s="851">
        <v>0</v>
      </c>
      <c r="I55" s="851">
        <v>0</v>
      </c>
      <c r="J55" s="851">
        <v>0</v>
      </c>
    </row>
    <row r="56" spans="1:10" hidden="1">
      <c r="A56" s="760">
        <v>1123100</v>
      </c>
      <c r="B56" s="753" t="s">
        <v>149</v>
      </c>
      <c r="C56" s="738" t="s">
        <v>365</v>
      </c>
      <c r="D56" s="846"/>
      <c r="E56" s="853"/>
      <c r="F56" s="846"/>
      <c r="G56" s="846"/>
      <c r="H56" s="846"/>
      <c r="I56" s="846"/>
      <c r="J56" s="846"/>
    </row>
    <row r="57" spans="1:10" hidden="1">
      <c r="A57" s="760">
        <v>1123200</v>
      </c>
      <c r="B57" s="753" t="s">
        <v>150</v>
      </c>
      <c r="C57" s="742" t="s">
        <v>366</v>
      </c>
      <c r="D57" s="846"/>
      <c r="E57" s="853"/>
      <c r="F57" s="846"/>
      <c r="G57" s="846"/>
      <c r="H57" s="846"/>
      <c r="I57" s="846"/>
      <c r="J57" s="846"/>
    </row>
    <row r="58" spans="1:10" ht="25.5" hidden="1">
      <c r="A58" s="760">
        <v>1123300</v>
      </c>
      <c r="B58" s="753" t="s">
        <v>151</v>
      </c>
      <c r="C58" s="742" t="s">
        <v>367</v>
      </c>
      <c r="D58" s="846"/>
      <c r="E58" s="853"/>
      <c r="F58" s="846"/>
      <c r="G58" s="846"/>
      <c r="H58" s="846"/>
      <c r="I58" s="846"/>
      <c r="J58" s="846"/>
    </row>
    <row r="59" spans="1:10" hidden="1">
      <c r="A59" s="760">
        <v>1123400</v>
      </c>
      <c r="B59" s="753" t="s">
        <v>556</v>
      </c>
      <c r="C59" s="742" t="s">
        <v>368</v>
      </c>
      <c r="D59" s="846"/>
      <c r="E59" s="853"/>
      <c r="F59" s="846"/>
      <c r="G59" s="846"/>
      <c r="H59" s="846"/>
      <c r="I59" s="846"/>
      <c r="J59" s="846"/>
    </row>
    <row r="60" spans="1:10" hidden="1">
      <c r="A60" s="760">
        <v>1123500</v>
      </c>
      <c r="B60" s="761" t="s">
        <v>557</v>
      </c>
      <c r="C60" s="762">
        <v>423500</v>
      </c>
      <c r="D60" s="846"/>
      <c r="E60" s="853"/>
      <c r="F60" s="846"/>
      <c r="G60" s="846"/>
      <c r="H60" s="846"/>
      <c r="I60" s="846"/>
      <c r="J60" s="846"/>
    </row>
    <row r="61" spans="1:10" ht="25.5" hidden="1">
      <c r="A61" s="760">
        <v>1123600</v>
      </c>
      <c r="B61" s="753" t="s">
        <v>186</v>
      </c>
      <c r="C61" s="742" t="s">
        <v>369</v>
      </c>
      <c r="D61" s="846"/>
      <c r="E61" s="853"/>
      <c r="F61" s="846"/>
      <c r="G61" s="846"/>
      <c r="H61" s="846"/>
      <c r="I61" s="846"/>
      <c r="J61" s="846"/>
    </row>
    <row r="62" spans="1:10" hidden="1">
      <c r="A62" s="760">
        <v>1123700</v>
      </c>
      <c r="B62" s="753" t="s">
        <v>187</v>
      </c>
      <c r="C62" s="742" t="s">
        <v>370</v>
      </c>
      <c r="D62" s="846"/>
      <c r="E62" s="853"/>
      <c r="F62" s="846"/>
      <c r="G62" s="846"/>
      <c r="H62" s="846"/>
      <c r="I62" s="846"/>
      <c r="J62" s="846"/>
    </row>
    <row r="63" spans="1:10" ht="13.5" hidden="1" thickBot="1">
      <c r="A63" s="748">
        <v>1123800</v>
      </c>
      <c r="B63" s="757" t="s">
        <v>188</v>
      </c>
      <c r="C63" s="746" t="s">
        <v>371</v>
      </c>
      <c r="D63" s="847"/>
      <c r="E63" s="852"/>
      <c r="F63" s="847"/>
      <c r="G63" s="847"/>
      <c r="H63" s="847"/>
      <c r="I63" s="847"/>
      <c r="J63" s="847"/>
    </row>
    <row r="64" spans="1:10" ht="28.5" hidden="1">
      <c r="A64" s="732">
        <v>1124000</v>
      </c>
      <c r="B64" s="758" t="s">
        <v>213</v>
      </c>
      <c r="C64" s="734" t="s">
        <v>358</v>
      </c>
      <c r="D64" s="851">
        <v>0</v>
      </c>
      <c r="E64" s="854">
        <v>0</v>
      </c>
      <c r="F64" s="851">
        <v>0</v>
      </c>
      <c r="G64" s="851">
        <v>0</v>
      </c>
      <c r="H64" s="851">
        <v>0</v>
      </c>
      <c r="I64" s="851">
        <v>0</v>
      </c>
      <c r="J64" s="851">
        <v>0</v>
      </c>
    </row>
    <row r="65" spans="1:10" ht="13.5" hidden="1" thickBot="1">
      <c r="A65" s="748">
        <v>1124100</v>
      </c>
      <c r="B65" s="757" t="s">
        <v>189</v>
      </c>
      <c r="C65" s="746" t="s">
        <v>214</v>
      </c>
      <c r="D65" s="847"/>
      <c r="E65" s="852"/>
      <c r="F65" s="847"/>
      <c r="G65" s="847"/>
      <c r="H65" s="847"/>
      <c r="I65" s="847"/>
      <c r="J65" s="847"/>
    </row>
    <row r="66" spans="1:10" ht="42.75" hidden="1">
      <c r="A66" s="732">
        <v>1125000</v>
      </c>
      <c r="B66" s="758" t="s">
        <v>918</v>
      </c>
      <c r="C66" s="734" t="s">
        <v>358</v>
      </c>
      <c r="D66" s="851">
        <v>0</v>
      </c>
      <c r="E66" s="854">
        <v>0</v>
      </c>
      <c r="F66" s="851">
        <v>0</v>
      </c>
      <c r="G66" s="851">
        <v>0</v>
      </c>
      <c r="H66" s="851">
        <v>0</v>
      </c>
      <c r="I66" s="851">
        <v>0</v>
      </c>
      <c r="J66" s="851">
        <v>0</v>
      </c>
    </row>
    <row r="67" spans="1:10" ht="25.5" hidden="1">
      <c r="A67" s="760">
        <v>1125100</v>
      </c>
      <c r="B67" s="753" t="s">
        <v>190</v>
      </c>
      <c r="C67" s="738" t="s">
        <v>919</v>
      </c>
      <c r="D67" s="860">
        <v>0</v>
      </c>
      <c r="E67" s="861">
        <v>0</v>
      </c>
      <c r="F67" s="860">
        <f>D67+E67</f>
        <v>0</v>
      </c>
      <c r="G67" s="860">
        <v>0</v>
      </c>
      <c r="H67" s="860">
        <v>0</v>
      </c>
      <c r="I67" s="860">
        <v>0</v>
      </c>
      <c r="J67" s="860">
        <f>F67</f>
        <v>0</v>
      </c>
    </row>
    <row r="68" spans="1:10" ht="26.25" hidden="1" thickBot="1">
      <c r="A68" s="748">
        <v>1125200</v>
      </c>
      <c r="B68" s="757" t="s">
        <v>703</v>
      </c>
      <c r="C68" s="746" t="s">
        <v>1031</v>
      </c>
      <c r="D68" s="855"/>
      <c r="E68" s="856"/>
      <c r="F68" s="855"/>
      <c r="G68" s="855"/>
      <c r="H68" s="855"/>
      <c r="I68" s="855"/>
      <c r="J68" s="855"/>
    </row>
    <row r="69" spans="1:10" ht="0.75" hidden="1" customHeight="1">
      <c r="A69" s="732">
        <v>1126000</v>
      </c>
      <c r="B69" s="758" t="s">
        <v>1032</v>
      </c>
      <c r="C69" s="734" t="s">
        <v>358</v>
      </c>
      <c r="D69" s="851">
        <v>0</v>
      </c>
      <c r="E69" s="854">
        <v>0</v>
      </c>
      <c r="F69" s="851">
        <v>0</v>
      </c>
      <c r="G69" s="851">
        <v>0</v>
      </c>
      <c r="H69" s="851">
        <v>0</v>
      </c>
      <c r="I69" s="851">
        <v>0</v>
      </c>
      <c r="J69" s="851">
        <v>0</v>
      </c>
    </row>
    <row r="70" spans="1:10" ht="11.25" hidden="1" customHeight="1">
      <c r="A70" s="732">
        <v>1126100</v>
      </c>
      <c r="B70" s="753" t="s">
        <v>983</v>
      </c>
      <c r="C70" s="738" t="s">
        <v>1033</v>
      </c>
      <c r="D70" s="846"/>
      <c r="E70" s="853"/>
      <c r="F70" s="846"/>
      <c r="G70" s="846"/>
      <c r="H70" s="846"/>
      <c r="I70" s="846"/>
      <c r="J70" s="846"/>
    </row>
    <row r="71" spans="1:10" hidden="1">
      <c r="A71" s="732">
        <v>1126200</v>
      </c>
      <c r="B71" s="753" t="s">
        <v>984</v>
      </c>
      <c r="C71" s="742" t="s">
        <v>1034</v>
      </c>
      <c r="D71" s="846"/>
      <c r="E71" s="853"/>
      <c r="F71" s="846"/>
      <c r="G71" s="846"/>
      <c r="H71" s="846"/>
      <c r="I71" s="846"/>
      <c r="J71" s="846"/>
    </row>
    <row r="72" spans="1:10" ht="25.5" hidden="1">
      <c r="A72" s="732">
        <v>1126300</v>
      </c>
      <c r="B72" s="753" t="s">
        <v>390</v>
      </c>
      <c r="C72" s="742" t="s">
        <v>391</v>
      </c>
      <c r="D72" s="846"/>
      <c r="E72" s="853"/>
      <c r="F72" s="846"/>
      <c r="G72" s="846"/>
      <c r="H72" s="846"/>
      <c r="I72" s="846"/>
      <c r="J72" s="846"/>
    </row>
    <row r="73" spans="1:10" hidden="1">
      <c r="A73" s="740">
        <v>1126400</v>
      </c>
      <c r="B73" s="763" t="s">
        <v>985</v>
      </c>
      <c r="C73" s="742" t="s">
        <v>392</v>
      </c>
      <c r="D73" s="846"/>
      <c r="E73" s="853"/>
      <c r="F73" s="846"/>
      <c r="G73" s="846"/>
      <c r="H73" s="846"/>
      <c r="I73" s="846"/>
      <c r="J73" s="846"/>
    </row>
    <row r="74" spans="1:10" ht="25.5" hidden="1">
      <c r="A74" s="744">
        <v>1126500</v>
      </c>
      <c r="B74" s="764" t="s">
        <v>943</v>
      </c>
      <c r="C74" s="742" t="s">
        <v>393</v>
      </c>
      <c r="D74" s="846"/>
      <c r="E74" s="853"/>
      <c r="F74" s="846"/>
      <c r="G74" s="846"/>
      <c r="H74" s="846"/>
      <c r="I74" s="846"/>
      <c r="J74" s="846"/>
    </row>
    <row r="75" spans="1:10" ht="25.5" hidden="1">
      <c r="A75" s="740">
        <v>1126600</v>
      </c>
      <c r="B75" s="763" t="s">
        <v>229</v>
      </c>
      <c r="C75" s="742" t="s">
        <v>394</v>
      </c>
      <c r="D75" s="846"/>
      <c r="E75" s="853"/>
      <c r="F75" s="846"/>
      <c r="G75" s="846"/>
      <c r="H75" s="846"/>
      <c r="I75" s="846"/>
      <c r="J75" s="846"/>
    </row>
    <row r="76" spans="1:10" hidden="1">
      <c r="A76" s="740">
        <v>1126700</v>
      </c>
      <c r="B76" s="763" t="s">
        <v>230</v>
      </c>
      <c r="C76" s="742" t="s">
        <v>395</v>
      </c>
      <c r="D76" s="846"/>
      <c r="E76" s="853"/>
      <c r="F76" s="846"/>
      <c r="G76" s="846"/>
      <c r="H76" s="846"/>
      <c r="I76" s="846"/>
      <c r="J76" s="846"/>
    </row>
    <row r="77" spans="1:10" ht="13.5" hidden="1" thickBot="1">
      <c r="A77" s="756">
        <v>1126800</v>
      </c>
      <c r="B77" s="765" t="s">
        <v>480</v>
      </c>
      <c r="C77" s="746" t="s">
        <v>396</v>
      </c>
      <c r="D77" s="855">
        <v>0</v>
      </c>
      <c r="E77" s="856"/>
      <c r="F77" s="856">
        <f>D77+E77</f>
        <v>0</v>
      </c>
      <c r="G77" s="856">
        <v>0</v>
      </c>
      <c r="H77" s="856">
        <v>0</v>
      </c>
      <c r="I77" s="856">
        <v>0</v>
      </c>
      <c r="J77" s="855">
        <f>F77</f>
        <v>0</v>
      </c>
    </row>
    <row r="78" spans="1:10" ht="14.25" hidden="1">
      <c r="A78" s="766">
        <v>1130000</v>
      </c>
      <c r="B78" s="767" t="s">
        <v>294</v>
      </c>
      <c r="C78" s="734" t="s">
        <v>358</v>
      </c>
      <c r="D78" s="851">
        <v>0</v>
      </c>
      <c r="E78" s="854">
        <v>0</v>
      </c>
      <c r="F78" s="854">
        <v>0</v>
      </c>
      <c r="G78" s="854">
        <v>0</v>
      </c>
      <c r="H78" s="854">
        <v>0</v>
      </c>
      <c r="I78" s="854">
        <v>0</v>
      </c>
      <c r="J78" s="851">
        <v>0</v>
      </c>
    </row>
    <row r="79" spans="1:10" hidden="1">
      <c r="A79" s="766">
        <v>1130100</v>
      </c>
      <c r="B79" s="763" t="s">
        <v>481</v>
      </c>
      <c r="C79" s="738" t="s">
        <v>295</v>
      </c>
      <c r="D79" s="846"/>
      <c r="E79" s="853"/>
      <c r="F79" s="853"/>
      <c r="G79" s="853"/>
      <c r="H79" s="853"/>
      <c r="I79" s="853"/>
      <c r="J79" s="846"/>
    </row>
    <row r="80" spans="1:10" hidden="1">
      <c r="A80" s="766">
        <v>1130200</v>
      </c>
      <c r="B80" s="763" t="s">
        <v>482</v>
      </c>
      <c r="C80" s="742" t="s">
        <v>296</v>
      </c>
      <c r="D80" s="846"/>
      <c r="E80" s="853"/>
      <c r="F80" s="853"/>
      <c r="G80" s="853"/>
      <c r="H80" s="853"/>
      <c r="I80" s="853"/>
      <c r="J80" s="846"/>
    </row>
    <row r="81" spans="1:10" ht="25.5" hidden="1">
      <c r="A81" s="766">
        <v>1130300</v>
      </c>
      <c r="B81" s="763" t="s">
        <v>483</v>
      </c>
      <c r="C81" s="742" t="s">
        <v>297</v>
      </c>
      <c r="D81" s="846"/>
      <c r="E81" s="853"/>
      <c r="F81" s="853"/>
      <c r="G81" s="853"/>
      <c r="H81" s="853"/>
      <c r="I81" s="853"/>
      <c r="J81" s="846"/>
    </row>
    <row r="82" spans="1:10" ht="25.5" hidden="1">
      <c r="A82" s="766">
        <v>1130400</v>
      </c>
      <c r="B82" s="768" t="s">
        <v>484</v>
      </c>
      <c r="C82" s="769" t="s">
        <v>298</v>
      </c>
      <c r="D82" s="845"/>
      <c r="E82" s="882"/>
      <c r="F82" s="882"/>
      <c r="G82" s="882"/>
      <c r="H82" s="882"/>
      <c r="I82" s="882"/>
      <c r="J82" s="845"/>
    </row>
    <row r="83" spans="1:10" ht="28.5" hidden="1">
      <c r="A83" s="740">
        <v>1131000</v>
      </c>
      <c r="B83" s="770" t="s">
        <v>299</v>
      </c>
      <c r="C83" s="771" t="s">
        <v>358</v>
      </c>
      <c r="D83" s="942"/>
      <c r="E83" s="991"/>
      <c r="F83" s="991"/>
      <c r="G83" s="991"/>
      <c r="H83" s="991"/>
      <c r="I83" s="991"/>
      <c r="J83" s="942"/>
    </row>
    <row r="84" spans="1:10" ht="25.5" hidden="1">
      <c r="A84" s="740">
        <v>1131100</v>
      </c>
      <c r="B84" s="763" t="s">
        <v>588</v>
      </c>
      <c r="C84" s="738" t="s">
        <v>300</v>
      </c>
      <c r="D84" s="846"/>
      <c r="E84" s="853"/>
      <c r="F84" s="853"/>
      <c r="G84" s="853"/>
      <c r="H84" s="853"/>
      <c r="I84" s="853"/>
      <c r="J84" s="846"/>
    </row>
    <row r="85" spans="1:10" hidden="1">
      <c r="A85" s="740">
        <v>1131200</v>
      </c>
      <c r="B85" s="763" t="s">
        <v>589</v>
      </c>
      <c r="C85" s="742" t="s">
        <v>301</v>
      </c>
      <c r="D85" s="846"/>
      <c r="E85" s="853"/>
      <c r="F85" s="853"/>
      <c r="G85" s="853"/>
      <c r="H85" s="853"/>
      <c r="I85" s="853"/>
      <c r="J85" s="846"/>
    </row>
    <row r="86" spans="1:10" ht="13.5" hidden="1" thickBot="1">
      <c r="A86" s="740">
        <v>1131300</v>
      </c>
      <c r="B86" s="765" t="s">
        <v>590</v>
      </c>
      <c r="C86" s="746" t="s">
        <v>302</v>
      </c>
      <c r="D86" s="847"/>
      <c r="E86" s="852"/>
      <c r="F86" s="852"/>
      <c r="G86" s="852"/>
      <c r="H86" s="852"/>
      <c r="I86" s="852"/>
      <c r="J86" s="847"/>
    </row>
    <row r="87" spans="1:10" ht="14.25" hidden="1">
      <c r="A87" s="773">
        <v>1140000</v>
      </c>
      <c r="B87" s="767" t="s">
        <v>303</v>
      </c>
      <c r="C87" s="734" t="s">
        <v>358</v>
      </c>
      <c r="D87" s="851">
        <v>0</v>
      </c>
      <c r="E87" s="854">
        <v>0</v>
      </c>
      <c r="F87" s="854">
        <v>0</v>
      </c>
      <c r="G87" s="854">
        <v>0</v>
      </c>
      <c r="H87" s="854">
        <v>0</v>
      </c>
      <c r="I87" s="854">
        <v>0</v>
      </c>
      <c r="J87" s="851">
        <v>0</v>
      </c>
    </row>
    <row r="88" spans="1:10" ht="25.5" hidden="1">
      <c r="A88" s="773">
        <v>1141000</v>
      </c>
      <c r="B88" s="763" t="s">
        <v>304</v>
      </c>
      <c r="C88" s="738" t="s">
        <v>1003</v>
      </c>
      <c r="D88" s="846"/>
      <c r="E88" s="853"/>
      <c r="F88" s="853"/>
      <c r="G88" s="853"/>
      <c r="H88" s="853"/>
      <c r="I88" s="853"/>
      <c r="J88" s="846"/>
    </row>
    <row r="89" spans="1:10" ht="25.5" hidden="1">
      <c r="A89" s="773">
        <v>1142000</v>
      </c>
      <c r="B89" s="763" t="s">
        <v>42</v>
      </c>
      <c r="C89" s="742" t="s">
        <v>43</v>
      </c>
      <c r="D89" s="846"/>
      <c r="E89" s="853"/>
      <c r="F89" s="853"/>
      <c r="G89" s="853"/>
      <c r="H89" s="853"/>
      <c r="I89" s="853"/>
      <c r="J89" s="846"/>
    </row>
    <row r="90" spans="1:10" ht="25.5" hidden="1">
      <c r="A90" s="773">
        <v>1143000</v>
      </c>
      <c r="B90" s="763" t="s">
        <v>44</v>
      </c>
      <c r="C90" s="742" t="s">
        <v>45</v>
      </c>
      <c r="D90" s="846"/>
      <c r="E90" s="853"/>
      <c r="F90" s="853"/>
      <c r="G90" s="853"/>
      <c r="H90" s="853"/>
      <c r="I90" s="853"/>
      <c r="J90" s="846"/>
    </row>
    <row r="91" spans="1:10" ht="26.25" hidden="1" thickBot="1">
      <c r="A91" s="773">
        <v>1144000</v>
      </c>
      <c r="B91" s="765" t="s">
        <v>46</v>
      </c>
      <c r="C91" s="746" t="s">
        <v>439</v>
      </c>
      <c r="D91" s="847"/>
      <c r="E91" s="852"/>
      <c r="F91" s="852"/>
      <c r="G91" s="852"/>
      <c r="H91" s="852"/>
      <c r="I91" s="852"/>
      <c r="J91" s="847"/>
    </row>
    <row r="92" spans="1:10" ht="14.25" hidden="1">
      <c r="A92" s="773">
        <v>1150000</v>
      </c>
      <c r="B92" s="774" t="s">
        <v>730</v>
      </c>
      <c r="C92" s="734" t="s">
        <v>358</v>
      </c>
      <c r="D92" s="851">
        <v>0</v>
      </c>
      <c r="E92" s="854">
        <v>0</v>
      </c>
      <c r="F92" s="854">
        <v>0</v>
      </c>
      <c r="G92" s="854">
        <v>0</v>
      </c>
      <c r="H92" s="854">
        <v>0</v>
      </c>
      <c r="I92" s="854">
        <v>0</v>
      </c>
      <c r="J92" s="851">
        <v>0</v>
      </c>
    </row>
    <row r="93" spans="1:10" ht="25.5" hidden="1">
      <c r="A93" s="775">
        <v>1151000</v>
      </c>
      <c r="B93" s="763" t="s">
        <v>808</v>
      </c>
      <c r="C93" s="738" t="s">
        <v>809</v>
      </c>
      <c r="D93" s="846"/>
      <c r="E93" s="853"/>
      <c r="F93" s="853"/>
      <c r="G93" s="853"/>
      <c r="H93" s="853"/>
      <c r="I93" s="853"/>
      <c r="J93" s="846"/>
    </row>
    <row r="94" spans="1:10" ht="25.5" hidden="1">
      <c r="A94" s="775">
        <v>1152000</v>
      </c>
      <c r="B94" s="763" t="s">
        <v>1101</v>
      </c>
      <c r="C94" s="742" t="s">
        <v>810</v>
      </c>
      <c r="D94" s="846"/>
      <c r="E94" s="853"/>
      <c r="F94" s="853"/>
      <c r="G94" s="853"/>
      <c r="H94" s="853"/>
      <c r="I94" s="853"/>
      <c r="J94" s="846"/>
    </row>
    <row r="95" spans="1:10" ht="25.5" hidden="1">
      <c r="A95" s="775">
        <v>1153000</v>
      </c>
      <c r="B95" s="763" t="s">
        <v>830</v>
      </c>
      <c r="C95" s="742" t="s">
        <v>811</v>
      </c>
      <c r="D95" s="846"/>
      <c r="E95" s="853"/>
      <c r="F95" s="853"/>
      <c r="G95" s="853"/>
      <c r="H95" s="853"/>
      <c r="I95" s="853"/>
      <c r="J95" s="846"/>
    </row>
    <row r="96" spans="1:10" ht="25.5" hidden="1">
      <c r="A96" s="775">
        <v>1154000</v>
      </c>
      <c r="B96" s="763" t="s">
        <v>737</v>
      </c>
      <c r="C96" s="742" t="s">
        <v>812</v>
      </c>
      <c r="D96" s="846"/>
      <c r="E96" s="853"/>
      <c r="F96" s="853"/>
      <c r="G96" s="853"/>
      <c r="H96" s="853"/>
      <c r="I96" s="853"/>
      <c r="J96" s="846"/>
    </row>
    <row r="97" spans="1:10" ht="25.5" hidden="1">
      <c r="A97" s="760">
        <v>1155000</v>
      </c>
      <c r="B97" s="776" t="s">
        <v>1664</v>
      </c>
      <c r="C97" s="742" t="s">
        <v>727</v>
      </c>
      <c r="D97" s="860"/>
      <c r="E97" s="861"/>
      <c r="F97" s="861"/>
      <c r="G97" s="861"/>
      <c r="H97" s="861"/>
      <c r="I97" s="861"/>
      <c r="J97" s="860"/>
    </row>
    <row r="98" spans="1:10" ht="26.25" hidden="1" thickBot="1">
      <c r="A98" s="748">
        <v>1156000</v>
      </c>
      <c r="B98" s="778" t="s">
        <v>1665</v>
      </c>
      <c r="C98" s="746" t="s">
        <v>818</v>
      </c>
      <c r="D98" s="855"/>
      <c r="E98" s="856"/>
      <c r="F98" s="856"/>
      <c r="G98" s="856"/>
      <c r="H98" s="856"/>
      <c r="I98" s="856"/>
      <c r="J98" s="855"/>
    </row>
    <row r="99" spans="1:10" hidden="1">
      <c r="A99" s="732">
        <v>1160000</v>
      </c>
      <c r="B99" s="780" t="s">
        <v>819</v>
      </c>
      <c r="C99" s="734" t="s">
        <v>358</v>
      </c>
      <c r="D99" s="858">
        <v>0</v>
      </c>
      <c r="E99" s="859">
        <v>0</v>
      </c>
      <c r="F99" s="859">
        <v>0</v>
      </c>
      <c r="G99" s="859">
        <v>0</v>
      </c>
      <c r="H99" s="859">
        <v>0</v>
      </c>
      <c r="I99" s="859">
        <v>0</v>
      </c>
      <c r="J99" s="858">
        <v>0</v>
      </c>
    </row>
    <row r="100" spans="1:10" ht="51" hidden="1">
      <c r="A100" s="760">
        <v>1161000</v>
      </c>
      <c r="B100" s="782" t="s">
        <v>206</v>
      </c>
      <c r="C100" s="783" t="s">
        <v>358</v>
      </c>
      <c r="D100" s="860">
        <v>0</v>
      </c>
      <c r="E100" s="861">
        <v>0</v>
      </c>
      <c r="F100" s="861">
        <v>0</v>
      </c>
      <c r="G100" s="861">
        <v>0</v>
      </c>
      <c r="H100" s="861">
        <v>0</v>
      </c>
      <c r="I100" s="861">
        <v>0</v>
      </c>
      <c r="J100" s="860">
        <v>0</v>
      </c>
    </row>
    <row r="101" spans="1:10" ht="38.25" hidden="1">
      <c r="A101" s="760">
        <v>1161100</v>
      </c>
      <c r="B101" s="741" t="s">
        <v>1666</v>
      </c>
      <c r="C101" s="762">
        <v>471100</v>
      </c>
      <c r="D101" s="860"/>
      <c r="E101" s="861"/>
      <c r="F101" s="861"/>
      <c r="G101" s="861"/>
      <c r="H101" s="861"/>
      <c r="I101" s="861"/>
      <c r="J101" s="860"/>
    </row>
    <row r="102" spans="1:10" ht="38.25" hidden="1">
      <c r="A102" s="760">
        <v>1161200</v>
      </c>
      <c r="B102" s="776" t="s">
        <v>1667</v>
      </c>
      <c r="C102" s="762">
        <v>471200</v>
      </c>
      <c r="D102" s="860"/>
      <c r="E102" s="861"/>
      <c r="F102" s="861"/>
      <c r="G102" s="861"/>
      <c r="H102" s="861"/>
      <c r="I102" s="861"/>
      <c r="J102" s="860"/>
    </row>
    <row r="103" spans="1:10" ht="38.25" hidden="1">
      <c r="A103" s="760">
        <v>1162000</v>
      </c>
      <c r="B103" s="782" t="s">
        <v>1125</v>
      </c>
      <c r="C103" s="783" t="s">
        <v>358</v>
      </c>
      <c r="D103" s="860">
        <v>0</v>
      </c>
      <c r="E103" s="861">
        <v>0</v>
      </c>
      <c r="F103" s="861">
        <v>0</v>
      </c>
      <c r="G103" s="861">
        <v>0</v>
      </c>
      <c r="H103" s="861">
        <v>0</v>
      </c>
      <c r="I103" s="861">
        <v>0</v>
      </c>
      <c r="J103" s="860">
        <v>0</v>
      </c>
    </row>
    <row r="104" spans="1:10" ht="25.5" hidden="1">
      <c r="A104" s="760">
        <v>1162100</v>
      </c>
      <c r="B104" s="776" t="s">
        <v>1668</v>
      </c>
      <c r="C104" s="742" t="s">
        <v>130</v>
      </c>
      <c r="D104" s="860"/>
      <c r="E104" s="861"/>
      <c r="F104" s="861"/>
      <c r="G104" s="861"/>
      <c r="H104" s="861"/>
      <c r="I104" s="861"/>
      <c r="J104" s="860"/>
    </row>
    <row r="105" spans="1:10" hidden="1">
      <c r="A105" s="760">
        <v>1162200</v>
      </c>
      <c r="B105" s="776" t="s">
        <v>1669</v>
      </c>
      <c r="C105" s="742" t="s">
        <v>24</v>
      </c>
      <c r="D105" s="860"/>
      <c r="E105" s="861"/>
      <c r="F105" s="861"/>
      <c r="G105" s="861"/>
      <c r="H105" s="861"/>
      <c r="I105" s="861"/>
      <c r="J105" s="860"/>
    </row>
    <row r="106" spans="1:10" ht="25.5" hidden="1">
      <c r="A106" s="760">
        <v>1162300</v>
      </c>
      <c r="B106" s="776" t="s">
        <v>1670</v>
      </c>
      <c r="C106" s="742" t="s">
        <v>26</v>
      </c>
      <c r="D106" s="860"/>
      <c r="E106" s="861"/>
      <c r="F106" s="861"/>
      <c r="G106" s="861"/>
      <c r="H106" s="861"/>
      <c r="I106" s="861"/>
      <c r="J106" s="860"/>
    </row>
    <row r="107" spans="1:10" hidden="1">
      <c r="A107" s="760">
        <v>1162400</v>
      </c>
      <c r="B107" s="776" t="s">
        <v>1671</v>
      </c>
      <c r="C107" s="742" t="s">
        <v>832</v>
      </c>
      <c r="D107" s="860"/>
      <c r="E107" s="861"/>
      <c r="F107" s="861"/>
      <c r="G107" s="861"/>
      <c r="H107" s="861"/>
      <c r="I107" s="861"/>
      <c r="J107" s="860"/>
    </row>
    <row r="108" spans="1:10" ht="25.5" hidden="1">
      <c r="A108" s="760">
        <v>1162500</v>
      </c>
      <c r="B108" s="776" t="s">
        <v>1672</v>
      </c>
      <c r="C108" s="742" t="s">
        <v>834</v>
      </c>
      <c r="D108" s="860"/>
      <c r="E108" s="861"/>
      <c r="F108" s="861"/>
      <c r="G108" s="861"/>
      <c r="H108" s="861"/>
      <c r="I108" s="861"/>
      <c r="J108" s="860"/>
    </row>
    <row r="109" spans="1:10" ht="25.5" hidden="1">
      <c r="A109" s="760">
        <v>1162600</v>
      </c>
      <c r="B109" s="776" t="s">
        <v>1673</v>
      </c>
      <c r="C109" s="742" t="s">
        <v>511</v>
      </c>
      <c r="D109" s="860"/>
      <c r="E109" s="861"/>
      <c r="F109" s="861"/>
      <c r="G109" s="861"/>
      <c r="H109" s="861"/>
      <c r="I109" s="861"/>
      <c r="J109" s="860"/>
    </row>
    <row r="110" spans="1:10" ht="25.5" hidden="1">
      <c r="A110" s="760">
        <v>1162700</v>
      </c>
      <c r="B110" s="741" t="s">
        <v>1674</v>
      </c>
      <c r="C110" s="742" t="s">
        <v>513</v>
      </c>
      <c r="D110" s="860"/>
      <c r="E110" s="861"/>
      <c r="F110" s="861"/>
      <c r="G110" s="861"/>
      <c r="H110" s="861"/>
      <c r="I110" s="861"/>
      <c r="J110" s="860"/>
    </row>
    <row r="111" spans="1:10" hidden="1">
      <c r="A111" s="760">
        <v>1162800</v>
      </c>
      <c r="B111" s="776" t="s">
        <v>1675</v>
      </c>
      <c r="C111" s="742" t="s">
        <v>872</v>
      </c>
      <c r="D111" s="949"/>
      <c r="E111" s="992"/>
      <c r="F111" s="992"/>
      <c r="G111" s="992"/>
      <c r="H111" s="992"/>
      <c r="I111" s="992"/>
      <c r="J111" s="949"/>
    </row>
    <row r="112" spans="1:10" ht="13.5" hidden="1" thickBot="1">
      <c r="A112" s="785">
        <v>1162900</v>
      </c>
      <c r="B112" s="778" t="s">
        <v>1676</v>
      </c>
      <c r="C112" s="746" t="s">
        <v>874</v>
      </c>
      <c r="D112" s="953"/>
      <c r="E112" s="993"/>
      <c r="F112" s="993"/>
      <c r="G112" s="993"/>
      <c r="H112" s="993"/>
      <c r="I112" s="993"/>
      <c r="J112" s="953"/>
    </row>
    <row r="113" spans="1:10" hidden="1">
      <c r="A113" s="787">
        <v>1170000</v>
      </c>
      <c r="B113" s="788" t="s">
        <v>875</v>
      </c>
      <c r="C113" s="789" t="s">
        <v>358</v>
      </c>
      <c r="D113" s="967">
        <v>0</v>
      </c>
      <c r="E113" s="994">
        <v>0</v>
      </c>
      <c r="F113" s="994">
        <v>0</v>
      </c>
      <c r="G113" s="994">
        <v>0</v>
      </c>
      <c r="H113" s="994">
        <v>0</v>
      </c>
      <c r="I113" s="994">
        <v>0</v>
      </c>
      <c r="J113" s="967">
        <v>0</v>
      </c>
    </row>
    <row r="114" spans="1:10" ht="38.25" hidden="1">
      <c r="A114" s="791">
        <v>1171000</v>
      </c>
      <c r="B114" s="792" t="s">
        <v>215</v>
      </c>
      <c r="C114" s="734" t="s">
        <v>358</v>
      </c>
      <c r="D114" s="865">
        <v>0</v>
      </c>
      <c r="E114" s="866">
        <v>0</v>
      </c>
      <c r="F114" s="866">
        <v>0</v>
      </c>
      <c r="G114" s="866">
        <v>0</v>
      </c>
      <c r="H114" s="866">
        <v>0</v>
      </c>
      <c r="I114" s="866">
        <v>0</v>
      </c>
      <c r="J114" s="865">
        <v>0</v>
      </c>
    </row>
    <row r="115" spans="1:10" ht="51" hidden="1">
      <c r="A115" s="791">
        <v>1171100</v>
      </c>
      <c r="B115" s="741" t="s">
        <v>1677</v>
      </c>
      <c r="C115" s="738" t="s">
        <v>479</v>
      </c>
      <c r="D115" s="949"/>
      <c r="E115" s="992"/>
      <c r="F115" s="992"/>
      <c r="G115" s="992"/>
      <c r="H115" s="992"/>
      <c r="I115" s="992"/>
      <c r="J115" s="949"/>
    </row>
    <row r="116" spans="1:10" ht="25.5" hidden="1">
      <c r="A116" s="791">
        <v>1171200</v>
      </c>
      <c r="B116" s="776" t="s">
        <v>1678</v>
      </c>
      <c r="C116" s="794" t="s">
        <v>352</v>
      </c>
      <c r="D116" s="949"/>
      <c r="E116" s="992"/>
      <c r="F116" s="992"/>
      <c r="G116" s="992"/>
      <c r="H116" s="992"/>
      <c r="I116" s="992"/>
      <c r="J116" s="949"/>
    </row>
    <row r="117" spans="1:10" ht="51" hidden="1">
      <c r="A117" s="760">
        <v>1172000</v>
      </c>
      <c r="B117" s="795" t="s">
        <v>1017</v>
      </c>
      <c r="C117" s="771" t="s">
        <v>358</v>
      </c>
      <c r="D117" s="967">
        <f t="shared" ref="D117:J117" si="1">D123</f>
        <v>0</v>
      </c>
      <c r="E117" s="994">
        <f t="shared" si="1"/>
        <v>0</v>
      </c>
      <c r="F117" s="994">
        <f t="shared" si="1"/>
        <v>0</v>
      </c>
      <c r="G117" s="994">
        <f t="shared" si="1"/>
        <v>0</v>
      </c>
      <c r="H117" s="994">
        <f t="shared" si="1"/>
        <v>0</v>
      </c>
      <c r="I117" s="994">
        <f t="shared" si="1"/>
        <v>0</v>
      </c>
      <c r="J117" s="967">
        <f t="shared" si="1"/>
        <v>0</v>
      </c>
    </row>
    <row r="118" spans="1:10" hidden="1">
      <c r="A118" s="760">
        <v>1172100</v>
      </c>
      <c r="B118" s="763" t="s">
        <v>1102</v>
      </c>
      <c r="C118" s="738" t="s">
        <v>1018</v>
      </c>
      <c r="D118" s="949"/>
      <c r="E118" s="992"/>
      <c r="F118" s="992"/>
      <c r="G118" s="992"/>
      <c r="H118" s="992"/>
      <c r="I118" s="992"/>
      <c r="J118" s="949"/>
    </row>
    <row r="119" spans="1:10" hidden="1">
      <c r="A119" s="760">
        <v>1172200</v>
      </c>
      <c r="B119" s="763" t="s">
        <v>1103</v>
      </c>
      <c r="C119" s="796">
        <v>482200</v>
      </c>
      <c r="D119" s="949"/>
      <c r="E119" s="992"/>
      <c r="F119" s="992"/>
      <c r="G119" s="992"/>
      <c r="H119" s="992"/>
      <c r="I119" s="992"/>
      <c r="J119" s="949"/>
    </row>
    <row r="120" spans="1:10" ht="12" hidden="1" customHeight="1">
      <c r="A120" s="760">
        <v>1172300</v>
      </c>
      <c r="B120" s="776" t="s">
        <v>1679</v>
      </c>
      <c r="C120" s="742" t="s">
        <v>1020</v>
      </c>
      <c r="D120" s="949"/>
      <c r="E120" s="992"/>
      <c r="F120" s="992"/>
      <c r="G120" s="992"/>
      <c r="H120" s="992"/>
      <c r="I120" s="992"/>
      <c r="J120" s="949"/>
    </row>
    <row r="121" spans="1:10" ht="38.25" hidden="1">
      <c r="A121" s="760">
        <v>1172400</v>
      </c>
      <c r="B121" s="797" t="s">
        <v>1680</v>
      </c>
      <c r="C121" s="742" t="s">
        <v>125</v>
      </c>
      <c r="D121" s="865"/>
      <c r="E121" s="866"/>
      <c r="F121" s="866"/>
      <c r="G121" s="866"/>
      <c r="H121" s="866"/>
      <c r="I121" s="866"/>
      <c r="J121" s="865"/>
    </row>
    <row r="122" spans="1:10" ht="38.25" hidden="1">
      <c r="A122" s="760">
        <v>1173000</v>
      </c>
      <c r="B122" s="795" t="s">
        <v>126</v>
      </c>
      <c r="C122" s="771" t="s">
        <v>358</v>
      </c>
      <c r="D122" s="865">
        <v>0</v>
      </c>
      <c r="E122" s="866">
        <v>0</v>
      </c>
      <c r="F122" s="866">
        <v>0</v>
      </c>
      <c r="G122" s="866">
        <v>0</v>
      </c>
      <c r="H122" s="866">
        <v>0</v>
      </c>
      <c r="I122" s="866">
        <v>0</v>
      </c>
      <c r="J122" s="865">
        <v>0</v>
      </c>
    </row>
    <row r="123" spans="1:10" ht="25.5" hidden="1">
      <c r="A123" s="791">
        <v>1173100</v>
      </c>
      <c r="B123" s="798" t="s">
        <v>127</v>
      </c>
      <c r="C123" s="742" t="s">
        <v>1088</v>
      </c>
      <c r="D123" s="865">
        <v>0</v>
      </c>
      <c r="E123" s="866">
        <v>0</v>
      </c>
      <c r="F123" s="866">
        <f>D123+E123</f>
        <v>0</v>
      </c>
      <c r="G123" s="866">
        <v>0</v>
      </c>
      <c r="H123" s="866">
        <v>0</v>
      </c>
      <c r="I123" s="866">
        <v>0</v>
      </c>
      <c r="J123" s="865">
        <f>F123</f>
        <v>0</v>
      </c>
    </row>
    <row r="124" spans="1:10" ht="0.75" hidden="1" customHeight="1">
      <c r="A124" s="791">
        <v>1174000</v>
      </c>
      <c r="B124" s="795" t="s">
        <v>1089</v>
      </c>
      <c r="C124" s="771" t="s">
        <v>358</v>
      </c>
      <c r="D124" s="865">
        <v>0</v>
      </c>
      <c r="E124" s="866">
        <v>0</v>
      </c>
      <c r="F124" s="866">
        <v>0</v>
      </c>
      <c r="G124" s="866">
        <v>0</v>
      </c>
      <c r="H124" s="866">
        <v>0</v>
      </c>
      <c r="I124" s="866">
        <v>0</v>
      </c>
      <c r="J124" s="865">
        <v>0</v>
      </c>
    </row>
    <row r="125" spans="1:10" ht="38.25" hidden="1">
      <c r="A125" s="791">
        <v>1174100</v>
      </c>
      <c r="B125" s="798" t="s">
        <v>1104</v>
      </c>
      <c r="C125" s="742" t="s">
        <v>1090</v>
      </c>
      <c r="D125" s="865"/>
      <c r="E125" s="866"/>
      <c r="F125" s="866"/>
      <c r="G125" s="866"/>
      <c r="H125" s="866"/>
      <c r="I125" s="866"/>
      <c r="J125" s="865"/>
    </row>
    <row r="126" spans="1:10" ht="25.5" hidden="1">
      <c r="A126" s="791">
        <v>1174200</v>
      </c>
      <c r="B126" s="797" t="s">
        <v>1681</v>
      </c>
      <c r="C126" s="742" t="s">
        <v>447</v>
      </c>
      <c r="D126" s="865"/>
      <c r="E126" s="866"/>
      <c r="F126" s="866"/>
      <c r="G126" s="866"/>
      <c r="H126" s="866"/>
      <c r="I126" s="866"/>
      <c r="J126" s="865"/>
    </row>
    <row r="127" spans="1:10" ht="51" hidden="1">
      <c r="A127" s="791">
        <v>1175000</v>
      </c>
      <c r="B127" s="795" t="s">
        <v>558</v>
      </c>
      <c r="C127" s="771" t="s">
        <v>358</v>
      </c>
      <c r="D127" s="865">
        <v>0</v>
      </c>
      <c r="E127" s="866">
        <v>0</v>
      </c>
      <c r="F127" s="866">
        <v>0</v>
      </c>
      <c r="G127" s="866">
        <v>0</v>
      </c>
      <c r="H127" s="866">
        <v>0</v>
      </c>
      <c r="I127" s="866">
        <v>0</v>
      </c>
      <c r="J127" s="865">
        <v>0</v>
      </c>
    </row>
    <row r="128" spans="1:10" ht="51" hidden="1">
      <c r="A128" s="791">
        <v>1175100</v>
      </c>
      <c r="B128" s="797" t="s">
        <v>1682</v>
      </c>
      <c r="C128" s="742" t="s">
        <v>227</v>
      </c>
      <c r="D128" s="865"/>
      <c r="E128" s="866"/>
      <c r="F128" s="866"/>
      <c r="G128" s="866"/>
      <c r="H128" s="866"/>
      <c r="I128" s="866"/>
      <c r="J128" s="865"/>
    </row>
    <row r="129" spans="1:14" hidden="1">
      <c r="A129" s="791">
        <v>1176000</v>
      </c>
      <c r="B129" s="795" t="s">
        <v>228</v>
      </c>
      <c r="C129" s="771" t="s">
        <v>358</v>
      </c>
      <c r="D129" s="865">
        <v>0</v>
      </c>
      <c r="E129" s="866">
        <v>0</v>
      </c>
      <c r="F129" s="866">
        <v>0</v>
      </c>
      <c r="G129" s="866">
        <v>0</v>
      </c>
      <c r="H129" s="866">
        <v>0</v>
      </c>
      <c r="I129" s="866">
        <v>0</v>
      </c>
      <c r="J129" s="865">
        <v>0</v>
      </c>
    </row>
    <row r="130" spans="1:14" hidden="1">
      <c r="A130" s="791">
        <v>1176100</v>
      </c>
      <c r="B130" s="797" t="s">
        <v>1683</v>
      </c>
      <c r="C130" s="742" t="s">
        <v>8</v>
      </c>
      <c r="D130" s="865"/>
      <c r="E130" s="866"/>
      <c r="F130" s="866"/>
      <c r="G130" s="866"/>
      <c r="H130" s="866"/>
      <c r="I130" s="866"/>
      <c r="J130" s="865"/>
    </row>
    <row r="131" spans="1:14" hidden="1">
      <c r="A131" s="791">
        <v>1177000</v>
      </c>
      <c r="B131" s="795" t="s">
        <v>587</v>
      </c>
      <c r="C131" s="771" t="s">
        <v>358</v>
      </c>
      <c r="D131" s="865">
        <v>0</v>
      </c>
      <c r="E131" s="866">
        <v>0</v>
      </c>
      <c r="F131" s="866">
        <v>0</v>
      </c>
      <c r="G131" s="866">
        <v>0</v>
      </c>
      <c r="H131" s="866">
        <v>0</v>
      </c>
      <c r="I131" s="866">
        <v>0</v>
      </c>
      <c r="J131" s="865">
        <v>0</v>
      </c>
    </row>
    <row r="132" spans="1:14" ht="13.5" thickBot="1">
      <c r="A132" s="785">
        <v>1177100</v>
      </c>
      <c r="B132" s="799" t="s">
        <v>1684</v>
      </c>
      <c r="C132" s="746" t="s">
        <v>259</v>
      </c>
      <c r="D132" s="867"/>
      <c r="E132" s="868"/>
      <c r="F132" s="867"/>
      <c r="G132" s="867"/>
      <c r="H132" s="867"/>
      <c r="I132" s="867"/>
      <c r="J132" s="867"/>
    </row>
    <row r="133" spans="1:14" ht="13.5" thickBot="1">
      <c r="A133" s="801" t="s">
        <v>260</v>
      </c>
      <c r="B133" s="802" t="s">
        <v>261</v>
      </c>
      <c r="C133" s="803"/>
      <c r="D133" s="869"/>
      <c r="E133" s="870"/>
      <c r="F133" s="869"/>
      <c r="G133" s="869"/>
      <c r="H133" s="869"/>
      <c r="I133" s="869"/>
      <c r="J133" s="869"/>
    </row>
    <row r="134" spans="1:14" ht="26.25" thickBot="1">
      <c r="A134" s="805" t="s">
        <v>262</v>
      </c>
      <c r="B134" s="806" t="s">
        <v>648</v>
      </c>
      <c r="C134" s="807" t="s">
        <v>358</v>
      </c>
      <c r="D134" s="871">
        <f>D137</f>
        <v>72607</v>
      </c>
      <c r="E134" s="872">
        <v>0</v>
      </c>
      <c r="F134" s="871">
        <f>F137</f>
        <v>72607</v>
      </c>
      <c r="G134" s="871">
        <f>G137</f>
        <v>20000</v>
      </c>
      <c r="H134" s="871">
        <f>H137</f>
        <v>30000</v>
      </c>
      <c r="I134" s="871">
        <f>I137</f>
        <v>72607</v>
      </c>
      <c r="J134" s="871">
        <f>F134</f>
        <v>72607</v>
      </c>
    </row>
    <row r="135" spans="1:14" ht="13.5" thickBot="1">
      <c r="A135" s="808"/>
      <c r="B135" s="809" t="s">
        <v>649</v>
      </c>
      <c r="C135" s="810"/>
      <c r="D135" s="873"/>
      <c r="E135" s="995"/>
      <c r="F135" s="873"/>
      <c r="G135" s="873"/>
      <c r="H135" s="873"/>
      <c r="I135" s="873"/>
      <c r="J135" s="873"/>
    </row>
    <row r="136" spans="1:14">
      <c r="A136" s="801" t="s">
        <v>260</v>
      </c>
      <c r="B136" s="802" t="s">
        <v>261</v>
      </c>
      <c r="C136" s="812"/>
      <c r="D136" s="875"/>
      <c r="E136" s="996"/>
      <c r="F136" s="875"/>
      <c r="G136" s="875"/>
      <c r="H136" s="875"/>
      <c r="I136" s="875"/>
      <c r="J136" s="875"/>
    </row>
    <row r="137" spans="1:14" ht="27" customHeight="1">
      <c r="A137" s="814" t="s">
        <v>650</v>
      </c>
      <c r="B137" s="763" t="s">
        <v>651</v>
      </c>
      <c r="C137" s="997" t="s">
        <v>358</v>
      </c>
      <c r="D137" s="998">
        <f>SUM(D138:D145)</f>
        <v>72607</v>
      </c>
      <c r="E137" s="999">
        <f>E139+E140</f>
        <v>0</v>
      </c>
      <c r="F137" s="998">
        <f>SUM(F138:F145)</f>
        <v>72607</v>
      </c>
      <c r="G137" s="998">
        <f>SUM(G138:G145)</f>
        <v>20000</v>
      </c>
      <c r="H137" s="998">
        <f>SUM(H138:H145)</f>
        <v>30000</v>
      </c>
      <c r="I137" s="998">
        <f>SUM(I138:I145)</f>
        <v>72607</v>
      </c>
      <c r="J137" s="998">
        <f>SUM(J138:J145)</f>
        <v>72607</v>
      </c>
    </row>
    <row r="138" spans="1:14">
      <c r="A138" s="818" t="s">
        <v>652</v>
      </c>
      <c r="B138" s="797" t="s">
        <v>1685</v>
      </c>
      <c r="C138" s="819" t="s">
        <v>987</v>
      </c>
      <c r="D138" s="865"/>
      <c r="E138" s="866"/>
      <c r="F138" s="865"/>
      <c r="G138" s="865"/>
      <c r="H138" s="865"/>
      <c r="I138" s="865"/>
      <c r="J138" s="865"/>
      <c r="K138" s="1836"/>
      <c r="L138" s="1837"/>
      <c r="M138" s="1838"/>
    </row>
    <row r="139" spans="1:14" ht="19.5" customHeight="1">
      <c r="A139" s="818" t="s">
        <v>988</v>
      </c>
      <c r="B139" s="797" t="s">
        <v>1686</v>
      </c>
      <c r="C139" s="881" t="s">
        <v>965</v>
      </c>
      <c r="D139" s="2090">
        <v>72607</v>
      </c>
      <c r="E139" s="864">
        <v>0</v>
      </c>
      <c r="F139" s="863">
        <f>D139+E139</f>
        <v>72607</v>
      </c>
      <c r="G139" s="863">
        <v>20000</v>
      </c>
      <c r="H139" s="863">
        <v>30000</v>
      </c>
      <c r="I139" s="863">
        <v>72607</v>
      </c>
      <c r="J139" s="860">
        <f>F139</f>
        <v>72607</v>
      </c>
      <c r="L139" s="1835"/>
      <c r="M139" s="1839"/>
      <c r="N139" s="1834"/>
    </row>
    <row r="140" spans="1:14" ht="25.5">
      <c r="A140" s="818" t="s">
        <v>966</v>
      </c>
      <c r="B140" s="797" t="s">
        <v>1687</v>
      </c>
      <c r="C140" s="819" t="s">
        <v>968</v>
      </c>
      <c r="D140" s="863">
        <v>0</v>
      </c>
      <c r="E140" s="864">
        <v>0</v>
      </c>
      <c r="F140" s="863">
        <f>D140+E140</f>
        <v>0</v>
      </c>
      <c r="G140" s="863">
        <v>0</v>
      </c>
      <c r="H140" s="863">
        <v>0</v>
      </c>
      <c r="I140" s="863">
        <v>0</v>
      </c>
      <c r="J140" s="860">
        <f>F140</f>
        <v>0</v>
      </c>
      <c r="K140" s="1840"/>
      <c r="L140" s="857"/>
      <c r="M140" s="1839"/>
    </row>
    <row r="141" spans="1:14">
      <c r="A141" s="818" t="s">
        <v>969</v>
      </c>
      <c r="B141" s="797" t="s">
        <v>1688</v>
      </c>
      <c r="C141" s="819" t="s">
        <v>1099</v>
      </c>
      <c r="D141" s="865"/>
      <c r="E141" s="866"/>
      <c r="F141" s="865"/>
      <c r="G141" s="865"/>
      <c r="H141" s="865"/>
      <c r="I141" s="865"/>
      <c r="J141" s="865"/>
      <c r="K141" s="1841"/>
      <c r="L141" s="1842"/>
      <c r="M141" s="1843"/>
    </row>
    <row r="142" spans="1:14" hidden="1">
      <c r="A142" s="818" t="s">
        <v>138</v>
      </c>
      <c r="B142" s="798" t="s">
        <v>139</v>
      </c>
      <c r="C142" s="819" t="s">
        <v>140</v>
      </c>
      <c r="D142" s="865">
        <v>0</v>
      </c>
      <c r="E142" s="866"/>
      <c r="F142" s="865">
        <f>D142+E142</f>
        <v>0</v>
      </c>
      <c r="G142" s="865">
        <v>0</v>
      </c>
      <c r="H142" s="865">
        <v>0</v>
      </c>
      <c r="I142" s="865">
        <v>0</v>
      </c>
      <c r="J142" s="865">
        <f>F142</f>
        <v>0</v>
      </c>
    </row>
    <row r="143" spans="1:14" hidden="1">
      <c r="A143" s="818" t="s">
        <v>141</v>
      </c>
      <c r="B143" s="797" t="s">
        <v>1689</v>
      </c>
      <c r="C143" s="819" t="s">
        <v>897</v>
      </c>
      <c r="D143" s="865">
        <v>0</v>
      </c>
      <c r="E143" s="866">
        <v>0</v>
      </c>
      <c r="F143" s="865">
        <f>D143+E143</f>
        <v>0</v>
      </c>
      <c r="G143" s="865"/>
      <c r="H143" s="865"/>
      <c r="I143" s="865">
        <v>0</v>
      </c>
      <c r="J143" s="865">
        <f>F143</f>
        <v>0</v>
      </c>
    </row>
    <row r="144" spans="1:14" hidden="1">
      <c r="A144" s="818" t="s">
        <v>898</v>
      </c>
      <c r="B144" s="797" t="s">
        <v>1690</v>
      </c>
      <c r="C144" s="819" t="s">
        <v>900</v>
      </c>
      <c r="D144" s="865"/>
      <c r="E144" s="866"/>
      <c r="F144" s="865"/>
      <c r="G144" s="865"/>
      <c r="H144" s="865"/>
      <c r="I144" s="865"/>
      <c r="J144" s="865"/>
    </row>
    <row r="145" spans="1:10" hidden="1">
      <c r="A145" s="818" t="s">
        <v>655</v>
      </c>
      <c r="B145" s="797" t="s">
        <v>1691</v>
      </c>
      <c r="C145" s="819" t="s">
        <v>657</v>
      </c>
      <c r="D145" s="865"/>
      <c r="E145" s="866"/>
      <c r="F145" s="865"/>
      <c r="G145" s="865"/>
      <c r="H145" s="865"/>
      <c r="I145" s="865"/>
      <c r="J145" s="865"/>
    </row>
    <row r="146" spans="1:10" hidden="1">
      <c r="A146" s="818" t="s">
        <v>658</v>
      </c>
      <c r="B146" s="795" t="s">
        <v>659</v>
      </c>
      <c r="C146" s="820" t="s">
        <v>358</v>
      </c>
      <c r="D146" s="865">
        <v>0</v>
      </c>
      <c r="E146" s="866">
        <v>0</v>
      </c>
      <c r="F146" s="865">
        <v>0</v>
      </c>
      <c r="G146" s="865">
        <v>0</v>
      </c>
      <c r="H146" s="865">
        <v>0</v>
      </c>
      <c r="I146" s="865">
        <v>0</v>
      </c>
      <c r="J146" s="865">
        <v>0</v>
      </c>
    </row>
    <row r="147" spans="1:10" hidden="1">
      <c r="A147" s="818" t="s">
        <v>660</v>
      </c>
      <c r="B147" s="798" t="s">
        <v>661</v>
      </c>
      <c r="C147" s="819" t="s">
        <v>662</v>
      </c>
      <c r="D147" s="865"/>
      <c r="E147" s="866"/>
      <c r="F147" s="865"/>
      <c r="G147" s="865"/>
      <c r="H147" s="865"/>
      <c r="I147" s="865"/>
      <c r="J147" s="865"/>
    </row>
    <row r="148" spans="1:10" hidden="1">
      <c r="A148" s="818" t="s">
        <v>663</v>
      </c>
      <c r="B148" s="798" t="s">
        <v>664</v>
      </c>
      <c r="C148" s="819" t="s">
        <v>665</v>
      </c>
      <c r="D148" s="865"/>
      <c r="E148" s="866"/>
      <c r="F148" s="866"/>
      <c r="G148" s="865"/>
      <c r="H148" s="865"/>
      <c r="I148" s="865"/>
      <c r="J148" s="865">
        <v>0</v>
      </c>
    </row>
    <row r="149" spans="1:10" ht="25.5" hidden="1">
      <c r="A149" s="818" t="s">
        <v>666</v>
      </c>
      <c r="B149" s="797" t="s">
        <v>1692</v>
      </c>
      <c r="C149" s="819" t="s">
        <v>314</v>
      </c>
      <c r="D149" s="865"/>
      <c r="E149" s="866"/>
      <c r="F149" s="865"/>
      <c r="G149" s="865"/>
      <c r="H149" s="865"/>
      <c r="I149" s="865"/>
      <c r="J149" s="865"/>
    </row>
    <row r="150" spans="1:10" ht="25.5" hidden="1">
      <c r="A150" s="818" t="s">
        <v>315</v>
      </c>
      <c r="B150" s="797" t="s">
        <v>1693</v>
      </c>
      <c r="C150" s="819" t="s">
        <v>317</v>
      </c>
      <c r="D150" s="865"/>
      <c r="E150" s="866"/>
      <c r="F150" s="865"/>
      <c r="G150" s="865"/>
      <c r="H150" s="865"/>
      <c r="I150" s="865"/>
      <c r="J150" s="865"/>
    </row>
    <row r="151" spans="1:10" hidden="1">
      <c r="A151" s="818" t="s">
        <v>318</v>
      </c>
      <c r="B151" s="795" t="s">
        <v>319</v>
      </c>
      <c r="C151" s="820" t="s">
        <v>358</v>
      </c>
      <c r="D151" s="865">
        <v>0</v>
      </c>
      <c r="E151" s="866">
        <v>0</v>
      </c>
      <c r="F151" s="865">
        <v>0</v>
      </c>
      <c r="G151" s="865">
        <v>0</v>
      </c>
      <c r="H151" s="865">
        <v>0</v>
      </c>
      <c r="I151" s="865">
        <v>0</v>
      </c>
      <c r="J151" s="865">
        <v>0</v>
      </c>
    </row>
    <row r="152" spans="1:10" hidden="1">
      <c r="A152" s="818" t="s">
        <v>320</v>
      </c>
      <c r="B152" s="798" t="s">
        <v>1105</v>
      </c>
      <c r="C152" s="819" t="s">
        <v>321</v>
      </c>
      <c r="D152" s="865"/>
      <c r="E152" s="866"/>
      <c r="F152" s="865"/>
      <c r="G152" s="865"/>
      <c r="H152" s="865"/>
      <c r="I152" s="865"/>
      <c r="J152" s="865"/>
    </row>
    <row r="153" spans="1:10" hidden="1">
      <c r="A153" s="821" t="s">
        <v>322</v>
      </c>
      <c r="B153" s="822" t="s">
        <v>323</v>
      </c>
      <c r="C153" s="820" t="s">
        <v>358</v>
      </c>
      <c r="D153" s="865">
        <v>0</v>
      </c>
      <c r="E153" s="866">
        <v>0</v>
      </c>
      <c r="F153" s="865">
        <v>0</v>
      </c>
      <c r="G153" s="865">
        <v>0</v>
      </c>
      <c r="H153" s="865">
        <v>0</v>
      </c>
      <c r="I153" s="865">
        <v>0</v>
      </c>
      <c r="J153" s="865">
        <v>0</v>
      </c>
    </row>
    <row r="154" spans="1:10" hidden="1">
      <c r="A154" s="818" t="s">
        <v>324</v>
      </c>
      <c r="B154" s="798" t="s">
        <v>1106</v>
      </c>
      <c r="C154" s="819" t="s">
        <v>325</v>
      </c>
      <c r="D154" s="865"/>
      <c r="E154" s="866">
        <v>0</v>
      </c>
      <c r="F154" s="865"/>
      <c r="G154" s="865"/>
      <c r="H154" s="865"/>
      <c r="I154" s="865"/>
      <c r="J154" s="865"/>
    </row>
    <row r="155" spans="1:10" hidden="1">
      <c r="A155" s="818" t="s">
        <v>326</v>
      </c>
      <c r="B155" s="798" t="s">
        <v>1107</v>
      </c>
      <c r="C155" s="819" t="s">
        <v>327</v>
      </c>
      <c r="D155" s="865"/>
      <c r="E155" s="866"/>
      <c r="F155" s="865"/>
      <c r="G155" s="865"/>
      <c r="H155" s="865"/>
      <c r="I155" s="865"/>
      <c r="J155" s="865"/>
    </row>
    <row r="156" spans="1:10">
      <c r="A156" s="818" t="s">
        <v>328</v>
      </c>
      <c r="B156" s="797" t="s">
        <v>1694</v>
      </c>
      <c r="C156" s="819" t="s">
        <v>330</v>
      </c>
      <c r="D156" s="865"/>
      <c r="E156" s="866"/>
      <c r="F156" s="865"/>
      <c r="G156" s="865"/>
      <c r="H156" s="865"/>
      <c r="I156" s="865"/>
      <c r="J156" s="865"/>
    </row>
    <row r="157" spans="1:10" ht="26.25" thickBot="1">
      <c r="A157" s="823">
        <v>1244000</v>
      </c>
      <c r="B157" s="824" t="s">
        <v>1695</v>
      </c>
      <c r="C157" s="825" t="s">
        <v>1134</v>
      </c>
      <c r="D157" s="883"/>
      <c r="E157" s="1382"/>
      <c r="F157" s="883"/>
      <c r="G157" s="883"/>
      <c r="H157" s="883"/>
      <c r="I157" s="883"/>
      <c r="J157" s="883"/>
    </row>
    <row r="158" spans="1:10" ht="39" thickBot="1">
      <c r="A158" s="826">
        <v>1000000</v>
      </c>
      <c r="B158" s="827" t="s">
        <v>1135</v>
      </c>
      <c r="C158" s="828" t="s">
        <v>358</v>
      </c>
      <c r="D158" s="1413">
        <f>D32+D134</f>
        <v>72607</v>
      </c>
      <c r="E158" s="1573">
        <f>E32+E137</f>
        <v>0</v>
      </c>
      <c r="F158" s="1413">
        <f>F32+F134</f>
        <v>72607</v>
      </c>
      <c r="G158" s="1413">
        <f>G32+G137</f>
        <v>20000</v>
      </c>
      <c r="H158" s="1413">
        <f>H32+H134</f>
        <v>30000</v>
      </c>
      <c r="I158" s="1413">
        <f>I32+I134</f>
        <v>72607</v>
      </c>
      <c r="J158" s="1573">
        <f>J32+J134</f>
        <v>72607</v>
      </c>
    </row>
    <row r="159" spans="1:10" ht="3.75" customHeight="1">
      <c r="A159" s="829"/>
      <c r="B159" s="830"/>
      <c r="C159" s="831"/>
      <c r="D159" s="678"/>
      <c r="F159" s="678"/>
      <c r="G159" s="678"/>
      <c r="H159" s="678"/>
      <c r="I159" s="678"/>
      <c r="J159" s="678"/>
    </row>
    <row r="160" spans="1:10" ht="14.25" hidden="1">
      <c r="A160" s="2617"/>
      <c r="B160" s="2617"/>
      <c r="C160" s="2617"/>
      <c r="D160" s="2617"/>
      <c r="E160" s="2617"/>
      <c r="F160" s="2617"/>
      <c r="G160" s="2617"/>
      <c r="H160" s="2617"/>
      <c r="I160" s="2617"/>
      <c r="J160" s="2617"/>
    </row>
    <row r="161" spans="1:10" s="678" customFormat="1" ht="15.75" customHeight="1">
      <c r="A161" s="2594" t="s">
        <v>2261</v>
      </c>
      <c r="B161" s="2594"/>
      <c r="C161" s="2594"/>
      <c r="D161" s="2594"/>
      <c r="E161" s="2594"/>
      <c r="F161" s="2594"/>
      <c r="G161" s="2594"/>
      <c r="H161" s="2594"/>
      <c r="I161" s="2594"/>
      <c r="J161" s="2594"/>
    </row>
    <row r="162" spans="1:10">
      <c r="A162" s="2637" t="s">
        <v>1114</v>
      </c>
      <c r="B162" s="2637"/>
      <c r="C162" s="2637"/>
      <c r="D162" s="2637"/>
      <c r="E162" s="2637"/>
      <c r="F162" s="2637"/>
      <c r="G162" s="2637"/>
      <c r="H162" s="2637"/>
      <c r="I162" s="2637"/>
      <c r="J162" s="2637"/>
    </row>
    <row r="163" spans="1:10" ht="14.25">
      <c r="A163" s="832" t="s">
        <v>1696</v>
      </c>
      <c r="B163" s="832"/>
      <c r="C163" s="833"/>
      <c r="D163" s="832"/>
      <c r="E163" s="1679"/>
      <c r="F163" s="832"/>
      <c r="G163" s="678" t="s">
        <v>1143</v>
      </c>
      <c r="H163" s="832"/>
      <c r="J163" s="832"/>
    </row>
    <row r="164" spans="1:10" ht="14.25">
      <c r="A164" s="834" t="s">
        <v>1697</v>
      </c>
      <c r="B164" s="834"/>
      <c r="C164" s="834"/>
      <c r="D164" s="678"/>
      <c r="E164" s="1680" t="s">
        <v>309</v>
      </c>
      <c r="F164" s="678"/>
      <c r="G164" s="675" t="s">
        <v>310</v>
      </c>
      <c r="H164" s="678"/>
      <c r="J164" s="834"/>
    </row>
    <row r="165" spans="1:10" ht="14.25">
      <c r="A165" s="835"/>
      <c r="B165" s="835"/>
      <c r="C165" s="834"/>
      <c r="D165" s="835"/>
      <c r="E165" s="1809"/>
      <c r="F165" s="835"/>
      <c r="G165" s="835"/>
      <c r="H165" s="835"/>
      <c r="J165" s="835"/>
    </row>
    <row r="166" spans="1:10" ht="14.25">
      <c r="A166" s="832" t="s">
        <v>2075</v>
      </c>
      <c r="B166" s="832"/>
      <c r="C166" s="833"/>
      <c r="D166" s="832"/>
      <c r="E166" s="1679"/>
      <c r="F166" s="832"/>
      <c r="G166" s="832" t="s">
        <v>1147</v>
      </c>
      <c r="H166" s="832"/>
    </row>
    <row r="167" spans="1:10" ht="14.25">
      <c r="A167" s="834" t="s">
        <v>1700</v>
      </c>
      <c r="B167" s="833" t="s">
        <v>642</v>
      </c>
      <c r="C167" s="836"/>
      <c r="D167" s="678"/>
      <c r="E167" s="1680" t="s">
        <v>309</v>
      </c>
      <c r="F167" s="678"/>
      <c r="G167" s="675" t="s">
        <v>310</v>
      </c>
      <c r="H167" s="678"/>
    </row>
    <row r="168" spans="1:10" ht="2.25" customHeight="1">
      <c r="A168" s="688"/>
      <c r="B168" s="679"/>
      <c r="C168" s="689"/>
      <c r="D168" s="678"/>
      <c r="F168" s="678"/>
      <c r="G168" s="678"/>
      <c r="H168" s="678"/>
    </row>
    <row r="169" spans="1:10" hidden="1">
      <c r="A169" s="688"/>
      <c r="B169" s="679"/>
      <c r="C169" s="689"/>
      <c r="D169" s="678"/>
      <c r="F169" s="678"/>
      <c r="G169" s="678"/>
      <c r="H169" s="678"/>
      <c r="I169" s="678"/>
    </row>
    <row r="170" spans="1:10" hidden="1">
      <c r="A170" s="688"/>
      <c r="B170" s="679"/>
      <c r="C170" s="689"/>
      <c r="D170" s="678"/>
      <c r="F170" s="678"/>
      <c r="G170" s="678"/>
      <c r="H170" s="678"/>
      <c r="I170" s="678"/>
      <c r="J170" s="678"/>
    </row>
    <row r="171" spans="1:10" hidden="1">
      <c r="A171" s="688"/>
      <c r="B171" s="679"/>
      <c r="C171" s="1000"/>
      <c r="D171" s="678"/>
      <c r="F171" s="678"/>
      <c r="G171" s="678"/>
      <c r="H171" s="678"/>
      <c r="I171" s="678"/>
      <c r="J171" s="678"/>
    </row>
    <row r="172" spans="1:10" hidden="1"/>
    <row r="173" spans="1:10">
      <c r="B173" s="857"/>
    </row>
  </sheetData>
  <mergeCells count="18">
    <mergeCell ref="A160:J160"/>
    <mergeCell ref="A161:J161"/>
    <mergeCell ref="A162:J162"/>
    <mergeCell ref="A14:J14"/>
    <mergeCell ref="A15:J15"/>
    <mergeCell ref="A16:E17"/>
    <mergeCell ref="F16:J17"/>
    <mergeCell ref="F21:I21"/>
    <mergeCell ref="F23:J24"/>
    <mergeCell ref="F29:F30"/>
    <mergeCell ref="G29:J29"/>
    <mergeCell ref="H27:J27"/>
    <mergeCell ref="A13:J13"/>
    <mergeCell ref="F1:J1"/>
    <mergeCell ref="F3:J3"/>
    <mergeCell ref="A10:E10"/>
    <mergeCell ref="A11:E11"/>
    <mergeCell ref="A12:B12"/>
  </mergeCells>
  <pageMargins left="0.7" right="0.7" top="0.75" bottom="0.75" header="0.3" footer="0.3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N170"/>
  <sheetViews>
    <sheetView topLeftCell="A25" workbookViewId="0">
      <selection activeCell="H76" sqref="H76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0.85546875" style="626" customWidth="1"/>
    <col min="5" max="5" width="12.28515625" style="857" customWidth="1"/>
    <col min="6" max="6" width="10.7109375" style="626" customWidth="1"/>
    <col min="7" max="7" width="13.42578125" style="626" customWidth="1"/>
    <col min="8" max="8" width="11.28515625" style="626" customWidth="1"/>
    <col min="9" max="9" width="11.85546875" style="626" customWidth="1"/>
    <col min="10" max="10" width="12.7109375" style="626" customWidth="1"/>
    <col min="11" max="11" width="14.85546875" style="626" customWidth="1"/>
    <col min="12" max="12" width="15.140625" style="626" customWidth="1"/>
    <col min="13" max="16384" width="9.140625" style="626"/>
  </cols>
  <sheetData>
    <row r="1" spans="1:12">
      <c r="A1" s="678"/>
      <c r="B1" s="679"/>
      <c r="C1" s="680"/>
      <c r="D1" s="678"/>
      <c r="E1" s="1531"/>
      <c r="F1" s="2598" t="s">
        <v>32</v>
      </c>
      <c r="G1" s="2598"/>
      <c r="H1" s="2598"/>
      <c r="I1" s="2598"/>
      <c r="J1" s="2598"/>
      <c r="K1" s="678"/>
      <c r="L1" s="678"/>
    </row>
    <row r="2" spans="1:12" hidden="1">
      <c r="A2" s="678"/>
      <c r="B2" s="679"/>
      <c r="C2" s="680"/>
      <c r="D2" s="678"/>
      <c r="E2" s="1531"/>
      <c r="F2" s="682"/>
      <c r="G2" s="682"/>
      <c r="H2" s="682"/>
      <c r="I2" s="682"/>
      <c r="J2" s="682"/>
      <c r="K2" s="678"/>
      <c r="L2" s="678"/>
    </row>
    <row r="3" spans="1:12">
      <c r="A3" s="678"/>
      <c r="B3" s="679"/>
      <c r="C3" s="680"/>
      <c r="D3" s="678"/>
      <c r="E3" s="1531"/>
      <c r="F3" s="2599" t="s">
        <v>890</v>
      </c>
      <c r="G3" s="2599"/>
      <c r="H3" s="2599"/>
      <c r="I3" s="2599"/>
      <c r="J3" s="2599"/>
      <c r="K3" s="678"/>
      <c r="L3" s="678"/>
    </row>
    <row r="4" spans="1:12">
      <c r="A4" s="678"/>
      <c r="B4" s="679"/>
      <c r="C4" s="680"/>
      <c r="D4" s="678"/>
      <c r="E4" s="1531"/>
      <c r="F4" s="683" t="s">
        <v>34</v>
      </c>
      <c r="G4" s="683"/>
      <c r="H4" s="678"/>
      <c r="I4" s="678"/>
      <c r="J4" s="678"/>
      <c r="K4" s="678"/>
      <c r="L4" s="678"/>
    </row>
    <row r="5" spans="1:12">
      <c r="A5" s="678"/>
      <c r="B5" s="836" t="s">
        <v>35</v>
      </c>
      <c r="C5" s="680"/>
      <c r="D5" s="678"/>
      <c r="E5" s="1531"/>
      <c r="F5" s="681"/>
      <c r="G5" s="685" t="s">
        <v>174</v>
      </c>
      <c r="H5" s="678"/>
      <c r="I5" s="678"/>
      <c r="J5" s="678"/>
      <c r="K5" s="678"/>
      <c r="L5" s="678"/>
    </row>
    <row r="6" spans="1:12">
      <c r="A6" s="683" t="s">
        <v>2284</v>
      </c>
      <c r="B6" s="687"/>
      <c r="C6" s="680"/>
      <c r="D6" s="678"/>
      <c r="E6" s="1531" t="s">
        <v>175</v>
      </c>
      <c r="F6" s="683" t="s">
        <v>935</v>
      </c>
      <c r="G6" s="678"/>
      <c r="H6" s="678"/>
      <c r="I6" s="678"/>
      <c r="J6" s="688"/>
      <c r="K6" s="678"/>
      <c r="L6" s="678"/>
    </row>
    <row r="7" spans="1:12">
      <c r="A7" s="688"/>
      <c r="B7" s="837" t="s">
        <v>1701</v>
      </c>
      <c r="C7" s="708"/>
      <c r="D7" s="688"/>
      <c r="E7" s="1681"/>
      <c r="F7" s="688"/>
      <c r="G7" s="688"/>
      <c r="H7" s="678"/>
      <c r="I7" s="678"/>
      <c r="J7" s="678"/>
      <c r="K7" s="688"/>
      <c r="L7" s="688"/>
    </row>
    <row r="8" spans="1:12">
      <c r="A8" s="678"/>
      <c r="B8" s="679"/>
      <c r="C8" s="680"/>
      <c r="D8" s="678"/>
      <c r="E8" s="1531"/>
      <c r="F8" s="681"/>
      <c r="G8" s="678"/>
      <c r="H8" s="678"/>
      <c r="I8" s="678"/>
      <c r="J8" s="678"/>
      <c r="K8" s="678"/>
      <c r="L8" s="678"/>
    </row>
    <row r="9" spans="1:12">
      <c r="A9" s="2602" t="s">
        <v>1156</v>
      </c>
      <c r="B9" s="2602"/>
      <c r="C9" s="2602"/>
      <c r="D9" s="2602"/>
      <c r="E9" s="2602"/>
      <c r="F9" s="681"/>
      <c r="G9" s="690" t="s">
        <v>208</v>
      </c>
      <c r="H9" s="678"/>
      <c r="I9" s="678"/>
      <c r="J9" s="678"/>
      <c r="K9" s="678"/>
      <c r="L9" s="678"/>
    </row>
    <row r="10" spans="1:12">
      <c r="A10" s="2597" t="s">
        <v>903</v>
      </c>
      <c r="B10" s="2597"/>
      <c r="C10" s="2597"/>
      <c r="D10" s="2597"/>
      <c r="E10" s="2597"/>
      <c r="F10" s="681"/>
      <c r="G10" s="678"/>
      <c r="H10" s="678"/>
      <c r="I10" s="678"/>
      <c r="J10" s="678"/>
      <c r="K10" s="678"/>
      <c r="L10" s="678"/>
    </row>
    <row r="11" spans="1:12" s="857" customFormat="1">
      <c r="A11" s="2603" t="s">
        <v>2266</v>
      </c>
      <c r="B11" s="2604"/>
      <c r="C11" s="1530"/>
      <c r="F11" s="1531"/>
      <c r="G11" s="1531"/>
    </row>
    <row r="12" spans="1:12" ht="15.75">
      <c r="A12" s="2632" t="s">
        <v>816</v>
      </c>
      <c r="B12" s="2632"/>
      <c r="C12" s="2632"/>
      <c r="D12" s="2632"/>
      <c r="E12" s="2632"/>
      <c r="F12" s="2632"/>
      <c r="G12" s="2632"/>
      <c r="H12" s="2632"/>
      <c r="I12" s="2632"/>
      <c r="J12" s="2632"/>
      <c r="K12" s="678"/>
      <c r="L12" s="678"/>
    </row>
    <row r="13" spans="1:12" ht="14.25">
      <c r="A13" s="2638" t="s">
        <v>1036</v>
      </c>
      <c r="B13" s="2622"/>
      <c r="C13" s="2622"/>
      <c r="D13" s="2622"/>
      <c r="E13" s="2622"/>
      <c r="F13" s="2622"/>
      <c r="G13" s="2622"/>
      <c r="H13" s="2622"/>
      <c r="I13" s="2622"/>
      <c r="J13" s="2622"/>
      <c r="K13" s="678"/>
      <c r="L13" s="678"/>
    </row>
    <row r="14" spans="1:12" ht="16.5">
      <c r="A14" s="2639" t="s">
        <v>2233</v>
      </c>
      <c r="B14" s="2639"/>
      <c r="C14" s="2639"/>
      <c r="D14" s="2639"/>
      <c r="E14" s="2639"/>
      <c r="F14" s="2639"/>
      <c r="G14" s="2639"/>
      <c r="H14" s="2639"/>
      <c r="I14" s="2639"/>
      <c r="J14" s="2639"/>
      <c r="K14" s="678"/>
      <c r="L14" s="678"/>
    </row>
    <row r="15" spans="1:12" ht="14.25" customHeight="1">
      <c r="A15" s="2619" t="s">
        <v>2229</v>
      </c>
      <c r="B15" s="2619"/>
      <c r="C15" s="2619"/>
      <c r="D15" s="2619"/>
      <c r="E15" s="2619"/>
      <c r="F15" s="2609"/>
      <c r="G15" s="2609"/>
      <c r="H15" s="2609"/>
      <c r="I15" s="2609"/>
      <c r="J15" s="2609"/>
      <c r="K15" s="688"/>
      <c r="L15" s="688"/>
    </row>
    <row r="16" spans="1:12">
      <c r="A16" s="2619"/>
      <c r="B16" s="2619"/>
      <c r="C16" s="2619"/>
      <c r="D16" s="2619"/>
      <c r="E16" s="2619"/>
      <c r="F16" s="2609"/>
      <c r="G16" s="2609"/>
      <c r="H16" s="2609"/>
      <c r="I16" s="2609"/>
      <c r="J16" s="2609"/>
      <c r="K16" s="688"/>
      <c r="L16" s="688"/>
    </row>
    <row r="17" spans="1:14">
      <c r="A17" s="693" t="s">
        <v>1005</v>
      </c>
      <c r="B17" s="694"/>
      <c r="C17" s="694"/>
      <c r="D17" s="694"/>
      <c r="E17" s="1001"/>
      <c r="F17" s="695" t="s">
        <v>332</v>
      </c>
      <c r="G17" s="688"/>
      <c r="H17" s="688"/>
      <c r="I17" s="688"/>
      <c r="J17" s="688"/>
      <c r="K17" s="688"/>
      <c r="L17" s="688"/>
    </row>
    <row r="18" spans="1:14">
      <c r="A18" s="693" t="s">
        <v>257</v>
      </c>
      <c r="B18" s="696"/>
      <c r="C18" s="696"/>
      <c r="D18" s="696"/>
      <c r="E18" s="1683"/>
      <c r="F18" s="693" t="s">
        <v>333</v>
      </c>
      <c r="G18" s="660" t="s">
        <v>562</v>
      </c>
      <c r="H18" s="656">
        <v>4</v>
      </c>
      <c r="I18" s="657">
        <v>1</v>
      </c>
      <c r="J18" s="696"/>
      <c r="K18" s="696"/>
      <c r="L18" s="696"/>
    </row>
    <row r="19" spans="1:14">
      <c r="A19" s="693" t="s">
        <v>334</v>
      </c>
      <c r="B19" s="693"/>
      <c r="C19" s="693"/>
      <c r="D19" s="693"/>
      <c r="E19" s="1684"/>
      <c r="F19" s="696"/>
      <c r="G19" s="693"/>
      <c r="H19" s="696"/>
      <c r="I19" s="693"/>
      <c r="J19" s="693"/>
      <c r="K19" s="693"/>
      <c r="L19" s="693"/>
    </row>
    <row r="20" spans="1:14" ht="32.25" customHeight="1">
      <c r="A20" s="693" t="s">
        <v>926</v>
      </c>
      <c r="B20" s="693"/>
      <c r="C20" s="693"/>
      <c r="D20" s="697"/>
      <c r="E20" s="1812"/>
      <c r="F20" s="2689" t="s">
        <v>232</v>
      </c>
      <c r="G20" s="2690"/>
      <c r="H20" s="2690"/>
      <c r="I20" s="2690"/>
      <c r="J20" s="693"/>
      <c r="K20" s="693"/>
      <c r="L20" s="693"/>
    </row>
    <row r="21" spans="1:14" ht="13.5" customHeight="1">
      <c r="A21" s="693" t="s">
        <v>1660</v>
      </c>
      <c r="B21" s="696"/>
      <c r="C21" s="696"/>
      <c r="D21" s="696"/>
      <c r="E21" s="1683"/>
      <c r="F21" s="693" t="s">
        <v>937</v>
      </c>
      <c r="G21" s="693"/>
      <c r="H21" s="693"/>
      <c r="I21" s="696"/>
      <c r="J21" s="698"/>
      <c r="K21" s="696"/>
      <c r="L21" s="696"/>
    </row>
    <row r="22" spans="1:14" ht="12" customHeight="1">
      <c r="A22" s="696" t="s">
        <v>207</v>
      </c>
      <c r="B22" s="698"/>
      <c r="C22" s="699"/>
      <c r="D22" s="696"/>
      <c r="E22" s="1683"/>
      <c r="F22" s="2611" t="s">
        <v>942</v>
      </c>
      <c r="G22" s="2611"/>
      <c r="H22" s="2611"/>
      <c r="I22" s="2611"/>
      <c r="J22" s="2611"/>
      <c r="K22" s="696"/>
      <c r="L22" s="696"/>
    </row>
    <row r="23" spans="1:14" ht="13.5" thickBot="1">
      <c r="A23" s="695" t="s">
        <v>223</v>
      </c>
      <c r="B23" s="700"/>
      <c r="C23" s="701"/>
      <c r="D23" s="700"/>
      <c r="E23" s="1683"/>
      <c r="F23" s="2611"/>
      <c r="G23" s="2611"/>
      <c r="H23" s="2611"/>
      <c r="I23" s="2611"/>
      <c r="J23" s="2611"/>
      <c r="K23" s="696"/>
      <c r="L23" s="696"/>
    </row>
    <row r="24" spans="1:14" ht="13.5" thickBot="1">
      <c r="A24" s="693" t="s">
        <v>116</v>
      </c>
      <c r="B24" s="696"/>
      <c r="C24" s="699"/>
      <c r="D24" s="698"/>
      <c r="E24" s="1686"/>
      <c r="G24" s="703"/>
      <c r="H24" s="704"/>
      <c r="I24" s="705"/>
      <c r="K24" s="698"/>
      <c r="L24" s="698"/>
    </row>
    <row r="25" spans="1:14" ht="13.5" thickBot="1">
      <c r="A25" s="693" t="s">
        <v>418</v>
      </c>
      <c r="B25" s="696"/>
      <c r="C25" s="696"/>
      <c r="D25" s="700"/>
      <c r="E25" s="1687"/>
      <c r="F25" s="700"/>
      <c r="G25" s="706" t="s">
        <v>419</v>
      </c>
      <c r="H25" s="696"/>
      <c r="I25" s="698"/>
      <c r="J25" s="698"/>
      <c r="K25" s="700"/>
      <c r="L25" s="700"/>
    </row>
    <row r="26" spans="1:14" ht="13.5" thickBot="1">
      <c r="A26" s="693" t="s">
        <v>420</v>
      </c>
      <c r="B26" s="707"/>
      <c r="C26" s="708"/>
      <c r="D26" s="699"/>
      <c r="E26" s="1688"/>
      <c r="F26" s="710"/>
      <c r="G26" s="688"/>
      <c r="H26" s="2618">
        <v>900272320053</v>
      </c>
      <c r="I26" s="2618"/>
      <c r="J26" s="2618"/>
      <c r="K26" s="688"/>
      <c r="L26" s="688"/>
    </row>
    <row r="27" spans="1:14" ht="4.5" customHeight="1" thickBot="1"/>
    <row r="28" spans="1:14" ht="49.5" customHeight="1" thickBot="1">
      <c r="A28" s="711" t="s">
        <v>406</v>
      </c>
      <c r="B28" s="712" t="s">
        <v>421</v>
      </c>
      <c r="C28" s="713"/>
      <c r="D28" s="712" t="s">
        <v>422</v>
      </c>
      <c r="E28" s="1462"/>
      <c r="F28" s="2612" t="s">
        <v>362</v>
      </c>
      <c r="G28" s="2614" t="s">
        <v>363</v>
      </c>
      <c r="H28" s="2615"/>
      <c r="I28" s="2615"/>
      <c r="J28" s="2616"/>
    </row>
    <row r="29" spans="1:14" ht="69.75" customHeight="1" thickBot="1">
      <c r="A29" s="715"/>
      <c r="B29" s="716" t="s">
        <v>349</v>
      </c>
      <c r="C29" s="717" t="s">
        <v>671</v>
      </c>
      <c r="D29" s="718" t="s">
        <v>796</v>
      </c>
      <c r="E29" s="1463" t="s">
        <v>971</v>
      </c>
      <c r="F29" s="2613"/>
      <c r="G29" s="718" t="s">
        <v>972</v>
      </c>
      <c r="H29" s="718" t="s">
        <v>973</v>
      </c>
      <c r="I29" s="718" t="s">
        <v>974</v>
      </c>
      <c r="J29" s="718" t="s">
        <v>975</v>
      </c>
      <c r="M29" s="704"/>
      <c r="N29" s="698"/>
    </row>
    <row r="30" spans="1:14" ht="13.5" thickBot="1">
      <c r="A30" s="720" t="s">
        <v>976</v>
      </c>
      <c r="B30" s="721" t="s">
        <v>977</v>
      </c>
      <c r="C30" s="722" t="s">
        <v>978</v>
      </c>
      <c r="D30" s="723" t="s">
        <v>739</v>
      </c>
      <c r="E30" s="1464" t="s">
        <v>740</v>
      </c>
      <c r="F30" s="723" t="s">
        <v>672</v>
      </c>
      <c r="G30" s="724">
        <v>4</v>
      </c>
      <c r="H30" s="725">
        <v>5</v>
      </c>
      <c r="I30" s="726">
        <v>6</v>
      </c>
      <c r="J30" s="725">
        <v>7</v>
      </c>
    </row>
    <row r="31" spans="1:14" ht="35.25" customHeight="1" thickBot="1">
      <c r="A31" s="720">
        <v>1100000</v>
      </c>
      <c r="B31" s="727" t="s">
        <v>1661</v>
      </c>
      <c r="C31" s="728" t="s">
        <v>358</v>
      </c>
      <c r="D31" s="842">
        <f>D76+D66+D91+D112+D62</f>
        <v>40000</v>
      </c>
      <c r="E31" s="1120">
        <f>E62</f>
        <v>0</v>
      </c>
      <c r="F31" s="842">
        <f>F66+F76+F91+F112+F62</f>
        <v>40000</v>
      </c>
      <c r="G31" s="842">
        <f>G66+G76+G91+G112+G62</f>
        <v>9000</v>
      </c>
      <c r="H31" s="842">
        <f>H66+H76+H91+H112+H62</f>
        <v>18000</v>
      </c>
      <c r="I31" s="842">
        <f>I66+I76+I91+I112+I62</f>
        <v>6521</v>
      </c>
      <c r="J31" s="842">
        <f>F31</f>
        <v>40000</v>
      </c>
    </row>
    <row r="32" spans="1:14" ht="49.5" hidden="1" customHeight="1" thickBot="1">
      <c r="A32" s="720">
        <v>1110000</v>
      </c>
      <c r="B32" s="730" t="s">
        <v>1662</v>
      </c>
      <c r="C32" s="728" t="s">
        <v>358</v>
      </c>
      <c r="D32" s="843">
        <v>0</v>
      </c>
      <c r="E32" s="1138">
        <v>0</v>
      </c>
      <c r="F32" s="843">
        <v>0</v>
      </c>
      <c r="G32" s="843">
        <v>0</v>
      </c>
      <c r="H32" s="843">
        <v>0</v>
      </c>
      <c r="I32" s="843">
        <v>0</v>
      </c>
      <c r="J32" s="843">
        <v>0</v>
      </c>
    </row>
    <row r="33" spans="1:10" ht="12.75" customHeight="1">
      <c r="A33" s="732">
        <v>1110000</v>
      </c>
      <c r="B33" s="733" t="s">
        <v>803</v>
      </c>
      <c r="C33" s="734" t="s">
        <v>358</v>
      </c>
      <c r="D33" s="844">
        <v>0</v>
      </c>
      <c r="E33" s="1465">
        <v>0</v>
      </c>
      <c r="F33" s="844">
        <v>0</v>
      </c>
      <c r="G33" s="844">
        <v>0</v>
      </c>
      <c r="H33" s="844">
        <v>0</v>
      </c>
      <c r="I33" s="844">
        <v>0</v>
      </c>
      <c r="J33" s="844">
        <v>0</v>
      </c>
    </row>
    <row r="34" spans="1:10" ht="1.5" hidden="1" customHeight="1">
      <c r="A34" s="736">
        <v>1111000</v>
      </c>
      <c r="B34" s="737" t="s">
        <v>673</v>
      </c>
      <c r="C34" s="738" t="s">
        <v>804</v>
      </c>
      <c r="D34" s="845"/>
      <c r="E34" s="882"/>
      <c r="F34" s="845"/>
      <c r="G34" s="845"/>
      <c r="H34" s="845"/>
      <c r="I34" s="845"/>
      <c r="J34" s="845"/>
    </row>
    <row r="35" spans="1:10" ht="25.5" hidden="1">
      <c r="A35" s="740">
        <v>1112000</v>
      </c>
      <c r="B35" s="741" t="s">
        <v>271</v>
      </c>
      <c r="C35" s="742" t="s">
        <v>805</v>
      </c>
      <c r="D35" s="846"/>
      <c r="E35" s="853"/>
      <c r="F35" s="846"/>
      <c r="G35" s="846"/>
      <c r="H35" s="846"/>
      <c r="I35" s="846"/>
      <c r="J35" s="846"/>
    </row>
    <row r="36" spans="1:10" ht="25.5" hidden="1">
      <c r="A36" s="740">
        <v>1113000</v>
      </c>
      <c r="B36" s="741" t="s">
        <v>806</v>
      </c>
      <c r="C36" s="742" t="s">
        <v>807</v>
      </c>
      <c r="D36" s="846"/>
      <c r="E36" s="853"/>
      <c r="F36" s="846"/>
      <c r="G36" s="846"/>
      <c r="H36" s="846"/>
      <c r="I36" s="846"/>
      <c r="J36" s="846"/>
    </row>
    <row r="37" spans="1:10" ht="38.25" hidden="1">
      <c r="A37" s="740">
        <v>1114000</v>
      </c>
      <c r="B37" s="741" t="s">
        <v>398</v>
      </c>
      <c r="C37" s="742" t="s">
        <v>399</v>
      </c>
      <c r="D37" s="846"/>
      <c r="E37" s="853"/>
      <c r="F37" s="846"/>
      <c r="G37" s="846"/>
      <c r="H37" s="846"/>
      <c r="I37" s="846"/>
      <c r="J37" s="846"/>
    </row>
    <row r="38" spans="1:10" hidden="1">
      <c r="A38" s="740">
        <v>1115000</v>
      </c>
      <c r="B38" s="741" t="s">
        <v>615</v>
      </c>
      <c r="C38" s="742" t="s">
        <v>388</v>
      </c>
      <c r="D38" s="846"/>
      <c r="E38" s="853"/>
      <c r="F38" s="846"/>
      <c r="G38" s="846"/>
      <c r="H38" s="846"/>
      <c r="I38" s="846"/>
      <c r="J38" s="846"/>
    </row>
    <row r="39" spans="1:10" ht="25.5" hidden="1">
      <c r="A39" s="740">
        <v>1116000</v>
      </c>
      <c r="B39" s="741" t="s">
        <v>1024</v>
      </c>
      <c r="C39" s="742" t="s">
        <v>389</v>
      </c>
      <c r="D39" s="846"/>
      <c r="E39" s="853"/>
      <c r="F39" s="846"/>
      <c r="G39" s="846"/>
      <c r="H39" s="846"/>
      <c r="I39" s="846"/>
      <c r="J39" s="846"/>
    </row>
    <row r="40" spans="1:10" ht="39" hidden="1" thickBot="1">
      <c r="A40" s="744">
        <v>1117000</v>
      </c>
      <c r="B40" s="745" t="s">
        <v>19</v>
      </c>
      <c r="C40" s="746" t="s">
        <v>20</v>
      </c>
      <c r="D40" s="847"/>
      <c r="E40" s="852"/>
      <c r="F40" s="847"/>
      <c r="G40" s="847"/>
      <c r="H40" s="847"/>
      <c r="I40" s="847"/>
      <c r="J40" s="847"/>
    </row>
    <row r="41" spans="1:10" ht="29.25" hidden="1" thickBot="1">
      <c r="A41" s="748">
        <v>1120000</v>
      </c>
      <c r="B41" s="749" t="s">
        <v>21</v>
      </c>
      <c r="C41" s="728" t="s">
        <v>358</v>
      </c>
      <c r="D41" s="849">
        <f t="shared" ref="D41:J41" si="0">D62</f>
        <v>30000</v>
      </c>
      <c r="E41" s="1123">
        <f t="shared" si="0"/>
        <v>0</v>
      </c>
      <c r="F41" s="849">
        <f t="shared" si="0"/>
        <v>30000</v>
      </c>
      <c r="G41" s="849">
        <f t="shared" si="0"/>
        <v>7000</v>
      </c>
      <c r="H41" s="849">
        <f t="shared" si="0"/>
        <v>14000</v>
      </c>
      <c r="I41" s="849">
        <f t="shared" si="0"/>
        <v>21</v>
      </c>
      <c r="J41" s="849">
        <f t="shared" si="0"/>
        <v>30000</v>
      </c>
    </row>
    <row r="42" spans="1:10" ht="13.5" hidden="1" customHeight="1">
      <c r="A42" s="732">
        <v>1121000</v>
      </c>
      <c r="B42" s="751" t="s">
        <v>22</v>
      </c>
      <c r="C42" s="752"/>
      <c r="D42" s="850">
        <v>0</v>
      </c>
      <c r="E42" s="862">
        <v>0</v>
      </c>
      <c r="F42" s="850">
        <v>0</v>
      </c>
      <c r="G42" s="850">
        <v>0</v>
      </c>
      <c r="H42" s="850">
        <v>0</v>
      </c>
      <c r="I42" s="850">
        <v>0</v>
      </c>
      <c r="J42" s="850">
        <v>0</v>
      </c>
    </row>
    <row r="43" spans="1:10" ht="25.5" hidden="1">
      <c r="A43" s="740">
        <v>1121100</v>
      </c>
      <c r="B43" s="753" t="s">
        <v>380</v>
      </c>
      <c r="C43" s="742" t="s">
        <v>381</v>
      </c>
      <c r="D43" s="860"/>
      <c r="E43" s="861"/>
      <c r="F43" s="860"/>
      <c r="G43" s="860"/>
      <c r="H43" s="860"/>
      <c r="I43" s="860"/>
      <c r="J43" s="860"/>
    </row>
    <row r="44" spans="1:10" hidden="1">
      <c r="A44" s="740">
        <v>1121200</v>
      </c>
      <c r="B44" s="754" t="s">
        <v>1663</v>
      </c>
      <c r="C44" s="742" t="s">
        <v>383</v>
      </c>
      <c r="D44" s="860"/>
      <c r="E44" s="861"/>
      <c r="F44" s="860"/>
      <c r="G44" s="860"/>
      <c r="H44" s="860"/>
      <c r="I44" s="860"/>
      <c r="J44" s="860">
        <v>0</v>
      </c>
    </row>
    <row r="45" spans="1:10" hidden="1">
      <c r="A45" s="740">
        <v>1121300</v>
      </c>
      <c r="B45" s="753" t="s">
        <v>769</v>
      </c>
      <c r="C45" s="742" t="s">
        <v>384</v>
      </c>
      <c r="D45" s="860"/>
      <c r="E45" s="861"/>
      <c r="F45" s="860"/>
      <c r="G45" s="860"/>
      <c r="H45" s="860"/>
      <c r="I45" s="860"/>
      <c r="J45" s="860"/>
    </row>
    <row r="46" spans="1:10" hidden="1">
      <c r="A46" s="740">
        <v>1121400</v>
      </c>
      <c r="B46" s="753" t="s">
        <v>770</v>
      </c>
      <c r="C46" s="742" t="s">
        <v>385</v>
      </c>
      <c r="D46" s="860"/>
      <c r="E46" s="861"/>
      <c r="F46" s="860"/>
      <c r="G46" s="860"/>
      <c r="H46" s="860"/>
      <c r="I46" s="860"/>
      <c r="J46" s="860"/>
    </row>
    <row r="47" spans="1:10" hidden="1">
      <c r="A47" s="740">
        <v>1121500</v>
      </c>
      <c r="B47" s="753" t="s">
        <v>69</v>
      </c>
      <c r="C47" s="742" t="s">
        <v>386</v>
      </c>
      <c r="D47" s="850"/>
      <c r="E47" s="862"/>
      <c r="F47" s="850"/>
      <c r="G47" s="850"/>
      <c r="H47" s="850"/>
      <c r="I47" s="850"/>
      <c r="J47" s="850"/>
    </row>
    <row r="48" spans="1:10" hidden="1">
      <c r="A48" s="740">
        <v>1121600</v>
      </c>
      <c r="B48" s="753" t="s">
        <v>70</v>
      </c>
      <c r="C48" s="742" t="s">
        <v>387</v>
      </c>
      <c r="D48" s="860"/>
      <c r="E48" s="861"/>
      <c r="F48" s="860"/>
      <c r="G48" s="860"/>
      <c r="H48" s="860"/>
      <c r="I48" s="860"/>
      <c r="J48" s="860"/>
    </row>
    <row r="49" spans="1:11" ht="13.5" hidden="1" thickBot="1">
      <c r="A49" s="756">
        <v>1121700</v>
      </c>
      <c r="B49" s="757" t="s">
        <v>71</v>
      </c>
      <c r="C49" s="746" t="s">
        <v>766</v>
      </c>
      <c r="D49" s="855"/>
      <c r="E49" s="856"/>
      <c r="F49" s="855"/>
      <c r="G49" s="855"/>
      <c r="H49" s="855"/>
      <c r="I49" s="855"/>
      <c r="J49" s="855"/>
    </row>
    <row r="50" spans="1:11" ht="28.5" hidden="1">
      <c r="A50" s="732">
        <v>1122000</v>
      </c>
      <c r="B50" s="758" t="s">
        <v>767</v>
      </c>
      <c r="C50" s="734" t="s">
        <v>358</v>
      </c>
      <c r="D50" s="858">
        <v>0</v>
      </c>
      <c r="E50" s="859">
        <v>0</v>
      </c>
      <c r="F50" s="858">
        <v>0</v>
      </c>
      <c r="G50" s="858">
        <v>0</v>
      </c>
      <c r="H50" s="858">
        <v>0</v>
      </c>
      <c r="I50" s="858">
        <v>0</v>
      </c>
      <c r="J50" s="858">
        <v>0</v>
      </c>
    </row>
    <row r="51" spans="1:11" hidden="1">
      <c r="A51" s="760">
        <v>1122100</v>
      </c>
      <c r="B51" s="753" t="s">
        <v>72</v>
      </c>
      <c r="C51" s="738" t="s">
        <v>768</v>
      </c>
      <c r="D51" s="860"/>
      <c r="E51" s="861"/>
      <c r="F51" s="860"/>
      <c r="G51" s="860"/>
      <c r="H51" s="860"/>
      <c r="I51" s="860"/>
      <c r="J51" s="860"/>
    </row>
    <row r="52" spans="1:11" hidden="1">
      <c r="A52" s="760">
        <v>1122200</v>
      </c>
      <c r="B52" s="753" t="s">
        <v>487</v>
      </c>
      <c r="C52" s="742" t="s">
        <v>1021</v>
      </c>
      <c r="D52" s="860"/>
      <c r="E52" s="861"/>
      <c r="F52" s="860"/>
      <c r="G52" s="860"/>
      <c r="H52" s="860"/>
      <c r="I52" s="860"/>
      <c r="J52" s="860"/>
    </row>
    <row r="53" spans="1:11" ht="13.5" hidden="1" thickBot="1">
      <c r="A53" s="748">
        <v>1122300</v>
      </c>
      <c r="B53" s="757" t="s">
        <v>148</v>
      </c>
      <c r="C53" s="746" t="s">
        <v>1022</v>
      </c>
      <c r="D53" s="855"/>
      <c r="E53" s="856"/>
      <c r="F53" s="855"/>
      <c r="G53" s="855"/>
      <c r="H53" s="855"/>
      <c r="I53" s="855"/>
      <c r="J53" s="855"/>
    </row>
    <row r="54" spans="1:11" ht="28.5" hidden="1">
      <c r="A54" s="732">
        <v>1123000</v>
      </c>
      <c r="B54" s="758" t="s">
        <v>364</v>
      </c>
      <c r="C54" s="734" t="s">
        <v>358</v>
      </c>
      <c r="D54" s="858">
        <v>0</v>
      </c>
      <c r="E54" s="859">
        <v>0</v>
      </c>
      <c r="F54" s="858">
        <v>0</v>
      </c>
      <c r="G54" s="858">
        <v>0</v>
      </c>
      <c r="H54" s="858">
        <v>0</v>
      </c>
      <c r="I54" s="858">
        <v>0</v>
      </c>
      <c r="J54" s="858">
        <v>0</v>
      </c>
    </row>
    <row r="55" spans="1:11" hidden="1">
      <c r="A55" s="760">
        <v>1123100</v>
      </c>
      <c r="B55" s="753" t="s">
        <v>149</v>
      </c>
      <c r="C55" s="738" t="s">
        <v>365</v>
      </c>
      <c r="D55" s="860"/>
      <c r="E55" s="861"/>
      <c r="F55" s="860"/>
      <c r="G55" s="860"/>
      <c r="H55" s="860"/>
      <c r="I55" s="860"/>
      <c r="J55" s="860"/>
    </row>
    <row r="56" spans="1:11" hidden="1">
      <c r="A56" s="760">
        <v>1123200</v>
      </c>
      <c r="B56" s="753" t="s">
        <v>150</v>
      </c>
      <c r="C56" s="742" t="s">
        <v>366</v>
      </c>
      <c r="D56" s="860"/>
      <c r="E56" s="861"/>
      <c r="F56" s="860"/>
      <c r="G56" s="860"/>
      <c r="H56" s="860"/>
      <c r="I56" s="860"/>
      <c r="J56" s="860"/>
    </row>
    <row r="57" spans="1:11" ht="25.5" hidden="1">
      <c r="A57" s="760">
        <v>1123300</v>
      </c>
      <c r="B57" s="753" t="s">
        <v>151</v>
      </c>
      <c r="C57" s="742" t="s">
        <v>367</v>
      </c>
      <c r="D57" s="860"/>
      <c r="E57" s="861"/>
      <c r="F57" s="860"/>
      <c r="G57" s="860"/>
      <c r="H57" s="860"/>
      <c r="I57" s="860"/>
      <c r="J57" s="860"/>
    </row>
    <row r="58" spans="1:11" hidden="1">
      <c r="A58" s="760">
        <v>1123400</v>
      </c>
      <c r="B58" s="753" t="s">
        <v>556</v>
      </c>
      <c r="C58" s="742" t="s">
        <v>368</v>
      </c>
      <c r="D58" s="860"/>
      <c r="E58" s="861"/>
      <c r="F58" s="860"/>
      <c r="G58" s="860"/>
      <c r="H58" s="860"/>
      <c r="I58" s="860"/>
      <c r="J58" s="860"/>
    </row>
    <row r="59" spans="1:11" hidden="1">
      <c r="A59" s="760">
        <v>1123500</v>
      </c>
      <c r="B59" s="761" t="s">
        <v>557</v>
      </c>
      <c r="C59" s="762">
        <v>423500</v>
      </c>
      <c r="D59" s="860"/>
      <c r="E59" s="861"/>
      <c r="F59" s="860"/>
      <c r="G59" s="860"/>
      <c r="H59" s="860"/>
      <c r="I59" s="860"/>
      <c r="J59" s="860"/>
    </row>
    <row r="60" spans="1:11" ht="25.5" hidden="1">
      <c r="A60" s="760">
        <v>1123600</v>
      </c>
      <c r="B60" s="753" t="s">
        <v>186</v>
      </c>
      <c r="C60" s="742" t="s">
        <v>369</v>
      </c>
      <c r="D60" s="860"/>
      <c r="E60" s="861"/>
      <c r="F60" s="860"/>
      <c r="G60" s="860"/>
      <c r="H60" s="860"/>
      <c r="I60" s="860"/>
      <c r="J60" s="860"/>
    </row>
    <row r="61" spans="1:11" hidden="1">
      <c r="A61" s="760">
        <v>1123700</v>
      </c>
      <c r="B61" s="753" t="s">
        <v>187</v>
      </c>
      <c r="C61" s="742" t="s">
        <v>370</v>
      </c>
      <c r="D61" s="860"/>
      <c r="E61" s="861"/>
      <c r="F61" s="860"/>
      <c r="G61" s="860"/>
      <c r="H61" s="860"/>
      <c r="I61" s="860"/>
      <c r="J61" s="860"/>
    </row>
    <row r="62" spans="1:11" ht="21.75" customHeight="1" thickBot="1">
      <c r="A62" s="748">
        <v>1123800</v>
      </c>
      <c r="B62" s="757" t="s">
        <v>188</v>
      </c>
      <c r="C62" s="746" t="s">
        <v>371</v>
      </c>
      <c r="D62" s="855">
        <v>30000</v>
      </c>
      <c r="E62" s="856">
        <v>0</v>
      </c>
      <c r="F62" s="855">
        <f>D62+E62</f>
        <v>30000</v>
      </c>
      <c r="G62" s="855">
        <v>7000</v>
      </c>
      <c r="H62" s="855">
        <v>14000</v>
      </c>
      <c r="I62" s="855">
        <v>21</v>
      </c>
      <c r="J62" s="855">
        <f>F62</f>
        <v>30000</v>
      </c>
      <c r="K62" s="1856"/>
    </row>
    <row r="63" spans="1:11" ht="28.5" hidden="1">
      <c r="A63" s="732">
        <v>1124000</v>
      </c>
      <c r="B63" s="758" t="s">
        <v>213</v>
      </c>
      <c r="C63" s="734" t="s">
        <v>358</v>
      </c>
      <c r="D63" s="851">
        <v>0</v>
      </c>
      <c r="E63" s="854">
        <v>0</v>
      </c>
      <c r="F63" s="851">
        <v>0</v>
      </c>
      <c r="G63" s="851">
        <v>0</v>
      </c>
      <c r="H63" s="851">
        <v>0</v>
      </c>
      <c r="I63" s="851">
        <v>0</v>
      </c>
      <c r="J63" s="851">
        <v>0</v>
      </c>
    </row>
    <row r="64" spans="1:11" ht="25.5" hidden="1" customHeight="1" thickBot="1">
      <c r="A64" s="748">
        <v>1124100</v>
      </c>
      <c r="B64" s="757" t="s">
        <v>189</v>
      </c>
      <c r="C64" s="746" t="s">
        <v>214</v>
      </c>
      <c r="D64" s="847"/>
      <c r="E64" s="852"/>
      <c r="F64" s="847"/>
      <c r="G64" s="847"/>
      <c r="H64" s="847"/>
      <c r="I64" s="847"/>
      <c r="J64" s="847"/>
    </row>
    <row r="65" spans="1:10" ht="28.5">
      <c r="A65" s="732">
        <v>1125000</v>
      </c>
      <c r="B65" s="758" t="s">
        <v>918</v>
      </c>
      <c r="C65" s="734" t="s">
        <v>358</v>
      </c>
      <c r="D65" s="851">
        <v>0</v>
      </c>
      <c r="E65" s="854">
        <v>0</v>
      </c>
      <c r="F65" s="851">
        <v>0</v>
      </c>
      <c r="G65" s="851">
        <v>0</v>
      </c>
      <c r="H65" s="851">
        <v>0</v>
      </c>
      <c r="I65" s="851">
        <v>0</v>
      </c>
      <c r="J65" s="851">
        <v>0</v>
      </c>
    </row>
    <row r="66" spans="1:10" ht="29.25" customHeight="1">
      <c r="A66" s="760">
        <v>1125100</v>
      </c>
      <c r="B66" s="753" t="s">
        <v>190</v>
      </c>
      <c r="C66" s="738" t="s">
        <v>919</v>
      </c>
      <c r="D66" s="860">
        <v>5000</v>
      </c>
      <c r="E66" s="2151">
        <v>-1000</v>
      </c>
      <c r="F66" s="860">
        <f>D66+E66</f>
        <v>4000</v>
      </c>
      <c r="G66" s="860">
        <v>1000</v>
      </c>
      <c r="H66" s="860">
        <v>2000</v>
      </c>
      <c r="I66" s="860">
        <v>3500</v>
      </c>
      <c r="J66" s="860">
        <f>F66</f>
        <v>4000</v>
      </c>
    </row>
    <row r="67" spans="1:10" ht="25.5" hidden="1" customHeight="1" thickBot="1">
      <c r="A67" s="748">
        <v>1125200</v>
      </c>
      <c r="B67" s="757" t="s">
        <v>703</v>
      </c>
      <c r="C67" s="746" t="s">
        <v>1031</v>
      </c>
      <c r="D67" s="855"/>
      <c r="E67" s="2152"/>
      <c r="F67" s="855"/>
      <c r="G67" s="855"/>
      <c r="H67" s="855"/>
      <c r="I67" s="855"/>
      <c r="J67" s="855"/>
    </row>
    <row r="68" spans="1:10" ht="14.25" hidden="1">
      <c r="A68" s="732">
        <v>1126000</v>
      </c>
      <c r="B68" s="758" t="s">
        <v>1032</v>
      </c>
      <c r="C68" s="734" t="s">
        <v>358</v>
      </c>
      <c r="D68" s="851">
        <v>0</v>
      </c>
      <c r="E68" s="2153">
        <v>0</v>
      </c>
      <c r="F68" s="851">
        <v>0</v>
      </c>
      <c r="G68" s="851">
        <v>0</v>
      </c>
      <c r="H68" s="851">
        <v>0</v>
      </c>
      <c r="I68" s="851">
        <v>0</v>
      </c>
      <c r="J68" s="851">
        <v>0</v>
      </c>
    </row>
    <row r="69" spans="1:10" hidden="1">
      <c r="A69" s="732">
        <v>1126100</v>
      </c>
      <c r="B69" s="753" t="s">
        <v>983</v>
      </c>
      <c r="C69" s="738" t="s">
        <v>1033</v>
      </c>
      <c r="D69" s="846"/>
      <c r="E69" s="2154"/>
      <c r="F69" s="846"/>
      <c r="G69" s="846"/>
      <c r="H69" s="846"/>
      <c r="I69" s="846"/>
      <c r="J69" s="846"/>
    </row>
    <row r="70" spans="1:10" hidden="1">
      <c r="A70" s="732">
        <v>1126200</v>
      </c>
      <c r="B70" s="753" t="s">
        <v>984</v>
      </c>
      <c r="C70" s="742" t="s">
        <v>1034</v>
      </c>
      <c r="D70" s="846"/>
      <c r="E70" s="2154"/>
      <c r="F70" s="846"/>
      <c r="G70" s="846"/>
      <c r="H70" s="846"/>
      <c r="I70" s="846"/>
      <c r="J70" s="846"/>
    </row>
    <row r="71" spans="1:10" hidden="1">
      <c r="A71" s="732">
        <v>1126300</v>
      </c>
      <c r="B71" s="753" t="s">
        <v>390</v>
      </c>
      <c r="C71" s="742" t="s">
        <v>391</v>
      </c>
      <c r="D71" s="846"/>
      <c r="E71" s="2154"/>
      <c r="F71" s="846"/>
      <c r="G71" s="846"/>
      <c r="H71" s="846"/>
      <c r="I71" s="846"/>
      <c r="J71" s="846"/>
    </row>
    <row r="72" spans="1:10" hidden="1">
      <c r="A72" s="740">
        <v>1126400</v>
      </c>
      <c r="B72" s="763" t="s">
        <v>985</v>
      </c>
      <c r="C72" s="742" t="s">
        <v>392</v>
      </c>
      <c r="D72" s="846"/>
      <c r="E72" s="2154"/>
      <c r="F72" s="846"/>
      <c r="G72" s="846"/>
      <c r="H72" s="846"/>
      <c r="I72" s="846"/>
      <c r="J72" s="846"/>
    </row>
    <row r="73" spans="1:10" ht="25.5" hidden="1">
      <c r="A73" s="744">
        <v>1126500</v>
      </c>
      <c r="B73" s="764" t="s">
        <v>943</v>
      </c>
      <c r="C73" s="742" t="s">
        <v>393</v>
      </c>
      <c r="D73" s="846"/>
      <c r="E73" s="2154"/>
      <c r="F73" s="846"/>
      <c r="G73" s="846"/>
      <c r="H73" s="846"/>
      <c r="I73" s="846"/>
      <c r="J73" s="846"/>
    </row>
    <row r="74" spans="1:10" hidden="1">
      <c r="A74" s="740">
        <v>1126600</v>
      </c>
      <c r="B74" s="763" t="s">
        <v>229</v>
      </c>
      <c r="C74" s="742" t="s">
        <v>394</v>
      </c>
      <c r="D74" s="846"/>
      <c r="E74" s="2154"/>
      <c r="F74" s="846"/>
      <c r="G74" s="846"/>
      <c r="H74" s="846"/>
      <c r="I74" s="846"/>
      <c r="J74" s="846"/>
    </row>
    <row r="75" spans="1:10" hidden="1">
      <c r="A75" s="740">
        <v>1126700</v>
      </c>
      <c r="B75" s="763" t="s">
        <v>230</v>
      </c>
      <c r="C75" s="742" t="s">
        <v>395</v>
      </c>
      <c r="D75" s="846"/>
      <c r="E75" s="2154"/>
      <c r="F75" s="846"/>
      <c r="G75" s="846"/>
      <c r="H75" s="846"/>
      <c r="I75" s="846"/>
      <c r="J75" s="846"/>
    </row>
    <row r="76" spans="1:10" ht="30.75" customHeight="1" thickBot="1">
      <c r="A76" s="756">
        <v>1126800</v>
      </c>
      <c r="B76" s="765" t="s">
        <v>480</v>
      </c>
      <c r="C76" s="746" t="s">
        <v>396</v>
      </c>
      <c r="D76" s="855">
        <v>5000</v>
      </c>
      <c r="E76" s="2152">
        <v>1000</v>
      </c>
      <c r="F76" s="856">
        <f>D76+E76</f>
        <v>6000</v>
      </c>
      <c r="G76" s="856">
        <v>1000</v>
      </c>
      <c r="H76" s="856">
        <v>2000</v>
      </c>
      <c r="I76" s="856">
        <v>3000</v>
      </c>
      <c r="J76" s="855">
        <f>F76</f>
        <v>6000</v>
      </c>
    </row>
    <row r="77" spans="1:10" ht="14.25" hidden="1">
      <c r="A77" s="766">
        <v>1130000</v>
      </c>
      <c r="B77" s="767" t="s">
        <v>294</v>
      </c>
      <c r="C77" s="734" t="s">
        <v>358</v>
      </c>
      <c r="D77" s="851">
        <v>0</v>
      </c>
      <c r="E77" s="854">
        <v>0</v>
      </c>
      <c r="F77" s="854">
        <v>0</v>
      </c>
      <c r="G77" s="854">
        <v>0</v>
      </c>
      <c r="H77" s="854">
        <v>0</v>
      </c>
      <c r="I77" s="854">
        <v>0</v>
      </c>
      <c r="J77" s="851">
        <v>0</v>
      </c>
    </row>
    <row r="78" spans="1:10" hidden="1">
      <c r="A78" s="766">
        <v>1130100</v>
      </c>
      <c r="B78" s="763" t="s">
        <v>481</v>
      </c>
      <c r="C78" s="738" t="s">
        <v>295</v>
      </c>
      <c r="D78" s="846"/>
      <c r="E78" s="853"/>
      <c r="F78" s="853"/>
      <c r="G78" s="853"/>
      <c r="H78" s="853"/>
      <c r="I78" s="853"/>
      <c r="J78" s="846"/>
    </row>
    <row r="79" spans="1:10" hidden="1">
      <c r="A79" s="766">
        <v>1130200</v>
      </c>
      <c r="B79" s="763" t="s">
        <v>482</v>
      </c>
      <c r="C79" s="742" t="s">
        <v>296</v>
      </c>
      <c r="D79" s="846"/>
      <c r="E79" s="853"/>
      <c r="F79" s="853"/>
      <c r="G79" s="853"/>
      <c r="H79" s="853"/>
      <c r="I79" s="853"/>
      <c r="J79" s="846"/>
    </row>
    <row r="80" spans="1:10" hidden="1">
      <c r="A80" s="766">
        <v>1130300</v>
      </c>
      <c r="B80" s="763" t="s">
        <v>483</v>
      </c>
      <c r="C80" s="742" t="s">
        <v>297</v>
      </c>
      <c r="D80" s="846"/>
      <c r="E80" s="853"/>
      <c r="F80" s="853"/>
      <c r="G80" s="853"/>
      <c r="H80" s="853"/>
      <c r="I80" s="853"/>
      <c r="J80" s="846"/>
    </row>
    <row r="81" spans="1:10" hidden="1">
      <c r="A81" s="766">
        <v>1130400</v>
      </c>
      <c r="B81" s="768" t="s">
        <v>484</v>
      </c>
      <c r="C81" s="769" t="s">
        <v>298</v>
      </c>
      <c r="D81" s="845"/>
      <c r="E81" s="882"/>
      <c r="F81" s="882"/>
      <c r="G81" s="882"/>
      <c r="H81" s="882"/>
      <c r="I81" s="882"/>
      <c r="J81" s="845"/>
    </row>
    <row r="82" spans="1:10" ht="14.25" hidden="1">
      <c r="A82" s="740">
        <v>1131000</v>
      </c>
      <c r="B82" s="770" t="s">
        <v>299</v>
      </c>
      <c r="C82" s="771" t="s">
        <v>358</v>
      </c>
      <c r="D82" s="942"/>
      <c r="E82" s="991"/>
      <c r="F82" s="991"/>
      <c r="G82" s="991"/>
      <c r="H82" s="991"/>
      <c r="I82" s="991"/>
      <c r="J82" s="942"/>
    </row>
    <row r="83" spans="1:10" ht="25.5" hidden="1">
      <c r="A83" s="740">
        <v>1131100</v>
      </c>
      <c r="B83" s="763" t="s">
        <v>588</v>
      </c>
      <c r="C83" s="738" t="s">
        <v>300</v>
      </c>
      <c r="D83" s="846"/>
      <c r="E83" s="853"/>
      <c r="F83" s="853"/>
      <c r="G83" s="853"/>
      <c r="H83" s="853"/>
      <c r="I83" s="853"/>
      <c r="J83" s="846"/>
    </row>
    <row r="84" spans="1:10" hidden="1">
      <c r="A84" s="740">
        <v>1131200</v>
      </c>
      <c r="B84" s="763" t="s">
        <v>589</v>
      </c>
      <c r="C84" s="742" t="s">
        <v>301</v>
      </c>
      <c r="D84" s="846"/>
      <c r="E84" s="853"/>
      <c r="F84" s="853"/>
      <c r="G84" s="853"/>
      <c r="H84" s="853"/>
      <c r="I84" s="853"/>
      <c r="J84" s="846"/>
    </row>
    <row r="85" spans="1:10" ht="13.5" hidden="1" thickBot="1">
      <c r="A85" s="740">
        <v>1131300</v>
      </c>
      <c r="B85" s="765" t="s">
        <v>590</v>
      </c>
      <c r="C85" s="746" t="s">
        <v>302</v>
      </c>
      <c r="D85" s="847"/>
      <c r="E85" s="852"/>
      <c r="F85" s="852"/>
      <c r="G85" s="852"/>
      <c r="H85" s="852"/>
      <c r="I85" s="852"/>
      <c r="J85" s="847"/>
    </row>
    <row r="86" spans="1:10" ht="14.25" hidden="1">
      <c r="A86" s="773">
        <v>1140000</v>
      </c>
      <c r="B86" s="767" t="s">
        <v>303</v>
      </c>
      <c r="C86" s="734" t="s">
        <v>358</v>
      </c>
      <c r="D86" s="851">
        <v>0</v>
      </c>
      <c r="E86" s="854">
        <v>0</v>
      </c>
      <c r="F86" s="854">
        <v>0</v>
      </c>
      <c r="G86" s="854">
        <v>0</v>
      </c>
      <c r="H86" s="854">
        <v>0</v>
      </c>
      <c r="I86" s="854">
        <v>0</v>
      </c>
      <c r="J86" s="851">
        <v>0</v>
      </c>
    </row>
    <row r="87" spans="1:10" ht="25.5" hidden="1">
      <c r="A87" s="773">
        <v>1141000</v>
      </c>
      <c r="B87" s="763" t="s">
        <v>304</v>
      </c>
      <c r="C87" s="738" t="s">
        <v>1003</v>
      </c>
      <c r="D87" s="846"/>
      <c r="E87" s="853"/>
      <c r="F87" s="853"/>
      <c r="G87" s="853"/>
      <c r="H87" s="853"/>
      <c r="I87" s="853"/>
      <c r="J87" s="846"/>
    </row>
    <row r="88" spans="1:10" ht="25.5" hidden="1">
      <c r="A88" s="773">
        <v>1142000</v>
      </c>
      <c r="B88" s="763" t="s">
        <v>42</v>
      </c>
      <c r="C88" s="742" t="s">
        <v>43</v>
      </c>
      <c r="D88" s="846"/>
      <c r="E88" s="853"/>
      <c r="F88" s="853"/>
      <c r="G88" s="853"/>
      <c r="H88" s="853"/>
      <c r="I88" s="853"/>
      <c r="J88" s="846"/>
    </row>
    <row r="89" spans="1:10" ht="25.5" hidden="1">
      <c r="A89" s="773">
        <v>1143000</v>
      </c>
      <c r="B89" s="763" t="s">
        <v>44</v>
      </c>
      <c r="C89" s="742" t="s">
        <v>45</v>
      </c>
      <c r="D89" s="846"/>
      <c r="E89" s="853"/>
      <c r="F89" s="853"/>
      <c r="G89" s="853"/>
      <c r="H89" s="853"/>
      <c r="I89" s="853"/>
      <c r="J89" s="846"/>
    </row>
    <row r="90" spans="1:10" ht="26.25" hidden="1" thickBot="1">
      <c r="A90" s="773">
        <v>1144000</v>
      </c>
      <c r="B90" s="765" t="s">
        <v>46</v>
      </c>
      <c r="C90" s="746" t="s">
        <v>439</v>
      </c>
      <c r="D90" s="847"/>
      <c r="E90" s="852"/>
      <c r="F90" s="852"/>
      <c r="G90" s="852"/>
      <c r="H90" s="852"/>
      <c r="I90" s="852"/>
      <c r="J90" s="847"/>
    </row>
    <row r="91" spans="1:10" ht="32.25" hidden="1" customHeight="1">
      <c r="A91" s="773">
        <v>1150000</v>
      </c>
      <c r="B91" s="774" t="s">
        <v>730</v>
      </c>
      <c r="C91" s="734" t="s">
        <v>358</v>
      </c>
      <c r="D91" s="851">
        <f>D97</f>
        <v>0</v>
      </c>
      <c r="E91" s="859">
        <f>E97</f>
        <v>0</v>
      </c>
      <c r="F91" s="859">
        <f>F97</f>
        <v>0</v>
      </c>
      <c r="G91" s="859">
        <v>0</v>
      </c>
      <c r="H91" s="859">
        <f>H97</f>
        <v>0</v>
      </c>
      <c r="I91" s="859">
        <f>I97</f>
        <v>0</v>
      </c>
      <c r="J91" s="858">
        <f>J97</f>
        <v>0</v>
      </c>
    </row>
    <row r="92" spans="1:10" ht="25.5" hidden="1">
      <c r="A92" s="775">
        <v>1151000</v>
      </c>
      <c r="B92" s="763" t="s">
        <v>808</v>
      </c>
      <c r="C92" s="738" t="s">
        <v>809</v>
      </c>
      <c r="D92" s="846"/>
      <c r="E92" s="853"/>
      <c r="F92" s="853"/>
      <c r="G92" s="853"/>
      <c r="H92" s="853"/>
      <c r="I92" s="853"/>
      <c r="J92" s="846"/>
    </row>
    <row r="93" spans="1:10" ht="25.5" hidden="1">
      <c r="A93" s="775">
        <v>1152000</v>
      </c>
      <c r="B93" s="763" t="s">
        <v>1101</v>
      </c>
      <c r="C93" s="742" t="s">
        <v>810</v>
      </c>
      <c r="D93" s="846"/>
      <c r="E93" s="853"/>
      <c r="F93" s="853"/>
      <c r="G93" s="853"/>
      <c r="H93" s="853"/>
      <c r="I93" s="853"/>
      <c r="J93" s="846"/>
    </row>
    <row r="94" spans="1:10" ht="25.5" hidden="1">
      <c r="A94" s="775">
        <v>1153000</v>
      </c>
      <c r="B94" s="763" t="s">
        <v>830</v>
      </c>
      <c r="C94" s="742" t="s">
        <v>811</v>
      </c>
      <c r="D94" s="846"/>
      <c r="E94" s="853"/>
      <c r="F94" s="853"/>
      <c r="G94" s="853"/>
      <c r="H94" s="853"/>
      <c r="I94" s="853"/>
      <c r="J94" s="846"/>
    </row>
    <row r="95" spans="1:10" ht="25.5" hidden="1">
      <c r="A95" s="775">
        <v>1154000</v>
      </c>
      <c r="B95" s="763" t="s">
        <v>737</v>
      </c>
      <c r="C95" s="742" t="s">
        <v>812</v>
      </c>
      <c r="D95" s="846"/>
      <c r="E95" s="853"/>
      <c r="F95" s="853"/>
      <c r="G95" s="853"/>
      <c r="H95" s="853"/>
      <c r="I95" s="853"/>
      <c r="J95" s="846"/>
    </row>
    <row r="96" spans="1:10" ht="25.5" hidden="1">
      <c r="A96" s="760">
        <v>1155000</v>
      </c>
      <c r="B96" s="776" t="s">
        <v>1664</v>
      </c>
      <c r="C96" s="742" t="s">
        <v>727</v>
      </c>
      <c r="D96" s="860"/>
      <c r="E96" s="861"/>
      <c r="F96" s="861"/>
      <c r="G96" s="861"/>
      <c r="H96" s="861"/>
      <c r="I96" s="861"/>
      <c r="J96" s="860"/>
    </row>
    <row r="97" spans="1:10" ht="37.5" hidden="1" customHeight="1" thickBot="1">
      <c r="A97" s="748">
        <v>1156000</v>
      </c>
      <c r="B97" s="957" t="s">
        <v>67</v>
      </c>
      <c r="C97" s="944">
        <v>465500</v>
      </c>
      <c r="D97" s="855">
        <v>0</v>
      </c>
      <c r="E97" s="856">
        <v>0</v>
      </c>
      <c r="F97" s="856">
        <f>D97+E97</f>
        <v>0</v>
      </c>
      <c r="G97" s="856">
        <v>0</v>
      </c>
      <c r="H97" s="856">
        <v>0</v>
      </c>
      <c r="I97" s="856">
        <v>0</v>
      </c>
      <c r="J97" s="855">
        <f>F97</f>
        <v>0</v>
      </c>
    </row>
    <row r="98" spans="1:10" ht="9" hidden="1" customHeight="1" thickBot="1">
      <c r="A98" s="732">
        <v>1160000</v>
      </c>
      <c r="B98" s="780" t="s">
        <v>819</v>
      </c>
      <c r="C98" s="734" t="s">
        <v>358</v>
      </c>
      <c r="D98" s="858">
        <v>0</v>
      </c>
      <c r="E98" s="859">
        <v>0</v>
      </c>
      <c r="F98" s="859">
        <v>0</v>
      </c>
      <c r="G98" s="859">
        <v>0</v>
      </c>
      <c r="H98" s="859">
        <v>0</v>
      </c>
      <c r="I98" s="859">
        <v>0</v>
      </c>
      <c r="J98" s="858">
        <v>0</v>
      </c>
    </row>
    <row r="99" spans="1:10" ht="39" hidden="1" thickBot="1">
      <c r="A99" s="760">
        <v>1161000</v>
      </c>
      <c r="B99" s="782" t="s">
        <v>206</v>
      </c>
      <c r="C99" s="783" t="s">
        <v>358</v>
      </c>
      <c r="D99" s="860">
        <v>0</v>
      </c>
      <c r="E99" s="861">
        <v>0</v>
      </c>
      <c r="F99" s="861">
        <v>0</v>
      </c>
      <c r="G99" s="861">
        <v>0</v>
      </c>
      <c r="H99" s="861">
        <v>0</v>
      </c>
      <c r="I99" s="861">
        <v>0</v>
      </c>
      <c r="J99" s="860">
        <v>0</v>
      </c>
    </row>
    <row r="100" spans="1:10" ht="26.25" hidden="1" thickBot="1">
      <c r="A100" s="760">
        <v>1161100</v>
      </c>
      <c r="B100" s="741" t="s">
        <v>1666</v>
      </c>
      <c r="C100" s="762">
        <v>471100</v>
      </c>
      <c r="D100" s="860"/>
      <c r="E100" s="861"/>
      <c r="F100" s="861"/>
      <c r="G100" s="861"/>
      <c r="H100" s="861"/>
      <c r="I100" s="861"/>
      <c r="J100" s="860"/>
    </row>
    <row r="101" spans="1:10" ht="26.25" hidden="1" thickBot="1">
      <c r="A101" s="760">
        <v>1161200</v>
      </c>
      <c r="B101" s="776" t="s">
        <v>1667</v>
      </c>
      <c r="C101" s="762">
        <v>471200</v>
      </c>
      <c r="D101" s="860"/>
      <c r="E101" s="861"/>
      <c r="F101" s="861"/>
      <c r="G101" s="861"/>
      <c r="H101" s="861"/>
      <c r="I101" s="861"/>
      <c r="J101" s="860"/>
    </row>
    <row r="102" spans="1:10" ht="26.25" hidden="1" thickBot="1">
      <c r="A102" s="760">
        <v>1162000</v>
      </c>
      <c r="B102" s="782" t="s">
        <v>1125</v>
      </c>
      <c r="C102" s="783" t="s">
        <v>358</v>
      </c>
      <c r="D102" s="860">
        <v>0</v>
      </c>
      <c r="E102" s="861">
        <v>0</v>
      </c>
      <c r="F102" s="861">
        <v>0</v>
      </c>
      <c r="G102" s="861">
        <v>0</v>
      </c>
      <c r="H102" s="861">
        <v>0</v>
      </c>
      <c r="I102" s="861">
        <v>0</v>
      </c>
      <c r="J102" s="860">
        <v>0</v>
      </c>
    </row>
    <row r="103" spans="1:10" ht="26.25" hidden="1" thickBot="1">
      <c r="A103" s="760">
        <v>1162100</v>
      </c>
      <c r="B103" s="776" t="s">
        <v>1668</v>
      </c>
      <c r="C103" s="742" t="s">
        <v>130</v>
      </c>
      <c r="D103" s="860"/>
      <c r="E103" s="861"/>
      <c r="F103" s="861"/>
      <c r="G103" s="861"/>
      <c r="H103" s="861"/>
      <c r="I103" s="861"/>
      <c r="J103" s="860"/>
    </row>
    <row r="104" spans="1:10" ht="13.5" hidden="1" thickBot="1">
      <c r="A104" s="760">
        <v>1162200</v>
      </c>
      <c r="B104" s="776" t="s">
        <v>1669</v>
      </c>
      <c r="C104" s="742" t="s">
        <v>24</v>
      </c>
      <c r="D104" s="860"/>
      <c r="E104" s="861"/>
      <c r="F104" s="861"/>
      <c r="G104" s="861"/>
      <c r="H104" s="861"/>
      <c r="I104" s="861"/>
      <c r="J104" s="860"/>
    </row>
    <row r="105" spans="1:10" ht="26.25" hidden="1" thickBot="1">
      <c r="A105" s="760">
        <v>1162300</v>
      </c>
      <c r="B105" s="776" t="s">
        <v>1670</v>
      </c>
      <c r="C105" s="742" t="s">
        <v>26</v>
      </c>
      <c r="D105" s="860"/>
      <c r="E105" s="861"/>
      <c r="F105" s="861"/>
      <c r="G105" s="861"/>
      <c r="H105" s="861"/>
      <c r="I105" s="861"/>
      <c r="J105" s="860"/>
    </row>
    <row r="106" spans="1:10" ht="13.5" hidden="1" thickBot="1">
      <c r="A106" s="760">
        <v>1162400</v>
      </c>
      <c r="B106" s="776" t="s">
        <v>1671</v>
      </c>
      <c r="C106" s="742" t="s">
        <v>832</v>
      </c>
      <c r="D106" s="860"/>
      <c r="E106" s="861"/>
      <c r="F106" s="861"/>
      <c r="G106" s="861"/>
      <c r="H106" s="861"/>
      <c r="I106" s="861"/>
      <c r="J106" s="860"/>
    </row>
    <row r="107" spans="1:10" ht="26.25" hidden="1" thickBot="1">
      <c r="A107" s="760">
        <v>1162500</v>
      </c>
      <c r="B107" s="776" t="s">
        <v>1672</v>
      </c>
      <c r="C107" s="742" t="s">
        <v>834</v>
      </c>
      <c r="D107" s="860"/>
      <c r="E107" s="861"/>
      <c r="F107" s="861"/>
      <c r="G107" s="861"/>
      <c r="H107" s="861"/>
      <c r="I107" s="861"/>
      <c r="J107" s="860"/>
    </row>
    <row r="108" spans="1:10" ht="13.5" hidden="1" thickBot="1">
      <c r="A108" s="760">
        <v>1162600</v>
      </c>
      <c r="B108" s="776" t="s">
        <v>1673</v>
      </c>
      <c r="C108" s="742" t="s">
        <v>511</v>
      </c>
      <c r="D108" s="860"/>
      <c r="E108" s="861"/>
      <c r="F108" s="861"/>
      <c r="G108" s="861"/>
      <c r="H108" s="861"/>
      <c r="I108" s="861"/>
      <c r="J108" s="860"/>
    </row>
    <row r="109" spans="1:10" ht="26.25" hidden="1" thickBot="1">
      <c r="A109" s="760">
        <v>1162700</v>
      </c>
      <c r="B109" s="741" t="s">
        <v>1674</v>
      </c>
      <c r="C109" s="742" t="s">
        <v>513</v>
      </c>
      <c r="D109" s="860"/>
      <c r="E109" s="861"/>
      <c r="F109" s="861"/>
      <c r="G109" s="861"/>
      <c r="H109" s="861"/>
      <c r="I109" s="861"/>
      <c r="J109" s="860"/>
    </row>
    <row r="110" spans="1:10" ht="13.5" hidden="1" thickBot="1">
      <c r="A110" s="760">
        <v>1162800</v>
      </c>
      <c r="B110" s="776" t="s">
        <v>1675</v>
      </c>
      <c r="C110" s="742" t="s">
        <v>872</v>
      </c>
      <c r="D110" s="949"/>
      <c r="E110" s="992"/>
      <c r="F110" s="992"/>
      <c r="G110" s="992"/>
      <c r="H110" s="992"/>
      <c r="I110" s="992"/>
      <c r="J110" s="949"/>
    </row>
    <row r="111" spans="1:10" ht="13.5" hidden="1" thickBot="1">
      <c r="A111" s="785">
        <v>1162900</v>
      </c>
      <c r="B111" s="778" t="s">
        <v>1676</v>
      </c>
      <c r="C111" s="746" t="s">
        <v>874</v>
      </c>
      <c r="D111" s="953"/>
      <c r="E111" s="993"/>
      <c r="F111" s="993"/>
      <c r="G111" s="993"/>
      <c r="H111" s="993"/>
      <c r="I111" s="993"/>
      <c r="J111" s="953"/>
    </row>
    <row r="112" spans="1:10" ht="27.75" hidden="1" customHeight="1">
      <c r="A112" s="787">
        <v>1170000</v>
      </c>
      <c r="B112" s="788" t="s">
        <v>875</v>
      </c>
      <c r="C112" s="789" t="s">
        <v>358</v>
      </c>
      <c r="D112" s="967">
        <f t="shared" ref="D112:J112" si="1">D122</f>
        <v>0</v>
      </c>
      <c r="E112" s="994">
        <f t="shared" si="1"/>
        <v>0</v>
      </c>
      <c r="F112" s="994">
        <f t="shared" si="1"/>
        <v>0</v>
      </c>
      <c r="G112" s="994">
        <f t="shared" si="1"/>
        <v>0</v>
      </c>
      <c r="H112" s="994">
        <f t="shared" si="1"/>
        <v>0</v>
      </c>
      <c r="I112" s="994">
        <f t="shared" si="1"/>
        <v>0</v>
      </c>
      <c r="J112" s="967">
        <f t="shared" si="1"/>
        <v>0</v>
      </c>
    </row>
    <row r="113" spans="1:10" ht="38.25" hidden="1">
      <c r="A113" s="791">
        <v>1171000</v>
      </c>
      <c r="B113" s="792" t="s">
        <v>215</v>
      </c>
      <c r="C113" s="734" t="s">
        <v>358</v>
      </c>
      <c r="D113" s="865">
        <v>0</v>
      </c>
      <c r="E113" s="866">
        <v>0</v>
      </c>
      <c r="F113" s="866">
        <v>0</v>
      </c>
      <c r="G113" s="866">
        <v>0</v>
      </c>
      <c r="H113" s="866">
        <v>0</v>
      </c>
      <c r="I113" s="866">
        <v>0</v>
      </c>
      <c r="J113" s="865">
        <v>0</v>
      </c>
    </row>
    <row r="114" spans="1:10" ht="38.25" hidden="1">
      <c r="A114" s="791">
        <v>1171100</v>
      </c>
      <c r="B114" s="741" t="s">
        <v>1677</v>
      </c>
      <c r="C114" s="738" t="s">
        <v>479</v>
      </c>
      <c r="D114" s="949"/>
      <c r="E114" s="992"/>
      <c r="F114" s="992"/>
      <c r="G114" s="992"/>
      <c r="H114" s="992"/>
      <c r="I114" s="992"/>
      <c r="J114" s="949"/>
    </row>
    <row r="115" spans="1:10" ht="25.5" hidden="1">
      <c r="A115" s="791">
        <v>1171200</v>
      </c>
      <c r="B115" s="776" t="s">
        <v>1678</v>
      </c>
      <c r="C115" s="794" t="s">
        <v>352</v>
      </c>
      <c r="D115" s="949"/>
      <c r="E115" s="992"/>
      <c r="F115" s="992"/>
      <c r="G115" s="992"/>
      <c r="H115" s="992"/>
      <c r="I115" s="992"/>
      <c r="J115" s="949"/>
    </row>
    <row r="116" spans="1:10" ht="51" hidden="1">
      <c r="A116" s="760">
        <v>1172000</v>
      </c>
      <c r="B116" s="795" t="s">
        <v>1017</v>
      </c>
      <c r="C116" s="771" t="s">
        <v>358</v>
      </c>
      <c r="D116" s="967">
        <v>0</v>
      </c>
      <c r="E116" s="994">
        <v>0</v>
      </c>
      <c r="F116" s="994">
        <v>0</v>
      </c>
      <c r="G116" s="994">
        <v>0</v>
      </c>
      <c r="H116" s="994">
        <v>0</v>
      </c>
      <c r="I116" s="994">
        <v>0</v>
      </c>
      <c r="J116" s="967">
        <v>0</v>
      </c>
    </row>
    <row r="117" spans="1:10" hidden="1">
      <c r="A117" s="760">
        <v>1172100</v>
      </c>
      <c r="B117" s="763" t="s">
        <v>1102</v>
      </c>
      <c r="C117" s="738" t="s">
        <v>1018</v>
      </c>
      <c r="D117" s="949"/>
      <c r="E117" s="992"/>
      <c r="F117" s="992"/>
      <c r="G117" s="992"/>
      <c r="H117" s="992"/>
      <c r="I117" s="992"/>
      <c r="J117" s="949"/>
    </row>
    <row r="118" spans="1:10" hidden="1">
      <c r="A118" s="760">
        <v>1172200</v>
      </c>
      <c r="B118" s="763" t="s">
        <v>1103</v>
      </c>
      <c r="C118" s="796">
        <v>482200</v>
      </c>
      <c r="D118" s="949"/>
      <c r="E118" s="992"/>
      <c r="F118" s="992"/>
      <c r="G118" s="992"/>
      <c r="H118" s="992"/>
      <c r="I118" s="992"/>
      <c r="J118" s="949"/>
    </row>
    <row r="119" spans="1:10" hidden="1">
      <c r="A119" s="760">
        <v>1172300</v>
      </c>
      <c r="B119" s="776" t="s">
        <v>1679</v>
      </c>
      <c r="C119" s="742" t="s">
        <v>1020</v>
      </c>
      <c r="D119" s="949"/>
      <c r="E119" s="992"/>
      <c r="F119" s="992"/>
      <c r="G119" s="992"/>
      <c r="H119" s="992"/>
      <c r="I119" s="992"/>
      <c r="J119" s="949"/>
    </row>
    <row r="120" spans="1:10" ht="25.5" hidden="1">
      <c r="A120" s="760">
        <v>1172400</v>
      </c>
      <c r="B120" s="797" t="s">
        <v>1680</v>
      </c>
      <c r="C120" s="742" t="s">
        <v>125</v>
      </c>
      <c r="D120" s="865"/>
      <c r="E120" s="866"/>
      <c r="F120" s="866"/>
      <c r="G120" s="866"/>
      <c r="H120" s="866"/>
      <c r="I120" s="866"/>
      <c r="J120" s="865"/>
    </row>
    <row r="121" spans="1:10" ht="25.5" hidden="1">
      <c r="A121" s="760">
        <v>1173000</v>
      </c>
      <c r="B121" s="795" t="s">
        <v>126</v>
      </c>
      <c r="C121" s="771" t="s">
        <v>358</v>
      </c>
      <c r="D121" s="865">
        <v>0</v>
      </c>
      <c r="E121" s="866">
        <v>0</v>
      </c>
      <c r="F121" s="866">
        <v>0</v>
      </c>
      <c r="G121" s="866">
        <v>0</v>
      </c>
      <c r="H121" s="866">
        <v>0</v>
      </c>
      <c r="I121" s="866">
        <v>0</v>
      </c>
      <c r="J121" s="865">
        <v>0</v>
      </c>
    </row>
    <row r="122" spans="1:10" ht="25.5" hidden="1">
      <c r="A122" s="791">
        <v>1173100</v>
      </c>
      <c r="B122" s="798" t="s">
        <v>127</v>
      </c>
      <c r="C122" s="742" t="s">
        <v>1088</v>
      </c>
      <c r="D122" s="865">
        <v>0</v>
      </c>
      <c r="E122" s="864">
        <v>0</v>
      </c>
      <c r="F122" s="864">
        <f>D122+E122</f>
        <v>0</v>
      </c>
      <c r="G122" s="864">
        <v>0</v>
      </c>
      <c r="H122" s="864">
        <v>0</v>
      </c>
      <c r="I122" s="864">
        <v>0</v>
      </c>
      <c r="J122" s="863">
        <f>F122</f>
        <v>0</v>
      </c>
    </row>
    <row r="123" spans="1:10" ht="1.5" hidden="1" customHeight="1">
      <c r="A123" s="791">
        <v>1174000</v>
      </c>
      <c r="B123" s="795" t="s">
        <v>1089</v>
      </c>
      <c r="C123" s="771" t="s">
        <v>358</v>
      </c>
      <c r="D123" s="865">
        <v>0</v>
      </c>
      <c r="E123" s="866">
        <v>0</v>
      </c>
      <c r="F123" s="866">
        <v>0</v>
      </c>
      <c r="G123" s="866">
        <v>0</v>
      </c>
      <c r="H123" s="866">
        <v>0</v>
      </c>
      <c r="I123" s="866">
        <v>0</v>
      </c>
      <c r="J123" s="865">
        <v>0</v>
      </c>
    </row>
    <row r="124" spans="1:10" ht="25.5" hidden="1">
      <c r="A124" s="791">
        <v>1174100</v>
      </c>
      <c r="B124" s="798" t="s">
        <v>1104</v>
      </c>
      <c r="C124" s="742" t="s">
        <v>1090</v>
      </c>
      <c r="D124" s="865"/>
      <c r="E124" s="866"/>
      <c r="F124" s="866"/>
      <c r="G124" s="866"/>
      <c r="H124" s="866"/>
      <c r="I124" s="866"/>
      <c r="J124" s="865"/>
    </row>
    <row r="125" spans="1:10" ht="25.5" hidden="1">
      <c r="A125" s="791">
        <v>1174200</v>
      </c>
      <c r="B125" s="797" t="s">
        <v>1681</v>
      </c>
      <c r="C125" s="742" t="s">
        <v>447</v>
      </c>
      <c r="D125" s="865"/>
      <c r="E125" s="866"/>
      <c r="F125" s="866"/>
      <c r="G125" s="866"/>
      <c r="H125" s="866"/>
      <c r="I125" s="866"/>
      <c r="J125" s="865"/>
    </row>
    <row r="126" spans="1:10" ht="51" hidden="1">
      <c r="A126" s="791">
        <v>1175000</v>
      </c>
      <c r="B126" s="795" t="s">
        <v>558</v>
      </c>
      <c r="C126" s="771" t="s">
        <v>358</v>
      </c>
      <c r="D126" s="865">
        <v>0</v>
      </c>
      <c r="E126" s="866">
        <v>0</v>
      </c>
      <c r="F126" s="866">
        <v>0</v>
      </c>
      <c r="G126" s="866">
        <v>0</v>
      </c>
      <c r="H126" s="866">
        <v>0</v>
      </c>
      <c r="I126" s="866">
        <v>0</v>
      </c>
      <c r="J126" s="865">
        <v>0</v>
      </c>
    </row>
    <row r="127" spans="1:10" ht="38.25" hidden="1">
      <c r="A127" s="791">
        <v>1175100</v>
      </c>
      <c r="B127" s="797" t="s">
        <v>1682</v>
      </c>
      <c r="C127" s="742" t="s">
        <v>227</v>
      </c>
      <c r="D127" s="865"/>
      <c r="E127" s="866"/>
      <c r="F127" s="866"/>
      <c r="G127" s="866"/>
      <c r="H127" s="866"/>
      <c r="I127" s="866"/>
      <c r="J127" s="865"/>
    </row>
    <row r="128" spans="1:10" hidden="1">
      <c r="A128" s="791">
        <v>1176000</v>
      </c>
      <c r="B128" s="795" t="s">
        <v>228</v>
      </c>
      <c r="C128" s="771" t="s">
        <v>358</v>
      </c>
      <c r="D128" s="865">
        <v>0</v>
      </c>
      <c r="E128" s="866">
        <v>0</v>
      </c>
      <c r="F128" s="866">
        <v>0</v>
      </c>
      <c r="G128" s="866">
        <v>0</v>
      </c>
      <c r="H128" s="866">
        <v>0</v>
      </c>
      <c r="I128" s="866">
        <v>0</v>
      </c>
      <c r="J128" s="865">
        <v>0</v>
      </c>
    </row>
    <row r="129" spans="1:12" hidden="1">
      <c r="A129" s="791">
        <v>1176100</v>
      </c>
      <c r="B129" s="797" t="s">
        <v>1683</v>
      </c>
      <c r="C129" s="742" t="s">
        <v>8</v>
      </c>
      <c r="D129" s="865"/>
      <c r="E129" s="866"/>
      <c r="F129" s="866"/>
      <c r="G129" s="866"/>
      <c r="H129" s="866"/>
      <c r="I129" s="866"/>
      <c r="J129" s="865"/>
    </row>
    <row r="130" spans="1:12" hidden="1">
      <c r="A130" s="791">
        <v>1177000</v>
      </c>
      <c r="B130" s="795" t="s">
        <v>587</v>
      </c>
      <c r="C130" s="771" t="s">
        <v>358</v>
      </c>
      <c r="D130" s="865">
        <v>0</v>
      </c>
      <c r="E130" s="866">
        <v>0</v>
      </c>
      <c r="F130" s="866">
        <v>0</v>
      </c>
      <c r="G130" s="866">
        <v>0</v>
      </c>
      <c r="H130" s="866">
        <v>0</v>
      </c>
      <c r="I130" s="866">
        <v>0</v>
      </c>
      <c r="J130" s="865">
        <v>0</v>
      </c>
    </row>
    <row r="131" spans="1:12" ht="13.5" hidden="1" thickBot="1">
      <c r="A131" s="785">
        <v>1177100</v>
      </c>
      <c r="B131" s="799" t="s">
        <v>1684</v>
      </c>
      <c r="C131" s="746" t="s">
        <v>259</v>
      </c>
      <c r="D131" s="867"/>
      <c r="E131" s="868"/>
      <c r="F131" s="867"/>
      <c r="G131" s="867"/>
      <c r="H131" s="867"/>
      <c r="I131" s="867"/>
      <c r="J131" s="867"/>
    </row>
    <row r="132" spans="1:12" ht="13.5" thickBot="1">
      <c r="A132" s="801" t="s">
        <v>260</v>
      </c>
      <c r="B132" s="802" t="s">
        <v>261</v>
      </c>
      <c r="C132" s="803"/>
      <c r="D132" s="869"/>
      <c r="E132" s="870"/>
      <c r="F132" s="869"/>
      <c r="G132" s="869"/>
      <c r="H132" s="869"/>
      <c r="I132" s="869"/>
      <c r="J132" s="869"/>
    </row>
    <row r="133" spans="1:12" ht="26.25" thickBot="1">
      <c r="A133" s="805" t="s">
        <v>262</v>
      </c>
      <c r="B133" s="806" t="s">
        <v>648</v>
      </c>
      <c r="C133" s="807" t="s">
        <v>358</v>
      </c>
      <c r="D133" s="871">
        <f t="shared" ref="D133:I133" si="2">D136</f>
        <v>31117</v>
      </c>
      <c r="E133" s="872">
        <f t="shared" si="2"/>
        <v>0</v>
      </c>
      <c r="F133" s="871">
        <f t="shared" si="2"/>
        <v>31117</v>
      </c>
      <c r="G133" s="871">
        <f t="shared" si="2"/>
        <v>10000</v>
      </c>
      <c r="H133" s="871">
        <f t="shared" si="2"/>
        <v>20000</v>
      </c>
      <c r="I133" s="871">
        <f t="shared" si="2"/>
        <v>31117</v>
      </c>
      <c r="J133" s="871">
        <f>F133</f>
        <v>31117</v>
      </c>
    </row>
    <row r="134" spans="1:12" ht="13.5" thickBot="1">
      <c r="A134" s="808"/>
      <c r="B134" s="809" t="s">
        <v>649</v>
      </c>
      <c r="C134" s="810"/>
      <c r="D134" s="873"/>
      <c r="E134" s="995"/>
      <c r="F134" s="873"/>
      <c r="G134" s="873"/>
      <c r="H134" s="873"/>
      <c r="I134" s="873"/>
      <c r="J134" s="873"/>
    </row>
    <row r="135" spans="1:12" ht="7.5" customHeight="1">
      <c r="A135" s="801" t="s">
        <v>260</v>
      </c>
      <c r="B135" s="802" t="s">
        <v>261</v>
      </c>
      <c r="C135" s="812"/>
      <c r="D135" s="875"/>
      <c r="E135" s="996"/>
      <c r="F135" s="875"/>
      <c r="G135" s="875"/>
      <c r="H135" s="875"/>
      <c r="I135" s="875"/>
      <c r="J135" s="875"/>
    </row>
    <row r="136" spans="1:12" ht="24" customHeight="1">
      <c r="A136" s="814" t="s">
        <v>650</v>
      </c>
      <c r="B136" s="763" t="s">
        <v>651</v>
      </c>
      <c r="C136" s="997" t="s">
        <v>358</v>
      </c>
      <c r="D136" s="998">
        <f>SUM(D137:D144)</f>
        <v>31117</v>
      </c>
      <c r="E136" s="999">
        <f>E138+E139</f>
        <v>0</v>
      </c>
      <c r="F136" s="998">
        <f>SUM(F137:F144)</f>
        <v>31117</v>
      </c>
      <c r="G136" s="998">
        <f>SUM(G137:G144)</f>
        <v>10000</v>
      </c>
      <c r="H136" s="998">
        <f>SUM(H137:H144)</f>
        <v>20000</v>
      </c>
      <c r="I136" s="998">
        <f>SUM(I137:I144)</f>
        <v>31117</v>
      </c>
      <c r="J136" s="998">
        <f>SUM(J137:J144)</f>
        <v>31117</v>
      </c>
    </row>
    <row r="137" spans="1:12">
      <c r="A137" s="818" t="s">
        <v>652</v>
      </c>
      <c r="B137" s="797" t="s">
        <v>1685</v>
      </c>
      <c r="C137" s="819" t="s">
        <v>987</v>
      </c>
      <c r="D137" s="865"/>
      <c r="E137" s="866"/>
      <c r="F137" s="865"/>
      <c r="G137" s="865"/>
      <c r="H137" s="865"/>
      <c r="I137" s="865"/>
      <c r="J137" s="865"/>
    </row>
    <row r="138" spans="1:12" ht="24.75" customHeight="1">
      <c r="A138" s="818" t="s">
        <v>988</v>
      </c>
      <c r="B138" s="797" t="s">
        <v>1686</v>
      </c>
      <c r="C138" s="881" t="s">
        <v>965</v>
      </c>
      <c r="D138" s="2090">
        <v>31117</v>
      </c>
      <c r="E138" s="864">
        <v>0</v>
      </c>
      <c r="F138" s="863">
        <f>D138+E138</f>
        <v>31117</v>
      </c>
      <c r="G138" s="863">
        <v>10000</v>
      </c>
      <c r="H138" s="863">
        <v>20000</v>
      </c>
      <c r="I138" s="863">
        <v>31117</v>
      </c>
      <c r="J138" s="860">
        <f>F138</f>
        <v>31117</v>
      </c>
      <c r="K138" s="2691"/>
      <c r="L138" s="2692"/>
    </row>
    <row r="139" spans="1:12" ht="24" customHeight="1">
      <c r="A139" s="818" t="s">
        <v>966</v>
      </c>
      <c r="B139" s="797" t="s">
        <v>1687</v>
      </c>
      <c r="C139" s="819" t="s">
        <v>968</v>
      </c>
      <c r="D139" s="863">
        <v>0</v>
      </c>
      <c r="E139" s="864">
        <v>0</v>
      </c>
      <c r="F139" s="863">
        <f>D139+E139</f>
        <v>0</v>
      </c>
      <c r="G139" s="863">
        <v>0</v>
      </c>
      <c r="H139" s="863">
        <v>0</v>
      </c>
      <c r="I139" s="863">
        <v>0</v>
      </c>
      <c r="J139" s="860">
        <f>F139</f>
        <v>0</v>
      </c>
      <c r="K139" s="1569"/>
      <c r="L139" s="857"/>
    </row>
    <row r="140" spans="1:12" hidden="1">
      <c r="A140" s="818" t="s">
        <v>969</v>
      </c>
      <c r="B140" s="797" t="s">
        <v>1688</v>
      </c>
      <c r="C140" s="819" t="s">
        <v>1099</v>
      </c>
      <c r="D140" s="865"/>
      <c r="E140" s="866"/>
      <c r="F140" s="865"/>
      <c r="G140" s="865"/>
      <c r="H140" s="865"/>
      <c r="I140" s="865"/>
      <c r="J140" s="865"/>
    </row>
    <row r="141" spans="1:12" hidden="1">
      <c r="A141" s="818" t="s">
        <v>138</v>
      </c>
      <c r="B141" s="798" t="s">
        <v>139</v>
      </c>
      <c r="C141" s="819" t="s">
        <v>140</v>
      </c>
      <c r="D141" s="865">
        <v>0</v>
      </c>
      <c r="E141" s="866"/>
      <c r="F141" s="865">
        <f>D141+E141</f>
        <v>0</v>
      </c>
      <c r="G141" s="865">
        <v>0</v>
      </c>
      <c r="H141" s="865">
        <v>0</v>
      </c>
      <c r="I141" s="865">
        <v>0</v>
      </c>
      <c r="J141" s="865">
        <f>F141</f>
        <v>0</v>
      </c>
    </row>
    <row r="142" spans="1:12" hidden="1">
      <c r="A142" s="818" t="s">
        <v>141</v>
      </c>
      <c r="B142" s="797" t="s">
        <v>1689</v>
      </c>
      <c r="C142" s="819" t="s">
        <v>897</v>
      </c>
      <c r="D142" s="865">
        <v>0</v>
      </c>
      <c r="E142" s="866">
        <v>0</v>
      </c>
      <c r="F142" s="865">
        <f>D142+E142</f>
        <v>0</v>
      </c>
      <c r="G142" s="865"/>
      <c r="H142" s="865"/>
      <c r="I142" s="865">
        <v>0</v>
      </c>
      <c r="J142" s="865">
        <f>F142</f>
        <v>0</v>
      </c>
    </row>
    <row r="143" spans="1:12" hidden="1">
      <c r="A143" s="818" t="s">
        <v>898</v>
      </c>
      <c r="B143" s="797" t="s">
        <v>1690</v>
      </c>
      <c r="C143" s="819" t="s">
        <v>900</v>
      </c>
      <c r="D143" s="865"/>
      <c r="E143" s="866"/>
      <c r="F143" s="865"/>
      <c r="G143" s="865"/>
      <c r="H143" s="865"/>
      <c r="I143" s="865"/>
      <c r="J143" s="865"/>
    </row>
    <row r="144" spans="1:12" hidden="1">
      <c r="A144" s="818" t="s">
        <v>655</v>
      </c>
      <c r="B144" s="797" t="s">
        <v>1691</v>
      </c>
      <c r="C144" s="819" t="s">
        <v>657</v>
      </c>
      <c r="D144" s="865"/>
      <c r="E144" s="866"/>
      <c r="F144" s="865"/>
      <c r="G144" s="865"/>
      <c r="H144" s="865"/>
      <c r="I144" s="865"/>
      <c r="J144" s="865"/>
    </row>
    <row r="145" spans="1:10" hidden="1">
      <c r="A145" s="818" t="s">
        <v>658</v>
      </c>
      <c r="B145" s="795" t="s">
        <v>659</v>
      </c>
      <c r="C145" s="820" t="s">
        <v>358</v>
      </c>
      <c r="D145" s="865">
        <v>0</v>
      </c>
      <c r="E145" s="866">
        <v>0</v>
      </c>
      <c r="F145" s="865">
        <v>0</v>
      </c>
      <c r="G145" s="865">
        <v>0</v>
      </c>
      <c r="H145" s="865">
        <v>0</v>
      </c>
      <c r="I145" s="865">
        <v>0</v>
      </c>
      <c r="J145" s="865">
        <v>0</v>
      </c>
    </row>
    <row r="146" spans="1:10" hidden="1">
      <c r="A146" s="818" t="s">
        <v>660</v>
      </c>
      <c r="B146" s="798" t="s">
        <v>661</v>
      </c>
      <c r="C146" s="819" t="s">
        <v>662</v>
      </c>
      <c r="D146" s="865"/>
      <c r="E146" s="866"/>
      <c r="F146" s="865"/>
      <c r="G146" s="865"/>
      <c r="H146" s="865"/>
      <c r="I146" s="865"/>
      <c r="J146" s="865"/>
    </row>
    <row r="147" spans="1:10" ht="19.5" hidden="1" customHeight="1">
      <c r="A147" s="818" t="s">
        <v>663</v>
      </c>
      <c r="B147" s="798" t="s">
        <v>664</v>
      </c>
      <c r="C147" s="819" t="s">
        <v>665</v>
      </c>
      <c r="D147" s="865"/>
      <c r="E147" s="866"/>
      <c r="F147" s="866"/>
      <c r="G147" s="865"/>
      <c r="H147" s="865"/>
      <c r="I147" s="865"/>
      <c r="J147" s="865">
        <v>0</v>
      </c>
    </row>
    <row r="148" spans="1:10" ht="25.5" hidden="1">
      <c r="A148" s="818" t="s">
        <v>666</v>
      </c>
      <c r="B148" s="797" t="s">
        <v>1692</v>
      </c>
      <c r="C148" s="819" t="s">
        <v>314</v>
      </c>
      <c r="D148" s="865"/>
      <c r="E148" s="866"/>
      <c r="F148" s="865"/>
      <c r="G148" s="865"/>
      <c r="H148" s="865"/>
      <c r="I148" s="865"/>
      <c r="J148" s="865"/>
    </row>
    <row r="149" spans="1:10" hidden="1">
      <c r="A149" s="818" t="s">
        <v>315</v>
      </c>
      <c r="B149" s="797" t="s">
        <v>1693</v>
      </c>
      <c r="C149" s="819" t="s">
        <v>317</v>
      </c>
      <c r="D149" s="865"/>
      <c r="E149" s="866"/>
      <c r="F149" s="865"/>
      <c r="G149" s="865"/>
      <c r="H149" s="865"/>
      <c r="I149" s="865"/>
      <c r="J149" s="865"/>
    </row>
    <row r="150" spans="1:10" hidden="1">
      <c r="A150" s="818" t="s">
        <v>318</v>
      </c>
      <c r="B150" s="795" t="s">
        <v>319</v>
      </c>
      <c r="C150" s="820" t="s">
        <v>358</v>
      </c>
      <c r="D150" s="865">
        <v>0</v>
      </c>
      <c r="E150" s="866">
        <v>0</v>
      </c>
      <c r="F150" s="865">
        <v>0</v>
      </c>
      <c r="G150" s="865">
        <v>0</v>
      </c>
      <c r="H150" s="865">
        <v>0</v>
      </c>
      <c r="I150" s="865">
        <v>0</v>
      </c>
      <c r="J150" s="865">
        <v>0</v>
      </c>
    </row>
    <row r="151" spans="1:10" hidden="1">
      <c r="A151" s="818" t="s">
        <v>320</v>
      </c>
      <c r="B151" s="798" t="s">
        <v>1105</v>
      </c>
      <c r="C151" s="819" t="s">
        <v>321</v>
      </c>
      <c r="D151" s="865"/>
      <c r="E151" s="866"/>
      <c r="F151" s="865"/>
      <c r="G151" s="865"/>
      <c r="H151" s="865"/>
      <c r="I151" s="865"/>
      <c r="J151" s="865"/>
    </row>
    <row r="152" spans="1:10" hidden="1">
      <c r="A152" s="821" t="s">
        <v>322</v>
      </c>
      <c r="B152" s="822" t="s">
        <v>323</v>
      </c>
      <c r="C152" s="820" t="s">
        <v>358</v>
      </c>
      <c r="D152" s="865">
        <v>0</v>
      </c>
      <c r="E152" s="866">
        <v>0</v>
      </c>
      <c r="F152" s="865">
        <v>0</v>
      </c>
      <c r="G152" s="865">
        <v>0</v>
      </c>
      <c r="H152" s="865">
        <v>0</v>
      </c>
      <c r="I152" s="865">
        <v>0</v>
      </c>
      <c r="J152" s="865">
        <v>0</v>
      </c>
    </row>
    <row r="153" spans="1:10" hidden="1">
      <c r="A153" s="818" t="s">
        <v>324</v>
      </c>
      <c r="B153" s="798" t="s">
        <v>1106</v>
      </c>
      <c r="C153" s="819" t="s">
        <v>325</v>
      </c>
      <c r="D153" s="865"/>
      <c r="E153" s="866">
        <v>0</v>
      </c>
      <c r="F153" s="865"/>
      <c r="G153" s="865"/>
      <c r="H153" s="865"/>
      <c r="I153" s="865"/>
      <c r="J153" s="865"/>
    </row>
    <row r="154" spans="1:10" hidden="1">
      <c r="A154" s="818" t="s">
        <v>326</v>
      </c>
      <c r="B154" s="798" t="s">
        <v>1107</v>
      </c>
      <c r="C154" s="819" t="s">
        <v>327</v>
      </c>
      <c r="D154" s="865"/>
      <c r="E154" s="866"/>
      <c r="F154" s="865"/>
      <c r="G154" s="865"/>
      <c r="H154" s="865"/>
      <c r="I154" s="865"/>
      <c r="J154" s="865"/>
    </row>
    <row r="155" spans="1:10" hidden="1">
      <c r="A155" s="818" t="s">
        <v>328</v>
      </c>
      <c r="B155" s="797" t="s">
        <v>1694</v>
      </c>
      <c r="C155" s="819" t="s">
        <v>330</v>
      </c>
      <c r="D155" s="865"/>
      <c r="E155" s="866"/>
      <c r="F155" s="865"/>
      <c r="G155" s="865"/>
      <c r="H155" s="865"/>
      <c r="I155" s="865"/>
      <c r="J155" s="865"/>
    </row>
    <row r="156" spans="1:10" ht="13.5" thickBot="1">
      <c r="A156" s="823">
        <v>1244000</v>
      </c>
      <c r="B156" s="824" t="s">
        <v>1695</v>
      </c>
      <c r="C156" s="825" t="s">
        <v>1134</v>
      </c>
      <c r="D156" s="883"/>
      <c r="E156" s="1382"/>
      <c r="F156" s="883"/>
      <c r="G156" s="883"/>
      <c r="H156" s="883"/>
      <c r="I156" s="883"/>
      <c r="J156" s="883"/>
    </row>
    <row r="157" spans="1:10" ht="26.25" thickBot="1">
      <c r="A157" s="826">
        <v>1000000</v>
      </c>
      <c r="B157" s="827" t="s">
        <v>1135</v>
      </c>
      <c r="C157" s="828" t="s">
        <v>358</v>
      </c>
      <c r="D157" s="1413">
        <f>D31+D133</f>
        <v>71117</v>
      </c>
      <c r="E157" s="1573">
        <f>E31+E136</f>
        <v>0</v>
      </c>
      <c r="F157" s="1413">
        <f>F31+F133</f>
        <v>71117</v>
      </c>
      <c r="G157" s="1413">
        <f>G31+G136</f>
        <v>19000</v>
      </c>
      <c r="H157" s="1413">
        <f>H31+H133</f>
        <v>38000</v>
      </c>
      <c r="I157" s="1413">
        <f>I31+I133</f>
        <v>37638</v>
      </c>
      <c r="J157" s="1573">
        <f>J31+J133</f>
        <v>71117</v>
      </c>
    </row>
    <row r="158" spans="1:10" ht="11.25" customHeight="1">
      <c r="A158" s="829"/>
      <c r="B158" s="830"/>
      <c r="C158" s="831"/>
      <c r="D158" s="678"/>
      <c r="F158" s="678"/>
      <c r="G158" s="678"/>
      <c r="H158" s="678"/>
      <c r="I158" s="678"/>
      <c r="J158" s="678"/>
    </row>
    <row r="159" spans="1:10" ht="12.75" customHeight="1">
      <c r="A159" s="2617"/>
      <c r="B159" s="2617"/>
      <c r="C159" s="2617"/>
      <c r="D159" s="2617"/>
      <c r="E159" s="2617"/>
      <c r="F159" s="2617"/>
      <c r="G159" s="2617"/>
      <c r="H159" s="2617"/>
      <c r="I159" s="2617"/>
      <c r="J159" s="2617"/>
    </row>
    <row r="160" spans="1:10" s="678" customFormat="1" ht="15.75" customHeight="1">
      <c r="A160" s="2594" t="s">
        <v>2261</v>
      </c>
      <c r="B160" s="2594"/>
      <c r="C160" s="2594"/>
      <c r="D160" s="2594"/>
      <c r="E160" s="2594"/>
      <c r="F160" s="2594"/>
      <c r="G160" s="2594"/>
      <c r="H160" s="2594"/>
      <c r="I160" s="2594"/>
      <c r="J160" s="2594"/>
    </row>
    <row r="161" spans="1:10" ht="12.75" customHeight="1">
      <c r="A161" s="2637" t="s">
        <v>1114</v>
      </c>
      <c r="B161" s="2637"/>
      <c r="C161" s="2637"/>
      <c r="D161" s="2637"/>
      <c r="E161" s="2637"/>
      <c r="F161" s="2637"/>
      <c r="G161" s="2637"/>
      <c r="H161" s="2637"/>
      <c r="I161" s="2637"/>
      <c r="J161" s="2637"/>
    </row>
    <row r="162" spans="1:10" ht="12.75" customHeight="1">
      <c r="A162" s="832" t="s">
        <v>1696</v>
      </c>
      <c r="B162" s="832"/>
      <c r="C162" s="833"/>
      <c r="D162" s="832"/>
      <c r="E162" s="1679"/>
      <c r="F162" s="832"/>
      <c r="G162" s="678" t="s">
        <v>1143</v>
      </c>
      <c r="H162" s="832"/>
      <c r="I162" s="832"/>
      <c r="J162" s="832"/>
    </row>
    <row r="163" spans="1:10" ht="12.75" customHeight="1">
      <c r="A163" s="834" t="s">
        <v>1697</v>
      </c>
      <c r="B163" s="834"/>
      <c r="C163" s="834"/>
      <c r="D163" s="678"/>
      <c r="E163" s="1680" t="s">
        <v>309</v>
      </c>
      <c r="F163" s="678"/>
      <c r="G163" s="675" t="s">
        <v>310</v>
      </c>
      <c r="H163" s="678"/>
      <c r="I163" s="678"/>
      <c r="J163" s="834"/>
    </row>
    <row r="164" spans="1:10" ht="12.75" hidden="1" customHeight="1">
      <c r="A164" s="835"/>
      <c r="B164" s="835"/>
      <c r="C164" s="834"/>
      <c r="D164" s="835"/>
      <c r="E164" s="1809"/>
      <c r="F164" s="835"/>
      <c r="G164" s="835"/>
      <c r="H164" s="835"/>
      <c r="I164" s="835"/>
      <c r="J164" s="835"/>
    </row>
    <row r="165" spans="1:10" ht="14.25">
      <c r="A165" s="832" t="s">
        <v>2075</v>
      </c>
      <c r="B165" s="832"/>
      <c r="C165" s="833"/>
      <c r="D165" s="832"/>
      <c r="E165" s="1679"/>
      <c r="F165" s="832"/>
      <c r="G165" s="832" t="s">
        <v>1147</v>
      </c>
      <c r="H165" s="832"/>
      <c r="I165" s="832"/>
      <c r="J165" s="832"/>
    </row>
    <row r="166" spans="1:10" ht="14.25">
      <c r="A166" s="834" t="s">
        <v>1700</v>
      </c>
      <c r="B166" s="833" t="s">
        <v>642</v>
      </c>
      <c r="C166" s="836"/>
      <c r="D166" s="678"/>
      <c r="E166" s="1680" t="s">
        <v>309</v>
      </c>
      <c r="F166" s="678"/>
      <c r="G166" s="675" t="s">
        <v>310</v>
      </c>
      <c r="H166" s="678"/>
      <c r="I166" s="678"/>
      <c r="J166" s="834"/>
    </row>
    <row r="167" spans="1:10" ht="12.75" customHeight="1">
      <c r="A167" s="688"/>
      <c r="B167" s="679"/>
      <c r="C167" s="689"/>
      <c r="D167" s="678"/>
      <c r="F167" s="678"/>
      <c r="G167" s="678"/>
      <c r="H167" s="678"/>
      <c r="I167" s="678"/>
      <c r="J167" s="678"/>
    </row>
    <row r="168" spans="1:10" ht="12.75" customHeight="1">
      <c r="A168" s="688"/>
      <c r="B168" s="679"/>
      <c r="C168" s="689"/>
      <c r="D168" s="678"/>
      <c r="F168" s="678"/>
      <c r="G168" s="678"/>
      <c r="H168" s="678"/>
      <c r="I168" s="678"/>
      <c r="J168" s="678"/>
    </row>
    <row r="169" spans="1:10" ht="12.75" customHeight="1">
      <c r="A169" s="688"/>
      <c r="B169" s="679"/>
      <c r="C169" s="689"/>
      <c r="D169" s="678"/>
      <c r="F169" s="678"/>
      <c r="G169" s="678"/>
      <c r="H169" s="678"/>
      <c r="I169" s="678"/>
      <c r="J169" s="678"/>
    </row>
    <row r="170" spans="1:10" ht="12.75" customHeight="1">
      <c r="A170" s="688"/>
      <c r="B170" s="679"/>
      <c r="C170" s="1000"/>
      <c r="D170" s="678"/>
      <c r="F170" s="678"/>
      <c r="G170" s="678"/>
      <c r="H170" s="678"/>
      <c r="I170" s="678"/>
      <c r="J170" s="678"/>
    </row>
  </sheetData>
  <mergeCells count="19">
    <mergeCell ref="A160:J160"/>
    <mergeCell ref="A161:J161"/>
    <mergeCell ref="A159:J159"/>
    <mergeCell ref="F20:I20"/>
    <mergeCell ref="F22:J23"/>
    <mergeCell ref="F28:F29"/>
    <mergeCell ref="G28:J28"/>
    <mergeCell ref="F1:J1"/>
    <mergeCell ref="F3:J3"/>
    <mergeCell ref="A9:E9"/>
    <mergeCell ref="A10:E10"/>
    <mergeCell ref="A11:B11"/>
    <mergeCell ref="K138:L138"/>
    <mergeCell ref="A15:E16"/>
    <mergeCell ref="F15:J16"/>
    <mergeCell ref="A12:J12"/>
    <mergeCell ref="A13:J13"/>
    <mergeCell ref="A14:J14"/>
    <mergeCell ref="H26:J26"/>
  </mergeCells>
  <phoneticPr fontId="5" type="noConversion"/>
  <pageMargins left="0.25" right="0.25" top="0" bottom="0" header="0.17" footer="0.1"/>
  <pageSetup paperSize="9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M216"/>
  <sheetViews>
    <sheetView topLeftCell="A55" workbookViewId="0">
      <selection activeCell="L158" sqref="L158"/>
    </sheetView>
  </sheetViews>
  <sheetFormatPr defaultRowHeight="12.75"/>
  <cols>
    <col min="1" max="1" width="7.140625" style="688" customWidth="1"/>
    <col min="2" max="2" width="46.28515625" style="679" customWidth="1"/>
    <col min="3" max="3" width="8.7109375" style="689" customWidth="1"/>
    <col min="4" max="4" width="13.140625" style="678" customWidth="1"/>
    <col min="5" max="5" width="8.7109375" style="857" customWidth="1"/>
    <col min="6" max="6" width="9.42578125" style="678" customWidth="1"/>
    <col min="7" max="7" width="9.85546875" style="678" customWidth="1"/>
    <col min="8" max="8" width="9.140625" style="678" customWidth="1"/>
    <col min="9" max="9" width="9" style="678" customWidth="1"/>
    <col min="10" max="10" width="15.42578125" style="678" customWidth="1"/>
    <col min="11" max="16384" width="9.140625" style="678"/>
  </cols>
  <sheetData>
    <row r="1" spans="1:10">
      <c r="I1" s="884" t="s">
        <v>931</v>
      </c>
    </row>
    <row r="2" spans="1:10">
      <c r="F2" s="885"/>
      <c r="G2" s="885"/>
      <c r="H2" s="885"/>
      <c r="I2" s="885"/>
    </row>
    <row r="3" spans="1:10">
      <c r="H3" s="886" t="s">
        <v>888</v>
      </c>
    </row>
    <row r="4" spans="1:10">
      <c r="G4" s="885" t="s">
        <v>1025</v>
      </c>
    </row>
    <row r="5" spans="1:10">
      <c r="H5" s="685" t="s">
        <v>174</v>
      </c>
    </row>
    <row r="6" spans="1:10" ht="15.75">
      <c r="B6" s="887" t="s">
        <v>35</v>
      </c>
      <c r="C6" s="888"/>
      <c r="D6" s="887"/>
      <c r="E6" s="1451"/>
      <c r="G6" s="889" t="s">
        <v>1014</v>
      </c>
      <c r="H6" s="836"/>
    </row>
    <row r="7" spans="1:10">
      <c r="B7" s="678"/>
      <c r="C7" s="890"/>
    </row>
    <row r="8" spans="1:10">
      <c r="A8" s="688" t="s">
        <v>2198</v>
      </c>
      <c r="F8" s="681"/>
      <c r="G8" s="681"/>
    </row>
    <row r="9" spans="1:10" s="688" customFormat="1" ht="10.5">
      <c r="A9" s="2600" t="s">
        <v>1118</v>
      </c>
      <c r="B9" s="2600"/>
      <c r="C9" s="2600"/>
      <c r="D9" s="2600"/>
      <c r="E9" s="2600"/>
    </row>
    <row r="10" spans="1:10">
      <c r="A10" s="688" t="s">
        <v>473</v>
      </c>
      <c r="B10" s="891"/>
      <c r="C10" s="892"/>
      <c r="D10" s="840"/>
      <c r="E10" s="1452"/>
    </row>
    <row r="11" spans="1:10">
      <c r="B11" s="893"/>
      <c r="C11" s="894"/>
      <c r="D11" s="893"/>
      <c r="E11" s="1453"/>
      <c r="F11" s="893"/>
      <c r="G11" s="893"/>
      <c r="H11" s="895"/>
    </row>
    <row r="12" spans="1:10">
      <c r="A12" s="896" t="s">
        <v>474</v>
      </c>
      <c r="B12" s="889" t="s">
        <v>1145</v>
      </c>
      <c r="C12" s="890"/>
      <c r="D12" s="889"/>
      <c r="E12" s="1454"/>
      <c r="F12" s="889"/>
      <c r="G12" s="836"/>
      <c r="H12" s="897" t="s">
        <v>208</v>
      </c>
    </row>
    <row r="13" spans="1:10" ht="21.75">
      <c r="A13" s="898" t="s">
        <v>611</v>
      </c>
      <c r="B13" s="898"/>
      <c r="C13" s="894"/>
      <c r="D13" s="898"/>
      <c r="E13" s="1455"/>
      <c r="F13" s="898"/>
      <c r="G13" s="899"/>
    </row>
    <row r="14" spans="1:10" s="857" customFormat="1">
      <c r="A14" s="2603" t="s">
        <v>2196</v>
      </c>
      <c r="B14" s="2604"/>
      <c r="C14" s="1530"/>
      <c r="F14" s="1531"/>
      <c r="G14" s="1531"/>
    </row>
    <row r="15" spans="1:10" ht="18">
      <c r="A15" s="900"/>
      <c r="B15" s="2605" t="s">
        <v>612</v>
      </c>
      <c r="C15" s="2605"/>
      <c r="D15" s="2605"/>
      <c r="E15" s="2605"/>
      <c r="F15" s="901"/>
      <c r="G15" s="901"/>
      <c r="H15" s="901"/>
      <c r="I15" s="901"/>
      <c r="J15" s="901"/>
    </row>
    <row r="16" spans="1:10" ht="14.25">
      <c r="A16" s="678"/>
      <c r="B16" s="2607" t="s">
        <v>258</v>
      </c>
      <c r="C16" s="2607"/>
      <c r="D16" s="2607"/>
      <c r="E16" s="2607"/>
      <c r="F16" s="2607"/>
      <c r="G16" s="691"/>
      <c r="H16" s="902"/>
      <c r="I16" s="902"/>
      <c r="J16" s="902"/>
    </row>
    <row r="17" spans="1:12" s="626" customFormat="1">
      <c r="A17" s="2609" t="s">
        <v>2191</v>
      </c>
      <c r="B17" s="2609"/>
      <c r="C17" s="2609"/>
      <c r="D17" s="2609"/>
      <c r="E17" s="2609"/>
      <c r="F17" s="2609"/>
      <c r="G17" s="2609"/>
      <c r="H17" s="2609"/>
      <c r="I17" s="2609"/>
      <c r="J17" s="2609"/>
      <c r="K17" s="688"/>
      <c r="L17" s="688"/>
    </row>
    <row r="18" spans="1:12" s="688" customFormat="1" ht="10.5">
      <c r="A18" s="2609"/>
      <c r="B18" s="2609"/>
      <c r="C18" s="2609"/>
      <c r="D18" s="2609"/>
      <c r="E18" s="2609"/>
      <c r="F18" s="2609"/>
      <c r="G18" s="2609"/>
      <c r="H18" s="2609"/>
      <c r="I18" s="2609"/>
      <c r="J18" s="2609"/>
    </row>
    <row r="19" spans="1:12" s="683" customFormat="1" thickBot="1">
      <c r="A19" s="693" t="s">
        <v>417</v>
      </c>
      <c r="B19" s="904"/>
      <c r="C19" s="905"/>
      <c r="D19" s="685"/>
      <c r="E19" s="1456"/>
      <c r="G19" s="906" t="s">
        <v>1206</v>
      </c>
      <c r="H19" s="907"/>
      <c r="I19" s="907"/>
      <c r="J19" s="907"/>
    </row>
    <row r="20" spans="1:12" s="885" customFormat="1" thickBot="1">
      <c r="A20" s="693" t="s">
        <v>89</v>
      </c>
      <c r="B20" s="908"/>
      <c r="C20" s="905"/>
      <c r="E20" s="1457"/>
      <c r="G20" s="908" t="s">
        <v>333</v>
      </c>
      <c r="H20" s="909">
        <v>6</v>
      </c>
      <c r="I20" s="910">
        <v>6</v>
      </c>
      <c r="J20" s="911" t="s">
        <v>739</v>
      </c>
    </row>
    <row r="21" spans="1:12" s="908" customFormat="1" thickBot="1">
      <c r="A21" s="693" t="s">
        <v>630</v>
      </c>
      <c r="C21" s="905"/>
      <c r="E21" s="1458"/>
      <c r="G21" s="908" t="s">
        <v>1180</v>
      </c>
    </row>
    <row r="22" spans="1:12" s="908" customFormat="1" thickBot="1">
      <c r="A22" s="693" t="s">
        <v>554</v>
      </c>
      <c r="C22" s="912"/>
      <c r="D22" s="913"/>
      <c r="E22" s="1458"/>
      <c r="G22" s="908" t="s">
        <v>555</v>
      </c>
    </row>
    <row r="23" spans="1:12" s="885" customFormat="1" thickBot="1">
      <c r="A23" s="693" t="s">
        <v>729</v>
      </c>
      <c r="B23" s="908"/>
      <c r="C23" s="905"/>
      <c r="E23" s="1457"/>
      <c r="G23" s="908" t="s">
        <v>944</v>
      </c>
      <c r="I23" s="914"/>
    </row>
    <row r="24" spans="1:12" s="885" customFormat="1" ht="12">
      <c r="A24" s="693" t="s">
        <v>217</v>
      </c>
      <c r="B24" s="915"/>
      <c r="C24" s="916"/>
      <c r="E24" s="1457"/>
      <c r="F24" s="917"/>
      <c r="G24" s="908" t="s">
        <v>946</v>
      </c>
    </row>
    <row r="25" spans="1:12" s="885" customFormat="1" thickBot="1">
      <c r="A25" s="695" t="s">
        <v>306</v>
      </c>
      <c r="B25" s="906"/>
      <c r="C25" s="916"/>
      <c r="D25" s="918"/>
      <c r="E25" s="1459"/>
      <c r="G25" s="908" t="s">
        <v>233</v>
      </c>
      <c r="I25" s="917"/>
    </row>
    <row r="26" spans="1:12" s="917" customFormat="1" thickBot="1">
      <c r="A26" s="693" t="s">
        <v>116</v>
      </c>
      <c r="B26" s="908"/>
      <c r="C26" s="916"/>
      <c r="D26" s="919"/>
      <c r="E26" s="1457"/>
      <c r="G26" s="917" t="s">
        <v>1703</v>
      </c>
      <c r="H26" s="920"/>
      <c r="I26" s="921"/>
      <c r="J26" s="922"/>
    </row>
    <row r="27" spans="1:12" s="917" customFormat="1" thickBot="1">
      <c r="A27" s="693" t="s">
        <v>638</v>
      </c>
      <c r="B27" s="908"/>
      <c r="C27" s="916"/>
      <c r="E27" s="1460" t="s">
        <v>740</v>
      </c>
      <c r="G27" s="908" t="s">
        <v>419</v>
      </c>
      <c r="I27" s="885"/>
      <c r="J27" s="885"/>
    </row>
    <row r="28" spans="1:12" s="917" customFormat="1" thickBot="1">
      <c r="A28" s="696"/>
      <c r="B28" s="885"/>
      <c r="C28" s="924"/>
      <c r="E28" s="1461"/>
      <c r="F28" s="885"/>
      <c r="G28" s="885"/>
      <c r="H28" s="2621">
        <v>900272383028</v>
      </c>
      <c r="I28" s="2621"/>
      <c r="J28" s="2621"/>
    </row>
    <row r="29" spans="1:12" s="688" customFormat="1" ht="42.75" thickBot="1">
      <c r="A29" s="711" t="s">
        <v>406</v>
      </c>
      <c r="B29" s="712" t="s">
        <v>639</v>
      </c>
      <c r="C29" s="713"/>
      <c r="D29" s="712" t="s">
        <v>422</v>
      </c>
      <c r="E29" s="1462"/>
      <c r="F29" s="2612" t="s">
        <v>362</v>
      </c>
      <c r="G29" s="2614" t="s">
        <v>363</v>
      </c>
      <c r="H29" s="2615"/>
      <c r="I29" s="2615"/>
      <c r="J29" s="2616"/>
    </row>
    <row r="30" spans="1:12" s="688" customFormat="1" ht="116.25" thickBot="1">
      <c r="A30" s="715"/>
      <c r="B30" s="716" t="s">
        <v>349</v>
      </c>
      <c r="C30" s="717" t="s">
        <v>671</v>
      </c>
      <c r="D30" s="718" t="s">
        <v>796</v>
      </c>
      <c r="E30" s="1463" t="s">
        <v>971</v>
      </c>
      <c r="F30" s="2613"/>
      <c r="G30" s="718" t="s">
        <v>972</v>
      </c>
      <c r="H30" s="718" t="s">
        <v>973</v>
      </c>
      <c r="I30" s="718" t="s">
        <v>974</v>
      </c>
      <c r="J30" s="718" t="s">
        <v>975</v>
      </c>
    </row>
    <row r="31" spans="1:12" s="926" customFormat="1" ht="11.25" thickBot="1">
      <c r="A31" s="720" t="s">
        <v>976</v>
      </c>
      <c r="B31" s="721" t="s">
        <v>977</v>
      </c>
      <c r="C31" s="722" t="s">
        <v>978</v>
      </c>
      <c r="D31" s="723" t="s">
        <v>739</v>
      </c>
      <c r="E31" s="1464" t="s">
        <v>740</v>
      </c>
      <c r="F31" s="723" t="s">
        <v>672</v>
      </c>
      <c r="G31" s="724">
        <v>4</v>
      </c>
      <c r="H31" s="725">
        <v>5</v>
      </c>
      <c r="I31" s="726">
        <v>6</v>
      </c>
      <c r="J31" s="725">
        <v>7</v>
      </c>
    </row>
    <row r="32" spans="1:12" s="829" customFormat="1" ht="27.75" thickBot="1">
      <c r="A32" s="927">
        <v>1100000</v>
      </c>
      <c r="B32" s="727" t="s">
        <v>1704</v>
      </c>
      <c r="C32" s="728" t="s">
        <v>358</v>
      </c>
      <c r="D32" s="1003">
        <f>D105+D33+D43+D69</f>
        <v>122500</v>
      </c>
      <c r="E32" s="1704">
        <f>E35+E41+E73+E77+E67+E45+E76+E63</f>
        <v>0</v>
      </c>
      <c r="F32" s="1003">
        <f>D32+E32</f>
        <v>122500</v>
      </c>
      <c r="G32" s="1003">
        <f>G33+G42+G131+G105</f>
        <v>41702</v>
      </c>
      <c r="H32" s="1003">
        <f>H33+H42+H131+H105</f>
        <v>76702</v>
      </c>
      <c r="I32" s="1003">
        <f>I33+I42+I131+I99+I105</f>
        <v>111702</v>
      </c>
      <c r="J32" s="1003">
        <f>F32</f>
        <v>122500</v>
      </c>
    </row>
    <row r="33" spans="1:11" s="688" customFormat="1" ht="77.25" thickBot="1">
      <c r="A33" s="927">
        <v>1110000</v>
      </c>
      <c r="B33" s="730" t="s">
        <v>1662</v>
      </c>
      <c r="C33" s="728" t="s">
        <v>358</v>
      </c>
      <c r="D33" s="1004">
        <f>D34</f>
        <v>96100</v>
      </c>
      <c r="E33" s="1705"/>
      <c r="F33" s="1004">
        <f>F34</f>
        <v>96100</v>
      </c>
      <c r="G33" s="1004">
        <f>G34</f>
        <v>5160</v>
      </c>
      <c r="H33" s="1004">
        <f>H34</f>
        <v>5160</v>
      </c>
      <c r="I33" s="1004">
        <f>I34</f>
        <v>5160</v>
      </c>
      <c r="J33" s="1004">
        <f>J34</f>
        <v>96100</v>
      </c>
    </row>
    <row r="34" spans="1:11" s="688" customFormat="1" ht="14.25">
      <c r="A34" s="928">
        <v>1110000</v>
      </c>
      <c r="B34" s="733" t="s">
        <v>803</v>
      </c>
      <c r="C34" s="734" t="s">
        <v>358</v>
      </c>
      <c r="D34" s="1005">
        <f>SUM(D35:D41)</f>
        <v>96100</v>
      </c>
      <c r="E34" s="1706"/>
      <c r="F34" s="1005">
        <f>SUM(F35:F41)</f>
        <v>96100</v>
      </c>
      <c r="G34" s="1005">
        <f>SUM(G35:G41)</f>
        <v>5160</v>
      </c>
      <c r="H34" s="1005">
        <f>SUM(H35:H41)</f>
        <v>5160</v>
      </c>
      <c r="I34" s="1005">
        <f>SUM(I35:I41)</f>
        <v>5160</v>
      </c>
      <c r="J34" s="1005">
        <f>SUM(J35:J41)</f>
        <v>96100</v>
      </c>
    </row>
    <row r="35" spans="1:11" s="688" customFormat="1" ht="25.5">
      <c r="A35" s="929">
        <v>1111000</v>
      </c>
      <c r="B35" s="1656" t="s">
        <v>673</v>
      </c>
      <c r="C35" s="738" t="s">
        <v>804</v>
      </c>
      <c r="D35" s="1018">
        <v>89100</v>
      </c>
      <c r="E35" s="1848">
        <v>0</v>
      </c>
      <c r="F35" s="1018">
        <f>D35+E35</f>
        <v>89100</v>
      </c>
      <c r="G35" s="1018">
        <v>5160</v>
      </c>
      <c r="H35" s="1018">
        <v>5160</v>
      </c>
      <c r="I35" s="1018">
        <v>5160</v>
      </c>
      <c r="J35" s="1018">
        <f>F35</f>
        <v>89100</v>
      </c>
      <c r="K35" s="1001"/>
    </row>
    <row r="36" spans="1:11" s="688" customFormat="1" ht="24.75" customHeight="1">
      <c r="A36" s="930">
        <v>1112000</v>
      </c>
      <c r="B36" s="753" t="s">
        <v>271</v>
      </c>
      <c r="C36" s="742" t="s">
        <v>805</v>
      </c>
      <c r="D36" s="1013">
        <v>7000</v>
      </c>
      <c r="E36" s="1013">
        <v>0</v>
      </c>
      <c r="F36" s="1013">
        <f>D36+E36</f>
        <v>7000</v>
      </c>
      <c r="G36" s="1013">
        <v>0</v>
      </c>
      <c r="H36" s="1013">
        <v>0</v>
      </c>
      <c r="I36" s="1013">
        <v>0</v>
      </c>
      <c r="J36" s="1013">
        <f>F36</f>
        <v>7000</v>
      </c>
    </row>
    <row r="37" spans="1:11" s="688" customFormat="1" ht="25.5" hidden="1">
      <c r="A37" s="930">
        <v>1113000</v>
      </c>
      <c r="B37" s="741" t="s">
        <v>806</v>
      </c>
      <c r="C37" s="742" t="s">
        <v>807</v>
      </c>
      <c r="D37" s="1013"/>
      <c r="E37" s="1013"/>
      <c r="F37" s="1013"/>
      <c r="G37" s="1013"/>
      <c r="H37" s="1013"/>
      <c r="I37" s="1013"/>
      <c r="J37" s="1484">
        <v>0</v>
      </c>
    </row>
    <row r="38" spans="1:11" s="688" customFormat="1" ht="38.25" hidden="1">
      <c r="A38" s="930">
        <v>1114000</v>
      </c>
      <c r="B38" s="741" t="s">
        <v>398</v>
      </c>
      <c r="C38" s="742" t="s">
        <v>399</v>
      </c>
      <c r="D38" s="1013"/>
      <c r="E38" s="1013"/>
      <c r="F38" s="1013"/>
      <c r="G38" s="1013"/>
      <c r="H38" s="1013"/>
      <c r="I38" s="1013"/>
      <c r="J38" s="1484">
        <v>0</v>
      </c>
    </row>
    <row r="39" spans="1:11" s="688" customFormat="1" hidden="1">
      <c r="A39" s="930">
        <v>1115000</v>
      </c>
      <c r="B39" s="741" t="s">
        <v>615</v>
      </c>
      <c r="C39" s="742" t="s">
        <v>388</v>
      </c>
      <c r="D39" s="1013"/>
      <c r="E39" s="1013"/>
      <c r="F39" s="1013"/>
      <c r="G39" s="1013"/>
      <c r="H39" s="1013"/>
      <c r="I39" s="1013"/>
      <c r="J39" s="1484">
        <v>0</v>
      </c>
    </row>
    <row r="40" spans="1:11" s="688" customFormat="1" ht="25.5">
      <c r="A40" s="930">
        <v>1116000</v>
      </c>
      <c r="B40" s="741" t="s">
        <v>1024</v>
      </c>
      <c r="C40" s="742" t="s">
        <v>389</v>
      </c>
      <c r="D40" s="1013"/>
      <c r="E40" s="1013"/>
      <c r="F40" s="1013"/>
      <c r="G40" s="1013"/>
      <c r="H40" s="1013"/>
      <c r="I40" s="1013"/>
      <c r="J40" s="1484">
        <v>0</v>
      </c>
    </row>
    <row r="41" spans="1:11" s="688" customFormat="1" ht="13.5" thickBot="1">
      <c r="A41" s="932">
        <v>1117000</v>
      </c>
      <c r="B41" s="745" t="s">
        <v>640</v>
      </c>
      <c r="C41" s="746" t="s">
        <v>20</v>
      </c>
      <c r="D41" s="1015">
        <v>0</v>
      </c>
      <c r="E41" s="1015">
        <v>0</v>
      </c>
      <c r="F41" s="1015">
        <f>D41</f>
        <v>0</v>
      </c>
      <c r="G41" s="1015">
        <v>0</v>
      </c>
      <c r="H41" s="1015">
        <v>0</v>
      </c>
      <c r="I41" s="1015">
        <v>0</v>
      </c>
      <c r="J41" s="1484">
        <f>F41</f>
        <v>0</v>
      </c>
    </row>
    <row r="42" spans="1:11" s="688" customFormat="1" ht="29.25" thickBot="1">
      <c r="A42" s="933">
        <v>1120000</v>
      </c>
      <c r="B42" s="749" t="s">
        <v>21</v>
      </c>
      <c r="C42" s="728" t="s">
        <v>358</v>
      </c>
      <c r="D42" s="1437">
        <f>D43+D55+D66+D69+D51+D64</f>
        <v>40400</v>
      </c>
      <c r="E42" s="1437"/>
      <c r="F42" s="1437">
        <f>F43+F55+F66+F69+F51+F64</f>
        <v>40400</v>
      </c>
      <c r="G42" s="1437">
        <f>G43+G51+G55+G64+G66+G69</f>
        <v>1542</v>
      </c>
      <c r="H42" s="1437">
        <f>H43+H51+H55+H64+H66+H69</f>
        <v>1542</v>
      </c>
      <c r="I42" s="1437">
        <f>I43+I51+I55+I64+I66+I69</f>
        <v>1542</v>
      </c>
      <c r="J42" s="1485">
        <f>F42</f>
        <v>40400</v>
      </c>
    </row>
    <row r="43" spans="1:11" s="688" customFormat="1" ht="14.25">
      <c r="A43" s="928">
        <v>1121000</v>
      </c>
      <c r="B43" s="751" t="s">
        <v>22</v>
      </c>
      <c r="C43" s="752"/>
      <c r="D43" s="1486">
        <f>SUM(D44:D49)</f>
        <v>0</v>
      </c>
      <c r="E43" s="1486"/>
      <c r="F43" s="1486">
        <f>SUM(F44:F49)</f>
        <v>0</v>
      </c>
      <c r="G43" s="1486">
        <f>SUM(G44:G49)</f>
        <v>0</v>
      </c>
      <c r="H43" s="1486">
        <f>SUM(H44:H49)</f>
        <v>0</v>
      </c>
      <c r="I43" s="1486">
        <f>SUM(I44:I49)</f>
        <v>0</v>
      </c>
      <c r="J43" s="1485">
        <f>SUM(J44:J49)</f>
        <v>0</v>
      </c>
    </row>
    <row r="44" spans="1:11" s="688" customFormat="1" ht="25.5">
      <c r="A44" s="930">
        <v>1121100</v>
      </c>
      <c r="B44" s="753" t="s">
        <v>380</v>
      </c>
      <c r="C44" s="742" t="s">
        <v>381</v>
      </c>
      <c r="D44" s="1011"/>
      <c r="E44" s="1011"/>
      <c r="F44" s="1011"/>
      <c r="G44" s="1011"/>
      <c r="H44" s="1011"/>
      <c r="I44" s="1011"/>
      <c r="J44" s="1485">
        <v>0</v>
      </c>
    </row>
    <row r="45" spans="1:11" s="688" customFormat="1">
      <c r="A45" s="930">
        <v>1121200</v>
      </c>
      <c r="B45" s="754" t="s">
        <v>1663</v>
      </c>
      <c r="C45" s="742" t="s">
        <v>383</v>
      </c>
      <c r="D45" s="1011">
        <v>0</v>
      </c>
      <c r="E45" s="1845">
        <v>0</v>
      </c>
      <c r="F45" s="1011">
        <f>D45+E45</f>
        <v>0</v>
      </c>
      <c r="G45" s="1011">
        <v>0</v>
      </c>
      <c r="H45" s="1011">
        <v>0</v>
      </c>
      <c r="I45" s="1011">
        <v>0</v>
      </c>
      <c r="J45" s="1485">
        <f>F45</f>
        <v>0</v>
      </c>
    </row>
    <row r="46" spans="1:11" s="688" customFormat="1">
      <c r="A46" s="930">
        <v>1121300</v>
      </c>
      <c r="B46" s="753" t="s">
        <v>769</v>
      </c>
      <c r="C46" s="742" t="s">
        <v>384</v>
      </c>
      <c r="D46" s="1011">
        <v>0</v>
      </c>
      <c r="E46" s="1011">
        <v>0</v>
      </c>
      <c r="F46" s="1011">
        <f>D46+E46</f>
        <v>0</v>
      </c>
      <c r="G46" s="1011">
        <v>0</v>
      </c>
      <c r="H46" s="1011">
        <v>0</v>
      </c>
      <c r="I46" s="1011">
        <v>0</v>
      </c>
      <c r="J46" s="1485">
        <f>F46</f>
        <v>0</v>
      </c>
    </row>
    <row r="47" spans="1:11" s="688" customFormat="1">
      <c r="A47" s="930">
        <v>1121400</v>
      </c>
      <c r="B47" s="753" t="s">
        <v>770</v>
      </c>
      <c r="C47" s="742" t="s">
        <v>385</v>
      </c>
      <c r="D47" s="1011">
        <v>0</v>
      </c>
      <c r="E47" s="1011"/>
      <c r="F47" s="1011">
        <v>0</v>
      </c>
      <c r="G47" s="1011">
        <v>0</v>
      </c>
      <c r="H47" s="1011">
        <v>0</v>
      </c>
      <c r="I47" s="1011">
        <v>0</v>
      </c>
      <c r="J47" s="1485">
        <f>F47</f>
        <v>0</v>
      </c>
    </row>
    <row r="48" spans="1:11" s="688" customFormat="1">
      <c r="A48" s="930">
        <v>1121500</v>
      </c>
      <c r="B48" s="753" t="s">
        <v>69</v>
      </c>
      <c r="C48" s="742" t="s">
        <v>386</v>
      </c>
      <c r="D48" s="1486">
        <v>0</v>
      </c>
      <c r="E48" s="1011">
        <v>0</v>
      </c>
      <c r="F48" s="1486">
        <f>D48+E48</f>
        <v>0</v>
      </c>
      <c r="G48" s="1486">
        <v>0</v>
      </c>
      <c r="H48" s="1486">
        <v>0</v>
      </c>
      <c r="I48" s="1486">
        <v>0</v>
      </c>
      <c r="J48" s="1485">
        <f>F48</f>
        <v>0</v>
      </c>
    </row>
    <row r="49" spans="1:10" s="688" customFormat="1">
      <c r="A49" s="930">
        <v>1121600</v>
      </c>
      <c r="B49" s="753" t="s">
        <v>70</v>
      </c>
      <c r="C49" s="742" t="s">
        <v>387</v>
      </c>
      <c r="D49" s="1011">
        <v>0</v>
      </c>
      <c r="E49" s="1011">
        <v>0</v>
      </c>
      <c r="F49" s="1011">
        <f>D49+E49</f>
        <v>0</v>
      </c>
      <c r="G49" s="1011">
        <v>0</v>
      </c>
      <c r="H49" s="1011">
        <v>0</v>
      </c>
      <c r="I49" s="1011">
        <v>0</v>
      </c>
      <c r="J49" s="1485">
        <f>F49</f>
        <v>0</v>
      </c>
    </row>
    <row r="50" spans="1:10" s="688" customFormat="1" ht="13.5" thickBot="1">
      <c r="A50" s="934">
        <v>1121700</v>
      </c>
      <c r="B50" s="757" t="s">
        <v>71</v>
      </c>
      <c r="C50" s="746" t="s">
        <v>766</v>
      </c>
      <c r="D50" s="1020"/>
      <c r="E50" s="1020"/>
      <c r="F50" s="1020"/>
      <c r="G50" s="1020"/>
      <c r="H50" s="1020"/>
      <c r="I50" s="1020"/>
      <c r="J50" s="1485">
        <v>0</v>
      </c>
    </row>
    <row r="51" spans="1:10" s="688" customFormat="1" ht="28.5">
      <c r="A51" s="928">
        <v>1122000</v>
      </c>
      <c r="B51" s="758" t="s">
        <v>767</v>
      </c>
      <c r="C51" s="734" t="s">
        <v>358</v>
      </c>
      <c r="D51" s="1021">
        <f>D52</f>
        <v>1000</v>
      </c>
      <c r="E51" s="1021"/>
      <c r="F51" s="1021">
        <f>F52</f>
        <v>1000</v>
      </c>
      <c r="G51" s="1021">
        <f>G52</f>
        <v>0</v>
      </c>
      <c r="H51" s="1021">
        <f>H52</f>
        <v>0</v>
      </c>
      <c r="I51" s="1021">
        <f>I52</f>
        <v>0</v>
      </c>
      <c r="J51" s="1485">
        <f>J52</f>
        <v>1000</v>
      </c>
    </row>
    <row r="52" spans="1:10" s="688" customFormat="1">
      <c r="A52" s="935">
        <v>1122100</v>
      </c>
      <c r="B52" s="753" t="s">
        <v>72</v>
      </c>
      <c r="C52" s="738" t="s">
        <v>768</v>
      </c>
      <c r="D52" s="1011">
        <v>1000</v>
      </c>
      <c r="E52" s="1011"/>
      <c r="F52" s="1011">
        <f>D52+E52</f>
        <v>1000</v>
      </c>
      <c r="G52" s="1011">
        <v>0</v>
      </c>
      <c r="H52" s="1011">
        <v>0</v>
      </c>
      <c r="I52" s="1011">
        <v>0</v>
      </c>
      <c r="J52" s="1485">
        <f>F52</f>
        <v>1000</v>
      </c>
    </row>
    <row r="53" spans="1:10" s="688" customFormat="1">
      <c r="A53" s="935">
        <v>1122200</v>
      </c>
      <c r="B53" s="753" t="s">
        <v>487</v>
      </c>
      <c r="C53" s="742" t="s">
        <v>1021</v>
      </c>
      <c r="D53" s="1011"/>
      <c r="E53" s="1011"/>
      <c r="F53" s="1011"/>
      <c r="G53" s="1011"/>
      <c r="H53" s="1011"/>
      <c r="I53" s="1011"/>
      <c r="J53" s="1485">
        <v>0</v>
      </c>
    </row>
    <row r="54" spans="1:10" s="688" customFormat="1" ht="13.5" thickBot="1">
      <c r="A54" s="933">
        <v>1122300</v>
      </c>
      <c r="B54" s="757" t="s">
        <v>148</v>
      </c>
      <c r="C54" s="746" t="s">
        <v>1022</v>
      </c>
      <c r="D54" s="1020"/>
      <c r="E54" s="1020"/>
      <c r="F54" s="1020"/>
      <c r="G54" s="1020"/>
      <c r="H54" s="1020"/>
      <c r="I54" s="1020"/>
      <c r="J54" s="1485">
        <v>0</v>
      </c>
    </row>
    <row r="55" spans="1:10" s="688" customFormat="1" ht="28.5">
      <c r="A55" s="928">
        <v>1123000</v>
      </c>
      <c r="B55" s="758" t="s">
        <v>56</v>
      </c>
      <c r="C55" s="734" t="s">
        <v>358</v>
      </c>
      <c r="D55" s="1021">
        <f>SUM(D56:D63)</f>
        <v>3000</v>
      </c>
      <c r="E55" s="1021"/>
      <c r="F55" s="1021">
        <f>SUM(F56:F63)</f>
        <v>3000</v>
      </c>
      <c r="G55" s="1021">
        <f>SUM(G56:G63)</f>
        <v>0</v>
      </c>
      <c r="H55" s="1021">
        <f>SUM(H56:H63)</f>
        <v>0</v>
      </c>
      <c r="I55" s="1021">
        <f>SUM(I56:I63)</f>
        <v>0</v>
      </c>
      <c r="J55" s="1485">
        <f>F55</f>
        <v>3000</v>
      </c>
    </row>
    <row r="56" spans="1:10" s="688" customFormat="1">
      <c r="A56" s="935">
        <v>1123100</v>
      </c>
      <c r="B56" s="753" t="s">
        <v>149</v>
      </c>
      <c r="C56" s="738" t="s">
        <v>365</v>
      </c>
      <c r="D56" s="1011"/>
      <c r="E56" s="1011"/>
      <c r="F56" s="1011"/>
      <c r="G56" s="1011"/>
      <c r="H56" s="1011"/>
      <c r="I56" s="1011"/>
      <c r="J56" s="1485">
        <f>F56</f>
        <v>0</v>
      </c>
    </row>
    <row r="57" spans="1:10" s="688" customFormat="1">
      <c r="A57" s="935">
        <v>1123200</v>
      </c>
      <c r="B57" s="753" t="s">
        <v>150</v>
      </c>
      <c r="C57" s="742" t="s">
        <v>366</v>
      </c>
      <c r="D57" s="1011">
        <v>0</v>
      </c>
      <c r="E57" s="1011"/>
      <c r="F57" s="1011">
        <v>0</v>
      </c>
      <c r="G57" s="1011">
        <v>0</v>
      </c>
      <c r="H57" s="1011">
        <v>0</v>
      </c>
      <c r="I57" s="1011">
        <v>0</v>
      </c>
      <c r="J57" s="1485">
        <f>F57</f>
        <v>0</v>
      </c>
    </row>
    <row r="58" spans="1:10" s="688" customFormat="1" ht="25.5">
      <c r="A58" s="935">
        <v>1123300</v>
      </c>
      <c r="B58" s="753" t="s">
        <v>151</v>
      </c>
      <c r="C58" s="742" t="s">
        <v>367</v>
      </c>
      <c r="D58" s="1011"/>
      <c r="E58" s="1011"/>
      <c r="F58" s="1011"/>
      <c r="G58" s="1011"/>
      <c r="H58" s="1011"/>
      <c r="I58" s="1011"/>
      <c r="J58" s="1485"/>
    </row>
    <row r="59" spans="1:10" s="688" customFormat="1">
      <c r="A59" s="935">
        <v>1123400</v>
      </c>
      <c r="B59" s="753" t="s">
        <v>556</v>
      </c>
      <c r="C59" s="742" t="s">
        <v>368</v>
      </c>
      <c r="D59" s="1011">
        <v>0</v>
      </c>
      <c r="E59" s="1011"/>
      <c r="F59" s="1011">
        <v>0</v>
      </c>
      <c r="G59" s="1011">
        <v>0</v>
      </c>
      <c r="H59" s="1011">
        <v>0</v>
      </c>
      <c r="I59" s="1011">
        <v>0</v>
      </c>
      <c r="J59" s="1485">
        <f t="shared" ref="J59:J65" si="0">F59</f>
        <v>0</v>
      </c>
    </row>
    <row r="60" spans="1:10" s="688" customFormat="1" ht="17.25" customHeight="1">
      <c r="A60" s="935">
        <v>1123500</v>
      </c>
      <c r="B60" s="761" t="s">
        <v>557</v>
      </c>
      <c r="C60" s="762">
        <v>423500</v>
      </c>
      <c r="D60" s="1011"/>
      <c r="E60" s="1011"/>
      <c r="F60" s="1011"/>
      <c r="G60" s="1011"/>
      <c r="H60" s="1011"/>
      <c r="I60" s="1011"/>
      <c r="J60" s="1485">
        <f t="shared" si="0"/>
        <v>0</v>
      </c>
    </row>
    <row r="61" spans="1:10" s="688" customFormat="1">
      <c r="A61" s="935">
        <v>1123600</v>
      </c>
      <c r="B61" s="753" t="s">
        <v>186</v>
      </c>
      <c r="C61" s="742" t="s">
        <v>369</v>
      </c>
      <c r="D61" s="1011"/>
      <c r="E61" s="1011"/>
      <c r="F61" s="1011"/>
      <c r="G61" s="1011"/>
      <c r="H61" s="1011"/>
      <c r="I61" s="1011"/>
      <c r="J61" s="1485">
        <f t="shared" si="0"/>
        <v>0</v>
      </c>
    </row>
    <row r="62" spans="1:10" s="688" customFormat="1">
      <c r="A62" s="935">
        <v>1123700</v>
      </c>
      <c r="B62" s="753" t="s">
        <v>187</v>
      </c>
      <c r="C62" s="742" t="s">
        <v>370</v>
      </c>
      <c r="D62" s="1011">
        <v>0</v>
      </c>
      <c r="E62" s="1011"/>
      <c r="F62" s="1011">
        <v>0</v>
      </c>
      <c r="G62" s="1011">
        <v>0</v>
      </c>
      <c r="H62" s="1011">
        <v>0</v>
      </c>
      <c r="I62" s="1011">
        <v>0</v>
      </c>
      <c r="J62" s="1485">
        <f t="shared" si="0"/>
        <v>0</v>
      </c>
    </row>
    <row r="63" spans="1:10" s="688" customFormat="1" ht="27.75" customHeight="1" thickBot="1">
      <c r="A63" s="933">
        <v>1123800</v>
      </c>
      <c r="B63" s="1543" t="s">
        <v>188</v>
      </c>
      <c r="C63" s="746" t="s">
        <v>371</v>
      </c>
      <c r="D63" s="1020">
        <v>3000</v>
      </c>
      <c r="E63" s="1020">
        <v>0</v>
      </c>
      <c r="F63" s="1020">
        <f>D63+E63</f>
        <v>3000</v>
      </c>
      <c r="G63" s="1020">
        <v>0</v>
      </c>
      <c r="H63" s="1020">
        <v>0</v>
      </c>
      <c r="I63" s="1020">
        <v>0</v>
      </c>
      <c r="J63" s="1485">
        <f t="shared" si="0"/>
        <v>3000</v>
      </c>
    </row>
    <row r="64" spans="1:10" s="688" customFormat="1" ht="28.5">
      <c r="A64" s="928">
        <v>1124000</v>
      </c>
      <c r="B64" s="758" t="s">
        <v>213</v>
      </c>
      <c r="C64" s="734" t="s">
        <v>358</v>
      </c>
      <c r="D64" s="1021">
        <f>D65</f>
        <v>0</v>
      </c>
      <c r="E64" s="1021"/>
      <c r="F64" s="1021">
        <f>F65</f>
        <v>0</v>
      </c>
      <c r="G64" s="1021">
        <f>G65</f>
        <v>0</v>
      </c>
      <c r="H64" s="1021">
        <f>H65</f>
        <v>0</v>
      </c>
      <c r="I64" s="1021">
        <f>I65</f>
        <v>0</v>
      </c>
      <c r="J64" s="1485">
        <f t="shared" si="0"/>
        <v>0</v>
      </c>
    </row>
    <row r="65" spans="1:13" s="688" customFormat="1" ht="13.5" thickBot="1">
      <c r="A65" s="933">
        <v>1124100</v>
      </c>
      <c r="B65" s="757" t="s">
        <v>189</v>
      </c>
      <c r="C65" s="746" t="s">
        <v>214</v>
      </c>
      <c r="D65" s="1020"/>
      <c r="E65" s="1020"/>
      <c r="F65" s="1020"/>
      <c r="G65" s="1020"/>
      <c r="H65" s="1020"/>
      <c r="I65" s="1020"/>
      <c r="J65" s="1485">
        <f t="shared" si="0"/>
        <v>0</v>
      </c>
    </row>
    <row r="66" spans="1:13" s="688" customFormat="1" ht="28.5">
      <c r="A66" s="928">
        <v>1125000</v>
      </c>
      <c r="B66" s="758" t="s">
        <v>918</v>
      </c>
      <c r="C66" s="734" t="s">
        <v>358</v>
      </c>
      <c r="D66" s="1021">
        <f>D67+D68</f>
        <v>10000</v>
      </c>
      <c r="E66" s="1021"/>
      <c r="F66" s="1021">
        <f>F67+F68</f>
        <v>10000</v>
      </c>
      <c r="G66" s="1021">
        <f>G67+G68</f>
        <v>0</v>
      </c>
      <c r="H66" s="1021">
        <f>H67+H68</f>
        <v>0</v>
      </c>
      <c r="I66" s="1021">
        <f>I67+I68</f>
        <v>0</v>
      </c>
      <c r="J66" s="1485">
        <f>J67+J68</f>
        <v>10000</v>
      </c>
    </row>
    <row r="67" spans="1:13" s="688" customFormat="1" ht="25.5">
      <c r="A67" s="935">
        <v>1125100</v>
      </c>
      <c r="B67" s="753" t="s">
        <v>190</v>
      </c>
      <c r="C67" s="738" t="s">
        <v>919</v>
      </c>
      <c r="D67" s="1011">
        <v>10000</v>
      </c>
      <c r="E67" s="1011">
        <v>0</v>
      </c>
      <c r="F67" s="1011">
        <f>D67+E67</f>
        <v>10000</v>
      </c>
      <c r="G67" s="1011">
        <v>0</v>
      </c>
      <c r="H67" s="1011">
        <v>0</v>
      </c>
      <c r="I67" s="1011">
        <v>0</v>
      </c>
      <c r="J67" s="1485">
        <f t="shared" ref="J67:J73" si="1">F67</f>
        <v>10000</v>
      </c>
    </row>
    <row r="68" spans="1:13" s="688" customFormat="1" ht="26.25" thickBot="1">
      <c r="A68" s="933">
        <v>1125200</v>
      </c>
      <c r="B68" s="757" t="s">
        <v>703</v>
      </c>
      <c r="C68" s="746" t="s">
        <v>1031</v>
      </c>
      <c r="D68" s="1020">
        <v>0</v>
      </c>
      <c r="E68" s="1020">
        <v>0</v>
      </c>
      <c r="F68" s="1020">
        <f>D68+E68</f>
        <v>0</v>
      </c>
      <c r="G68" s="1020">
        <v>0</v>
      </c>
      <c r="H68" s="1020">
        <v>0</v>
      </c>
      <c r="I68" s="1020">
        <v>0</v>
      </c>
      <c r="J68" s="1485">
        <f t="shared" si="1"/>
        <v>0</v>
      </c>
    </row>
    <row r="69" spans="1:13" s="688" customFormat="1" ht="23.25" customHeight="1">
      <c r="A69" s="928">
        <v>1126000</v>
      </c>
      <c r="B69" s="758" t="s">
        <v>1032</v>
      </c>
      <c r="C69" s="734" t="s">
        <v>358</v>
      </c>
      <c r="D69" s="1021">
        <f>SUM(D70:D77)</f>
        <v>26400</v>
      </c>
      <c r="E69" s="1021"/>
      <c r="F69" s="1021">
        <f>SUM(F70:F77)</f>
        <v>26400</v>
      </c>
      <c r="G69" s="1021">
        <f>SUM(G70:G77)</f>
        <v>1542</v>
      </c>
      <c r="H69" s="1021">
        <f>SUM(H70:H77)</f>
        <v>1542</v>
      </c>
      <c r="I69" s="1021">
        <f>SUM(I70:I77)</f>
        <v>1542</v>
      </c>
      <c r="J69" s="1485">
        <f t="shared" si="1"/>
        <v>26400</v>
      </c>
    </row>
    <row r="70" spans="1:13" s="688" customFormat="1" ht="20.25" customHeight="1">
      <c r="A70" s="928">
        <v>1126100</v>
      </c>
      <c r="B70" s="753" t="s">
        <v>983</v>
      </c>
      <c r="C70" s="738" t="s">
        <v>1033</v>
      </c>
      <c r="D70" s="1011">
        <v>400</v>
      </c>
      <c r="E70" s="1011"/>
      <c r="F70" s="1011">
        <f>D70+E70</f>
        <v>400</v>
      </c>
      <c r="G70" s="1011">
        <v>0</v>
      </c>
      <c r="H70" s="1011">
        <v>0</v>
      </c>
      <c r="I70" s="1011">
        <v>0</v>
      </c>
      <c r="J70" s="1485">
        <f t="shared" si="1"/>
        <v>400</v>
      </c>
    </row>
    <row r="71" spans="1:13" s="688" customFormat="1" hidden="1">
      <c r="A71" s="928">
        <v>1126200</v>
      </c>
      <c r="B71" s="753" t="s">
        <v>984</v>
      </c>
      <c r="C71" s="742" t="s">
        <v>1034</v>
      </c>
      <c r="D71" s="1011"/>
      <c r="E71" s="1011"/>
      <c r="F71" s="1011"/>
      <c r="G71" s="1011"/>
      <c r="H71" s="1011"/>
      <c r="I71" s="1011"/>
      <c r="J71" s="1485">
        <f t="shared" si="1"/>
        <v>0</v>
      </c>
    </row>
    <row r="72" spans="1:13" s="688" customFormat="1" hidden="1">
      <c r="A72" s="928">
        <v>1126300</v>
      </c>
      <c r="B72" s="753" t="s">
        <v>390</v>
      </c>
      <c r="C72" s="742" t="s">
        <v>391</v>
      </c>
      <c r="D72" s="1011"/>
      <c r="E72" s="1011"/>
      <c r="F72" s="1011"/>
      <c r="G72" s="1011"/>
      <c r="H72" s="1011"/>
      <c r="I72" s="1011"/>
      <c r="J72" s="1485">
        <f t="shared" si="1"/>
        <v>0</v>
      </c>
    </row>
    <row r="73" spans="1:13" s="688" customFormat="1" ht="21.75" customHeight="1">
      <c r="A73" s="935">
        <v>1126400</v>
      </c>
      <c r="B73" s="763" t="s">
        <v>985</v>
      </c>
      <c r="C73" s="742" t="s">
        <v>392</v>
      </c>
      <c r="D73" s="1011">
        <v>20000</v>
      </c>
      <c r="E73" s="1845">
        <v>0</v>
      </c>
      <c r="F73" s="1011">
        <f>D73+E73</f>
        <v>20000</v>
      </c>
      <c r="G73" s="1011">
        <v>1291</v>
      </c>
      <c r="H73" s="1011">
        <v>1291</v>
      </c>
      <c r="I73" s="1011">
        <v>1291</v>
      </c>
      <c r="J73" s="1485">
        <f t="shared" si="1"/>
        <v>20000</v>
      </c>
      <c r="K73" s="1595"/>
      <c r="L73" s="1001"/>
      <c r="M73" s="1001"/>
    </row>
    <row r="74" spans="1:13" s="688" customFormat="1" ht="25.5">
      <c r="A74" s="932">
        <v>1126500</v>
      </c>
      <c r="B74" s="764" t="s">
        <v>943</v>
      </c>
      <c r="C74" s="742" t="s">
        <v>393</v>
      </c>
      <c r="D74" s="1011"/>
      <c r="E74" s="1011"/>
      <c r="F74" s="1011"/>
      <c r="G74" s="1011"/>
      <c r="H74" s="1011"/>
      <c r="I74" s="1011"/>
      <c r="J74" s="1485">
        <v>0</v>
      </c>
    </row>
    <row r="75" spans="1:13" s="688" customFormat="1" ht="26.25" customHeight="1">
      <c r="A75" s="930">
        <v>1126600</v>
      </c>
      <c r="B75" s="763" t="s">
        <v>229</v>
      </c>
      <c r="C75" s="742" t="s">
        <v>394</v>
      </c>
      <c r="D75" s="1011"/>
      <c r="E75" s="1011"/>
      <c r="F75" s="1011"/>
      <c r="G75" s="1011"/>
      <c r="H75" s="1011"/>
      <c r="I75" s="1011"/>
      <c r="J75" s="1485">
        <f>F75</f>
        <v>0</v>
      </c>
    </row>
    <row r="76" spans="1:13" s="688" customFormat="1" ht="31.5" customHeight="1">
      <c r="A76" s="932">
        <v>1126700</v>
      </c>
      <c r="B76" s="763" t="s">
        <v>230</v>
      </c>
      <c r="C76" s="742" t="s">
        <v>395</v>
      </c>
      <c r="D76" s="1011">
        <v>1000</v>
      </c>
      <c r="E76" s="1011">
        <v>0</v>
      </c>
      <c r="F76" s="1011">
        <f>D76+E76</f>
        <v>1000</v>
      </c>
      <c r="G76" s="1007">
        <v>0</v>
      </c>
      <c r="H76" s="1007">
        <v>0</v>
      </c>
      <c r="I76" s="1007">
        <v>0</v>
      </c>
      <c r="J76" s="1487">
        <f>F76</f>
        <v>1000</v>
      </c>
    </row>
    <row r="77" spans="1:13" s="688" customFormat="1" ht="30.75" customHeight="1" thickBot="1">
      <c r="A77" s="1002">
        <v>1126800</v>
      </c>
      <c r="B77" s="765" t="s">
        <v>480</v>
      </c>
      <c r="C77" s="746" t="s">
        <v>396</v>
      </c>
      <c r="D77" s="1020">
        <v>5000</v>
      </c>
      <c r="E77" s="1844">
        <v>0</v>
      </c>
      <c r="F77" s="1020">
        <f>D77+E77</f>
        <v>5000</v>
      </c>
      <c r="G77" s="1008">
        <v>251</v>
      </c>
      <c r="H77" s="1008">
        <v>251</v>
      </c>
      <c r="I77" s="1008">
        <v>251</v>
      </c>
      <c r="J77" s="1487">
        <f>F77</f>
        <v>5000</v>
      </c>
    </row>
    <row r="78" spans="1:13" s="688" customFormat="1" ht="1.5" hidden="1" customHeight="1" thickBot="1">
      <c r="A78" s="936">
        <v>1130000</v>
      </c>
      <c r="B78" s="767" t="s">
        <v>294</v>
      </c>
      <c r="C78" s="734" t="s">
        <v>358</v>
      </c>
      <c r="D78" s="1021">
        <v>0</v>
      </c>
      <c r="E78" s="1021"/>
      <c r="F78" s="1021">
        <v>0</v>
      </c>
      <c r="G78" s="1010">
        <v>0</v>
      </c>
      <c r="H78" s="1010">
        <v>0</v>
      </c>
      <c r="I78" s="1010">
        <v>0</v>
      </c>
      <c r="J78" s="1487">
        <v>0</v>
      </c>
    </row>
    <row r="79" spans="1:13" s="688" customFormat="1" ht="12" hidden="1" customHeight="1" thickBot="1">
      <c r="A79" s="936">
        <v>1130100</v>
      </c>
      <c r="B79" s="763" t="s">
        <v>481</v>
      </c>
      <c r="C79" s="738" t="s">
        <v>295</v>
      </c>
      <c r="D79" s="1011"/>
      <c r="E79" s="1011"/>
      <c r="F79" s="1011"/>
      <c r="G79" s="1007"/>
      <c r="H79" s="1007"/>
      <c r="I79" s="1007"/>
      <c r="J79" s="1487">
        <v>0</v>
      </c>
    </row>
    <row r="80" spans="1:13" s="688" customFormat="1" hidden="1">
      <c r="A80" s="936">
        <v>1130200</v>
      </c>
      <c r="B80" s="763" t="s">
        <v>482</v>
      </c>
      <c r="C80" s="742" t="s">
        <v>296</v>
      </c>
      <c r="D80" s="1011"/>
      <c r="E80" s="1011"/>
      <c r="F80" s="1011"/>
      <c r="G80" s="1007"/>
      <c r="H80" s="1007"/>
      <c r="I80" s="1007"/>
      <c r="J80" s="1487">
        <v>0</v>
      </c>
    </row>
    <row r="81" spans="1:10" s="688" customFormat="1" ht="13.5" hidden="1" thickBot="1">
      <c r="A81" s="936">
        <v>1130300</v>
      </c>
      <c r="B81" s="763" t="s">
        <v>483</v>
      </c>
      <c r="C81" s="742" t="s">
        <v>297</v>
      </c>
      <c r="D81" s="1011"/>
      <c r="E81" s="1011"/>
      <c r="F81" s="1011"/>
      <c r="G81" s="1007"/>
      <c r="H81" s="1007"/>
      <c r="I81" s="1007"/>
      <c r="J81" s="1487">
        <v>0</v>
      </c>
    </row>
    <row r="82" spans="1:10" s="688" customFormat="1" hidden="1">
      <c r="A82" s="936">
        <v>1130400</v>
      </c>
      <c r="B82" s="768" t="s">
        <v>484</v>
      </c>
      <c r="C82" s="769" t="s">
        <v>298</v>
      </c>
      <c r="D82" s="1486"/>
      <c r="E82" s="1486"/>
      <c r="F82" s="1486"/>
      <c r="G82" s="1006"/>
      <c r="H82" s="1006"/>
      <c r="I82" s="1006"/>
      <c r="J82" s="1487">
        <v>0</v>
      </c>
    </row>
    <row r="83" spans="1:10" s="688" customFormat="1" ht="10.5" hidden="1" customHeight="1">
      <c r="A83" s="930">
        <v>1131000</v>
      </c>
      <c r="B83" s="770" t="s">
        <v>299</v>
      </c>
      <c r="C83" s="771" t="s">
        <v>358</v>
      </c>
      <c r="D83" s="1011"/>
      <c r="E83" s="1011"/>
      <c r="F83" s="1011"/>
      <c r="G83" s="1007"/>
      <c r="H83" s="1007"/>
      <c r="I83" s="1007"/>
      <c r="J83" s="1487">
        <v>0</v>
      </c>
    </row>
    <row r="84" spans="1:10" s="688" customFormat="1" ht="25.5" hidden="1">
      <c r="A84" s="930">
        <v>1131100</v>
      </c>
      <c r="B84" s="763" t="s">
        <v>588</v>
      </c>
      <c r="C84" s="738" t="s">
        <v>300</v>
      </c>
      <c r="D84" s="1011"/>
      <c r="E84" s="1011"/>
      <c r="F84" s="1011"/>
      <c r="G84" s="1007"/>
      <c r="H84" s="1007"/>
      <c r="I84" s="1007"/>
      <c r="J84" s="1487">
        <v>0</v>
      </c>
    </row>
    <row r="85" spans="1:10" s="688" customFormat="1" hidden="1">
      <c r="A85" s="930">
        <v>1131200</v>
      </c>
      <c r="B85" s="763" t="s">
        <v>589</v>
      </c>
      <c r="C85" s="742" t="s">
        <v>301</v>
      </c>
      <c r="D85" s="1011"/>
      <c r="E85" s="1011"/>
      <c r="F85" s="1011"/>
      <c r="G85" s="1007"/>
      <c r="H85" s="1007"/>
      <c r="I85" s="1007"/>
      <c r="J85" s="1487">
        <v>0</v>
      </c>
    </row>
    <row r="86" spans="1:10" s="688" customFormat="1" ht="10.5" hidden="1" customHeight="1" thickBot="1">
      <c r="A86" s="930">
        <v>1131300</v>
      </c>
      <c r="B86" s="765" t="s">
        <v>590</v>
      </c>
      <c r="C86" s="746" t="s">
        <v>302</v>
      </c>
      <c r="D86" s="1020"/>
      <c r="E86" s="1020"/>
      <c r="F86" s="1020"/>
      <c r="G86" s="1008"/>
      <c r="H86" s="1008"/>
      <c r="I86" s="1008"/>
      <c r="J86" s="1487">
        <v>0</v>
      </c>
    </row>
    <row r="87" spans="1:10" s="688" customFormat="1" ht="14.25" hidden="1">
      <c r="A87" s="937">
        <v>1140000</v>
      </c>
      <c r="B87" s="767" t="s">
        <v>303</v>
      </c>
      <c r="C87" s="734" t="s">
        <v>358</v>
      </c>
      <c r="D87" s="1021">
        <v>0</v>
      </c>
      <c r="E87" s="1021"/>
      <c r="F87" s="1021">
        <v>0</v>
      </c>
      <c r="G87" s="1010">
        <v>0</v>
      </c>
      <c r="H87" s="1010">
        <v>0</v>
      </c>
      <c r="I87" s="1010">
        <v>0</v>
      </c>
      <c r="J87" s="1487">
        <v>0</v>
      </c>
    </row>
    <row r="88" spans="1:10" s="688" customFormat="1" ht="25.5" hidden="1">
      <c r="A88" s="937">
        <v>1141000</v>
      </c>
      <c r="B88" s="763" t="s">
        <v>304</v>
      </c>
      <c r="C88" s="738" t="s">
        <v>1003</v>
      </c>
      <c r="D88" s="1011"/>
      <c r="E88" s="1011"/>
      <c r="F88" s="1011"/>
      <c r="G88" s="1007"/>
      <c r="H88" s="1007"/>
      <c r="I88" s="1007"/>
      <c r="J88" s="1487">
        <v>0</v>
      </c>
    </row>
    <row r="89" spans="1:10" s="688" customFormat="1" ht="25.5" hidden="1">
      <c r="A89" s="937">
        <v>1142000</v>
      </c>
      <c r="B89" s="763" t="s">
        <v>42</v>
      </c>
      <c r="C89" s="742" t="s">
        <v>43</v>
      </c>
      <c r="D89" s="1011"/>
      <c r="E89" s="1011"/>
      <c r="F89" s="1011"/>
      <c r="G89" s="1007"/>
      <c r="H89" s="1007"/>
      <c r="I89" s="1007"/>
      <c r="J89" s="1487">
        <v>0</v>
      </c>
    </row>
    <row r="90" spans="1:10" s="688" customFormat="1" ht="25.5" hidden="1">
      <c r="A90" s="937">
        <v>1143000</v>
      </c>
      <c r="B90" s="763" t="s">
        <v>44</v>
      </c>
      <c r="C90" s="742" t="s">
        <v>45</v>
      </c>
      <c r="D90" s="1011"/>
      <c r="E90" s="1011"/>
      <c r="F90" s="1011"/>
      <c r="G90" s="1007"/>
      <c r="H90" s="1007"/>
      <c r="I90" s="1007"/>
      <c r="J90" s="1487">
        <v>0</v>
      </c>
    </row>
    <row r="91" spans="1:10" s="688" customFormat="1" ht="26.25" hidden="1" thickBot="1">
      <c r="A91" s="933">
        <v>1144000</v>
      </c>
      <c r="B91" s="765" t="s">
        <v>46</v>
      </c>
      <c r="C91" s="746" t="s">
        <v>439</v>
      </c>
      <c r="D91" s="1020"/>
      <c r="E91" s="1020"/>
      <c r="F91" s="1020"/>
      <c r="G91" s="1008"/>
      <c r="H91" s="1008"/>
      <c r="I91" s="1008"/>
      <c r="J91" s="1487">
        <v>0</v>
      </c>
    </row>
    <row r="92" spans="1:10" s="688" customFormat="1" ht="14.25" hidden="1">
      <c r="A92" s="938">
        <v>1150000</v>
      </c>
      <c r="B92" s="939" t="s">
        <v>730</v>
      </c>
      <c r="C92" s="734" t="s">
        <v>358</v>
      </c>
      <c r="D92" s="1021">
        <v>0</v>
      </c>
      <c r="E92" s="1021"/>
      <c r="F92" s="1021">
        <v>0</v>
      </c>
      <c r="G92" s="1010">
        <v>0</v>
      </c>
      <c r="H92" s="1010">
        <v>0</v>
      </c>
      <c r="I92" s="1010">
        <v>0</v>
      </c>
      <c r="J92" s="1487">
        <v>0</v>
      </c>
    </row>
    <row r="93" spans="1:10" s="688" customFormat="1" ht="25.5" hidden="1">
      <c r="A93" s="940">
        <v>1151000</v>
      </c>
      <c r="B93" s="941" t="s">
        <v>681</v>
      </c>
      <c r="C93" s="734" t="s">
        <v>358</v>
      </c>
      <c r="D93" s="1488">
        <v>0</v>
      </c>
      <c r="E93" s="1488"/>
      <c r="F93" s="1488">
        <v>0</v>
      </c>
      <c r="G93" s="1149">
        <v>0</v>
      </c>
      <c r="H93" s="1149">
        <v>0</v>
      </c>
      <c r="I93" s="1149">
        <v>0</v>
      </c>
      <c r="J93" s="1487">
        <v>0</v>
      </c>
    </row>
    <row r="94" spans="1:10" s="688" customFormat="1" ht="25.5" hidden="1">
      <c r="A94" s="940">
        <v>1151100</v>
      </c>
      <c r="B94" s="943" t="s">
        <v>265</v>
      </c>
      <c r="C94" s="944">
        <v>461100</v>
      </c>
      <c r="D94" s="1488"/>
      <c r="E94" s="1488"/>
      <c r="F94" s="1488"/>
      <c r="G94" s="1149"/>
      <c r="H94" s="1149"/>
      <c r="I94" s="1149"/>
      <c r="J94" s="1487">
        <v>0</v>
      </c>
    </row>
    <row r="95" spans="1:10" s="688" customFormat="1" ht="25.5" hidden="1">
      <c r="A95" s="940">
        <v>1151200</v>
      </c>
      <c r="B95" s="943" t="s">
        <v>637</v>
      </c>
      <c r="C95" s="944">
        <v>461200</v>
      </c>
      <c r="D95" s="1488"/>
      <c r="E95" s="1488"/>
      <c r="F95" s="1488"/>
      <c r="G95" s="1149"/>
      <c r="H95" s="1149"/>
      <c r="I95" s="1149"/>
      <c r="J95" s="1487">
        <v>0</v>
      </c>
    </row>
    <row r="96" spans="1:10" s="688" customFormat="1" ht="25.5" hidden="1">
      <c r="A96" s="940">
        <v>1152000</v>
      </c>
      <c r="B96" s="945" t="s">
        <v>518</v>
      </c>
      <c r="C96" s="946" t="s">
        <v>358</v>
      </c>
      <c r="D96" s="1489">
        <v>0</v>
      </c>
      <c r="E96" s="1489"/>
      <c r="F96" s="1489">
        <v>0</v>
      </c>
      <c r="G96" s="1150">
        <v>0</v>
      </c>
      <c r="H96" s="1150">
        <v>0</v>
      </c>
      <c r="I96" s="1150">
        <v>0</v>
      </c>
      <c r="J96" s="1487">
        <v>0</v>
      </c>
    </row>
    <row r="97" spans="1:10" s="688" customFormat="1" ht="25.5" hidden="1">
      <c r="A97" s="940">
        <v>1152100</v>
      </c>
      <c r="B97" s="948" t="s">
        <v>541</v>
      </c>
      <c r="C97" s="944">
        <v>462100</v>
      </c>
      <c r="D97" s="1011"/>
      <c r="E97" s="1011"/>
      <c r="F97" s="1011"/>
      <c r="G97" s="1007"/>
      <c r="H97" s="1007"/>
      <c r="I97" s="1007"/>
      <c r="J97" s="1487">
        <v>0</v>
      </c>
    </row>
    <row r="98" spans="1:10" s="688" customFormat="1" ht="26.25" hidden="1" thickBot="1">
      <c r="A98" s="950">
        <v>1152200</v>
      </c>
      <c r="B98" s="951" t="s">
        <v>759</v>
      </c>
      <c r="C98" s="952">
        <v>462200</v>
      </c>
      <c r="D98" s="1020"/>
      <c r="E98" s="1020"/>
      <c r="F98" s="1020"/>
      <c r="G98" s="1008"/>
      <c r="H98" s="1008"/>
      <c r="I98" s="1008"/>
      <c r="J98" s="1487">
        <v>0</v>
      </c>
    </row>
    <row r="99" spans="1:10" s="688" customFormat="1" ht="25.5" hidden="1">
      <c r="A99" s="938">
        <v>1153000</v>
      </c>
      <c r="B99" s="954" t="s">
        <v>760</v>
      </c>
      <c r="C99" s="955" t="s">
        <v>358</v>
      </c>
      <c r="D99" s="1490">
        <v>0</v>
      </c>
      <c r="E99" s="1490"/>
      <c r="F99" s="1490">
        <f>F107</f>
        <v>0</v>
      </c>
      <c r="G99" s="1153">
        <v>0</v>
      </c>
      <c r="H99" s="1153">
        <v>0</v>
      </c>
      <c r="I99" s="1153">
        <f>I107</f>
        <v>0</v>
      </c>
      <c r="J99" s="1487">
        <f>F99</f>
        <v>0</v>
      </c>
    </row>
    <row r="100" spans="1:10" s="688" customFormat="1" ht="25.5" hidden="1">
      <c r="A100" s="940">
        <v>1153100</v>
      </c>
      <c r="B100" s="948" t="s">
        <v>761</v>
      </c>
      <c r="C100" s="944">
        <v>463100</v>
      </c>
      <c r="D100" s="1489"/>
      <c r="E100" s="1489"/>
      <c r="F100" s="1489"/>
      <c r="G100" s="1150"/>
      <c r="H100" s="1150"/>
      <c r="I100" s="1150"/>
      <c r="J100" s="1487">
        <v>0</v>
      </c>
    </row>
    <row r="101" spans="1:10" s="688" customFormat="1" hidden="1">
      <c r="A101" s="940">
        <v>1153200</v>
      </c>
      <c r="B101" s="948" t="s">
        <v>101</v>
      </c>
      <c r="C101" s="944">
        <v>463200</v>
      </c>
      <c r="D101" s="1489"/>
      <c r="E101" s="1489"/>
      <c r="F101" s="1489"/>
      <c r="G101" s="1150"/>
      <c r="H101" s="1150"/>
      <c r="I101" s="1150"/>
      <c r="J101" s="1487">
        <v>0</v>
      </c>
    </row>
    <row r="102" spans="1:10" s="688" customFormat="1" ht="38.25" hidden="1">
      <c r="A102" s="940">
        <v>1153300</v>
      </c>
      <c r="B102" s="948" t="s">
        <v>501</v>
      </c>
      <c r="C102" s="944">
        <v>463300</v>
      </c>
      <c r="D102" s="1489"/>
      <c r="E102" s="1489"/>
      <c r="F102" s="1489"/>
      <c r="G102" s="1150"/>
      <c r="H102" s="1150"/>
      <c r="I102" s="1150"/>
      <c r="J102" s="1487">
        <v>0</v>
      </c>
    </row>
    <row r="103" spans="1:10" s="688" customFormat="1" ht="38.25" hidden="1">
      <c r="A103" s="940">
        <v>1153400</v>
      </c>
      <c r="B103" s="948" t="s">
        <v>502</v>
      </c>
      <c r="C103" s="944">
        <v>463400</v>
      </c>
      <c r="D103" s="1489"/>
      <c r="E103" s="1489"/>
      <c r="F103" s="1489"/>
      <c r="G103" s="1150"/>
      <c r="H103" s="1150"/>
      <c r="I103" s="1150"/>
      <c r="J103" s="1487">
        <v>0</v>
      </c>
    </row>
    <row r="104" spans="1:10" s="688" customFormat="1" hidden="1">
      <c r="A104" s="940">
        <v>1153500</v>
      </c>
      <c r="B104" s="957" t="s">
        <v>503</v>
      </c>
      <c r="C104" s="944">
        <v>463500</v>
      </c>
      <c r="D104" s="1489"/>
      <c r="E104" s="1489"/>
      <c r="F104" s="1489"/>
      <c r="G104" s="1150"/>
      <c r="H104" s="1150"/>
      <c r="I104" s="1150"/>
      <c r="J104" s="1487">
        <v>0</v>
      </c>
    </row>
    <row r="105" spans="1:10" s="688" customFormat="1" ht="38.25" hidden="1">
      <c r="A105" s="940">
        <v>1153700</v>
      </c>
      <c r="B105" s="957" t="s">
        <v>504</v>
      </c>
      <c r="C105" s="762">
        <v>463700</v>
      </c>
      <c r="D105" s="1489">
        <v>0</v>
      </c>
      <c r="E105" s="1489"/>
      <c r="F105" s="1489">
        <f>D105+E105</f>
        <v>0</v>
      </c>
      <c r="G105" s="1150">
        <v>35000</v>
      </c>
      <c r="H105" s="1150">
        <v>70000</v>
      </c>
      <c r="I105" s="1150">
        <v>105000</v>
      </c>
      <c r="J105" s="1487">
        <f>F105</f>
        <v>0</v>
      </c>
    </row>
    <row r="106" spans="1:10" s="688" customFormat="1" ht="38.25" hidden="1">
      <c r="A106" s="940">
        <v>1153800</v>
      </c>
      <c r="B106" s="957" t="s">
        <v>995</v>
      </c>
      <c r="C106" s="944">
        <v>463800</v>
      </c>
      <c r="D106" s="1489"/>
      <c r="E106" s="1489"/>
      <c r="F106" s="1489"/>
      <c r="G106" s="1150"/>
      <c r="H106" s="1150"/>
      <c r="I106" s="1150"/>
      <c r="J106" s="1487">
        <v>0</v>
      </c>
    </row>
    <row r="107" spans="1:10" s="688" customFormat="1" hidden="1">
      <c r="A107" s="940">
        <v>1153900</v>
      </c>
      <c r="B107" s="957" t="s">
        <v>996</v>
      </c>
      <c r="C107" s="944">
        <v>463900</v>
      </c>
      <c r="D107" s="1489"/>
      <c r="E107" s="1489">
        <v>0</v>
      </c>
      <c r="F107" s="1489">
        <f>D107+E107</f>
        <v>0</v>
      </c>
      <c r="G107" s="1150"/>
      <c r="H107" s="1150"/>
      <c r="I107" s="1150">
        <v>0</v>
      </c>
      <c r="J107" s="1487">
        <f>F107</f>
        <v>0</v>
      </c>
    </row>
    <row r="108" spans="1:10" s="688" customFormat="1" ht="25.5" hidden="1">
      <c r="A108" s="940">
        <v>1154000</v>
      </c>
      <c r="B108" s="958" t="s">
        <v>997</v>
      </c>
      <c r="C108" s="946" t="s">
        <v>358</v>
      </c>
      <c r="D108" s="1489">
        <v>0</v>
      </c>
      <c r="E108" s="1489"/>
      <c r="F108" s="1489">
        <v>0</v>
      </c>
      <c r="G108" s="1150">
        <v>0</v>
      </c>
      <c r="H108" s="1150">
        <v>0</v>
      </c>
      <c r="I108" s="1150">
        <v>0</v>
      </c>
      <c r="J108" s="1487">
        <v>0</v>
      </c>
    </row>
    <row r="109" spans="1:10" s="688" customFormat="1" ht="25.5" hidden="1">
      <c r="A109" s="940">
        <v>1154100</v>
      </c>
      <c r="B109" s="957" t="s">
        <v>210</v>
      </c>
      <c r="C109" s="944">
        <v>465100</v>
      </c>
      <c r="D109" s="1491"/>
      <c r="E109" s="1491"/>
      <c r="F109" s="1491"/>
      <c r="G109" s="1154"/>
      <c r="H109" s="1154"/>
      <c r="I109" s="1154"/>
      <c r="J109" s="1487">
        <v>0</v>
      </c>
    </row>
    <row r="110" spans="1:10" s="688" customFormat="1" hidden="1">
      <c r="A110" s="940">
        <v>1154200</v>
      </c>
      <c r="B110" s="957" t="s">
        <v>211</v>
      </c>
      <c r="C110" s="944">
        <v>465200</v>
      </c>
      <c r="D110" s="1491"/>
      <c r="E110" s="1491"/>
      <c r="F110" s="1491"/>
      <c r="G110" s="1154"/>
      <c r="H110" s="1154"/>
      <c r="I110" s="1154"/>
      <c r="J110" s="1487">
        <v>0</v>
      </c>
    </row>
    <row r="111" spans="1:10" s="688" customFormat="1" hidden="1">
      <c r="A111" s="940">
        <v>1154300</v>
      </c>
      <c r="B111" s="957" t="s">
        <v>212</v>
      </c>
      <c r="C111" s="944">
        <v>465300</v>
      </c>
      <c r="D111" s="1491"/>
      <c r="E111" s="1491"/>
      <c r="F111" s="1491"/>
      <c r="G111" s="1154"/>
      <c r="H111" s="1154"/>
      <c r="I111" s="1154"/>
      <c r="J111" s="1487">
        <v>0</v>
      </c>
    </row>
    <row r="112" spans="1:10" s="688" customFormat="1" ht="38.25" hidden="1">
      <c r="A112" s="940">
        <v>1154500</v>
      </c>
      <c r="B112" s="957" t="s">
        <v>67</v>
      </c>
      <c r="C112" s="944">
        <v>465500</v>
      </c>
      <c r="D112" s="1491"/>
      <c r="E112" s="1491"/>
      <c r="F112" s="1491"/>
      <c r="G112" s="1154"/>
      <c r="H112" s="1154"/>
      <c r="I112" s="1154"/>
      <c r="J112" s="1487">
        <v>0</v>
      </c>
    </row>
    <row r="113" spans="1:10" s="688" customFormat="1" ht="38.25" hidden="1">
      <c r="A113" s="940">
        <v>1154600</v>
      </c>
      <c r="B113" s="957" t="s">
        <v>68</v>
      </c>
      <c r="C113" s="944">
        <v>465600</v>
      </c>
      <c r="D113" s="1011"/>
      <c r="E113" s="1011"/>
      <c r="F113" s="1011"/>
      <c r="G113" s="1007"/>
      <c r="H113" s="1007"/>
      <c r="I113" s="1007"/>
      <c r="J113" s="1487">
        <v>0</v>
      </c>
    </row>
    <row r="114" spans="1:10" s="688" customFormat="1" ht="13.5" hidden="1" thickBot="1">
      <c r="A114" s="950">
        <v>1154700</v>
      </c>
      <c r="B114" s="962" t="s">
        <v>78</v>
      </c>
      <c r="C114" s="746" t="s">
        <v>79</v>
      </c>
      <c r="D114" s="1020">
        <v>0</v>
      </c>
      <c r="E114" s="1020">
        <v>0</v>
      </c>
      <c r="F114" s="1020">
        <f>D114+E114</f>
        <v>0</v>
      </c>
      <c r="G114" s="1008">
        <v>0</v>
      </c>
      <c r="H114" s="1008">
        <v>0</v>
      </c>
      <c r="I114" s="1008">
        <v>0</v>
      </c>
      <c r="J114" s="1487">
        <f>F114</f>
        <v>0</v>
      </c>
    </row>
    <row r="115" spans="1:10" s="688" customFormat="1" ht="25.5" hidden="1">
      <c r="A115" s="963">
        <v>1160000</v>
      </c>
      <c r="B115" s="780" t="s">
        <v>80</v>
      </c>
      <c r="C115" s="734" t="s">
        <v>358</v>
      </c>
      <c r="D115" s="1021">
        <v>0</v>
      </c>
      <c r="E115" s="1021"/>
      <c r="F115" s="1021">
        <v>0</v>
      </c>
      <c r="G115" s="1010">
        <v>0</v>
      </c>
      <c r="H115" s="1010">
        <v>0</v>
      </c>
      <c r="I115" s="1010">
        <v>0</v>
      </c>
      <c r="J115" s="1487">
        <v>0</v>
      </c>
    </row>
    <row r="116" spans="1:10" s="688" customFormat="1" hidden="1">
      <c r="A116" s="935">
        <v>1161000</v>
      </c>
      <c r="B116" s="782" t="s">
        <v>81</v>
      </c>
      <c r="C116" s="783" t="s">
        <v>358</v>
      </c>
      <c r="D116" s="1011">
        <v>0</v>
      </c>
      <c r="E116" s="1011"/>
      <c r="F116" s="1011">
        <v>0</v>
      </c>
      <c r="G116" s="1007">
        <v>0</v>
      </c>
      <c r="H116" s="1007">
        <v>0</v>
      </c>
      <c r="I116" s="1007">
        <v>0</v>
      </c>
      <c r="J116" s="1487">
        <v>0</v>
      </c>
    </row>
    <row r="117" spans="1:10" s="688" customFormat="1" ht="25.5" hidden="1">
      <c r="A117" s="935">
        <v>1161100</v>
      </c>
      <c r="B117" s="741" t="s">
        <v>1705</v>
      </c>
      <c r="C117" s="762">
        <v>471100</v>
      </c>
      <c r="D117" s="1011"/>
      <c r="E117" s="1011"/>
      <c r="F117" s="1011"/>
      <c r="G117" s="1007"/>
      <c r="H117" s="1007"/>
      <c r="I117" s="1007"/>
      <c r="J117" s="1487">
        <v>0</v>
      </c>
    </row>
    <row r="118" spans="1:10" s="688" customFormat="1" ht="25.5" hidden="1">
      <c r="A118" s="935">
        <v>1161200</v>
      </c>
      <c r="B118" s="776" t="s">
        <v>1667</v>
      </c>
      <c r="C118" s="762">
        <v>471200</v>
      </c>
      <c r="D118" s="1011"/>
      <c r="E118" s="1011"/>
      <c r="F118" s="1011"/>
      <c r="G118" s="1007"/>
      <c r="H118" s="1007"/>
      <c r="I118" s="1007"/>
      <c r="J118" s="1487">
        <v>0</v>
      </c>
    </row>
    <row r="119" spans="1:10" s="688" customFormat="1" ht="25.5" hidden="1">
      <c r="A119" s="935">
        <v>1162000</v>
      </c>
      <c r="B119" s="782" t="s">
        <v>1125</v>
      </c>
      <c r="C119" s="783" t="s">
        <v>358</v>
      </c>
      <c r="D119" s="1011">
        <v>0</v>
      </c>
      <c r="E119" s="1011"/>
      <c r="F119" s="1011">
        <v>0</v>
      </c>
      <c r="G119" s="1007">
        <v>0</v>
      </c>
      <c r="H119" s="1007">
        <v>0</v>
      </c>
      <c r="I119" s="1007">
        <v>0</v>
      </c>
      <c r="J119" s="1487">
        <v>0</v>
      </c>
    </row>
    <row r="120" spans="1:10" s="688" customFormat="1" ht="25.5" hidden="1">
      <c r="A120" s="935">
        <v>1162100</v>
      </c>
      <c r="B120" s="776" t="s">
        <v>1668</v>
      </c>
      <c r="C120" s="742" t="s">
        <v>130</v>
      </c>
      <c r="D120" s="1011"/>
      <c r="E120" s="1011"/>
      <c r="F120" s="1011"/>
      <c r="G120" s="1007"/>
      <c r="H120" s="1007"/>
      <c r="I120" s="1007"/>
      <c r="J120" s="1487">
        <v>0</v>
      </c>
    </row>
    <row r="121" spans="1:10" s="688" customFormat="1" hidden="1">
      <c r="A121" s="935">
        <v>1162200</v>
      </c>
      <c r="B121" s="776" t="s">
        <v>1669</v>
      </c>
      <c r="C121" s="742" t="s">
        <v>24</v>
      </c>
      <c r="D121" s="1011"/>
      <c r="E121" s="1011"/>
      <c r="F121" s="1011"/>
      <c r="G121" s="1007"/>
      <c r="H121" s="1007"/>
      <c r="I121" s="1007"/>
      <c r="J121" s="1487">
        <v>0</v>
      </c>
    </row>
    <row r="122" spans="1:10" s="688" customFormat="1" ht="25.5" hidden="1">
      <c r="A122" s="935">
        <v>1162300</v>
      </c>
      <c r="B122" s="776" t="s">
        <v>1670</v>
      </c>
      <c r="C122" s="742" t="s">
        <v>26</v>
      </c>
      <c r="D122" s="1011"/>
      <c r="E122" s="1011"/>
      <c r="F122" s="1011"/>
      <c r="G122" s="1007"/>
      <c r="H122" s="1007"/>
      <c r="I122" s="1007"/>
      <c r="J122" s="1487">
        <v>0</v>
      </c>
    </row>
    <row r="123" spans="1:10" s="688" customFormat="1" hidden="1">
      <c r="A123" s="935">
        <v>1162400</v>
      </c>
      <c r="B123" s="776" t="s">
        <v>1671</v>
      </c>
      <c r="C123" s="742" t="s">
        <v>832</v>
      </c>
      <c r="D123" s="1011"/>
      <c r="E123" s="1011"/>
      <c r="F123" s="1011"/>
      <c r="G123" s="1007"/>
      <c r="H123" s="1007"/>
      <c r="I123" s="1007"/>
      <c r="J123" s="1487">
        <v>0</v>
      </c>
    </row>
    <row r="124" spans="1:10" s="688" customFormat="1" ht="25.5" hidden="1">
      <c r="A124" s="935">
        <v>1162500</v>
      </c>
      <c r="B124" s="776" t="s">
        <v>1672</v>
      </c>
      <c r="C124" s="742" t="s">
        <v>834</v>
      </c>
      <c r="D124" s="1011"/>
      <c r="E124" s="1011"/>
      <c r="F124" s="1011"/>
      <c r="G124" s="1007"/>
      <c r="H124" s="1007"/>
      <c r="I124" s="1007"/>
      <c r="J124" s="1487">
        <v>0</v>
      </c>
    </row>
    <row r="125" spans="1:10" s="688" customFormat="1" hidden="1">
      <c r="A125" s="935">
        <v>1162600</v>
      </c>
      <c r="B125" s="776" t="s">
        <v>1673</v>
      </c>
      <c r="C125" s="742" t="s">
        <v>511</v>
      </c>
      <c r="D125" s="1011"/>
      <c r="E125" s="1011"/>
      <c r="F125" s="1011"/>
      <c r="G125" s="1007"/>
      <c r="H125" s="1007"/>
      <c r="I125" s="1007"/>
      <c r="J125" s="1487">
        <v>0</v>
      </c>
    </row>
    <row r="126" spans="1:10" s="688" customFormat="1" ht="25.5" hidden="1">
      <c r="A126" s="935">
        <v>1162700</v>
      </c>
      <c r="B126" s="741" t="s">
        <v>1674</v>
      </c>
      <c r="C126" s="742" t="s">
        <v>513</v>
      </c>
      <c r="D126" s="1011"/>
      <c r="E126" s="1011"/>
      <c r="F126" s="1011"/>
      <c r="G126" s="1007"/>
      <c r="H126" s="1007"/>
      <c r="I126" s="1007"/>
      <c r="J126" s="1487">
        <v>0</v>
      </c>
    </row>
    <row r="127" spans="1:10" s="688" customFormat="1" hidden="1">
      <c r="A127" s="935">
        <v>1162800</v>
      </c>
      <c r="B127" s="776" t="s">
        <v>1675</v>
      </c>
      <c r="C127" s="742" t="s">
        <v>872</v>
      </c>
      <c r="D127" s="1011"/>
      <c r="E127" s="1011"/>
      <c r="F127" s="1011"/>
      <c r="G127" s="1007"/>
      <c r="H127" s="1007"/>
      <c r="I127" s="1007"/>
      <c r="J127" s="1487">
        <v>0</v>
      </c>
    </row>
    <row r="128" spans="1:10" s="688" customFormat="1" hidden="1">
      <c r="A128" s="964">
        <v>1162900</v>
      </c>
      <c r="B128" s="776" t="s">
        <v>1676</v>
      </c>
      <c r="C128" s="742" t="s">
        <v>874</v>
      </c>
      <c r="D128" s="1011"/>
      <c r="E128" s="1011"/>
      <c r="F128" s="1011"/>
      <c r="G128" s="1007"/>
      <c r="H128" s="1007"/>
      <c r="I128" s="1007"/>
      <c r="J128" s="1487">
        <v>0</v>
      </c>
    </row>
    <row r="129" spans="1:12" s="688" customFormat="1" hidden="1">
      <c r="A129" s="964">
        <v>1163000</v>
      </c>
      <c r="B129" s="782" t="s">
        <v>58</v>
      </c>
      <c r="C129" s="771" t="s">
        <v>358</v>
      </c>
      <c r="D129" s="1011">
        <v>0</v>
      </c>
      <c r="E129" s="1011"/>
      <c r="F129" s="1011">
        <v>0</v>
      </c>
      <c r="G129" s="1007">
        <v>0</v>
      </c>
      <c r="H129" s="1007">
        <v>0</v>
      </c>
      <c r="I129" s="1007">
        <v>0</v>
      </c>
      <c r="J129" s="1487">
        <v>0</v>
      </c>
    </row>
    <row r="130" spans="1:12" s="688" customFormat="1" ht="13.5" hidden="1" thickBot="1">
      <c r="A130" s="965">
        <v>1163100</v>
      </c>
      <c r="B130" s="765" t="s">
        <v>798</v>
      </c>
      <c r="C130" s="746" t="s">
        <v>799</v>
      </c>
      <c r="D130" s="1020"/>
      <c r="E130" s="1020"/>
      <c r="F130" s="1020"/>
      <c r="G130" s="1008"/>
      <c r="H130" s="1008"/>
      <c r="I130" s="1008"/>
      <c r="J130" s="1487">
        <v>0</v>
      </c>
    </row>
    <row r="131" spans="1:12" s="688" customFormat="1" hidden="1">
      <c r="A131" s="966">
        <v>1170000</v>
      </c>
      <c r="B131" s="788" t="s">
        <v>875</v>
      </c>
      <c r="C131" s="734" t="s">
        <v>358</v>
      </c>
      <c r="D131" s="1021">
        <f>D138+D137</f>
        <v>0</v>
      </c>
      <c r="E131" s="1021">
        <v>0</v>
      </c>
      <c r="F131" s="1021">
        <f>F138+F137</f>
        <v>0</v>
      </c>
      <c r="G131" s="1010">
        <f>G135</f>
        <v>0</v>
      </c>
      <c r="H131" s="1010">
        <f>H135</f>
        <v>0</v>
      </c>
      <c r="I131" s="1010">
        <f>I135</f>
        <v>0</v>
      </c>
      <c r="J131" s="1487">
        <f>J138+J137</f>
        <v>0</v>
      </c>
    </row>
    <row r="132" spans="1:12" s="688" customFormat="1" ht="38.25" hidden="1">
      <c r="A132" s="964">
        <v>1171000</v>
      </c>
      <c r="B132" s="792" t="s">
        <v>215</v>
      </c>
      <c r="C132" s="734" t="s">
        <v>358</v>
      </c>
      <c r="D132" s="1488">
        <v>0</v>
      </c>
      <c r="E132" s="1488"/>
      <c r="F132" s="1488">
        <v>0</v>
      </c>
      <c r="G132" s="1149">
        <v>0</v>
      </c>
      <c r="H132" s="1149">
        <v>0</v>
      </c>
      <c r="I132" s="1149">
        <v>0</v>
      </c>
      <c r="J132" s="1487">
        <v>0</v>
      </c>
    </row>
    <row r="133" spans="1:12" s="688" customFormat="1" ht="38.25" hidden="1">
      <c r="A133" s="964">
        <v>1171100</v>
      </c>
      <c r="B133" s="741" t="s">
        <v>1677</v>
      </c>
      <c r="C133" s="738" t="s">
        <v>479</v>
      </c>
      <c r="D133" s="1011"/>
      <c r="E133" s="1011"/>
      <c r="F133" s="1011"/>
      <c r="G133" s="1007"/>
      <c r="H133" s="1007"/>
      <c r="I133" s="1007"/>
      <c r="J133" s="1487">
        <v>0</v>
      </c>
    </row>
    <row r="134" spans="1:12" s="688" customFormat="1" ht="25.5" hidden="1">
      <c r="A134" s="964">
        <v>1171200</v>
      </c>
      <c r="B134" s="776" t="s">
        <v>1678</v>
      </c>
      <c r="C134" s="794" t="s">
        <v>352</v>
      </c>
      <c r="D134" s="1011"/>
      <c r="E134" s="1011"/>
      <c r="F134" s="1011"/>
      <c r="G134" s="1007"/>
      <c r="H134" s="1007"/>
      <c r="I134" s="1007"/>
      <c r="J134" s="1487">
        <v>0</v>
      </c>
    </row>
    <row r="135" spans="1:12" s="688" customFormat="1" ht="51" hidden="1">
      <c r="A135" s="935">
        <v>1172000</v>
      </c>
      <c r="B135" s="795" t="s">
        <v>1017</v>
      </c>
      <c r="C135" s="771" t="s">
        <v>358</v>
      </c>
      <c r="D135" s="1021">
        <f>D138+D137</f>
        <v>0</v>
      </c>
      <c r="E135" s="1021">
        <v>0</v>
      </c>
      <c r="F135" s="1021">
        <f>F138+F137</f>
        <v>0</v>
      </c>
      <c r="G135" s="1010">
        <f>G138+G137</f>
        <v>0</v>
      </c>
      <c r="H135" s="1010">
        <f>H138+H137</f>
        <v>0</v>
      </c>
      <c r="I135" s="1010">
        <f>I138+I137</f>
        <v>0</v>
      </c>
      <c r="J135" s="1487">
        <f>F135</f>
        <v>0</v>
      </c>
    </row>
    <row r="136" spans="1:12" s="688" customFormat="1" hidden="1">
      <c r="A136" s="935">
        <v>1172100</v>
      </c>
      <c r="B136" s="763" t="s">
        <v>1102</v>
      </c>
      <c r="C136" s="738" t="s">
        <v>1018</v>
      </c>
      <c r="D136" s="1011"/>
      <c r="E136" s="1011"/>
      <c r="F136" s="1011"/>
      <c r="G136" s="1007"/>
      <c r="H136" s="1007"/>
      <c r="I136" s="1007"/>
      <c r="J136" s="1487">
        <v>0</v>
      </c>
    </row>
    <row r="137" spans="1:12" s="688" customFormat="1" hidden="1">
      <c r="A137" s="935">
        <v>1172200</v>
      </c>
      <c r="B137" s="763" t="s">
        <v>1103</v>
      </c>
      <c r="C137" s="796">
        <v>482200</v>
      </c>
      <c r="D137" s="1011">
        <v>0</v>
      </c>
      <c r="E137" s="1011">
        <v>0</v>
      </c>
      <c r="F137" s="1011">
        <f>D137+E137</f>
        <v>0</v>
      </c>
      <c r="G137" s="1007">
        <v>0</v>
      </c>
      <c r="H137" s="1007">
        <v>0</v>
      </c>
      <c r="I137" s="1007">
        <v>0</v>
      </c>
      <c r="J137" s="1487">
        <f>F137</f>
        <v>0</v>
      </c>
    </row>
    <row r="138" spans="1:12" s="688" customFormat="1" hidden="1">
      <c r="A138" s="935">
        <v>1172300</v>
      </c>
      <c r="B138" s="776" t="s">
        <v>1679</v>
      </c>
      <c r="C138" s="742" t="s">
        <v>1020</v>
      </c>
      <c r="D138" s="1011">
        <v>0</v>
      </c>
      <c r="E138" s="1011">
        <v>0</v>
      </c>
      <c r="F138" s="1011">
        <f>D138+E138</f>
        <v>0</v>
      </c>
      <c r="G138" s="1007">
        <v>0</v>
      </c>
      <c r="H138" s="1007">
        <v>0</v>
      </c>
      <c r="I138" s="1007">
        <v>0</v>
      </c>
      <c r="J138" s="1487">
        <f>F138</f>
        <v>0</v>
      </c>
      <c r="L138" s="688">
        <v>0</v>
      </c>
    </row>
    <row r="139" spans="1:12" s="688" customFormat="1" ht="25.5" hidden="1">
      <c r="A139" s="935">
        <v>1172400</v>
      </c>
      <c r="B139" s="797" t="s">
        <v>1680</v>
      </c>
      <c r="C139" s="742" t="s">
        <v>125</v>
      </c>
      <c r="D139" s="1488"/>
      <c r="E139" s="1011"/>
      <c r="F139" s="1488"/>
      <c r="G139" s="1149"/>
      <c r="H139" s="1149"/>
      <c r="I139" s="1149"/>
      <c r="J139" s="1487">
        <v>0</v>
      </c>
    </row>
    <row r="140" spans="1:12" s="688" customFormat="1" ht="25.5" hidden="1">
      <c r="A140" s="935">
        <v>1173000</v>
      </c>
      <c r="B140" s="795" t="s">
        <v>126</v>
      </c>
      <c r="C140" s="771" t="s">
        <v>358</v>
      </c>
      <c r="D140" s="1488">
        <v>0</v>
      </c>
      <c r="E140" s="1488"/>
      <c r="F140" s="1488">
        <v>0</v>
      </c>
      <c r="G140" s="1149">
        <v>0</v>
      </c>
      <c r="H140" s="1149">
        <v>0</v>
      </c>
      <c r="I140" s="1149">
        <v>0</v>
      </c>
      <c r="J140" s="1487">
        <v>0</v>
      </c>
    </row>
    <row r="141" spans="1:12" s="688" customFormat="1" ht="25.5" hidden="1">
      <c r="A141" s="964">
        <v>1173100</v>
      </c>
      <c r="B141" s="798" t="s">
        <v>127</v>
      </c>
      <c r="C141" s="742" t="s">
        <v>1088</v>
      </c>
      <c r="D141" s="1488"/>
      <c r="E141" s="1011"/>
      <c r="F141" s="1488"/>
      <c r="G141" s="1149"/>
      <c r="H141" s="1149"/>
      <c r="I141" s="1149"/>
      <c r="J141" s="1487">
        <v>0</v>
      </c>
    </row>
    <row r="142" spans="1:12" s="688" customFormat="1" ht="38.25" hidden="1">
      <c r="A142" s="964">
        <v>1174000</v>
      </c>
      <c r="B142" s="795" t="s">
        <v>1089</v>
      </c>
      <c r="C142" s="771" t="s">
        <v>358</v>
      </c>
      <c r="D142" s="1488">
        <v>0</v>
      </c>
      <c r="E142" s="1488"/>
      <c r="F142" s="1488">
        <v>0</v>
      </c>
      <c r="G142" s="1149">
        <v>0</v>
      </c>
      <c r="H142" s="1149">
        <v>0</v>
      </c>
      <c r="I142" s="1149">
        <v>0</v>
      </c>
      <c r="J142" s="1487">
        <v>0</v>
      </c>
    </row>
    <row r="143" spans="1:12" s="688" customFormat="1" ht="25.5" hidden="1">
      <c r="A143" s="964">
        <v>1174100</v>
      </c>
      <c r="B143" s="798" t="s">
        <v>1104</v>
      </c>
      <c r="C143" s="742" t="s">
        <v>1090</v>
      </c>
      <c r="D143" s="1488"/>
      <c r="E143" s="1488"/>
      <c r="F143" s="1488"/>
      <c r="G143" s="1149"/>
      <c r="H143" s="1149"/>
      <c r="I143" s="1149"/>
      <c r="J143" s="1487">
        <v>0</v>
      </c>
    </row>
    <row r="144" spans="1:12" s="688" customFormat="1" ht="25.5" hidden="1">
      <c r="A144" s="964">
        <v>1174200</v>
      </c>
      <c r="B144" s="797" t="s">
        <v>1681</v>
      </c>
      <c r="C144" s="742" t="s">
        <v>447</v>
      </c>
      <c r="D144" s="1488"/>
      <c r="E144" s="1488"/>
      <c r="F144" s="1488"/>
      <c r="G144" s="1149"/>
      <c r="H144" s="1149"/>
      <c r="I144" s="1149"/>
      <c r="J144" s="1487">
        <v>0</v>
      </c>
    </row>
    <row r="145" spans="1:11" s="688" customFormat="1" ht="51" hidden="1">
      <c r="A145" s="964">
        <v>1175000</v>
      </c>
      <c r="B145" s="795" t="s">
        <v>558</v>
      </c>
      <c r="C145" s="771" t="s">
        <v>358</v>
      </c>
      <c r="D145" s="1488">
        <v>0</v>
      </c>
      <c r="E145" s="1488"/>
      <c r="F145" s="1488">
        <v>0</v>
      </c>
      <c r="G145" s="1149">
        <v>0</v>
      </c>
      <c r="H145" s="1149">
        <v>0</v>
      </c>
      <c r="I145" s="1149">
        <v>0</v>
      </c>
      <c r="J145" s="1487">
        <v>0</v>
      </c>
    </row>
    <row r="146" spans="1:11" s="688" customFormat="1" ht="38.25" hidden="1">
      <c r="A146" s="964">
        <v>1175100</v>
      </c>
      <c r="B146" s="797" t="s">
        <v>1682</v>
      </c>
      <c r="C146" s="742" t="s">
        <v>227</v>
      </c>
      <c r="D146" s="1488"/>
      <c r="E146" s="1488"/>
      <c r="F146" s="1488"/>
      <c r="G146" s="1149"/>
      <c r="H146" s="1149"/>
      <c r="I146" s="1149"/>
      <c r="J146" s="1487">
        <v>0</v>
      </c>
    </row>
    <row r="147" spans="1:11" s="688" customFormat="1" hidden="1">
      <c r="A147" s="964">
        <v>1176000</v>
      </c>
      <c r="B147" s="795" t="s">
        <v>228</v>
      </c>
      <c r="C147" s="771" t="s">
        <v>358</v>
      </c>
      <c r="D147" s="1488">
        <v>0</v>
      </c>
      <c r="E147" s="1488"/>
      <c r="F147" s="1488">
        <v>0</v>
      </c>
      <c r="G147" s="1149">
        <v>0</v>
      </c>
      <c r="H147" s="1149">
        <v>0</v>
      </c>
      <c r="I147" s="1149">
        <v>0</v>
      </c>
      <c r="J147" s="1487">
        <v>0</v>
      </c>
    </row>
    <row r="148" spans="1:11" s="688" customFormat="1" ht="13.5" hidden="1" thickBot="1">
      <c r="A148" s="964">
        <v>1176100</v>
      </c>
      <c r="B148" s="797" t="s">
        <v>1683</v>
      </c>
      <c r="C148" s="742" t="s">
        <v>8</v>
      </c>
      <c r="D148" s="1488"/>
      <c r="E148" s="1011"/>
      <c r="F148" s="1488"/>
      <c r="G148" s="1149"/>
      <c r="H148" s="1149"/>
      <c r="I148" s="1149"/>
      <c r="J148" s="1487">
        <v>0</v>
      </c>
    </row>
    <row r="149" spans="1:11" s="688" customFormat="1" ht="13.5" hidden="1" thickBot="1">
      <c r="A149" s="964">
        <v>1177000</v>
      </c>
      <c r="B149" s="795" t="s">
        <v>587</v>
      </c>
      <c r="C149" s="771" t="s">
        <v>358</v>
      </c>
      <c r="D149" s="1488">
        <v>0</v>
      </c>
      <c r="E149" s="1488"/>
      <c r="F149" s="1488">
        <v>0</v>
      </c>
      <c r="G149" s="1149">
        <v>0</v>
      </c>
      <c r="H149" s="1149">
        <v>0</v>
      </c>
      <c r="I149" s="1149">
        <v>0</v>
      </c>
      <c r="J149" s="1487">
        <v>0</v>
      </c>
    </row>
    <row r="150" spans="1:11" s="688" customFormat="1" ht="13.5" hidden="1" thickBot="1">
      <c r="A150" s="965">
        <v>1177100</v>
      </c>
      <c r="B150" s="799" t="s">
        <v>1684</v>
      </c>
      <c r="C150" s="746" t="s">
        <v>259</v>
      </c>
      <c r="D150" s="1020"/>
      <c r="E150" s="1020"/>
      <c r="F150" s="1020"/>
      <c r="G150" s="1008"/>
      <c r="H150" s="1008"/>
      <c r="I150" s="1008"/>
      <c r="J150" s="1487">
        <v>0</v>
      </c>
    </row>
    <row r="151" spans="1:11" s="688" customFormat="1" ht="26.25" thickBot="1">
      <c r="A151" s="968" t="s">
        <v>262</v>
      </c>
      <c r="B151" s="806" t="s">
        <v>648</v>
      </c>
      <c r="C151" s="807" t="s">
        <v>358</v>
      </c>
      <c r="D151" s="1492">
        <f t="shared" ref="D151:J151" si="2">D152</f>
        <v>26500</v>
      </c>
      <c r="E151" s="1492">
        <f t="shared" si="2"/>
        <v>0</v>
      </c>
      <c r="F151" s="1492">
        <f t="shared" si="2"/>
        <v>17500</v>
      </c>
      <c r="G151" s="1159">
        <f t="shared" si="2"/>
        <v>0</v>
      </c>
      <c r="H151" s="1159">
        <f t="shared" si="2"/>
        <v>0</v>
      </c>
      <c r="I151" s="1159">
        <f t="shared" si="2"/>
        <v>0</v>
      </c>
      <c r="J151" s="1487">
        <f t="shared" si="2"/>
        <v>17500</v>
      </c>
    </row>
    <row r="152" spans="1:11" s="688" customFormat="1" ht="21" customHeight="1">
      <c r="A152" s="966" t="s">
        <v>650</v>
      </c>
      <c r="B152" s="815" t="s">
        <v>651</v>
      </c>
      <c r="C152" s="734" t="s">
        <v>358</v>
      </c>
      <c r="D152" s="1021">
        <f>SUM(D153:D159)</f>
        <v>26500</v>
      </c>
      <c r="E152" s="1021">
        <f>E156+E157+E158+E155</f>
        <v>0</v>
      </c>
      <c r="F152" s="1021">
        <f>SUM(F153:F158)</f>
        <v>17500</v>
      </c>
      <c r="G152" s="1010">
        <f>SUM(G153:G158)</f>
        <v>0</v>
      </c>
      <c r="H152" s="1010">
        <f>+SUM(H153:H158)</f>
        <v>0</v>
      </c>
      <c r="I152" s="1010">
        <f>SUM(I153:I158)</f>
        <v>0</v>
      </c>
      <c r="J152" s="1487">
        <f t="shared" ref="J152:J159" si="3">F152</f>
        <v>17500</v>
      </c>
    </row>
    <row r="153" spans="1:11" s="688" customFormat="1">
      <c r="A153" s="964" t="s">
        <v>652</v>
      </c>
      <c r="B153" s="797" t="s">
        <v>1685</v>
      </c>
      <c r="C153" s="971" t="s">
        <v>987</v>
      </c>
      <c r="D153" s="1488"/>
      <c r="E153" s="1011"/>
      <c r="F153" s="1488"/>
      <c r="G153" s="1149"/>
      <c r="H153" s="1149"/>
      <c r="I153" s="1149"/>
      <c r="J153" s="1487">
        <f t="shared" si="3"/>
        <v>0</v>
      </c>
    </row>
    <row r="154" spans="1:11" s="688" customFormat="1">
      <c r="A154" s="964" t="s">
        <v>988</v>
      </c>
      <c r="B154" s="797" t="s">
        <v>1686</v>
      </c>
      <c r="C154" s="971" t="s">
        <v>965</v>
      </c>
      <c r="D154" s="1488">
        <v>0</v>
      </c>
      <c r="E154" s="1011"/>
      <c r="F154" s="1488">
        <f t="shared" ref="F154:F159" si="4">D154+E154</f>
        <v>0</v>
      </c>
      <c r="G154" s="1149">
        <v>0</v>
      </c>
      <c r="H154" s="1149">
        <v>0</v>
      </c>
      <c r="I154" s="1149">
        <v>0</v>
      </c>
      <c r="J154" s="1487">
        <f t="shared" si="3"/>
        <v>0</v>
      </c>
    </row>
    <row r="155" spans="1:11" s="688" customFormat="1" ht="25.5">
      <c r="A155" s="964" t="s">
        <v>966</v>
      </c>
      <c r="B155" s="797" t="s">
        <v>1687</v>
      </c>
      <c r="C155" s="971" t="s">
        <v>968</v>
      </c>
      <c r="D155" s="1493">
        <v>0</v>
      </c>
      <c r="E155" s="1533">
        <v>0</v>
      </c>
      <c r="F155" s="1493">
        <f t="shared" si="4"/>
        <v>0</v>
      </c>
      <c r="G155" s="1494">
        <v>0</v>
      </c>
      <c r="H155" s="1495">
        <v>0</v>
      </c>
      <c r="I155" s="1495">
        <v>0</v>
      </c>
      <c r="J155" s="1496">
        <f t="shared" si="3"/>
        <v>0</v>
      </c>
    </row>
    <row r="156" spans="1:11" s="688" customFormat="1" ht="24" customHeight="1">
      <c r="A156" s="973" t="s">
        <v>969</v>
      </c>
      <c r="B156" s="797" t="s">
        <v>1688</v>
      </c>
      <c r="C156" s="971" t="s">
        <v>1099</v>
      </c>
      <c r="D156" s="1488">
        <v>15000</v>
      </c>
      <c r="E156" s="1011">
        <v>0</v>
      </c>
      <c r="F156" s="1488">
        <f t="shared" si="4"/>
        <v>15000</v>
      </c>
      <c r="G156" s="1149">
        <v>0</v>
      </c>
      <c r="H156" s="1149">
        <v>0</v>
      </c>
      <c r="I156" s="1488">
        <v>0</v>
      </c>
      <c r="J156" s="1487">
        <f t="shared" si="3"/>
        <v>15000</v>
      </c>
    </row>
    <row r="157" spans="1:11" s="688" customFormat="1" ht="18" customHeight="1">
      <c r="A157" s="973" t="s">
        <v>138</v>
      </c>
      <c r="B157" s="798" t="s">
        <v>139</v>
      </c>
      <c r="C157" s="971" t="s">
        <v>140</v>
      </c>
      <c r="D157" s="1488">
        <v>1000</v>
      </c>
      <c r="E157" s="1011">
        <v>0</v>
      </c>
      <c r="F157" s="1488">
        <f t="shared" si="4"/>
        <v>1000</v>
      </c>
      <c r="G157" s="1149">
        <v>0</v>
      </c>
      <c r="H157" s="1149">
        <v>0</v>
      </c>
      <c r="I157" s="1149">
        <v>0</v>
      </c>
      <c r="J157" s="1487">
        <f t="shared" si="3"/>
        <v>1000</v>
      </c>
    </row>
    <row r="158" spans="1:11" s="688" customFormat="1" ht="21" customHeight="1">
      <c r="A158" s="973" t="s">
        <v>141</v>
      </c>
      <c r="B158" s="797" t="s">
        <v>1689</v>
      </c>
      <c r="C158" s="971" t="s">
        <v>897</v>
      </c>
      <c r="D158" s="1488">
        <v>1500</v>
      </c>
      <c r="E158" s="1011">
        <v>0</v>
      </c>
      <c r="F158" s="1488">
        <f t="shared" si="4"/>
        <v>1500</v>
      </c>
      <c r="G158" s="1149">
        <v>0</v>
      </c>
      <c r="H158" s="1149">
        <v>0</v>
      </c>
      <c r="I158" s="1149">
        <v>0</v>
      </c>
      <c r="J158" s="1487">
        <f t="shared" si="3"/>
        <v>1500</v>
      </c>
    </row>
    <row r="159" spans="1:11" s="688" customFormat="1" ht="24" customHeight="1">
      <c r="A159" s="973" t="s">
        <v>898</v>
      </c>
      <c r="B159" s="797" t="s">
        <v>1690</v>
      </c>
      <c r="C159" s="971" t="s">
        <v>900</v>
      </c>
      <c r="D159" s="1488">
        <v>9000</v>
      </c>
      <c r="E159" s="1011">
        <v>0</v>
      </c>
      <c r="F159" s="1488">
        <f t="shared" si="4"/>
        <v>9000</v>
      </c>
      <c r="G159" s="1149">
        <v>0</v>
      </c>
      <c r="H159" s="1149">
        <v>0</v>
      </c>
      <c r="I159" s="1149">
        <v>0</v>
      </c>
      <c r="J159" s="1487">
        <f t="shared" si="3"/>
        <v>9000</v>
      </c>
      <c r="K159" s="1001"/>
    </row>
    <row r="160" spans="1:11" s="688" customFormat="1" hidden="1">
      <c r="A160" s="974" t="s">
        <v>800</v>
      </c>
      <c r="B160" s="975" t="s">
        <v>1691</v>
      </c>
      <c r="C160" s="976" t="s">
        <v>657</v>
      </c>
      <c r="D160" s="1488"/>
      <c r="E160" s="1011"/>
      <c r="F160" s="1149"/>
      <c r="G160" s="1149"/>
      <c r="H160" s="1149"/>
      <c r="I160" s="1149"/>
      <c r="J160" s="1487">
        <v>0</v>
      </c>
    </row>
    <row r="161" spans="1:10" s="688" customFormat="1" hidden="1">
      <c r="A161" s="940" t="s">
        <v>801</v>
      </c>
      <c r="B161" s="977" t="s">
        <v>1063</v>
      </c>
      <c r="C161" s="944" t="s">
        <v>1064</v>
      </c>
      <c r="D161" s="1488"/>
      <c r="E161" s="1011"/>
      <c r="F161" s="1149"/>
      <c r="G161" s="1149"/>
      <c r="H161" s="1149"/>
      <c r="I161" s="1149"/>
      <c r="J161" s="1487">
        <v>0</v>
      </c>
    </row>
    <row r="162" spans="1:10" s="688" customFormat="1" hidden="1">
      <c r="A162" s="940" t="s">
        <v>1065</v>
      </c>
      <c r="B162" s="977" t="s">
        <v>1066</v>
      </c>
      <c r="C162" s="944" t="s">
        <v>1067</v>
      </c>
      <c r="D162" s="1488"/>
      <c r="E162" s="1011"/>
      <c r="F162" s="1149"/>
      <c r="G162" s="1149"/>
      <c r="H162" s="1149"/>
      <c r="I162" s="1149"/>
      <c r="J162" s="1487">
        <v>0</v>
      </c>
    </row>
    <row r="163" spans="1:10" s="688" customFormat="1" hidden="1">
      <c r="A163" s="978" t="s">
        <v>658</v>
      </c>
      <c r="B163" s="979" t="s">
        <v>659</v>
      </c>
      <c r="C163" s="980" t="s">
        <v>358</v>
      </c>
      <c r="D163" s="1488">
        <v>0</v>
      </c>
      <c r="E163" s="1488"/>
      <c r="F163" s="1149">
        <v>0</v>
      </c>
      <c r="G163" s="1149">
        <v>0</v>
      </c>
      <c r="H163" s="1149">
        <v>0</v>
      </c>
      <c r="I163" s="1149">
        <v>0</v>
      </c>
      <c r="J163" s="1487">
        <v>0</v>
      </c>
    </row>
    <row r="164" spans="1:10" hidden="1">
      <c r="A164" s="973" t="s">
        <v>660</v>
      </c>
      <c r="B164" s="798" t="s">
        <v>661</v>
      </c>
      <c r="C164" s="971" t="s">
        <v>662</v>
      </c>
      <c r="D164" s="1488"/>
      <c r="E164" s="1011"/>
      <c r="F164" s="1149"/>
      <c r="G164" s="1149"/>
      <c r="H164" s="1149"/>
      <c r="I164" s="1149"/>
      <c r="J164" s="1487">
        <v>0</v>
      </c>
    </row>
    <row r="165" spans="1:10" hidden="1">
      <c r="A165" s="973" t="s">
        <v>663</v>
      </c>
      <c r="B165" s="798" t="s">
        <v>664</v>
      </c>
      <c r="C165" s="971" t="s">
        <v>665</v>
      </c>
      <c r="D165" s="1488"/>
      <c r="E165" s="1011"/>
      <c r="F165" s="1149"/>
      <c r="G165" s="1149"/>
      <c r="H165" s="1149"/>
      <c r="I165" s="1149"/>
      <c r="J165" s="1487">
        <v>0</v>
      </c>
    </row>
    <row r="166" spans="1:10" ht="25.5" hidden="1">
      <c r="A166" s="973" t="s">
        <v>666</v>
      </c>
      <c r="B166" s="797" t="s">
        <v>1692</v>
      </c>
      <c r="C166" s="971" t="s">
        <v>314</v>
      </c>
      <c r="D166" s="1488"/>
      <c r="E166" s="1011"/>
      <c r="F166" s="1149"/>
      <c r="G166" s="1149"/>
      <c r="H166" s="1149"/>
      <c r="I166" s="1149"/>
      <c r="J166" s="1487">
        <v>0</v>
      </c>
    </row>
    <row r="167" spans="1:10" hidden="1">
      <c r="A167" s="973" t="s">
        <v>315</v>
      </c>
      <c r="B167" s="797" t="s">
        <v>1693</v>
      </c>
      <c r="C167" s="971" t="s">
        <v>317</v>
      </c>
      <c r="D167" s="1488"/>
      <c r="E167" s="1011"/>
      <c r="F167" s="1149"/>
      <c r="G167" s="1149"/>
      <c r="H167" s="1149"/>
      <c r="I167" s="1149"/>
      <c r="J167" s="1487">
        <v>0</v>
      </c>
    </row>
    <row r="168" spans="1:10" hidden="1">
      <c r="A168" s="973" t="s">
        <v>318</v>
      </c>
      <c r="B168" s="795" t="s">
        <v>319</v>
      </c>
      <c r="C168" s="783" t="s">
        <v>358</v>
      </c>
      <c r="D168" s="1488">
        <v>0</v>
      </c>
      <c r="E168" s="1488"/>
      <c r="F168" s="1149">
        <v>0</v>
      </c>
      <c r="G168" s="1149">
        <v>0</v>
      </c>
      <c r="H168" s="1149">
        <v>0</v>
      </c>
      <c r="I168" s="1149">
        <v>0</v>
      </c>
      <c r="J168" s="1487">
        <v>0</v>
      </c>
    </row>
    <row r="169" spans="1:10" hidden="1">
      <c r="A169" s="973" t="s">
        <v>320</v>
      </c>
      <c r="B169" s="798" t="s">
        <v>1105</v>
      </c>
      <c r="C169" s="971" t="s">
        <v>321</v>
      </c>
      <c r="D169" s="1488"/>
      <c r="E169" s="1011"/>
      <c r="F169" s="1149"/>
      <c r="G169" s="1149"/>
      <c r="H169" s="1149"/>
      <c r="I169" s="1149"/>
      <c r="J169" s="1487">
        <v>0</v>
      </c>
    </row>
    <row r="170" spans="1:10" hidden="1">
      <c r="A170" s="981" t="s">
        <v>322</v>
      </c>
      <c r="B170" s="822" t="s">
        <v>1068</v>
      </c>
      <c r="C170" s="783" t="s">
        <v>358</v>
      </c>
      <c r="D170" s="1488">
        <v>0</v>
      </c>
      <c r="E170" s="1488"/>
      <c r="F170" s="1149">
        <v>0</v>
      </c>
      <c r="G170" s="1149">
        <v>0</v>
      </c>
      <c r="H170" s="1149">
        <v>0</v>
      </c>
      <c r="I170" s="1149">
        <v>0</v>
      </c>
      <c r="J170" s="1487">
        <v>0</v>
      </c>
    </row>
    <row r="171" spans="1:10" hidden="1">
      <c r="A171" s="973" t="s">
        <v>324</v>
      </c>
      <c r="B171" s="798" t="s">
        <v>1106</v>
      </c>
      <c r="C171" s="971" t="s">
        <v>325</v>
      </c>
      <c r="D171" s="1149"/>
      <c r="E171" s="1488"/>
      <c r="F171" s="1149"/>
      <c r="G171" s="1149"/>
      <c r="H171" s="1149"/>
      <c r="I171" s="1149"/>
      <c r="J171" s="1487">
        <v>0</v>
      </c>
    </row>
    <row r="172" spans="1:10" hidden="1">
      <c r="A172" s="973" t="s">
        <v>326</v>
      </c>
      <c r="B172" s="798" t="s">
        <v>1107</v>
      </c>
      <c r="C172" s="971" t="s">
        <v>327</v>
      </c>
      <c r="D172" s="1149"/>
      <c r="E172" s="1488"/>
      <c r="F172" s="1149"/>
      <c r="G172" s="1149"/>
      <c r="H172" s="1149"/>
      <c r="I172" s="1149"/>
      <c r="J172" s="1149"/>
    </row>
    <row r="173" spans="1:10" hidden="1">
      <c r="A173" s="973" t="s">
        <v>328</v>
      </c>
      <c r="B173" s="797" t="s">
        <v>1694</v>
      </c>
      <c r="C173" s="971" t="s">
        <v>330</v>
      </c>
      <c r="D173" s="1149"/>
      <c r="E173" s="1488"/>
      <c r="F173" s="1149"/>
      <c r="G173" s="1149"/>
      <c r="H173" s="1149"/>
      <c r="I173" s="1149"/>
      <c r="J173" s="1149"/>
    </row>
    <row r="174" spans="1:10" ht="18.75" customHeight="1" thickBot="1">
      <c r="A174" s="982">
        <v>1244000</v>
      </c>
      <c r="B174" s="983" t="s">
        <v>1706</v>
      </c>
      <c r="C174" s="976" t="s">
        <v>1134</v>
      </c>
      <c r="D174" s="1150"/>
      <c r="E174" s="1489"/>
      <c r="F174" s="1150"/>
      <c r="G174" s="1150"/>
      <c r="H174" s="1150"/>
      <c r="I174" s="1150"/>
      <c r="J174" s="1150"/>
    </row>
    <row r="175" spans="1:10" ht="13.5" thickBot="1">
      <c r="A175" s="984">
        <v>1000000</v>
      </c>
      <c r="B175" s="985" t="s">
        <v>348</v>
      </c>
      <c r="C175" s="986" t="s">
        <v>358</v>
      </c>
      <c r="D175" s="1159">
        <f>D32+D151</f>
        <v>149000</v>
      </c>
      <c r="E175" s="1492">
        <f t="shared" ref="E175:J175" si="5">E32+E151</f>
        <v>0</v>
      </c>
      <c r="F175" s="1159">
        <f t="shared" si="5"/>
        <v>140000</v>
      </c>
      <c r="G175" s="1159">
        <f t="shared" si="5"/>
        <v>41702</v>
      </c>
      <c r="H175" s="1159">
        <f t="shared" si="5"/>
        <v>76702</v>
      </c>
      <c r="I175" s="1159">
        <f t="shared" si="5"/>
        <v>111702</v>
      </c>
      <c r="J175" s="1492">
        <f t="shared" si="5"/>
        <v>140000</v>
      </c>
    </row>
    <row r="176" spans="1:10" ht="14.25">
      <c r="A176" s="2617"/>
      <c r="B176" s="2617"/>
      <c r="C176" s="2617"/>
      <c r="D176" s="2617"/>
      <c r="E176" s="2617"/>
      <c r="F176" s="2617"/>
      <c r="G176" s="2617"/>
      <c r="H176" s="2617"/>
      <c r="I176" s="2617"/>
      <c r="J176" s="2617"/>
    </row>
    <row r="177" spans="1:10">
      <c r="A177" s="2594" t="s">
        <v>2192</v>
      </c>
      <c r="B177" s="2594"/>
      <c r="C177" s="2594"/>
      <c r="D177" s="2594"/>
      <c r="E177" s="2594"/>
      <c r="F177" s="2594"/>
      <c r="G177" s="2594"/>
      <c r="H177" s="2594"/>
      <c r="I177" s="2594"/>
      <c r="J177" s="2594"/>
    </row>
    <row r="178" spans="1:10">
      <c r="A178" s="2625" t="s">
        <v>1114</v>
      </c>
      <c r="B178" s="2625"/>
      <c r="C178" s="2625"/>
      <c r="D178" s="2625"/>
      <c r="E178" s="2625"/>
      <c r="F178" s="2625"/>
      <c r="G178" s="2625"/>
      <c r="H178" s="2625"/>
      <c r="I178" s="2625"/>
      <c r="J178" s="2625"/>
    </row>
    <row r="179" spans="1:10" ht="14.25">
      <c r="A179" s="2594" t="s">
        <v>1715</v>
      </c>
      <c r="B179" s="2594"/>
      <c r="C179" s="2594"/>
      <c r="D179" s="2594"/>
      <c r="E179" s="2594"/>
      <c r="F179" s="2594"/>
      <c r="G179" s="2594"/>
      <c r="H179" s="2594"/>
      <c r="I179" s="2594"/>
      <c r="J179" s="2594"/>
    </row>
    <row r="180" spans="1:10">
      <c r="A180" s="2623" t="s">
        <v>992</v>
      </c>
      <c r="B180" s="2623"/>
      <c r="C180" s="2623"/>
      <c r="D180" s="2623"/>
      <c r="E180" s="2623"/>
      <c r="F180" s="2623"/>
      <c r="G180" s="2623"/>
      <c r="H180" s="2623"/>
      <c r="I180" s="2623"/>
      <c r="J180" s="2623"/>
    </row>
    <row r="181" spans="1:10" ht="14.25">
      <c r="A181" s="2624"/>
      <c r="B181" s="2624"/>
      <c r="C181" s="2624"/>
      <c r="D181" s="2624"/>
      <c r="E181" s="2624"/>
      <c r="F181" s="2624"/>
      <c r="G181" s="2624"/>
      <c r="H181" s="2624"/>
      <c r="I181" s="2624"/>
      <c r="J181" s="2624"/>
    </row>
    <row r="182" spans="1:10">
      <c r="A182" s="2594" t="s">
        <v>993</v>
      </c>
      <c r="B182" s="2594"/>
      <c r="C182" s="2594"/>
      <c r="D182" s="2594"/>
      <c r="E182" s="2594"/>
      <c r="F182" s="2594"/>
      <c r="G182" s="2594"/>
      <c r="H182" s="2594"/>
      <c r="I182" s="2594"/>
      <c r="J182" s="2594"/>
    </row>
    <row r="183" spans="1:10" s="626" customFormat="1" ht="14.25">
      <c r="A183" s="832" t="s">
        <v>2075</v>
      </c>
      <c r="B183" s="832"/>
      <c r="C183" s="833"/>
      <c r="D183" s="832"/>
      <c r="E183" s="1679"/>
      <c r="F183" s="832"/>
      <c r="G183" s="832" t="s">
        <v>1147</v>
      </c>
      <c r="H183" s="832"/>
      <c r="I183" s="832"/>
      <c r="J183" s="832"/>
    </row>
    <row r="184" spans="1:10" s="626" customFormat="1" ht="14.25">
      <c r="A184" s="834" t="s">
        <v>1700</v>
      </c>
      <c r="B184" s="833" t="s">
        <v>642</v>
      </c>
      <c r="C184" s="836"/>
      <c r="D184" s="678"/>
      <c r="E184" s="1680" t="s">
        <v>309</v>
      </c>
      <c r="F184" s="678"/>
      <c r="G184" s="675" t="s">
        <v>310</v>
      </c>
      <c r="H184" s="678"/>
      <c r="I184" s="678"/>
      <c r="J184" s="834"/>
    </row>
    <row r="185" spans="1:10">
      <c r="A185" s="2600"/>
      <c r="B185" s="2600"/>
      <c r="C185" s="2600"/>
      <c r="D185" s="2600"/>
      <c r="E185" s="2600"/>
      <c r="F185" s="2600"/>
      <c r="G185" s="2600"/>
      <c r="H185" s="2600"/>
      <c r="I185" s="2600"/>
      <c r="J185" s="2600"/>
    </row>
    <row r="186" spans="1:10">
      <c r="A186" s="2626"/>
      <c r="B186" s="2626"/>
      <c r="C186" s="2626"/>
      <c r="D186" s="2626"/>
      <c r="E186" s="2626"/>
      <c r="F186" s="2626"/>
      <c r="G186" s="2626"/>
      <c r="H186" s="2626"/>
      <c r="I186" s="2626"/>
      <c r="J186" s="2626"/>
    </row>
    <row r="187" spans="1:10">
      <c r="A187" s="2626"/>
      <c r="B187" s="2626"/>
      <c r="C187" s="2626"/>
      <c r="D187" s="2626"/>
      <c r="E187" s="2626"/>
      <c r="F187" s="2626"/>
      <c r="G187" s="2626"/>
      <c r="H187" s="2626"/>
      <c r="I187" s="2626"/>
      <c r="J187" s="2626"/>
    </row>
    <row r="188" spans="1:10">
      <c r="A188" s="2626"/>
      <c r="B188" s="2626"/>
      <c r="C188" s="2626"/>
      <c r="D188" s="2626"/>
      <c r="E188" s="2626"/>
      <c r="F188" s="2626"/>
      <c r="G188" s="2626"/>
      <c r="H188" s="2626"/>
      <c r="I188" s="2626"/>
      <c r="J188" s="2626"/>
    </row>
    <row r="189" spans="1:10">
      <c r="A189" s="2626"/>
      <c r="B189" s="2626"/>
      <c r="C189" s="2626"/>
      <c r="D189" s="2626"/>
      <c r="E189" s="2626"/>
      <c r="F189" s="2626"/>
      <c r="G189" s="2626"/>
      <c r="H189" s="2626"/>
      <c r="I189" s="2626"/>
      <c r="J189" s="2626"/>
    </row>
    <row r="190" spans="1:10">
      <c r="A190" s="987"/>
      <c r="B190" s="987"/>
      <c r="C190" s="987"/>
      <c r="D190" s="987"/>
      <c r="E190" s="1528"/>
      <c r="F190" s="987"/>
      <c r="G190" s="987"/>
      <c r="H190" s="987"/>
      <c r="I190" s="987"/>
      <c r="J190" s="988"/>
    </row>
    <row r="191" spans="1:10">
      <c r="A191" s="2626"/>
      <c r="B191" s="2626"/>
      <c r="C191" s="2626"/>
      <c r="D191" s="2626"/>
      <c r="E191" s="2626"/>
      <c r="F191" s="2626"/>
      <c r="G191" s="2626"/>
      <c r="H191" s="2626"/>
      <c r="I191" s="2626"/>
      <c r="J191" s="2626"/>
    </row>
    <row r="192" spans="1:10">
      <c r="A192" s="2626"/>
      <c r="B192" s="2626"/>
      <c r="C192" s="2626"/>
      <c r="D192" s="2626"/>
      <c r="E192" s="2626"/>
      <c r="F192" s="2626"/>
      <c r="G192" s="2626"/>
      <c r="H192" s="2626"/>
      <c r="I192" s="2626"/>
      <c r="J192" s="2626"/>
    </row>
    <row r="193" spans="1:10">
      <c r="A193" s="2626"/>
      <c r="B193" s="2626"/>
      <c r="C193" s="2626"/>
      <c r="D193" s="2626"/>
      <c r="E193" s="2626"/>
      <c r="F193" s="2626"/>
      <c r="G193" s="2626"/>
      <c r="H193" s="2626"/>
      <c r="I193" s="2626"/>
      <c r="J193" s="2626"/>
    </row>
    <row r="194" spans="1:10">
      <c r="A194" s="2626"/>
      <c r="B194" s="2626"/>
      <c r="C194" s="2626"/>
      <c r="D194" s="2626"/>
      <c r="E194" s="2626"/>
      <c r="F194" s="2626"/>
      <c r="G194" s="2626"/>
      <c r="H194" s="2626"/>
      <c r="I194" s="2626"/>
      <c r="J194" s="2626"/>
    </row>
    <row r="195" spans="1:10">
      <c r="A195" s="987"/>
      <c r="B195" s="987"/>
      <c r="C195" s="987"/>
      <c r="D195" s="987"/>
      <c r="E195" s="1528"/>
      <c r="F195" s="987"/>
      <c r="G195" s="987"/>
      <c r="H195" s="987"/>
      <c r="I195" s="987"/>
      <c r="J195" s="987"/>
    </row>
    <row r="196" spans="1:10">
      <c r="A196" s="2626"/>
      <c r="B196" s="2626"/>
      <c r="C196" s="2626"/>
      <c r="D196" s="2626"/>
      <c r="E196" s="2626"/>
      <c r="F196" s="2626"/>
      <c r="G196" s="2626"/>
      <c r="H196" s="2626"/>
      <c r="I196" s="2626"/>
      <c r="J196" s="2626"/>
    </row>
    <row r="197" spans="1:10">
      <c r="A197" s="987"/>
      <c r="B197" s="987"/>
      <c r="C197" s="987"/>
      <c r="D197" s="987"/>
      <c r="E197" s="1528"/>
      <c r="F197" s="989"/>
      <c r="G197" s="989"/>
      <c r="H197" s="989"/>
      <c r="I197" s="989"/>
      <c r="J197" s="989"/>
    </row>
    <row r="198" spans="1:10">
      <c r="A198" s="2626"/>
      <c r="B198" s="2626"/>
      <c r="C198" s="2626"/>
      <c r="D198" s="2626"/>
      <c r="E198" s="2626"/>
      <c r="F198" s="2626"/>
      <c r="G198" s="2626"/>
      <c r="H198" s="2626"/>
      <c r="I198" s="2626"/>
      <c r="J198" s="2626"/>
    </row>
    <row r="199" spans="1:10">
      <c r="A199" s="987"/>
      <c r="B199" s="987"/>
      <c r="C199" s="987"/>
      <c r="D199" s="987"/>
      <c r="E199" s="1528"/>
      <c r="F199" s="987"/>
      <c r="G199" s="987"/>
      <c r="H199" s="987"/>
      <c r="I199" s="987"/>
      <c r="J199" s="987"/>
    </row>
    <row r="200" spans="1:10">
      <c r="A200" s="2626"/>
      <c r="B200" s="2626"/>
      <c r="C200" s="2626"/>
      <c r="D200" s="2626"/>
      <c r="E200" s="2626"/>
      <c r="F200" s="2626"/>
      <c r="G200" s="2626"/>
      <c r="H200" s="2626"/>
      <c r="I200" s="2626"/>
      <c r="J200" s="2626"/>
    </row>
    <row r="201" spans="1:10">
      <c r="A201" s="987"/>
      <c r="B201" s="987"/>
      <c r="C201" s="987"/>
      <c r="D201" s="987"/>
      <c r="E201" s="1528"/>
      <c r="F201" s="987"/>
      <c r="G201" s="987"/>
      <c r="H201" s="987"/>
      <c r="I201" s="987"/>
      <c r="J201" s="987"/>
    </row>
    <row r="202" spans="1:10">
      <c r="A202" s="2626" t="s">
        <v>53</v>
      </c>
      <c r="B202" s="2626"/>
      <c r="C202" s="2626"/>
      <c r="D202" s="2626"/>
      <c r="E202" s="2626"/>
      <c r="F202" s="2626"/>
      <c r="G202" s="2626"/>
      <c r="H202" s="2626"/>
      <c r="I202" s="2626"/>
      <c r="J202" s="2626"/>
    </row>
    <row r="203" spans="1:10">
      <c r="A203" s="2628" t="s">
        <v>1709</v>
      </c>
      <c r="B203" s="2628"/>
      <c r="C203" s="2628"/>
      <c r="D203" s="2628"/>
      <c r="E203" s="2628"/>
      <c r="F203" s="2628"/>
      <c r="G203" s="2628"/>
      <c r="H203" s="2628"/>
      <c r="I203" s="2628"/>
      <c r="J203" s="2628"/>
    </row>
    <row r="204" spans="1:10">
      <c r="A204" s="2628" t="s">
        <v>1710</v>
      </c>
      <c r="B204" s="2628"/>
      <c r="C204" s="2628"/>
      <c r="D204" s="2628"/>
      <c r="E204" s="2628"/>
      <c r="F204" s="2628"/>
      <c r="G204" s="2628"/>
      <c r="H204" s="2628"/>
      <c r="I204" s="2628"/>
      <c r="J204" s="2628"/>
    </row>
    <row r="205" spans="1:10">
      <c r="A205" s="2628" t="s">
        <v>1711</v>
      </c>
      <c r="B205" s="2628"/>
      <c r="C205" s="2628"/>
      <c r="D205" s="2628"/>
      <c r="E205" s="2628"/>
      <c r="F205" s="2628"/>
      <c r="G205" s="2628"/>
      <c r="H205" s="2628"/>
      <c r="I205" s="2628"/>
      <c r="J205" s="2628"/>
    </row>
    <row r="206" spans="1:10">
      <c r="A206" s="987" t="s">
        <v>932</v>
      </c>
      <c r="B206" s="990"/>
      <c r="C206" s="990"/>
      <c r="D206" s="990"/>
      <c r="E206" s="1466"/>
      <c r="F206" s="990"/>
      <c r="G206" s="990"/>
      <c r="H206" s="990"/>
      <c r="I206" s="990"/>
      <c r="J206" s="990"/>
    </row>
    <row r="207" spans="1:10">
      <c r="A207" s="2628" t="s">
        <v>1712</v>
      </c>
      <c r="B207" s="2628"/>
      <c r="C207" s="2628"/>
      <c r="D207" s="2628"/>
      <c r="E207" s="2628"/>
      <c r="F207" s="2628"/>
      <c r="G207" s="2628"/>
      <c r="H207" s="2628"/>
      <c r="I207" s="2628"/>
      <c r="J207" s="2628"/>
    </row>
    <row r="208" spans="1:10">
      <c r="A208" s="2594" t="s">
        <v>675</v>
      </c>
      <c r="B208" s="2594"/>
      <c r="C208" s="2594"/>
      <c r="D208" s="2594"/>
      <c r="E208" s="2594"/>
      <c r="F208" s="2594"/>
      <c r="G208" s="2594"/>
      <c r="H208" s="2594"/>
      <c r="I208" s="2594"/>
      <c r="J208" s="2594"/>
    </row>
    <row r="209" spans="1:10">
      <c r="A209" s="2625" t="s">
        <v>1114</v>
      </c>
      <c r="B209" s="2625"/>
      <c r="C209" s="2625"/>
      <c r="D209" s="2625"/>
      <c r="E209" s="2625"/>
      <c r="F209" s="2625"/>
      <c r="G209" s="2625"/>
      <c r="H209" s="2625"/>
      <c r="I209" s="2625"/>
      <c r="J209" s="2625"/>
    </row>
    <row r="210" spans="1:10" ht="14.25">
      <c r="A210" s="2625" t="s">
        <v>1713</v>
      </c>
      <c r="B210" s="2625"/>
      <c r="C210" s="2625"/>
      <c r="D210" s="2625"/>
      <c r="E210" s="2625"/>
      <c r="F210" s="2625"/>
      <c r="G210" s="2625"/>
      <c r="H210" s="2625"/>
      <c r="I210" s="2625"/>
      <c r="J210" s="2625"/>
    </row>
    <row r="211" spans="1:10">
      <c r="A211" s="2623" t="s">
        <v>992</v>
      </c>
      <c r="B211" s="2623"/>
      <c r="C211" s="2623"/>
      <c r="D211" s="2623"/>
      <c r="E211" s="2623"/>
      <c r="F211" s="2623"/>
      <c r="G211" s="2623"/>
      <c r="H211" s="2623"/>
      <c r="I211" s="2623"/>
      <c r="J211" s="2623"/>
    </row>
    <row r="212" spans="1:10" ht="14.25">
      <c r="A212" s="2631" t="s">
        <v>1714</v>
      </c>
      <c r="B212" s="2631"/>
      <c r="C212" s="2631"/>
      <c r="D212" s="2631"/>
      <c r="E212" s="2631"/>
      <c r="F212" s="2631"/>
      <c r="G212" s="2631"/>
      <c r="H212" s="2631"/>
      <c r="I212" s="2631"/>
      <c r="J212" s="2631"/>
    </row>
    <row r="213" spans="1:10">
      <c r="A213" s="2625" t="s">
        <v>993</v>
      </c>
      <c r="B213" s="2625"/>
      <c r="C213" s="2625"/>
      <c r="D213" s="2625"/>
      <c r="E213" s="2625"/>
      <c r="F213" s="2625"/>
      <c r="G213" s="2625"/>
      <c r="H213" s="2625"/>
      <c r="I213" s="2625"/>
      <c r="J213" s="2625"/>
    </row>
    <row r="214" spans="1:10">
      <c r="A214" s="2625" t="s">
        <v>994</v>
      </c>
      <c r="B214" s="2625"/>
      <c r="C214" s="2625"/>
      <c r="D214" s="2625"/>
      <c r="E214" s="2625"/>
      <c r="F214" s="2625"/>
      <c r="G214" s="2625"/>
      <c r="H214" s="2625"/>
      <c r="I214" s="2625"/>
      <c r="J214" s="2625"/>
    </row>
    <row r="215" spans="1:10" ht="14.25">
      <c r="A215" s="2630" t="s">
        <v>1708</v>
      </c>
      <c r="B215" s="2630"/>
      <c r="C215" s="2630"/>
      <c r="D215" s="2630"/>
      <c r="E215" s="2630"/>
      <c r="F215" s="2630"/>
      <c r="G215" s="2630"/>
      <c r="H215" s="2630"/>
      <c r="I215" s="2630"/>
      <c r="J215" s="2630"/>
    </row>
    <row r="216" spans="1:10">
      <c r="A216" s="2600"/>
      <c r="B216" s="2600"/>
      <c r="C216" s="2600"/>
      <c r="D216" s="2600"/>
      <c r="E216" s="2600"/>
      <c r="F216" s="2600"/>
      <c r="G216" s="2600"/>
      <c r="H216" s="2600"/>
      <c r="I216" s="2600"/>
      <c r="J216" s="2600"/>
    </row>
  </sheetData>
  <mergeCells count="42"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9:E9"/>
    <mergeCell ref="A14:B14"/>
    <mergeCell ref="B15:E15"/>
    <mergeCell ref="B16:F16"/>
    <mergeCell ref="A17:E18"/>
    <mergeCell ref="F17:J18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M216"/>
  <sheetViews>
    <sheetView topLeftCell="A24" workbookViewId="0">
      <selection activeCell="A177" sqref="A177:XFD177"/>
    </sheetView>
  </sheetViews>
  <sheetFormatPr defaultRowHeight="12.75"/>
  <cols>
    <col min="1" max="1" width="7.140625" style="688" customWidth="1"/>
    <col min="2" max="2" width="40.140625" style="679" customWidth="1"/>
    <col min="3" max="3" width="8.7109375" style="689" customWidth="1"/>
    <col min="4" max="4" width="13.140625" style="678" customWidth="1"/>
    <col min="5" max="5" width="10.85546875" style="857" customWidth="1"/>
    <col min="6" max="6" width="11.42578125" style="678" customWidth="1"/>
    <col min="7" max="7" width="9.85546875" style="678" customWidth="1"/>
    <col min="8" max="8" width="9.140625" style="678" customWidth="1"/>
    <col min="9" max="9" width="9" style="678" customWidth="1"/>
    <col min="10" max="10" width="15.42578125" style="678" customWidth="1"/>
    <col min="11" max="16384" width="9.140625" style="678"/>
  </cols>
  <sheetData>
    <row r="1" spans="1:10">
      <c r="I1" s="884" t="s">
        <v>931</v>
      </c>
    </row>
    <row r="2" spans="1:10" ht="10.5" customHeight="1">
      <c r="F2" s="885"/>
      <c r="G2" s="885"/>
      <c r="H2" s="885"/>
      <c r="I2" s="885"/>
    </row>
    <row r="3" spans="1:10" ht="9.75" customHeight="1">
      <c r="H3" s="886" t="s">
        <v>888</v>
      </c>
    </row>
    <row r="4" spans="1:10">
      <c r="G4" s="885" t="s">
        <v>1025</v>
      </c>
    </row>
    <row r="5" spans="1:10" ht="14.25">
      <c r="B5" s="2071"/>
      <c r="H5" s="685" t="s">
        <v>174</v>
      </c>
    </row>
    <row r="6" spans="1:10" ht="14.25" customHeight="1">
      <c r="B6" s="2060" t="s">
        <v>35</v>
      </c>
      <c r="C6" s="888"/>
      <c r="D6" s="887"/>
      <c r="E6" s="1451"/>
      <c r="G6" s="889" t="s">
        <v>1014</v>
      </c>
      <c r="H6" s="836"/>
    </row>
    <row r="7" spans="1:10">
      <c r="B7" s="678"/>
      <c r="C7" s="890"/>
    </row>
    <row r="8" spans="1:10" ht="12" customHeight="1">
      <c r="A8" s="688" t="s">
        <v>2285</v>
      </c>
      <c r="F8" s="681"/>
      <c r="G8" s="681"/>
    </row>
    <row r="9" spans="1:10" s="688" customFormat="1" ht="9.75" customHeight="1">
      <c r="A9" s="2600" t="s">
        <v>1118</v>
      </c>
      <c r="B9" s="2600"/>
      <c r="C9" s="2600"/>
      <c r="D9" s="2600"/>
      <c r="E9" s="2600"/>
    </row>
    <row r="10" spans="1:10">
      <c r="A10" s="688" t="s">
        <v>473</v>
      </c>
      <c r="B10" s="891"/>
      <c r="C10" s="892"/>
      <c r="D10" s="840"/>
      <c r="E10" s="1452"/>
    </row>
    <row r="11" spans="1:10" ht="14.25" customHeight="1">
      <c r="B11" s="893"/>
      <c r="C11" s="894"/>
      <c r="D11" s="893"/>
      <c r="E11" s="1453"/>
      <c r="F11" s="893"/>
      <c r="G11" s="893"/>
      <c r="H11" s="895"/>
    </row>
    <row r="12" spans="1:10" ht="10.5" customHeight="1">
      <c r="A12" s="896" t="s">
        <v>474</v>
      </c>
      <c r="B12" s="889" t="s">
        <v>1145</v>
      </c>
      <c r="C12" s="890"/>
      <c r="D12" s="889"/>
      <c r="E12" s="1454"/>
      <c r="F12" s="889"/>
      <c r="G12" s="836"/>
      <c r="H12" s="897" t="s">
        <v>208</v>
      </c>
    </row>
    <row r="13" spans="1:10" ht="30" customHeight="1">
      <c r="A13" s="898" t="s">
        <v>611</v>
      </c>
      <c r="B13" s="898"/>
      <c r="C13" s="894"/>
      <c r="D13" s="898"/>
      <c r="E13" s="1455"/>
      <c r="F13" s="898"/>
      <c r="G13" s="899"/>
    </row>
    <row r="14" spans="1:10" s="857" customFormat="1">
      <c r="A14" s="2603" t="s">
        <v>2266</v>
      </c>
      <c r="B14" s="2604"/>
      <c r="C14" s="1530"/>
      <c r="F14" s="1531"/>
      <c r="G14" s="1531"/>
    </row>
    <row r="15" spans="1:10" ht="21.75" customHeight="1">
      <c r="A15" s="900"/>
      <c r="B15" s="2675" t="s">
        <v>612</v>
      </c>
      <c r="C15" s="2675"/>
      <c r="D15" s="2675"/>
      <c r="E15" s="2675"/>
      <c r="F15" s="900"/>
      <c r="G15" s="900"/>
      <c r="H15" s="900"/>
      <c r="I15" s="900"/>
      <c r="J15" s="900"/>
    </row>
    <row r="16" spans="1:10" ht="14.25" customHeight="1">
      <c r="A16" s="678"/>
      <c r="B16" s="2622" t="s">
        <v>258</v>
      </c>
      <c r="C16" s="2622"/>
      <c r="D16" s="2622"/>
      <c r="E16" s="2622"/>
      <c r="F16" s="2622"/>
      <c r="G16" s="1352"/>
      <c r="H16" s="2070"/>
      <c r="I16" s="2070"/>
      <c r="J16" s="2070"/>
    </row>
    <row r="17" spans="1:12" s="626" customFormat="1" ht="14.25" customHeight="1">
      <c r="A17" s="2619" t="s">
        <v>2229</v>
      </c>
      <c r="B17" s="2619"/>
      <c r="C17" s="2619"/>
      <c r="D17" s="2619"/>
      <c r="E17" s="2619"/>
      <c r="F17" s="2619"/>
      <c r="G17" s="2619"/>
      <c r="H17" s="2619"/>
      <c r="I17" s="2619"/>
      <c r="J17" s="2619"/>
      <c r="K17" s="688"/>
      <c r="L17" s="688"/>
    </row>
    <row r="18" spans="1:12" s="688" customFormat="1" ht="1.5" customHeight="1">
      <c r="A18" s="2619"/>
      <c r="B18" s="2619"/>
      <c r="C18" s="2619"/>
      <c r="D18" s="2619"/>
      <c r="E18" s="2619"/>
      <c r="F18" s="2619"/>
      <c r="G18" s="2619"/>
      <c r="H18" s="2619"/>
      <c r="I18" s="2619"/>
      <c r="J18" s="2619"/>
    </row>
    <row r="19" spans="1:12" s="683" customFormat="1" thickBot="1">
      <c r="A19" s="693" t="s">
        <v>417</v>
      </c>
      <c r="B19" s="904"/>
      <c r="C19" s="905"/>
      <c r="D19" s="685"/>
      <c r="E19" s="1456"/>
      <c r="G19" s="906" t="s">
        <v>1206</v>
      </c>
      <c r="H19" s="907"/>
      <c r="I19" s="907"/>
      <c r="J19" s="907"/>
    </row>
    <row r="20" spans="1:12" s="885" customFormat="1" ht="15.75" customHeight="1" thickBot="1">
      <c r="A20" s="693" t="s">
        <v>89</v>
      </c>
      <c r="B20" s="908"/>
      <c r="C20" s="905"/>
      <c r="E20" s="1457"/>
      <c r="G20" s="908" t="s">
        <v>333</v>
      </c>
      <c r="H20" s="909">
        <v>6</v>
      </c>
      <c r="I20" s="910">
        <v>6</v>
      </c>
      <c r="J20" s="911" t="s">
        <v>739</v>
      </c>
    </row>
    <row r="21" spans="1:12" s="908" customFormat="1" ht="15" customHeight="1" thickBot="1">
      <c r="A21" s="693" t="s">
        <v>630</v>
      </c>
      <c r="C21" s="905"/>
      <c r="E21" s="1458"/>
      <c r="G21" s="908" t="s">
        <v>1180</v>
      </c>
    </row>
    <row r="22" spans="1:12" s="908" customFormat="1" ht="9.75" customHeight="1" thickBot="1">
      <c r="A22" s="693" t="s">
        <v>554</v>
      </c>
      <c r="C22" s="912"/>
      <c r="D22" s="913"/>
      <c r="E22" s="1458"/>
      <c r="G22" s="908" t="s">
        <v>555</v>
      </c>
    </row>
    <row r="23" spans="1:12" s="885" customFormat="1" ht="15.75" customHeight="1" thickBot="1">
      <c r="A23" s="693" t="s">
        <v>729</v>
      </c>
      <c r="B23" s="908"/>
      <c r="C23" s="905"/>
      <c r="E23" s="1457"/>
      <c r="G23" s="908" t="s">
        <v>944</v>
      </c>
      <c r="I23" s="914"/>
    </row>
    <row r="24" spans="1:12" s="885" customFormat="1" ht="12.75" customHeight="1">
      <c r="A24" s="693" t="s">
        <v>217</v>
      </c>
      <c r="B24" s="915"/>
      <c r="C24" s="916"/>
      <c r="E24" s="1457"/>
      <c r="F24" s="917"/>
      <c r="G24" s="908" t="s">
        <v>946</v>
      </c>
    </row>
    <row r="25" spans="1:12" s="885" customFormat="1" ht="15.75" customHeight="1" thickBot="1">
      <c r="A25" s="695" t="s">
        <v>306</v>
      </c>
      <c r="B25" s="906"/>
      <c r="C25" s="916"/>
      <c r="D25" s="918"/>
      <c r="E25" s="1459"/>
      <c r="G25" s="908" t="s">
        <v>233</v>
      </c>
      <c r="I25" s="917"/>
    </row>
    <row r="26" spans="1:12" s="917" customFormat="1" ht="15.75" customHeight="1" thickBot="1">
      <c r="A26" s="693" t="s">
        <v>116</v>
      </c>
      <c r="B26" s="908"/>
      <c r="C26" s="916"/>
      <c r="D26" s="919"/>
      <c r="E26" s="1457"/>
      <c r="G26" s="917" t="s">
        <v>1703</v>
      </c>
      <c r="H26" s="920"/>
      <c r="I26" s="921"/>
      <c r="J26" s="922"/>
    </row>
    <row r="27" spans="1:12" s="917" customFormat="1" ht="16.5" customHeight="1" thickBot="1">
      <c r="A27" s="693" t="s">
        <v>638</v>
      </c>
      <c r="B27" s="908"/>
      <c r="C27" s="916"/>
      <c r="E27" s="1460" t="s">
        <v>740</v>
      </c>
      <c r="G27" s="908" t="s">
        <v>419</v>
      </c>
      <c r="I27" s="885"/>
      <c r="J27" s="885"/>
    </row>
    <row r="28" spans="1:12" s="917" customFormat="1" ht="16.5" customHeight="1" thickBot="1">
      <c r="A28" s="696"/>
      <c r="B28" s="885"/>
      <c r="C28" s="924"/>
      <c r="E28" s="1461"/>
      <c r="F28" s="885"/>
      <c r="G28" s="885"/>
      <c r="H28" s="2621">
        <v>900272000580</v>
      </c>
      <c r="I28" s="2621"/>
      <c r="J28" s="2621"/>
    </row>
    <row r="29" spans="1:12" s="688" customFormat="1" ht="35.25" customHeight="1" thickBot="1">
      <c r="A29" s="711" t="s">
        <v>406</v>
      </c>
      <c r="B29" s="712" t="s">
        <v>639</v>
      </c>
      <c r="C29" s="713"/>
      <c r="D29" s="712" t="s">
        <v>422</v>
      </c>
      <c r="E29" s="1462"/>
      <c r="F29" s="2612" t="s">
        <v>362</v>
      </c>
      <c r="G29" s="2614" t="s">
        <v>363</v>
      </c>
      <c r="H29" s="2615"/>
      <c r="I29" s="2615"/>
      <c r="J29" s="2616"/>
    </row>
    <row r="30" spans="1:12" s="688" customFormat="1" ht="96.75" customHeight="1" thickBot="1">
      <c r="A30" s="715"/>
      <c r="B30" s="716" t="s">
        <v>349</v>
      </c>
      <c r="C30" s="717" t="s">
        <v>671</v>
      </c>
      <c r="D30" s="718" t="s">
        <v>796</v>
      </c>
      <c r="E30" s="1463" t="s">
        <v>971</v>
      </c>
      <c r="F30" s="2613"/>
      <c r="G30" s="718" t="s">
        <v>972</v>
      </c>
      <c r="H30" s="718" t="s">
        <v>973</v>
      </c>
      <c r="I30" s="718" t="s">
        <v>974</v>
      </c>
      <c r="J30" s="718" t="s">
        <v>975</v>
      </c>
    </row>
    <row r="31" spans="1:12" s="926" customFormat="1" ht="21" customHeight="1" thickBot="1">
      <c r="A31" s="720" t="s">
        <v>976</v>
      </c>
      <c r="B31" s="721" t="s">
        <v>977</v>
      </c>
      <c r="C31" s="722" t="s">
        <v>978</v>
      </c>
      <c r="D31" s="723" t="s">
        <v>739</v>
      </c>
      <c r="E31" s="1464" t="s">
        <v>740</v>
      </c>
      <c r="F31" s="723" t="s">
        <v>672</v>
      </c>
      <c r="G31" s="724">
        <v>4</v>
      </c>
      <c r="H31" s="725">
        <v>5</v>
      </c>
      <c r="I31" s="726">
        <v>6</v>
      </c>
      <c r="J31" s="725">
        <v>7</v>
      </c>
    </row>
    <row r="32" spans="1:12" s="829" customFormat="1" ht="20.25" customHeight="1" thickBot="1">
      <c r="A32" s="927">
        <v>1100000</v>
      </c>
      <c r="B32" s="727" t="s">
        <v>1704</v>
      </c>
      <c r="C32" s="728" t="s">
        <v>358</v>
      </c>
      <c r="D32" s="1003">
        <f>D105+D33+D43+D69</f>
        <v>190000</v>
      </c>
      <c r="E32" s="1704">
        <f>E35+E41+E73+E77+E67+E45+E76+E63+E105</f>
        <v>0</v>
      </c>
      <c r="F32" s="1003">
        <f>D32+E32</f>
        <v>190000</v>
      </c>
      <c r="G32" s="1003">
        <f>G33+G42+G131+G105</f>
        <v>35000</v>
      </c>
      <c r="H32" s="1003">
        <f>H33+H42+H131+H105</f>
        <v>60000</v>
      </c>
      <c r="I32" s="1003">
        <f>I33+I42+I131+I99+I105</f>
        <v>90000</v>
      </c>
      <c r="J32" s="1003">
        <f>F32</f>
        <v>190000</v>
      </c>
    </row>
    <row r="33" spans="1:11" s="688" customFormat="1" ht="38.25" customHeight="1" thickBot="1">
      <c r="A33" s="927">
        <v>1110000</v>
      </c>
      <c r="B33" s="730" t="s">
        <v>1662</v>
      </c>
      <c r="C33" s="728" t="s">
        <v>358</v>
      </c>
      <c r="D33" s="1004">
        <f>D34</f>
        <v>0</v>
      </c>
      <c r="E33" s="1705"/>
      <c r="F33" s="1004">
        <f>F34</f>
        <v>0</v>
      </c>
      <c r="G33" s="1004">
        <f>G34</f>
        <v>0</v>
      </c>
      <c r="H33" s="1004">
        <f>H34</f>
        <v>0</v>
      </c>
      <c r="I33" s="1004">
        <f>I34</f>
        <v>0</v>
      </c>
      <c r="J33" s="1004">
        <f>J34</f>
        <v>0</v>
      </c>
    </row>
    <row r="34" spans="1:11" s="688" customFormat="1" ht="14.25" hidden="1">
      <c r="A34" s="928">
        <v>1110000</v>
      </c>
      <c r="B34" s="733" t="s">
        <v>803</v>
      </c>
      <c r="C34" s="734" t="s">
        <v>358</v>
      </c>
      <c r="D34" s="1005">
        <f>SUM(D35:D41)</f>
        <v>0</v>
      </c>
      <c r="E34" s="1706"/>
      <c r="F34" s="1005">
        <f>SUM(F35:F41)</f>
        <v>0</v>
      </c>
      <c r="G34" s="1005">
        <f>SUM(G35:G41)</f>
        <v>0</v>
      </c>
      <c r="H34" s="1005">
        <f>SUM(H35:H41)</f>
        <v>0</v>
      </c>
      <c r="I34" s="1005">
        <f>SUM(I35:I41)</f>
        <v>0</v>
      </c>
      <c r="J34" s="1005">
        <f>SUM(J35:J41)</f>
        <v>0</v>
      </c>
    </row>
    <row r="35" spans="1:11" s="688" customFormat="1" ht="25.5" hidden="1">
      <c r="A35" s="929">
        <v>1111000</v>
      </c>
      <c r="B35" s="1656" t="s">
        <v>673</v>
      </c>
      <c r="C35" s="738" t="s">
        <v>804</v>
      </c>
      <c r="D35" s="1018">
        <v>0</v>
      </c>
      <c r="E35" s="1021">
        <v>0</v>
      </c>
      <c r="F35" s="1018">
        <f>D35+E35</f>
        <v>0</v>
      </c>
      <c r="G35" s="1018">
        <v>0</v>
      </c>
      <c r="H35" s="1018">
        <v>0</v>
      </c>
      <c r="I35" s="1018">
        <v>0</v>
      </c>
      <c r="J35" s="1018">
        <f>F35</f>
        <v>0</v>
      </c>
      <c r="K35" s="1001"/>
    </row>
    <row r="36" spans="1:11" s="688" customFormat="1" ht="24" hidden="1" customHeight="1">
      <c r="A36" s="930">
        <v>1112000</v>
      </c>
      <c r="B36" s="753" t="s">
        <v>271</v>
      </c>
      <c r="C36" s="742" t="s">
        <v>805</v>
      </c>
      <c r="D36" s="1013">
        <v>0</v>
      </c>
      <c r="E36" s="1013">
        <v>0</v>
      </c>
      <c r="F36" s="1013">
        <f>D36+E36</f>
        <v>0</v>
      </c>
      <c r="G36" s="1013">
        <v>0</v>
      </c>
      <c r="H36" s="1013">
        <v>0</v>
      </c>
      <c r="I36" s="1013">
        <v>0</v>
      </c>
      <c r="J36" s="1013">
        <f>F36</f>
        <v>0</v>
      </c>
    </row>
    <row r="37" spans="1:11" s="688" customFormat="1" ht="38.25" hidden="1">
      <c r="A37" s="930">
        <v>1113000</v>
      </c>
      <c r="B37" s="741" t="s">
        <v>806</v>
      </c>
      <c r="C37" s="742" t="s">
        <v>807</v>
      </c>
      <c r="D37" s="1013"/>
      <c r="E37" s="1013"/>
      <c r="F37" s="1013"/>
      <c r="G37" s="1013"/>
      <c r="H37" s="1013"/>
      <c r="I37" s="1013"/>
      <c r="J37" s="1484">
        <v>0</v>
      </c>
    </row>
    <row r="38" spans="1:11" s="688" customFormat="1" ht="51" hidden="1">
      <c r="A38" s="930">
        <v>1114000</v>
      </c>
      <c r="B38" s="741" t="s">
        <v>398</v>
      </c>
      <c r="C38" s="742" t="s">
        <v>399</v>
      </c>
      <c r="D38" s="1013"/>
      <c r="E38" s="1013"/>
      <c r="F38" s="1013"/>
      <c r="G38" s="1013"/>
      <c r="H38" s="1013"/>
      <c r="I38" s="1013"/>
      <c r="J38" s="1484">
        <v>0</v>
      </c>
    </row>
    <row r="39" spans="1:11" s="688" customFormat="1" hidden="1">
      <c r="A39" s="930">
        <v>1115000</v>
      </c>
      <c r="B39" s="741" t="s">
        <v>615</v>
      </c>
      <c r="C39" s="742" t="s">
        <v>388</v>
      </c>
      <c r="D39" s="1013"/>
      <c r="E39" s="1013"/>
      <c r="F39" s="1013"/>
      <c r="G39" s="1013"/>
      <c r="H39" s="1013"/>
      <c r="I39" s="1013"/>
      <c r="J39" s="1484">
        <v>0</v>
      </c>
    </row>
    <row r="40" spans="1:11" s="688" customFormat="1" ht="25.5" hidden="1">
      <c r="A40" s="930">
        <v>1116000</v>
      </c>
      <c r="B40" s="741" t="s">
        <v>1024</v>
      </c>
      <c r="C40" s="742" t="s">
        <v>389</v>
      </c>
      <c r="D40" s="1013"/>
      <c r="E40" s="1013"/>
      <c r="F40" s="1013"/>
      <c r="G40" s="1013"/>
      <c r="H40" s="1013"/>
      <c r="I40" s="1013"/>
      <c r="J40" s="1484">
        <v>0</v>
      </c>
    </row>
    <row r="41" spans="1:11" s="688" customFormat="1" ht="26.25" hidden="1" thickBot="1">
      <c r="A41" s="932">
        <v>1117000</v>
      </c>
      <c r="B41" s="745" t="s">
        <v>640</v>
      </c>
      <c r="C41" s="746" t="s">
        <v>20</v>
      </c>
      <c r="D41" s="1015">
        <v>0</v>
      </c>
      <c r="E41" s="1015">
        <v>0</v>
      </c>
      <c r="F41" s="1015">
        <f>D41</f>
        <v>0</v>
      </c>
      <c r="G41" s="1015">
        <v>0</v>
      </c>
      <c r="H41" s="1015">
        <v>0</v>
      </c>
      <c r="I41" s="1015">
        <v>0</v>
      </c>
      <c r="J41" s="1484">
        <f>F41</f>
        <v>0</v>
      </c>
    </row>
    <row r="42" spans="1:11" s="688" customFormat="1" ht="29.25" hidden="1" thickBot="1">
      <c r="A42" s="933">
        <v>1120000</v>
      </c>
      <c r="B42" s="749" t="s">
        <v>21</v>
      </c>
      <c r="C42" s="728" t="s">
        <v>358</v>
      </c>
      <c r="D42" s="1437">
        <f>D43+D55+D66+D69+D51+D64</f>
        <v>0</v>
      </c>
      <c r="E42" s="1437"/>
      <c r="F42" s="1437">
        <f>F43+F55+F66+F69+F51+F64</f>
        <v>0</v>
      </c>
      <c r="G42" s="1437">
        <f>G43+G51+G55+G64+G66+G69</f>
        <v>0</v>
      </c>
      <c r="H42" s="1437">
        <f>H43+H51+H55+H64+H66+H69</f>
        <v>0</v>
      </c>
      <c r="I42" s="1437">
        <f>I43+I51+I55+I64+I66+I69</f>
        <v>0</v>
      </c>
      <c r="J42" s="1485">
        <f>F42</f>
        <v>0</v>
      </c>
    </row>
    <row r="43" spans="1:11" s="688" customFormat="1" ht="12.75" hidden="1" customHeight="1">
      <c r="A43" s="928">
        <v>1121000</v>
      </c>
      <c r="B43" s="751" t="s">
        <v>22</v>
      </c>
      <c r="C43" s="752"/>
      <c r="D43" s="1486">
        <f>SUM(D44:D49)</f>
        <v>0</v>
      </c>
      <c r="E43" s="1486"/>
      <c r="F43" s="1486">
        <f>SUM(F44:F49)</f>
        <v>0</v>
      </c>
      <c r="G43" s="1486">
        <f>SUM(G44:G49)</f>
        <v>0</v>
      </c>
      <c r="H43" s="1486">
        <f>SUM(H44:H49)</f>
        <v>0</v>
      </c>
      <c r="I43" s="1486">
        <f>SUM(I44:I49)</f>
        <v>0</v>
      </c>
      <c r="J43" s="1485">
        <f>SUM(J44:J49)</f>
        <v>0</v>
      </c>
    </row>
    <row r="44" spans="1:11" s="688" customFormat="1" ht="25.5" hidden="1">
      <c r="A44" s="930">
        <v>1121100</v>
      </c>
      <c r="B44" s="753" t="s">
        <v>380</v>
      </c>
      <c r="C44" s="742" t="s">
        <v>381</v>
      </c>
      <c r="D44" s="1011"/>
      <c r="E44" s="1011"/>
      <c r="F44" s="1011"/>
      <c r="G44" s="1011"/>
      <c r="H44" s="1011"/>
      <c r="I44" s="1011"/>
      <c r="J44" s="1485">
        <v>0</v>
      </c>
    </row>
    <row r="45" spans="1:11" s="688" customFormat="1" ht="24.75" hidden="1" customHeight="1">
      <c r="A45" s="930">
        <v>1121200</v>
      </c>
      <c r="B45" s="754" t="s">
        <v>1663</v>
      </c>
      <c r="C45" s="742" t="s">
        <v>383</v>
      </c>
      <c r="D45" s="1011">
        <v>0</v>
      </c>
      <c r="E45" s="1011">
        <v>0</v>
      </c>
      <c r="F45" s="1011">
        <v>0</v>
      </c>
      <c r="G45" s="1011">
        <v>0</v>
      </c>
      <c r="H45" s="1011">
        <v>0</v>
      </c>
      <c r="I45" s="1011">
        <v>0</v>
      </c>
      <c r="J45" s="1485">
        <f>F45</f>
        <v>0</v>
      </c>
    </row>
    <row r="46" spans="1:11" s="688" customFormat="1" hidden="1">
      <c r="A46" s="930">
        <v>1121300</v>
      </c>
      <c r="B46" s="753" t="s">
        <v>769</v>
      </c>
      <c r="C46" s="742" t="s">
        <v>384</v>
      </c>
      <c r="D46" s="1011">
        <v>0</v>
      </c>
      <c r="E46" s="1011">
        <v>0</v>
      </c>
      <c r="F46" s="1011">
        <f>D46+E46</f>
        <v>0</v>
      </c>
      <c r="G46" s="1011">
        <v>0</v>
      </c>
      <c r="H46" s="1011">
        <v>0</v>
      </c>
      <c r="I46" s="1011">
        <v>0</v>
      </c>
      <c r="J46" s="1485">
        <f>F46</f>
        <v>0</v>
      </c>
    </row>
    <row r="47" spans="1:11" s="688" customFormat="1" hidden="1">
      <c r="A47" s="930">
        <v>1121400</v>
      </c>
      <c r="B47" s="753" t="s">
        <v>770</v>
      </c>
      <c r="C47" s="742" t="s">
        <v>385</v>
      </c>
      <c r="D47" s="1011">
        <v>0</v>
      </c>
      <c r="E47" s="1011"/>
      <c r="F47" s="1011">
        <v>0</v>
      </c>
      <c r="G47" s="1011">
        <v>0</v>
      </c>
      <c r="H47" s="1011">
        <v>0</v>
      </c>
      <c r="I47" s="1011">
        <v>0</v>
      </c>
      <c r="J47" s="1485">
        <f>F47</f>
        <v>0</v>
      </c>
    </row>
    <row r="48" spans="1:11" s="688" customFormat="1" hidden="1">
      <c r="A48" s="930">
        <v>1121500</v>
      </c>
      <c r="B48" s="753" t="s">
        <v>69</v>
      </c>
      <c r="C48" s="742" t="s">
        <v>386</v>
      </c>
      <c r="D48" s="1486">
        <v>0</v>
      </c>
      <c r="E48" s="1011">
        <v>0</v>
      </c>
      <c r="F48" s="1486">
        <f>D48+E48</f>
        <v>0</v>
      </c>
      <c r="G48" s="1486">
        <v>0</v>
      </c>
      <c r="H48" s="1486">
        <v>0</v>
      </c>
      <c r="I48" s="1486">
        <v>0</v>
      </c>
      <c r="J48" s="1485">
        <f>F48</f>
        <v>0</v>
      </c>
    </row>
    <row r="49" spans="1:10" s="688" customFormat="1" ht="25.5" hidden="1">
      <c r="A49" s="930">
        <v>1121600</v>
      </c>
      <c r="B49" s="753" t="s">
        <v>70</v>
      </c>
      <c r="C49" s="742" t="s">
        <v>387</v>
      </c>
      <c r="D49" s="1011">
        <v>0</v>
      </c>
      <c r="E49" s="1011">
        <v>0</v>
      </c>
      <c r="F49" s="1011">
        <f>D49+E49</f>
        <v>0</v>
      </c>
      <c r="G49" s="1011">
        <v>0</v>
      </c>
      <c r="H49" s="1011">
        <v>0</v>
      </c>
      <c r="I49" s="1011">
        <v>0</v>
      </c>
      <c r="J49" s="1485">
        <f>F49</f>
        <v>0</v>
      </c>
    </row>
    <row r="50" spans="1:10" s="688" customFormat="1" ht="12.75" hidden="1" customHeight="1" thickBot="1">
      <c r="A50" s="934">
        <v>1121700</v>
      </c>
      <c r="B50" s="757" t="s">
        <v>71</v>
      </c>
      <c r="C50" s="746" t="s">
        <v>766</v>
      </c>
      <c r="D50" s="1020"/>
      <c r="E50" s="1020"/>
      <c r="F50" s="1020"/>
      <c r="G50" s="1020"/>
      <c r="H50" s="1020"/>
      <c r="I50" s="1020"/>
      <c r="J50" s="1485">
        <v>0</v>
      </c>
    </row>
    <row r="51" spans="1:10" s="688" customFormat="1" ht="28.5" hidden="1">
      <c r="A51" s="928">
        <v>1122000</v>
      </c>
      <c r="B51" s="758" t="s">
        <v>767</v>
      </c>
      <c r="C51" s="734" t="s">
        <v>358</v>
      </c>
      <c r="D51" s="1021">
        <f>D52</f>
        <v>0</v>
      </c>
      <c r="E51" s="1021"/>
      <c r="F51" s="1021">
        <f>F52</f>
        <v>0</v>
      </c>
      <c r="G51" s="1021">
        <f>G52</f>
        <v>0</v>
      </c>
      <c r="H51" s="1021">
        <f>H52</f>
        <v>0</v>
      </c>
      <c r="I51" s="1021">
        <f>I52</f>
        <v>0</v>
      </c>
      <c r="J51" s="1485">
        <f>J52</f>
        <v>0</v>
      </c>
    </row>
    <row r="52" spans="1:10" s="688" customFormat="1" hidden="1">
      <c r="A52" s="935">
        <v>1122100</v>
      </c>
      <c r="B52" s="753" t="s">
        <v>72</v>
      </c>
      <c r="C52" s="738" t="s">
        <v>768</v>
      </c>
      <c r="D52" s="1011">
        <v>0</v>
      </c>
      <c r="E52" s="1011"/>
      <c r="F52" s="1011">
        <f>D52+E52</f>
        <v>0</v>
      </c>
      <c r="G52" s="1011">
        <v>0</v>
      </c>
      <c r="H52" s="1011">
        <v>0</v>
      </c>
      <c r="I52" s="1011">
        <v>0</v>
      </c>
      <c r="J52" s="1485">
        <f>F52</f>
        <v>0</v>
      </c>
    </row>
    <row r="53" spans="1:10" s="688" customFormat="1" ht="25.5" hidden="1">
      <c r="A53" s="935">
        <v>1122200</v>
      </c>
      <c r="B53" s="753" t="s">
        <v>487</v>
      </c>
      <c r="C53" s="742" t="s">
        <v>1021</v>
      </c>
      <c r="D53" s="1011"/>
      <c r="E53" s="1011"/>
      <c r="F53" s="1011"/>
      <c r="G53" s="1011"/>
      <c r="H53" s="1011"/>
      <c r="I53" s="1011"/>
      <c r="J53" s="1485">
        <v>0</v>
      </c>
    </row>
    <row r="54" spans="1:10" s="688" customFormat="1" ht="13.5" hidden="1" thickBot="1">
      <c r="A54" s="933">
        <v>1122300</v>
      </c>
      <c r="B54" s="757" t="s">
        <v>148</v>
      </c>
      <c r="C54" s="746" t="s">
        <v>1022</v>
      </c>
      <c r="D54" s="1020"/>
      <c r="E54" s="1020"/>
      <c r="F54" s="1020"/>
      <c r="G54" s="1020"/>
      <c r="H54" s="1020"/>
      <c r="I54" s="1020"/>
      <c r="J54" s="1485">
        <v>0</v>
      </c>
    </row>
    <row r="55" spans="1:10" s="688" customFormat="1" ht="28.5" hidden="1">
      <c r="A55" s="928">
        <v>1123000</v>
      </c>
      <c r="B55" s="758" t="s">
        <v>56</v>
      </c>
      <c r="C55" s="734" t="s">
        <v>358</v>
      </c>
      <c r="D55" s="1021">
        <f>SUM(D56:D63)</f>
        <v>0</v>
      </c>
      <c r="E55" s="1021"/>
      <c r="F55" s="1021">
        <f>SUM(F56:F63)</f>
        <v>0</v>
      </c>
      <c r="G55" s="1021">
        <f>SUM(G56:G63)</f>
        <v>0</v>
      </c>
      <c r="H55" s="1021">
        <f>SUM(H56:H63)</f>
        <v>0</v>
      </c>
      <c r="I55" s="1021">
        <f>SUM(I56:I63)</f>
        <v>0</v>
      </c>
      <c r="J55" s="1485">
        <f>F55</f>
        <v>0</v>
      </c>
    </row>
    <row r="56" spans="1:10" s="688" customFormat="1" hidden="1">
      <c r="A56" s="935">
        <v>1123100</v>
      </c>
      <c r="B56" s="753" t="s">
        <v>149</v>
      </c>
      <c r="C56" s="738" t="s">
        <v>365</v>
      </c>
      <c r="D56" s="1011"/>
      <c r="E56" s="1011"/>
      <c r="F56" s="1011"/>
      <c r="G56" s="1011"/>
      <c r="H56" s="1011"/>
      <c r="I56" s="1011"/>
      <c r="J56" s="1485">
        <f>F56</f>
        <v>0</v>
      </c>
    </row>
    <row r="57" spans="1:10" s="688" customFormat="1" hidden="1">
      <c r="A57" s="935">
        <v>1123200</v>
      </c>
      <c r="B57" s="753" t="s">
        <v>150</v>
      </c>
      <c r="C57" s="742" t="s">
        <v>366</v>
      </c>
      <c r="D57" s="1011">
        <v>0</v>
      </c>
      <c r="E57" s="1011"/>
      <c r="F57" s="1011">
        <v>0</v>
      </c>
      <c r="G57" s="1011">
        <v>0</v>
      </c>
      <c r="H57" s="1011">
        <v>0</v>
      </c>
      <c r="I57" s="1011">
        <v>0</v>
      </c>
      <c r="J57" s="1485">
        <f>F57</f>
        <v>0</v>
      </c>
    </row>
    <row r="58" spans="1:10" s="688" customFormat="1" ht="25.5" hidden="1">
      <c r="A58" s="935">
        <v>1123300</v>
      </c>
      <c r="B58" s="753" t="s">
        <v>151</v>
      </c>
      <c r="C58" s="742" t="s">
        <v>367</v>
      </c>
      <c r="D58" s="1011"/>
      <c r="E58" s="1011"/>
      <c r="F58" s="1011"/>
      <c r="G58" s="1011"/>
      <c r="H58" s="1011"/>
      <c r="I58" s="1011"/>
      <c r="J58" s="1485"/>
    </row>
    <row r="59" spans="1:10" s="688" customFormat="1" hidden="1">
      <c r="A59" s="935">
        <v>1123400</v>
      </c>
      <c r="B59" s="753" t="s">
        <v>556</v>
      </c>
      <c r="C59" s="742" t="s">
        <v>368</v>
      </c>
      <c r="D59" s="1011">
        <v>0</v>
      </c>
      <c r="E59" s="1011"/>
      <c r="F59" s="1011">
        <v>0</v>
      </c>
      <c r="G59" s="1011">
        <v>0</v>
      </c>
      <c r="H59" s="1011">
        <v>0</v>
      </c>
      <c r="I59" s="1011">
        <v>0</v>
      </c>
      <c r="J59" s="1485">
        <f t="shared" ref="J59:J65" si="0">F59</f>
        <v>0</v>
      </c>
    </row>
    <row r="60" spans="1:10" s="688" customFormat="1" hidden="1">
      <c r="A60" s="935">
        <v>1123500</v>
      </c>
      <c r="B60" s="761" t="s">
        <v>557</v>
      </c>
      <c r="C60" s="762">
        <v>423500</v>
      </c>
      <c r="D60" s="1011"/>
      <c r="E60" s="1011"/>
      <c r="F60" s="1011"/>
      <c r="G60" s="1011"/>
      <c r="H60" s="1011"/>
      <c r="I60" s="1011"/>
      <c r="J60" s="1485">
        <f t="shared" si="0"/>
        <v>0</v>
      </c>
    </row>
    <row r="61" spans="1:10" s="688" customFormat="1" ht="25.5" hidden="1">
      <c r="A61" s="935">
        <v>1123600</v>
      </c>
      <c r="B61" s="753" t="s">
        <v>186</v>
      </c>
      <c r="C61" s="742" t="s">
        <v>369</v>
      </c>
      <c r="D61" s="1011"/>
      <c r="E61" s="1011"/>
      <c r="F61" s="1011"/>
      <c r="G61" s="1011"/>
      <c r="H61" s="1011"/>
      <c r="I61" s="1011"/>
      <c r="J61" s="1485">
        <f t="shared" si="0"/>
        <v>0</v>
      </c>
    </row>
    <row r="62" spans="1:10" s="688" customFormat="1" hidden="1">
      <c r="A62" s="935">
        <v>1123700</v>
      </c>
      <c r="B62" s="753" t="s">
        <v>187</v>
      </c>
      <c r="C62" s="742" t="s">
        <v>370</v>
      </c>
      <c r="D62" s="1011">
        <v>0</v>
      </c>
      <c r="E62" s="1011"/>
      <c r="F62" s="1011">
        <v>0</v>
      </c>
      <c r="G62" s="1011">
        <v>0</v>
      </c>
      <c r="H62" s="1011">
        <v>0</v>
      </c>
      <c r="I62" s="1011">
        <v>0</v>
      </c>
      <c r="J62" s="1485">
        <f t="shared" si="0"/>
        <v>0</v>
      </c>
    </row>
    <row r="63" spans="1:10" s="688" customFormat="1" ht="13.5" hidden="1" thickBot="1">
      <c r="A63" s="933">
        <v>1123800</v>
      </c>
      <c r="B63" s="757" t="s">
        <v>188</v>
      </c>
      <c r="C63" s="746" t="s">
        <v>371</v>
      </c>
      <c r="D63" s="1020">
        <v>0</v>
      </c>
      <c r="E63" s="1020">
        <v>0</v>
      </c>
      <c r="F63" s="1020">
        <f>D63+E63</f>
        <v>0</v>
      </c>
      <c r="G63" s="1020">
        <v>0</v>
      </c>
      <c r="H63" s="1020">
        <v>0</v>
      </c>
      <c r="I63" s="1020">
        <v>0</v>
      </c>
      <c r="J63" s="1485">
        <f t="shared" si="0"/>
        <v>0</v>
      </c>
    </row>
    <row r="64" spans="1:10" s="688" customFormat="1" ht="28.5" hidden="1">
      <c r="A64" s="928">
        <v>1124000</v>
      </c>
      <c r="B64" s="758" t="s">
        <v>213</v>
      </c>
      <c r="C64" s="734" t="s">
        <v>358</v>
      </c>
      <c r="D64" s="1021">
        <f>D65</f>
        <v>0</v>
      </c>
      <c r="E64" s="1021"/>
      <c r="F64" s="1021">
        <f>F65</f>
        <v>0</v>
      </c>
      <c r="G64" s="1021">
        <f>G65</f>
        <v>0</v>
      </c>
      <c r="H64" s="1021">
        <f>H65</f>
        <v>0</v>
      </c>
      <c r="I64" s="1021">
        <f>I65</f>
        <v>0</v>
      </c>
      <c r="J64" s="1485">
        <f t="shared" si="0"/>
        <v>0</v>
      </c>
    </row>
    <row r="65" spans="1:13" s="688" customFormat="1" ht="13.5" hidden="1" thickBot="1">
      <c r="A65" s="933">
        <v>1124100</v>
      </c>
      <c r="B65" s="757" t="s">
        <v>189</v>
      </c>
      <c r="C65" s="746" t="s">
        <v>214</v>
      </c>
      <c r="D65" s="1020"/>
      <c r="E65" s="1020"/>
      <c r="F65" s="1020"/>
      <c r="G65" s="1020"/>
      <c r="H65" s="1020"/>
      <c r="I65" s="1020"/>
      <c r="J65" s="1485">
        <f t="shared" si="0"/>
        <v>0</v>
      </c>
    </row>
    <row r="66" spans="1:13" s="688" customFormat="1" ht="42.75" hidden="1">
      <c r="A66" s="928">
        <v>1125000</v>
      </c>
      <c r="B66" s="758" t="s">
        <v>918</v>
      </c>
      <c r="C66" s="734" t="s">
        <v>358</v>
      </c>
      <c r="D66" s="1021">
        <f>D67+D68</f>
        <v>0</v>
      </c>
      <c r="E66" s="1021"/>
      <c r="F66" s="1021">
        <f>F67+F68</f>
        <v>0</v>
      </c>
      <c r="G66" s="1021">
        <f>G67+G68</f>
        <v>0</v>
      </c>
      <c r="H66" s="1021">
        <f>H67+H68</f>
        <v>0</v>
      </c>
      <c r="I66" s="1021">
        <f>I67+I68</f>
        <v>0</v>
      </c>
      <c r="J66" s="1485">
        <f>J67+J68</f>
        <v>0</v>
      </c>
    </row>
    <row r="67" spans="1:13" s="688" customFormat="1" ht="25.5" hidden="1">
      <c r="A67" s="935">
        <v>1125100</v>
      </c>
      <c r="B67" s="753" t="s">
        <v>190</v>
      </c>
      <c r="C67" s="738" t="s">
        <v>919</v>
      </c>
      <c r="D67" s="1011">
        <v>0</v>
      </c>
      <c r="E67" s="1011">
        <v>0</v>
      </c>
      <c r="F67" s="1011">
        <f>D67+E67</f>
        <v>0</v>
      </c>
      <c r="G67" s="1011">
        <v>0</v>
      </c>
      <c r="H67" s="1011">
        <v>0</v>
      </c>
      <c r="I67" s="1011">
        <v>0</v>
      </c>
      <c r="J67" s="1485">
        <f t="shared" ref="J67:J73" si="1">F67</f>
        <v>0</v>
      </c>
    </row>
    <row r="68" spans="1:13" s="688" customFormat="1" ht="26.25" hidden="1" thickBot="1">
      <c r="A68" s="933">
        <v>1125200</v>
      </c>
      <c r="B68" s="757" t="s">
        <v>703</v>
      </c>
      <c r="C68" s="746" t="s">
        <v>1031</v>
      </c>
      <c r="D68" s="1020">
        <v>0</v>
      </c>
      <c r="E68" s="1020">
        <v>0</v>
      </c>
      <c r="F68" s="1020">
        <f>D68+E68</f>
        <v>0</v>
      </c>
      <c r="G68" s="1020">
        <v>0</v>
      </c>
      <c r="H68" s="1020">
        <v>0</v>
      </c>
      <c r="I68" s="1020">
        <v>0</v>
      </c>
      <c r="J68" s="1485">
        <f t="shared" si="1"/>
        <v>0</v>
      </c>
    </row>
    <row r="69" spans="1:13" s="688" customFormat="1" ht="24.75" hidden="1" customHeight="1">
      <c r="A69" s="928">
        <v>1126000</v>
      </c>
      <c r="B69" s="758" t="s">
        <v>1032</v>
      </c>
      <c r="C69" s="734" t="s">
        <v>358</v>
      </c>
      <c r="D69" s="1021">
        <f>SUM(D70:D77)</f>
        <v>0</v>
      </c>
      <c r="E69" s="1021"/>
      <c r="F69" s="1021">
        <f>SUM(F70:F77)</f>
        <v>0</v>
      </c>
      <c r="G69" s="1021">
        <f>SUM(G70:G77)</f>
        <v>0</v>
      </c>
      <c r="H69" s="1021">
        <f>SUM(H70:H77)</f>
        <v>0</v>
      </c>
      <c r="I69" s="1021">
        <f>SUM(I70:I77)</f>
        <v>0</v>
      </c>
      <c r="J69" s="1485">
        <f t="shared" si="1"/>
        <v>0</v>
      </c>
    </row>
    <row r="70" spans="1:13" s="688" customFormat="1" hidden="1">
      <c r="A70" s="928">
        <v>1126100</v>
      </c>
      <c r="B70" s="753" t="s">
        <v>983</v>
      </c>
      <c r="C70" s="738" t="s">
        <v>1033</v>
      </c>
      <c r="D70" s="1011">
        <v>0</v>
      </c>
      <c r="E70" s="1011"/>
      <c r="F70" s="1011">
        <f>D70+E70</f>
        <v>0</v>
      </c>
      <c r="G70" s="1011">
        <v>0</v>
      </c>
      <c r="H70" s="1011">
        <v>0</v>
      </c>
      <c r="I70" s="1011">
        <v>0</v>
      </c>
      <c r="J70" s="1485">
        <f t="shared" si="1"/>
        <v>0</v>
      </c>
    </row>
    <row r="71" spans="1:13" s="688" customFormat="1" hidden="1">
      <c r="A71" s="928">
        <v>1126200</v>
      </c>
      <c r="B71" s="753" t="s">
        <v>984</v>
      </c>
      <c r="C71" s="742" t="s">
        <v>1034</v>
      </c>
      <c r="D71" s="1011"/>
      <c r="E71" s="1011"/>
      <c r="F71" s="1011"/>
      <c r="G71" s="1011"/>
      <c r="H71" s="1011"/>
      <c r="I71" s="1011"/>
      <c r="J71" s="1485">
        <f t="shared" si="1"/>
        <v>0</v>
      </c>
    </row>
    <row r="72" spans="1:13" s="688" customFormat="1" hidden="1">
      <c r="A72" s="928">
        <v>1126300</v>
      </c>
      <c r="B72" s="753" t="s">
        <v>390</v>
      </c>
      <c r="C72" s="742" t="s">
        <v>391</v>
      </c>
      <c r="D72" s="1011"/>
      <c r="E72" s="1011"/>
      <c r="F72" s="1011"/>
      <c r="G72" s="1011"/>
      <c r="H72" s="1011"/>
      <c r="I72" s="1011"/>
      <c r="J72" s="1485">
        <f t="shared" si="1"/>
        <v>0</v>
      </c>
    </row>
    <row r="73" spans="1:13" s="688" customFormat="1" ht="21.75" hidden="1" customHeight="1">
      <c r="A73" s="935">
        <v>1126400</v>
      </c>
      <c r="B73" s="763" t="s">
        <v>985</v>
      </c>
      <c r="C73" s="742" t="s">
        <v>392</v>
      </c>
      <c r="D73" s="1011">
        <v>0</v>
      </c>
      <c r="E73" s="1011">
        <v>0</v>
      </c>
      <c r="F73" s="1011">
        <f>D73+E73</f>
        <v>0</v>
      </c>
      <c r="G73" s="1011">
        <v>0</v>
      </c>
      <c r="H73" s="1011">
        <v>0</v>
      </c>
      <c r="I73" s="1011">
        <v>0</v>
      </c>
      <c r="J73" s="1485">
        <f t="shared" si="1"/>
        <v>0</v>
      </c>
      <c r="K73" s="1595"/>
      <c r="L73" s="1001"/>
      <c r="M73" s="1001"/>
    </row>
    <row r="74" spans="1:13" s="688" customFormat="1" ht="25.5" hidden="1">
      <c r="A74" s="932">
        <v>1126500</v>
      </c>
      <c r="B74" s="764" t="s">
        <v>943</v>
      </c>
      <c r="C74" s="742" t="s">
        <v>393</v>
      </c>
      <c r="D74" s="1011"/>
      <c r="E74" s="1011"/>
      <c r="F74" s="1011"/>
      <c r="G74" s="1011"/>
      <c r="H74" s="1011"/>
      <c r="I74" s="1011"/>
      <c r="J74" s="1485">
        <v>0</v>
      </c>
    </row>
    <row r="75" spans="1:13" s="688" customFormat="1" hidden="1">
      <c r="A75" s="930">
        <v>1126600</v>
      </c>
      <c r="B75" s="763" t="s">
        <v>229</v>
      </c>
      <c r="C75" s="742" t="s">
        <v>394</v>
      </c>
      <c r="D75" s="1011"/>
      <c r="E75" s="1011"/>
      <c r="F75" s="1011"/>
      <c r="G75" s="1011"/>
      <c r="H75" s="1011"/>
      <c r="I75" s="1011"/>
      <c r="J75" s="1485">
        <f>F75</f>
        <v>0</v>
      </c>
    </row>
    <row r="76" spans="1:13" s="688" customFormat="1" hidden="1">
      <c r="A76" s="932">
        <v>1126700</v>
      </c>
      <c r="B76" s="763" t="s">
        <v>230</v>
      </c>
      <c r="C76" s="742" t="s">
        <v>395</v>
      </c>
      <c r="D76" s="1011">
        <v>0</v>
      </c>
      <c r="E76" s="1011">
        <v>0</v>
      </c>
      <c r="F76" s="1011">
        <f>D76+E76</f>
        <v>0</v>
      </c>
      <c r="G76" s="1007">
        <v>0</v>
      </c>
      <c r="H76" s="1007">
        <v>0</v>
      </c>
      <c r="I76" s="1007">
        <v>0</v>
      </c>
      <c r="J76" s="1487">
        <f>F76</f>
        <v>0</v>
      </c>
    </row>
    <row r="77" spans="1:13" s="688" customFormat="1" ht="33" hidden="1" customHeight="1" thickBot="1">
      <c r="A77" s="1002">
        <v>1126800</v>
      </c>
      <c r="B77" s="1849" t="s">
        <v>480</v>
      </c>
      <c r="C77" s="746" t="s">
        <v>396</v>
      </c>
      <c r="D77" s="1020">
        <v>0</v>
      </c>
      <c r="E77" s="1020">
        <v>0</v>
      </c>
      <c r="F77" s="1020">
        <f>D77+E77</f>
        <v>0</v>
      </c>
      <c r="G77" s="1008">
        <v>0</v>
      </c>
      <c r="H77" s="1008">
        <v>0</v>
      </c>
      <c r="I77" s="1008">
        <v>0</v>
      </c>
      <c r="J77" s="1487">
        <f>F77</f>
        <v>0</v>
      </c>
    </row>
    <row r="78" spans="1:13" s="688" customFormat="1" ht="14.25" hidden="1">
      <c r="A78" s="936">
        <v>1130000</v>
      </c>
      <c r="B78" s="767" t="s">
        <v>294</v>
      </c>
      <c r="C78" s="734" t="s">
        <v>358</v>
      </c>
      <c r="D78" s="1021">
        <v>0</v>
      </c>
      <c r="E78" s="1021"/>
      <c r="F78" s="1021">
        <v>0</v>
      </c>
      <c r="G78" s="1010">
        <v>0</v>
      </c>
      <c r="H78" s="1010">
        <v>0</v>
      </c>
      <c r="I78" s="1010">
        <v>0</v>
      </c>
      <c r="J78" s="1487">
        <v>0</v>
      </c>
    </row>
    <row r="79" spans="1:13" s="688" customFormat="1" ht="12" hidden="1" customHeight="1">
      <c r="A79" s="936">
        <v>1130100</v>
      </c>
      <c r="B79" s="763" t="s">
        <v>481</v>
      </c>
      <c r="C79" s="738" t="s">
        <v>295</v>
      </c>
      <c r="D79" s="1011"/>
      <c r="E79" s="1011"/>
      <c r="F79" s="1011"/>
      <c r="G79" s="1007"/>
      <c r="H79" s="1007"/>
      <c r="I79" s="1007"/>
      <c r="J79" s="1487">
        <v>0</v>
      </c>
    </row>
    <row r="80" spans="1:13" s="688" customFormat="1" hidden="1">
      <c r="A80" s="936">
        <v>1130200</v>
      </c>
      <c r="B80" s="763" t="s">
        <v>482</v>
      </c>
      <c r="C80" s="742" t="s">
        <v>296</v>
      </c>
      <c r="D80" s="1011"/>
      <c r="E80" s="1011"/>
      <c r="F80" s="1011"/>
      <c r="G80" s="1007"/>
      <c r="H80" s="1007"/>
      <c r="I80" s="1007"/>
      <c r="J80" s="1487">
        <v>0</v>
      </c>
    </row>
    <row r="81" spans="1:10" s="688" customFormat="1" ht="25.5" hidden="1">
      <c r="A81" s="936">
        <v>1130300</v>
      </c>
      <c r="B81" s="763" t="s">
        <v>483</v>
      </c>
      <c r="C81" s="742" t="s">
        <v>297</v>
      </c>
      <c r="D81" s="1011"/>
      <c r="E81" s="1011"/>
      <c r="F81" s="1011"/>
      <c r="G81" s="1007"/>
      <c r="H81" s="1007"/>
      <c r="I81" s="1007"/>
      <c r="J81" s="1487">
        <v>0</v>
      </c>
    </row>
    <row r="82" spans="1:10" s="688" customFormat="1" ht="25.5" hidden="1">
      <c r="A82" s="936">
        <v>1130400</v>
      </c>
      <c r="B82" s="768" t="s">
        <v>484</v>
      </c>
      <c r="C82" s="769" t="s">
        <v>298</v>
      </c>
      <c r="D82" s="1486"/>
      <c r="E82" s="1486"/>
      <c r="F82" s="1486"/>
      <c r="G82" s="1006"/>
      <c r="H82" s="1006"/>
      <c r="I82" s="1006"/>
      <c r="J82" s="1487">
        <v>0</v>
      </c>
    </row>
    <row r="83" spans="1:10" s="688" customFormat="1" ht="28.5" hidden="1">
      <c r="A83" s="930">
        <v>1131000</v>
      </c>
      <c r="B83" s="770" t="s">
        <v>299</v>
      </c>
      <c r="C83" s="771" t="s">
        <v>358</v>
      </c>
      <c r="D83" s="1011"/>
      <c r="E83" s="1011"/>
      <c r="F83" s="1011"/>
      <c r="G83" s="1007"/>
      <c r="H83" s="1007"/>
      <c r="I83" s="1007"/>
      <c r="J83" s="1487">
        <v>0</v>
      </c>
    </row>
    <row r="84" spans="1:10" s="688" customFormat="1" ht="25.5" hidden="1">
      <c r="A84" s="930">
        <v>1131100</v>
      </c>
      <c r="B84" s="763" t="s">
        <v>588</v>
      </c>
      <c r="C84" s="738" t="s">
        <v>300</v>
      </c>
      <c r="D84" s="1011"/>
      <c r="E84" s="1011"/>
      <c r="F84" s="1011"/>
      <c r="G84" s="1007"/>
      <c r="H84" s="1007"/>
      <c r="I84" s="1007"/>
      <c r="J84" s="1487">
        <v>0</v>
      </c>
    </row>
    <row r="85" spans="1:10" s="688" customFormat="1" hidden="1">
      <c r="A85" s="930">
        <v>1131200</v>
      </c>
      <c r="B85" s="763" t="s">
        <v>589</v>
      </c>
      <c r="C85" s="742" t="s">
        <v>301</v>
      </c>
      <c r="D85" s="1011"/>
      <c r="E85" s="1011"/>
      <c r="F85" s="1011"/>
      <c r="G85" s="1007"/>
      <c r="H85" s="1007"/>
      <c r="I85" s="1007"/>
      <c r="J85" s="1487">
        <v>0</v>
      </c>
    </row>
    <row r="86" spans="1:10" s="688" customFormat="1" ht="13.5" hidden="1" thickBot="1">
      <c r="A86" s="930">
        <v>1131300</v>
      </c>
      <c r="B86" s="765" t="s">
        <v>590</v>
      </c>
      <c r="C86" s="746" t="s">
        <v>302</v>
      </c>
      <c r="D86" s="1020"/>
      <c r="E86" s="1020"/>
      <c r="F86" s="1020"/>
      <c r="G86" s="1008"/>
      <c r="H86" s="1008"/>
      <c r="I86" s="1008"/>
      <c r="J86" s="1487">
        <v>0</v>
      </c>
    </row>
    <row r="87" spans="1:10" s="688" customFormat="1" ht="14.25" hidden="1">
      <c r="A87" s="937">
        <v>1140000</v>
      </c>
      <c r="B87" s="767" t="s">
        <v>303</v>
      </c>
      <c r="C87" s="734" t="s">
        <v>358</v>
      </c>
      <c r="D87" s="1021">
        <v>0</v>
      </c>
      <c r="E87" s="1021"/>
      <c r="F87" s="1021">
        <v>0</v>
      </c>
      <c r="G87" s="1010">
        <v>0</v>
      </c>
      <c r="H87" s="1010">
        <v>0</v>
      </c>
      <c r="I87" s="1010">
        <v>0</v>
      </c>
      <c r="J87" s="1487">
        <v>0</v>
      </c>
    </row>
    <row r="88" spans="1:10" s="688" customFormat="1" ht="25.5" hidden="1">
      <c r="A88" s="937">
        <v>1141000</v>
      </c>
      <c r="B88" s="763" t="s">
        <v>304</v>
      </c>
      <c r="C88" s="738" t="s">
        <v>1003</v>
      </c>
      <c r="D88" s="1011"/>
      <c r="E88" s="1011"/>
      <c r="F88" s="1011"/>
      <c r="G88" s="1007"/>
      <c r="H88" s="1007"/>
      <c r="I88" s="1007"/>
      <c r="J88" s="1487">
        <v>0</v>
      </c>
    </row>
    <row r="89" spans="1:10" s="688" customFormat="1" ht="25.5" hidden="1">
      <c r="A89" s="937">
        <v>1142000</v>
      </c>
      <c r="B89" s="763" t="s">
        <v>42</v>
      </c>
      <c r="C89" s="742" t="s">
        <v>43</v>
      </c>
      <c r="D89" s="1011"/>
      <c r="E89" s="1011"/>
      <c r="F89" s="1011"/>
      <c r="G89" s="1007"/>
      <c r="H89" s="1007"/>
      <c r="I89" s="1007"/>
      <c r="J89" s="1487">
        <v>0</v>
      </c>
    </row>
    <row r="90" spans="1:10" s="688" customFormat="1" ht="25.5" hidden="1">
      <c r="A90" s="937">
        <v>1143000</v>
      </c>
      <c r="B90" s="763" t="s">
        <v>44</v>
      </c>
      <c r="C90" s="742" t="s">
        <v>45</v>
      </c>
      <c r="D90" s="1011"/>
      <c r="E90" s="1011"/>
      <c r="F90" s="1011"/>
      <c r="G90" s="1007"/>
      <c r="H90" s="1007"/>
      <c r="I90" s="1007"/>
      <c r="J90" s="1487">
        <v>0</v>
      </c>
    </row>
    <row r="91" spans="1:10" s="688" customFormat="1" ht="26.25" hidden="1" thickBot="1">
      <c r="A91" s="933">
        <v>1144000</v>
      </c>
      <c r="B91" s="765" t="s">
        <v>46</v>
      </c>
      <c r="C91" s="746" t="s">
        <v>439</v>
      </c>
      <c r="D91" s="1020"/>
      <c r="E91" s="1020"/>
      <c r="F91" s="1020"/>
      <c r="G91" s="1008"/>
      <c r="H91" s="1008"/>
      <c r="I91" s="1008"/>
      <c r="J91" s="1487">
        <v>0</v>
      </c>
    </row>
    <row r="92" spans="1:10" s="688" customFormat="1" ht="14.25" hidden="1">
      <c r="A92" s="938">
        <v>1150000</v>
      </c>
      <c r="B92" s="939" t="s">
        <v>730</v>
      </c>
      <c r="C92" s="734" t="s">
        <v>358</v>
      </c>
      <c r="D92" s="1021">
        <v>0</v>
      </c>
      <c r="E92" s="1021"/>
      <c r="F92" s="1021">
        <v>0</v>
      </c>
      <c r="G92" s="1010">
        <v>0</v>
      </c>
      <c r="H92" s="1010">
        <v>0</v>
      </c>
      <c r="I92" s="1010">
        <v>0</v>
      </c>
      <c r="J92" s="1487">
        <v>0</v>
      </c>
    </row>
    <row r="93" spans="1:10" s="688" customFormat="1" ht="25.5">
      <c r="A93" s="940">
        <v>1151000</v>
      </c>
      <c r="B93" s="941" t="s">
        <v>681</v>
      </c>
      <c r="C93" s="734" t="s">
        <v>358</v>
      </c>
      <c r="D93" s="1488">
        <v>0</v>
      </c>
      <c r="E93" s="1488"/>
      <c r="F93" s="1488">
        <v>0</v>
      </c>
      <c r="G93" s="1149">
        <v>0</v>
      </c>
      <c r="H93" s="1149">
        <v>0</v>
      </c>
      <c r="I93" s="1149">
        <v>0</v>
      </c>
      <c r="J93" s="1487">
        <v>0</v>
      </c>
    </row>
    <row r="94" spans="1:10" s="688" customFormat="1" ht="25.5" hidden="1">
      <c r="A94" s="940">
        <v>1151100</v>
      </c>
      <c r="B94" s="943" t="s">
        <v>265</v>
      </c>
      <c r="C94" s="944">
        <v>461100</v>
      </c>
      <c r="D94" s="1488"/>
      <c r="E94" s="1488"/>
      <c r="F94" s="1488"/>
      <c r="G94" s="1149"/>
      <c r="H94" s="1149"/>
      <c r="I94" s="1149"/>
      <c r="J94" s="1487">
        <v>0</v>
      </c>
    </row>
    <row r="95" spans="1:10" s="688" customFormat="1" ht="25.5" hidden="1">
      <c r="A95" s="940">
        <v>1151200</v>
      </c>
      <c r="B95" s="943" t="s">
        <v>637</v>
      </c>
      <c r="C95" s="944">
        <v>461200</v>
      </c>
      <c r="D95" s="1488"/>
      <c r="E95" s="1488"/>
      <c r="F95" s="1488"/>
      <c r="G95" s="1149"/>
      <c r="H95" s="1149"/>
      <c r="I95" s="1149"/>
      <c r="J95" s="1487">
        <v>0</v>
      </c>
    </row>
    <row r="96" spans="1:10" s="688" customFormat="1" ht="25.5" hidden="1">
      <c r="A96" s="940">
        <v>1152000</v>
      </c>
      <c r="B96" s="945" t="s">
        <v>518</v>
      </c>
      <c r="C96" s="946" t="s">
        <v>358</v>
      </c>
      <c r="D96" s="1489">
        <v>0</v>
      </c>
      <c r="E96" s="1489"/>
      <c r="F96" s="1489">
        <v>0</v>
      </c>
      <c r="G96" s="1150">
        <v>0</v>
      </c>
      <c r="H96" s="1150">
        <v>0</v>
      </c>
      <c r="I96" s="1150">
        <v>0</v>
      </c>
      <c r="J96" s="1487">
        <v>0</v>
      </c>
    </row>
    <row r="97" spans="1:10" s="688" customFormat="1" ht="25.5" hidden="1">
      <c r="A97" s="940">
        <v>1152100</v>
      </c>
      <c r="B97" s="948" t="s">
        <v>541</v>
      </c>
      <c r="C97" s="944">
        <v>462100</v>
      </c>
      <c r="D97" s="1011"/>
      <c r="E97" s="1011"/>
      <c r="F97" s="1011"/>
      <c r="G97" s="1007"/>
      <c r="H97" s="1007"/>
      <c r="I97" s="1007"/>
      <c r="J97" s="1487">
        <v>0</v>
      </c>
    </row>
    <row r="98" spans="1:10" s="688" customFormat="1" ht="26.25" hidden="1" thickBot="1">
      <c r="A98" s="950">
        <v>1152200</v>
      </c>
      <c r="B98" s="951" t="s">
        <v>759</v>
      </c>
      <c r="C98" s="952">
        <v>462200</v>
      </c>
      <c r="D98" s="1020"/>
      <c r="E98" s="1020"/>
      <c r="F98" s="1020"/>
      <c r="G98" s="1008"/>
      <c r="H98" s="1008"/>
      <c r="I98" s="1008"/>
      <c r="J98" s="1487">
        <v>0</v>
      </c>
    </row>
    <row r="99" spans="1:10" s="688" customFormat="1" ht="25.5" hidden="1">
      <c r="A99" s="938">
        <v>1153000</v>
      </c>
      <c r="B99" s="954" t="s">
        <v>760</v>
      </c>
      <c r="C99" s="955" t="s">
        <v>358</v>
      </c>
      <c r="D99" s="1490">
        <v>0</v>
      </c>
      <c r="E99" s="1490"/>
      <c r="F99" s="1490">
        <f>F107</f>
        <v>0</v>
      </c>
      <c r="G99" s="1153">
        <v>0</v>
      </c>
      <c r="H99" s="1153">
        <v>0</v>
      </c>
      <c r="I99" s="1153">
        <f>I107</f>
        <v>0</v>
      </c>
      <c r="J99" s="1487">
        <f>F99</f>
        <v>0</v>
      </c>
    </row>
    <row r="100" spans="1:10" s="688" customFormat="1" ht="25.5" hidden="1">
      <c r="A100" s="940">
        <v>1153100</v>
      </c>
      <c r="B100" s="948" t="s">
        <v>761</v>
      </c>
      <c r="C100" s="944">
        <v>463100</v>
      </c>
      <c r="D100" s="1489"/>
      <c r="E100" s="1489"/>
      <c r="F100" s="1489"/>
      <c r="G100" s="1150"/>
      <c r="H100" s="1150"/>
      <c r="I100" s="1150"/>
      <c r="J100" s="1487">
        <v>0</v>
      </c>
    </row>
    <row r="101" spans="1:10" s="688" customFormat="1" hidden="1">
      <c r="A101" s="940">
        <v>1153200</v>
      </c>
      <c r="B101" s="948" t="s">
        <v>101</v>
      </c>
      <c r="C101" s="944">
        <v>463200</v>
      </c>
      <c r="D101" s="1489"/>
      <c r="E101" s="1489"/>
      <c r="F101" s="1489"/>
      <c r="G101" s="1150"/>
      <c r="H101" s="1150"/>
      <c r="I101" s="1150"/>
      <c r="J101" s="1487">
        <v>0</v>
      </c>
    </row>
    <row r="102" spans="1:10" s="688" customFormat="1" ht="51" hidden="1">
      <c r="A102" s="940">
        <v>1153300</v>
      </c>
      <c r="B102" s="948" t="s">
        <v>501</v>
      </c>
      <c r="C102" s="944">
        <v>463300</v>
      </c>
      <c r="D102" s="1489"/>
      <c r="E102" s="1489"/>
      <c r="F102" s="1489"/>
      <c r="G102" s="1150"/>
      <c r="H102" s="1150"/>
      <c r="I102" s="1150"/>
      <c r="J102" s="1487">
        <v>0</v>
      </c>
    </row>
    <row r="103" spans="1:10" s="688" customFormat="1" ht="38.25" hidden="1">
      <c r="A103" s="940">
        <v>1153400</v>
      </c>
      <c r="B103" s="948" t="s">
        <v>502</v>
      </c>
      <c r="C103" s="944">
        <v>463400</v>
      </c>
      <c r="D103" s="1489"/>
      <c r="E103" s="1489"/>
      <c r="F103" s="1489"/>
      <c r="G103" s="1150"/>
      <c r="H103" s="1150"/>
      <c r="I103" s="1150"/>
      <c r="J103" s="1487">
        <v>0</v>
      </c>
    </row>
    <row r="104" spans="1:10" s="688" customFormat="1" ht="21" customHeight="1">
      <c r="A104" s="940">
        <v>1153500</v>
      </c>
      <c r="B104" s="957" t="s">
        <v>503</v>
      </c>
      <c r="C104" s="944">
        <v>463500</v>
      </c>
      <c r="D104" s="1489"/>
      <c r="E104" s="1489"/>
      <c r="F104" s="1489"/>
      <c r="G104" s="1150"/>
      <c r="H104" s="1150"/>
      <c r="I104" s="1150"/>
      <c r="J104" s="1487">
        <v>0</v>
      </c>
    </row>
    <row r="105" spans="1:10" s="688" customFormat="1" ht="38.25">
      <c r="A105" s="940">
        <v>1153700</v>
      </c>
      <c r="B105" s="957" t="s">
        <v>504</v>
      </c>
      <c r="C105" s="762">
        <v>463700</v>
      </c>
      <c r="D105" s="1489">
        <v>190000</v>
      </c>
      <c r="E105" s="1489">
        <v>0</v>
      </c>
      <c r="F105" s="1489">
        <f>D105+E105</f>
        <v>190000</v>
      </c>
      <c r="G105" s="1150">
        <v>35000</v>
      </c>
      <c r="H105" s="1150">
        <v>60000</v>
      </c>
      <c r="I105" s="1150">
        <v>90000</v>
      </c>
      <c r="J105" s="1487">
        <f>F105</f>
        <v>190000</v>
      </c>
    </row>
    <row r="106" spans="1:10" s="688" customFormat="1" ht="0.75" customHeight="1" thickBot="1">
      <c r="A106" s="940">
        <v>1153800</v>
      </c>
      <c r="B106" s="957" t="s">
        <v>995</v>
      </c>
      <c r="C106" s="944">
        <v>463800</v>
      </c>
      <c r="D106" s="1489"/>
      <c r="E106" s="1489"/>
      <c r="F106" s="1489"/>
      <c r="G106" s="1150"/>
      <c r="H106" s="1150"/>
      <c r="I106" s="1150"/>
      <c r="J106" s="1487">
        <v>0</v>
      </c>
    </row>
    <row r="107" spans="1:10" s="688" customFormat="1" ht="0.75" hidden="1" customHeight="1" thickBot="1">
      <c r="A107" s="940">
        <v>1153900</v>
      </c>
      <c r="B107" s="957" t="s">
        <v>996</v>
      </c>
      <c r="C107" s="944">
        <v>463900</v>
      </c>
      <c r="D107" s="1489"/>
      <c r="E107" s="1489">
        <v>0</v>
      </c>
      <c r="F107" s="1489">
        <f>D107+E107</f>
        <v>0</v>
      </c>
      <c r="G107" s="1150"/>
      <c r="H107" s="1150"/>
      <c r="I107" s="1150">
        <v>0</v>
      </c>
      <c r="J107" s="1487">
        <f>F107</f>
        <v>0</v>
      </c>
    </row>
    <row r="108" spans="1:10" s="688" customFormat="1" ht="26.25" hidden="1" thickBot="1">
      <c r="A108" s="940">
        <v>1154000</v>
      </c>
      <c r="B108" s="958" t="s">
        <v>997</v>
      </c>
      <c r="C108" s="946" t="s">
        <v>358</v>
      </c>
      <c r="D108" s="1489">
        <v>0</v>
      </c>
      <c r="E108" s="1489"/>
      <c r="F108" s="1489">
        <v>0</v>
      </c>
      <c r="G108" s="1150">
        <v>0</v>
      </c>
      <c r="H108" s="1150">
        <v>0</v>
      </c>
      <c r="I108" s="1150">
        <v>0</v>
      </c>
      <c r="J108" s="1487">
        <v>0</v>
      </c>
    </row>
    <row r="109" spans="1:10" s="688" customFormat="1" ht="26.25" hidden="1" thickBot="1">
      <c r="A109" s="940">
        <v>1154100</v>
      </c>
      <c r="B109" s="957" t="s">
        <v>210</v>
      </c>
      <c r="C109" s="944">
        <v>465100</v>
      </c>
      <c r="D109" s="1491"/>
      <c r="E109" s="1491"/>
      <c r="F109" s="1491"/>
      <c r="G109" s="1154"/>
      <c r="H109" s="1154"/>
      <c r="I109" s="1154"/>
      <c r="J109" s="1487">
        <v>0</v>
      </c>
    </row>
    <row r="110" spans="1:10" s="688" customFormat="1" ht="13.5" hidden="1" thickBot="1">
      <c r="A110" s="940">
        <v>1154200</v>
      </c>
      <c r="B110" s="957" t="s">
        <v>211</v>
      </c>
      <c r="C110" s="944">
        <v>465200</v>
      </c>
      <c r="D110" s="1491"/>
      <c r="E110" s="1491"/>
      <c r="F110" s="1491"/>
      <c r="G110" s="1154"/>
      <c r="H110" s="1154"/>
      <c r="I110" s="1154"/>
      <c r="J110" s="1487">
        <v>0</v>
      </c>
    </row>
    <row r="111" spans="1:10" s="688" customFormat="1" ht="26.25" hidden="1" thickBot="1">
      <c r="A111" s="940">
        <v>1154300</v>
      </c>
      <c r="B111" s="957" t="s">
        <v>212</v>
      </c>
      <c r="C111" s="944">
        <v>465300</v>
      </c>
      <c r="D111" s="1491"/>
      <c r="E111" s="1491"/>
      <c r="F111" s="1491"/>
      <c r="G111" s="1154"/>
      <c r="H111" s="1154"/>
      <c r="I111" s="1154"/>
      <c r="J111" s="1487">
        <v>0</v>
      </c>
    </row>
    <row r="112" spans="1:10" s="688" customFormat="1" ht="39" hidden="1" thickBot="1">
      <c r="A112" s="940">
        <v>1154500</v>
      </c>
      <c r="B112" s="957" t="s">
        <v>67</v>
      </c>
      <c r="C112" s="944">
        <v>465500</v>
      </c>
      <c r="D112" s="1491"/>
      <c r="E112" s="1491"/>
      <c r="F112" s="1491"/>
      <c r="G112" s="1154"/>
      <c r="H112" s="1154"/>
      <c r="I112" s="1154"/>
      <c r="J112" s="1487">
        <v>0</v>
      </c>
    </row>
    <row r="113" spans="1:10" s="688" customFormat="1" ht="39" hidden="1" thickBot="1">
      <c r="A113" s="940">
        <v>1154600</v>
      </c>
      <c r="B113" s="957" t="s">
        <v>68</v>
      </c>
      <c r="C113" s="944">
        <v>465600</v>
      </c>
      <c r="D113" s="1011"/>
      <c r="E113" s="1011"/>
      <c r="F113" s="1011"/>
      <c r="G113" s="1007"/>
      <c r="H113" s="1007"/>
      <c r="I113" s="1007"/>
      <c r="J113" s="1487">
        <v>0</v>
      </c>
    </row>
    <row r="114" spans="1:10" s="688" customFormat="1" ht="26.25" hidden="1" customHeight="1" thickBot="1">
      <c r="A114" s="950">
        <v>1154700</v>
      </c>
      <c r="B114" s="962" t="s">
        <v>78</v>
      </c>
      <c r="C114" s="746" t="s">
        <v>79</v>
      </c>
      <c r="D114" s="1020">
        <v>0</v>
      </c>
      <c r="E114" s="1020">
        <v>0</v>
      </c>
      <c r="F114" s="1020">
        <f>D114+E114</f>
        <v>0</v>
      </c>
      <c r="G114" s="1008">
        <v>0</v>
      </c>
      <c r="H114" s="1008">
        <v>0</v>
      </c>
      <c r="I114" s="1008">
        <v>0</v>
      </c>
      <c r="J114" s="1487">
        <f>F114</f>
        <v>0</v>
      </c>
    </row>
    <row r="115" spans="1:10" s="688" customFormat="1" ht="26.25" hidden="1" thickBot="1">
      <c r="A115" s="963">
        <v>1160000</v>
      </c>
      <c r="B115" s="780" t="s">
        <v>80</v>
      </c>
      <c r="C115" s="734" t="s">
        <v>358</v>
      </c>
      <c r="D115" s="1021">
        <v>0</v>
      </c>
      <c r="E115" s="1021"/>
      <c r="F115" s="1021">
        <v>0</v>
      </c>
      <c r="G115" s="1010">
        <v>0</v>
      </c>
      <c r="H115" s="1010">
        <v>0</v>
      </c>
      <c r="I115" s="1010">
        <v>0</v>
      </c>
      <c r="J115" s="1487">
        <v>0</v>
      </c>
    </row>
    <row r="116" spans="1:10" s="688" customFormat="1" ht="26.25" hidden="1" thickBot="1">
      <c r="A116" s="935">
        <v>1161000</v>
      </c>
      <c r="B116" s="782" t="s">
        <v>81</v>
      </c>
      <c r="C116" s="783" t="s">
        <v>358</v>
      </c>
      <c r="D116" s="1011">
        <v>0</v>
      </c>
      <c r="E116" s="1011"/>
      <c r="F116" s="1011">
        <v>0</v>
      </c>
      <c r="G116" s="1007">
        <v>0</v>
      </c>
      <c r="H116" s="1007">
        <v>0</v>
      </c>
      <c r="I116" s="1007">
        <v>0</v>
      </c>
      <c r="J116" s="1487">
        <v>0</v>
      </c>
    </row>
    <row r="117" spans="1:10" s="688" customFormat="1" ht="0.75" hidden="1" customHeight="1" thickBot="1">
      <c r="A117" s="935">
        <v>1161100</v>
      </c>
      <c r="B117" s="741" t="s">
        <v>1705</v>
      </c>
      <c r="C117" s="762">
        <v>471100</v>
      </c>
      <c r="D117" s="1011"/>
      <c r="E117" s="1011"/>
      <c r="F117" s="1011"/>
      <c r="G117" s="1007"/>
      <c r="H117" s="1007"/>
      <c r="I117" s="1007"/>
      <c r="J117" s="1487">
        <v>0</v>
      </c>
    </row>
    <row r="118" spans="1:10" s="688" customFormat="1" ht="39" hidden="1" thickBot="1">
      <c r="A118" s="935">
        <v>1161200</v>
      </c>
      <c r="B118" s="776" t="s">
        <v>1667</v>
      </c>
      <c r="C118" s="762">
        <v>471200</v>
      </c>
      <c r="D118" s="1011"/>
      <c r="E118" s="1011"/>
      <c r="F118" s="1011"/>
      <c r="G118" s="1007"/>
      <c r="H118" s="1007"/>
      <c r="I118" s="1007"/>
      <c r="J118" s="1487">
        <v>0</v>
      </c>
    </row>
    <row r="119" spans="1:10" s="688" customFormat="1" ht="39" hidden="1" thickBot="1">
      <c r="A119" s="935">
        <v>1162000</v>
      </c>
      <c r="B119" s="782" t="s">
        <v>1125</v>
      </c>
      <c r="C119" s="783" t="s">
        <v>358</v>
      </c>
      <c r="D119" s="1011">
        <v>0</v>
      </c>
      <c r="E119" s="1011"/>
      <c r="F119" s="1011">
        <v>0</v>
      </c>
      <c r="G119" s="1007">
        <v>0</v>
      </c>
      <c r="H119" s="1007">
        <v>0</v>
      </c>
      <c r="I119" s="1007">
        <v>0</v>
      </c>
      <c r="J119" s="1487">
        <v>0</v>
      </c>
    </row>
    <row r="120" spans="1:10" s="688" customFormat="1" ht="26.25" hidden="1" thickBot="1">
      <c r="A120" s="935">
        <v>1162100</v>
      </c>
      <c r="B120" s="776" t="s">
        <v>1668</v>
      </c>
      <c r="C120" s="742" t="s">
        <v>130</v>
      </c>
      <c r="D120" s="1011"/>
      <c r="E120" s="1011"/>
      <c r="F120" s="1011"/>
      <c r="G120" s="1007"/>
      <c r="H120" s="1007"/>
      <c r="I120" s="1007"/>
      <c r="J120" s="1487">
        <v>0</v>
      </c>
    </row>
    <row r="121" spans="1:10" s="688" customFormat="1" ht="13.5" hidden="1" thickBot="1">
      <c r="A121" s="935">
        <v>1162200</v>
      </c>
      <c r="B121" s="776" t="s">
        <v>1669</v>
      </c>
      <c r="C121" s="742" t="s">
        <v>24</v>
      </c>
      <c r="D121" s="1011"/>
      <c r="E121" s="1011"/>
      <c r="F121" s="1011"/>
      <c r="G121" s="1007"/>
      <c r="H121" s="1007"/>
      <c r="I121" s="1007"/>
      <c r="J121" s="1487">
        <v>0</v>
      </c>
    </row>
    <row r="122" spans="1:10" s="688" customFormat="1" ht="26.25" hidden="1" thickBot="1">
      <c r="A122" s="935">
        <v>1162300</v>
      </c>
      <c r="B122" s="776" t="s">
        <v>1670</v>
      </c>
      <c r="C122" s="742" t="s">
        <v>26</v>
      </c>
      <c r="D122" s="1011"/>
      <c r="E122" s="1011"/>
      <c r="F122" s="1011"/>
      <c r="G122" s="1007"/>
      <c r="H122" s="1007"/>
      <c r="I122" s="1007"/>
      <c r="J122" s="1487">
        <v>0</v>
      </c>
    </row>
    <row r="123" spans="1:10" s="688" customFormat="1" ht="13.5" hidden="1" thickBot="1">
      <c r="A123" s="935">
        <v>1162400</v>
      </c>
      <c r="B123" s="776" t="s">
        <v>1671</v>
      </c>
      <c r="C123" s="742" t="s">
        <v>832</v>
      </c>
      <c r="D123" s="1011"/>
      <c r="E123" s="1011"/>
      <c r="F123" s="1011"/>
      <c r="G123" s="1007"/>
      <c r="H123" s="1007"/>
      <c r="I123" s="1007"/>
      <c r="J123" s="1487">
        <v>0</v>
      </c>
    </row>
    <row r="124" spans="1:10" s="688" customFormat="1" ht="26.25" hidden="1" thickBot="1">
      <c r="A124" s="935">
        <v>1162500</v>
      </c>
      <c r="B124" s="776" t="s">
        <v>1672</v>
      </c>
      <c r="C124" s="742" t="s">
        <v>834</v>
      </c>
      <c r="D124" s="1011"/>
      <c r="E124" s="1011"/>
      <c r="F124" s="1011"/>
      <c r="G124" s="1007"/>
      <c r="H124" s="1007"/>
      <c r="I124" s="1007"/>
      <c r="J124" s="1487">
        <v>0</v>
      </c>
    </row>
    <row r="125" spans="1:10" s="688" customFormat="1" ht="13.5" hidden="1" thickBot="1">
      <c r="A125" s="935">
        <v>1162600</v>
      </c>
      <c r="B125" s="776" t="s">
        <v>1673</v>
      </c>
      <c r="C125" s="742" t="s">
        <v>511</v>
      </c>
      <c r="D125" s="1011"/>
      <c r="E125" s="1011"/>
      <c r="F125" s="1011"/>
      <c r="G125" s="1007"/>
      <c r="H125" s="1007"/>
      <c r="I125" s="1007"/>
      <c r="J125" s="1487">
        <v>0</v>
      </c>
    </row>
    <row r="126" spans="1:10" s="688" customFormat="1" ht="26.25" hidden="1" thickBot="1">
      <c r="A126" s="935">
        <v>1162700</v>
      </c>
      <c r="B126" s="741" t="s">
        <v>1674</v>
      </c>
      <c r="C126" s="742" t="s">
        <v>513</v>
      </c>
      <c r="D126" s="1011"/>
      <c r="E126" s="1011"/>
      <c r="F126" s="1011"/>
      <c r="G126" s="1007"/>
      <c r="H126" s="1007"/>
      <c r="I126" s="1007"/>
      <c r="J126" s="1487">
        <v>0</v>
      </c>
    </row>
    <row r="127" spans="1:10" s="688" customFormat="1" ht="13.5" hidden="1" thickBot="1">
      <c r="A127" s="935">
        <v>1162800</v>
      </c>
      <c r="B127" s="776" t="s">
        <v>1675</v>
      </c>
      <c r="C127" s="742" t="s">
        <v>872</v>
      </c>
      <c r="D127" s="1011"/>
      <c r="E127" s="1011"/>
      <c r="F127" s="1011"/>
      <c r="G127" s="1007"/>
      <c r="H127" s="1007"/>
      <c r="I127" s="1007"/>
      <c r="J127" s="1487">
        <v>0</v>
      </c>
    </row>
    <row r="128" spans="1:10" s="688" customFormat="1" ht="13.5" hidden="1" thickBot="1">
      <c r="A128" s="964">
        <v>1162900</v>
      </c>
      <c r="B128" s="776" t="s">
        <v>1676</v>
      </c>
      <c r="C128" s="742" t="s">
        <v>874</v>
      </c>
      <c r="D128" s="1011"/>
      <c r="E128" s="1011"/>
      <c r="F128" s="1011"/>
      <c r="G128" s="1007"/>
      <c r="H128" s="1007"/>
      <c r="I128" s="1007"/>
      <c r="J128" s="1487">
        <v>0</v>
      </c>
    </row>
    <row r="129" spans="1:12" s="688" customFormat="1" ht="13.5" hidden="1" thickBot="1">
      <c r="A129" s="964">
        <v>1163000</v>
      </c>
      <c r="B129" s="782" t="s">
        <v>58</v>
      </c>
      <c r="C129" s="771" t="s">
        <v>358</v>
      </c>
      <c r="D129" s="1011">
        <v>0</v>
      </c>
      <c r="E129" s="1011"/>
      <c r="F129" s="1011">
        <v>0</v>
      </c>
      <c r="G129" s="1007">
        <v>0</v>
      </c>
      <c r="H129" s="1007">
        <v>0</v>
      </c>
      <c r="I129" s="1007">
        <v>0</v>
      </c>
      <c r="J129" s="1487">
        <v>0</v>
      </c>
    </row>
    <row r="130" spans="1:12" s="688" customFormat="1" ht="13.5" hidden="1" thickBot="1">
      <c r="A130" s="965">
        <v>1163100</v>
      </c>
      <c r="B130" s="765" t="s">
        <v>798</v>
      </c>
      <c r="C130" s="746" t="s">
        <v>799</v>
      </c>
      <c r="D130" s="1020"/>
      <c r="E130" s="1020"/>
      <c r="F130" s="1020"/>
      <c r="G130" s="1008"/>
      <c r="H130" s="1008"/>
      <c r="I130" s="1008"/>
      <c r="J130" s="1487">
        <v>0</v>
      </c>
    </row>
    <row r="131" spans="1:12" s="688" customFormat="1" ht="17.25" hidden="1" customHeight="1" thickBot="1">
      <c r="A131" s="966">
        <v>1170000</v>
      </c>
      <c r="B131" s="788" t="s">
        <v>875</v>
      </c>
      <c r="C131" s="734" t="s">
        <v>358</v>
      </c>
      <c r="D131" s="1021">
        <f>D138+D137</f>
        <v>0</v>
      </c>
      <c r="E131" s="1021">
        <v>0</v>
      </c>
      <c r="F131" s="1021">
        <f>F138+F137</f>
        <v>0</v>
      </c>
      <c r="G131" s="1010">
        <f>G135</f>
        <v>0</v>
      </c>
      <c r="H131" s="1010">
        <f>H135</f>
        <v>0</v>
      </c>
      <c r="I131" s="1010">
        <f>I135</f>
        <v>0</v>
      </c>
      <c r="J131" s="1487">
        <f>J138+J137</f>
        <v>0</v>
      </c>
    </row>
    <row r="132" spans="1:12" s="688" customFormat="1" ht="0.75" hidden="1" customHeight="1" thickBot="1">
      <c r="A132" s="964">
        <v>1171000</v>
      </c>
      <c r="B132" s="792" t="s">
        <v>215</v>
      </c>
      <c r="C132" s="734" t="s">
        <v>358</v>
      </c>
      <c r="D132" s="1488">
        <v>0</v>
      </c>
      <c r="E132" s="1488"/>
      <c r="F132" s="1488">
        <v>0</v>
      </c>
      <c r="G132" s="1149">
        <v>0</v>
      </c>
      <c r="H132" s="1149">
        <v>0</v>
      </c>
      <c r="I132" s="1149">
        <v>0</v>
      </c>
      <c r="J132" s="1487">
        <v>0</v>
      </c>
    </row>
    <row r="133" spans="1:12" s="688" customFormat="1" ht="51.75" hidden="1" thickBot="1">
      <c r="A133" s="964">
        <v>1171100</v>
      </c>
      <c r="B133" s="741" t="s">
        <v>1677</v>
      </c>
      <c r="C133" s="738" t="s">
        <v>479</v>
      </c>
      <c r="D133" s="1011"/>
      <c r="E133" s="1011"/>
      <c r="F133" s="1011"/>
      <c r="G133" s="1007"/>
      <c r="H133" s="1007"/>
      <c r="I133" s="1007"/>
      <c r="J133" s="1487">
        <v>0</v>
      </c>
    </row>
    <row r="134" spans="1:12" s="688" customFormat="1" ht="26.25" hidden="1" thickBot="1">
      <c r="A134" s="964">
        <v>1171200</v>
      </c>
      <c r="B134" s="776" t="s">
        <v>1678</v>
      </c>
      <c r="C134" s="794" t="s">
        <v>352</v>
      </c>
      <c r="D134" s="1011"/>
      <c r="E134" s="1011"/>
      <c r="F134" s="1011"/>
      <c r="G134" s="1007"/>
      <c r="H134" s="1007"/>
      <c r="I134" s="1007"/>
      <c r="J134" s="1487">
        <v>0</v>
      </c>
    </row>
    <row r="135" spans="1:12" s="688" customFormat="1" ht="29.25" hidden="1" customHeight="1" thickBot="1">
      <c r="A135" s="935">
        <v>1172000</v>
      </c>
      <c r="B135" s="795" t="s">
        <v>1017</v>
      </c>
      <c r="C135" s="771" t="s">
        <v>358</v>
      </c>
      <c r="D135" s="1021">
        <f>D138+D137</f>
        <v>0</v>
      </c>
      <c r="E135" s="1021">
        <v>0</v>
      </c>
      <c r="F135" s="1021">
        <f>F138+F137</f>
        <v>0</v>
      </c>
      <c r="G135" s="1010">
        <f>G138+G137</f>
        <v>0</v>
      </c>
      <c r="H135" s="1010">
        <f>H138+H137</f>
        <v>0</v>
      </c>
      <c r="I135" s="1010">
        <f>I138+I137</f>
        <v>0</v>
      </c>
      <c r="J135" s="1487">
        <f>F135</f>
        <v>0</v>
      </c>
    </row>
    <row r="136" spans="1:12" s="688" customFormat="1" ht="13.5" hidden="1" thickBot="1">
      <c r="A136" s="935">
        <v>1172100</v>
      </c>
      <c r="B136" s="763" t="s">
        <v>1102</v>
      </c>
      <c r="C136" s="738" t="s">
        <v>1018</v>
      </c>
      <c r="D136" s="1011"/>
      <c r="E136" s="1011"/>
      <c r="F136" s="1011"/>
      <c r="G136" s="1007"/>
      <c r="H136" s="1007"/>
      <c r="I136" s="1007"/>
      <c r="J136" s="1487">
        <v>0</v>
      </c>
    </row>
    <row r="137" spans="1:12" s="688" customFormat="1" ht="18.75" hidden="1" customHeight="1" thickBot="1">
      <c r="A137" s="935">
        <v>1172200</v>
      </c>
      <c r="B137" s="763" t="s">
        <v>1103</v>
      </c>
      <c r="C137" s="796">
        <v>482200</v>
      </c>
      <c r="D137" s="1011">
        <v>0</v>
      </c>
      <c r="E137" s="1011">
        <v>0</v>
      </c>
      <c r="F137" s="1011">
        <f>D137+E137</f>
        <v>0</v>
      </c>
      <c r="G137" s="1007">
        <v>0</v>
      </c>
      <c r="H137" s="1007">
        <v>0</v>
      </c>
      <c r="I137" s="1007">
        <v>0</v>
      </c>
      <c r="J137" s="1487">
        <f>F137</f>
        <v>0</v>
      </c>
    </row>
    <row r="138" spans="1:12" s="688" customFormat="1" ht="21.75" hidden="1" customHeight="1" thickBot="1">
      <c r="A138" s="935">
        <v>1172300</v>
      </c>
      <c r="B138" s="776" t="s">
        <v>1679</v>
      </c>
      <c r="C138" s="742" t="s">
        <v>1020</v>
      </c>
      <c r="D138" s="1011">
        <v>0</v>
      </c>
      <c r="E138" s="1011">
        <v>0</v>
      </c>
      <c r="F138" s="1011">
        <f>D138+E138</f>
        <v>0</v>
      </c>
      <c r="G138" s="1007">
        <v>0</v>
      </c>
      <c r="H138" s="1007">
        <v>0</v>
      </c>
      <c r="I138" s="1007">
        <v>0</v>
      </c>
      <c r="J138" s="1487">
        <f>F138</f>
        <v>0</v>
      </c>
      <c r="L138" s="688">
        <v>0</v>
      </c>
    </row>
    <row r="139" spans="1:12" s="688" customFormat="1" ht="0.75" hidden="1" customHeight="1" thickBot="1">
      <c r="A139" s="935">
        <v>1172400</v>
      </c>
      <c r="B139" s="797" t="s">
        <v>1680</v>
      </c>
      <c r="C139" s="742" t="s">
        <v>125</v>
      </c>
      <c r="D139" s="1488"/>
      <c r="E139" s="1011"/>
      <c r="F139" s="1488"/>
      <c r="G139" s="1149"/>
      <c r="H139" s="1149"/>
      <c r="I139" s="1149"/>
      <c r="J139" s="1487">
        <v>0</v>
      </c>
    </row>
    <row r="140" spans="1:12" s="688" customFormat="1" ht="27" hidden="1" customHeight="1">
      <c r="A140" s="935">
        <v>1173000</v>
      </c>
      <c r="B140" s="795" t="s">
        <v>126</v>
      </c>
      <c r="C140" s="771" t="s">
        <v>358</v>
      </c>
      <c r="D140" s="1488">
        <v>0</v>
      </c>
      <c r="E140" s="1488"/>
      <c r="F140" s="1488">
        <v>0</v>
      </c>
      <c r="G140" s="1149">
        <v>0</v>
      </c>
      <c r="H140" s="1149">
        <v>0</v>
      </c>
      <c r="I140" s="1149">
        <v>0</v>
      </c>
      <c r="J140" s="1487">
        <v>0</v>
      </c>
    </row>
    <row r="141" spans="1:12" s="688" customFormat="1" ht="24.75" hidden="1" customHeight="1">
      <c r="A141" s="964">
        <v>1173100</v>
      </c>
      <c r="B141" s="798" t="s">
        <v>127</v>
      </c>
      <c r="C141" s="742" t="s">
        <v>1088</v>
      </c>
      <c r="D141" s="1488"/>
      <c r="E141" s="1011"/>
      <c r="F141" s="1488"/>
      <c r="G141" s="1149"/>
      <c r="H141" s="1149"/>
      <c r="I141" s="1149"/>
      <c r="J141" s="1487">
        <v>0</v>
      </c>
    </row>
    <row r="142" spans="1:12" s="688" customFormat="1" ht="42" hidden="1" customHeight="1">
      <c r="A142" s="964">
        <v>1174000</v>
      </c>
      <c r="B142" s="795" t="s">
        <v>1089</v>
      </c>
      <c r="C142" s="771" t="s">
        <v>358</v>
      </c>
      <c r="D142" s="1488">
        <v>0</v>
      </c>
      <c r="E142" s="1488"/>
      <c r="F142" s="1488">
        <v>0</v>
      </c>
      <c r="G142" s="1149">
        <v>0</v>
      </c>
      <c r="H142" s="1149">
        <v>0</v>
      </c>
      <c r="I142" s="1149">
        <v>0</v>
      </c>
      <c r="J142" s="1487">
        <v>0</v>
      </c>
    </row>
    <row r="143" spans="1:12" s="688" customFormat="1" ht="29.25" hidden="1" customHeight="1">
      <c r="A143" s="964">
        <v>1174100</v>
      </c>
      <c r="B143" s="798" t="s">
        <v>1104</v>
      </c>
      <c r="C143" s="742" t="s">
        <v>1090</v>
      </c>
      <c r="D143" s="1488"/>
      <c r="E143" s="1488"/>
      <c r="F143" s="1488"/>
      <c r="G143" s="1149"/>
      <c r="H143" s="1149"/>
      <c r="I143" s="1149"/>
      <c r="J143" s="1487">
        <v>0</v>
      </c>
    </row>
    <row r="144" spans="1:12" s="688" customFormat="1" ht="27.75" hidden="1" customHeight="1">
      <c r="A144" s="964">
        <v>1174200</v>
      </c>
      <c r="B144" s="797" t="s">
        <v>1681</v>
      </c>
      <c r="C144" s="742" t="s">
        <v>447</v>
      </c>
      <c r="D144" s="1488"/>
      <c r="E144" s="1488"/>
      <c r="F144" s="1488"/>
      <c r="G144" s="1149"/>
      <c r="H144" s="1149"/>
      <c r="I144" s="1149"/>
      <c r="J144" s="1487">
        <v>0</v>
      </c>
    </row>
    <row r="145" spans="1:11" s="688" customFormat="1" ht="42" hidden="1" customHeight="1">
      <c r="A145" s="964">
        <v>1175000</v>
      </c>
      <c r="B145" s="795" t="s">
        <v>558</v>
      </c>
      <c r="C145" s="771" t="s">
        <v>358</v>
      </c>
      <c r="D145" s="1488">
        <v>0</v>
      </c>
      <c r="E145" s="1488"/>
      <c r="F145" s="1488">
        <v>0</v>
      </c>
      <c r="G145" s="1149">
        <v>0</v>
      </c>
      <c r="H145" s="1149">
        <v>0</v>
      </c>
      <c r="I145" s="1149">
        <v>0</v>
      </c>
      <c r="J145" s="1487">
        <v>0</v>
      </c>
    </row>
    <row r="146" spans="1:11" s="688" customFormat="1" ht="42" hidden="1" customHeight="1">
      <c r="A146" s="964">
        <v>1175100</v>
      </c>
      <c r="B146" s="797" t="s">
        <v>1682</v>
      </c>
      <c r="C146" s="742" t="s">
        <v>227</v>
      </c>
      <c r="D146" s="1488"/>
      <c r="E146" s="1488"/>
      <c r="F146" s="1488"/>
      <c r="G146" s="1149"/>
      <c r="H146" s="1149"/>
      <c r="I146" s="1149"/>
      <c r="J146" s="1487">
        <v>0</v>
      </c>
    </row>
    <row r="147" spans="1:11" s="688" customFormat="1" ht="21" hidden="1" customHeight="1">
      <c r="A147" s="964">
        <v>1176000</v>
      </c>
      <c r="B147" s="795" t="s">
        <v>228</v>
      </c>
      <c r="C147" s="771" t="s">
        <v>358</v>
      </c>
      <c r="D147" s="1488">
        <v>0</v>
      </c>
      <c r="E147" s="1488"/>
      <c r="F147" s="1488">
        <v>0</v>
      </c>
      <c r="G147" s="1149">
        <v>0</v>
      </c>
      <c r="H147" s="1149">
        <v>0</v>
      </c>
      <c r="I147" s="1149">
        <v>0</v>
      </c>
      <c r="J147" s="1487">
        <v>0</v>
      </c>
    </row>
    <row r="148" spans="1:11" s="688" customFormat="1" ht="3.75" hidden="1" customHeight="1">
      <c r="A148" s="964">
        <v>1176100</v>
      </c>
      <c r="B148" s="797" t="s">
        <v>1683</v>
      </c>
      <c r="C148" s="742" t="s">
        <v>8</v>
      </c>
      <c r="D148" s="1488"/>
      <c r="E148" s="1011"/>
      <c r="F148" s="1488"/>
      <c r="G148" s="1149"/>
      <c r="H148" s="1149"/>
      <c r="I148" s="1149"/>
      <c r="J148" s="1487">
        <v>0</v>
      </c>
    </row>
    <row r="149" spans="1:11" s="688" customFormat="1" ht="0.75" hidden="1" customHeight="1" thickBot="1">
      <c r="A149" s="964">
        <v>1177000</v>
      </c>
      <c r="B149" s="795" t="s">
        <v>587</v>
      </c>
      <c r="C149" s="771" t="s">
        <v>358</v>
      </c>
      <c r="D149" s="1488">
        <v>0</v>
      </c>
      <c r="E149" s="1488"/>
      <c r="F149" s="1488">
        <v>0</v>
      </c>
      <c r="G149" s="1149">
        <v>0</v>
      </c>
      <c r="H149" s="1149">
        <v>0</v>
      </c>
      <c r="I149" s="1149">
        <v>0</v>
      </c>
      <c r="J149" s="1487">
        <v>0</v>
      </c>
    </row>
    <row r="150" spans="1:11" s="688" customFormat="1" ht="42" hidden="1" customHeight="1">
      <c r="A150" s="965">
        <v>1177100</v>
      </c>
      <c r="B150" s="799" t="s">
        <v>1684</v>
      </c>
      <c r="C150" s="746" t="s">
        <v>259</v>
      </c>
      <c r="D150" s="1020"/>
      <c r="E150" s="1020"/>
      <c r="F150" s="1020"/>
      <c r="G150" s="1008"/>
      <c r="H150" s="1008"/>
      <c r="I150" s="1008"/>
      <c r="J150" s="1487">
        <v>0</v>
      </c>
    </row>
    <row r="151" spans="1:11" s="688" customFormat="1" ht="32.25" customHeight="1" thickBot="1">
      <c r="A151" s="968" t="s">
        <v>262</v>
      </c>
      <c r="B151" s="806" t="s">
        <v>648</v>
      </c>
      <c r="C151" s="807" t="s">
        <v>358</v>
      </c>
      <c r="D151" s="1492">
        <f t="shared" ref="D151:J151" si="2">D152</f>
        <v>0</v>
      </c>
      <c r="E151" s="1492">
        <f t="shared" si="2"/>
        <v>0</v>
      </c>
      <c r="F151" s="1492">
        <f t="shared" si="2"/>
        <v>0</v>
      </c>
      <c r="G151" s="1159">
        <f t="shared" si="2"/>
        <v>0</v>
      </c>
      <c r="H151" s="1159">
        <f t="shared" si="2"/>
        <v>0</v>
      </c>
      <c r="I151" s="1159">
        <f t="shared" si="2"/>
        <v>0</v>
      </c>
      <c r="J151" s="1487">
        <f t="shared" si="2"/>
        <v>0</v>
      </c>
    </row>
    <row r="152" spans="1:11" s="688" customFormat="1" ht="13.5" customHeight="1">
      <c r="A152" s="966" t="s">
        <v>650</v>
      </c>
      <c r="B152" s="815" t="s">
        <v>651</v>
      </c>
      <c r="C152" s="734" t="s">
        <v>358</v>
      </c>
      <c r="D152" s="1021">
        <f>SUM(D153:D158)</f>
        <v>0</v>
      </c>
      <c r="E152" s="1021">
        <f>E156+E157+E158+E155</f>
        <v>0</v>
      </c>
      <c r="F152" s="1021">
        <f>SUM(F153:F158)</f>
        <v>0</v>
      </c>
      <c r="G152" s="1010">
        <f>SUM(G153:G158)</f>
        <v>0</v>
      </c>
      <c r="H152" s="1010">
        <f>+SUM(H153:H158)</f>
        <v>0</v>
      </c>
      <c r="I152" s="1010">
        <f>SUM(I153:I158)</f>
        <v>0</v>
      </c>
      <c r="J152" s="1487">
        <f t="shared" ref="J152:J159" si="3">F152</f>
        <v>0</v>
      </c>
    </row>
    <row r="153" spans="1:11" s="688" customFormat="1" ht="21.75" hidden="1" customHeight="1">
      <c r="A153" s="964" t="s">
        <v>652</v>
      </c>
      <c r="B153" s="797" t="s">
        <v>1685</v>
      </c>
      <c r="C153" s="971" t="s">
        <v>987</v>
      </c>
      <c r="D153" s="1488"/>
      <c r="E153" s="1011"/>
      <c r="F153" s="1488"/>
      <c r="G153" s="1149"/>
      <c r="H153" s="1149"/>
      <c r="I153" s="1149"/>
      <c r="J153" s="1487">
        <f t="shared" si="3"/>
        <v>0</v>
      </c>
    </row>
    <row r="154" spans="1:11" s="688" customFormat="1" ht="24" hidden="1" customHeight="1">
      <c r="A154" s="964" t="s">
        <v>988</v>
      </c>
      <c r="B154" s="797" t="s">
        <v>1686</v>
      </c>
      <c r="C154" s="971" t="s">
        <v>965</v>
      </c>
      <c r="D154" s="1488">
        <v>0</v>
      </c>
      <c r="E154" s="1011"/>
      <c r="F154" s="1488">
        <f t="shared" ref="F154:F159" si="4">D154+E154</f>
        <v>0</v>
      </c>
      <c r="G154" s="1149">
        <v>0</v>
      </c>
      <c r="H154" s="1149">
        <v>0</v>
      </c>
      <c r="I154" s="1149">
        <v>0</v>
      </c>
      <c r="J154" s="1487">
        <f t="shared" si="3"/>
        <v>0</v>
      </c>
    </row>
    <row r="155" spans="1:11" s="688" customFormat="1" ht="25.5" hidden="1">
      <c r="A155" s="964" t="s">
        <v>966</v>
      </c>
      <c r="B155" s="797" t="s">
        <v>1687</v>
      </c>
      <c r="C155" s="971" t="s">
        <v>968</v>
      </c>
      <c r="D155" s="1493">
        <v>0</v>
      </c>
      <c r="E155" s="1533">
        <v>0</v>
      </c>
      <c r="F155" s="1493">
        <f t="shared" si="4"/>
        <v>0</v>
      </c>
      <c r="G155" s="1494">
        <v>0</v>
      </c>
      <c r="H155" s="1495">
        <v>0</v>
      </c>
      <c r="I155" s="1495">
        <v>0</v>
      </c>
      <c r="J155" s="1496">
        <f t="shared" si="3"/>
        <v>0</v>
      </c>
    </row>
    <row r="156" spans="1:11" s="688" customFormat="1" ht="27" hidden="1" customHeight="1">
      <c r="A156" s="973" t="s">
        <v>969</v>
      </c>
      <c r="B156" s="797" t="s">
        <v>1688</v>
      </c>
      <c r="C156" s="971" t="s">
        <v>1099</v>
      </c>
      <c r="D156" s="1488">
        <v>0</v>
      </c>
      <c r="E156" s="1011">
        <v>0</v>
      </c>
      <c r="F156" s="1488">
        <f t="shared" si="4"/>
        <v>0</v>
      </c>
      <c r="G156" s="1149">
        <v>0</v>
      </c>
      <c r="H156" s="1149">
        <v>0</v>
      </c>
      <c r="I156" s="1488">
        <v>0</v>
      </c>
      <c r="J156" s="1487">
        <f t="shared" si="3"/>
        <v>0</v>
      </c>
    </row>
    <row r="157" spans="1:11" s="688" customFormat="1" ht="25.5" hidden="1" customHeight="1">
      <c r="A157" s="973" t="s">
        <v>138</v>
      </c>
      <c r="B157" s="798" t="s">
        <v>139</v>
      </c>
      <c r="C157" s="971" t="s">
        <v>140</v>
      </c>
      <c r="D157" s="1488">
        <v>0</v>
      </c>
      <c r="E157" s="1011">
        <v>0</v>
      </c>
      <c r="F157" s="1488">
        <f t="shared" si="4"/>
        <v>0</v>
      </c>
      <c r="G157" s="1149">
        <v>0</v>
      </c>
      <c r="H157" s="1149">
        <v>0</v>
      </c>
      <c r="I157" s="1149">
        <v>0</v>
      </c>
      <c r="J157" s="1487">
        <f t="shared" si="3"/>
        <v>0</v>
      </c>
    </row>
    <row r="158" spans="1:11" s="688" customFormat="1" ht="19.5" hidden="1" customHeight="1">
      <c r="A158" s="973" t="s">
        <v>141</v>
      </c>
      <c r="B158" s="797" t="s">
        <v>1689</v>
      </c>
      <c r="C158" s="971" t="s">
        <v>897</v>
      </c>
      <c r="D158" s="1488">
        <v>0</v>
      </c>
      <c r="E158" s="1011">
        <v>0</v>
      </c>
      <c r="F158" s="1488">
        <f t="shared" si="4"/>
        <v>0</v>
      </c>
      <c r="G158" s="1149">
        <v>0</v>
      </c>
      <c r="H158" s="1149">
        <v>0</v>
      </c>
      <c r="I158" s="1149">
        <v>0</v>
      </c>
      <c r="J158" s="1487">
        <f t="shared" si="3"/>
        <v>0</v>
      </c>
    </row>
    <row r="159" spans="1:11" s="688" customFormat="1" hidden="1">
      <c r="A159" s="973" t="s">
        <v>898</v>
      </c>
      <c r="B159" s="797" t="s">
        <v>1690</v>
      </c>
      <c r="C159" s="971" t="s">
        <v>900</v>
      </c>
      <c r="D159" s="1488">
        <v>0</v>
      </c>
      <c r="E159" s="1011">
        <v>0</v>
      </c>
      <c r="F159" s="1488">
        <f t="shared" si="4"/>
        <v>0</v>
      </c>
      <c r="G159" s="1149">
        <v>0</v>
      </c>
      <c r="H159" s="1149">
        <v>0</v>
      </c>
      <c r="I159" s="1149">
        <v>0</v>
      </c>
      <c r="J159" s="1487">
        <f t="shared" si="3"/>
        <v>0</v>
      </c>
      <c r="K159" s="1001"/>
    </row>
    <row r="160" spans="1:11" s="688" customFormat="1" hidden="1">
      <c r="A160" s="974" t="s">
        <v>800</v>
      </c>
      <c r="B160" s="975" t="s">
        <v>1691</v>
      </c>
      <c r="C160" s="976" t="s">
        <v>657</v>
      </c>
      <c r="D160" s="1488"/>
      <c r="E160" s="1011"/>
      <c r="F160" s="1149"/>
      <c r="G160" s="1149"/>
      <c r="H160" s="1149"/>
      <c r="I160" s="1149"/>
      <c r="J160" s="1487">
        <v>0</v>
      </c>
    </row>
    <row r="161" spans="1:10" s="688" customFormat="1" hidden="1">
      <c r="A161" s="940" t="s">
        <v>801</v>
      </c>
      <c r="B161" s="977" t="s">
        <v>1063</v>
      </c>
      <c r="C161" s="944" t="s">
        <v>1064</v>
      </c>
      <c r="D161" s="1488"/>
      <c r="E161" s="1011"/>
      <c r="F161" s="1149"/>
      <c r="G161" s="1149"/>
      <c r="H161" s="1149"/>
      <c r="I161" s="1149"/>
      <c r="J161" s="1487">
        <v>0</v>
      </c>
    </row>
    <row r="162" spans="1:10" s="688" customFormat="1" hidden="1">
      <c r="A162" s="940" t="s">
        <v>1065</v>
      </c>
      <c r="B162" s="977" t="s">
        <v>1066</v>
      </c>
      <c r="C162" s="944" t="s">
        <v>1067</v>
      </c>
      <c r="D162" s="1488"/>
      <c r="E162" s="1011"/>
      <c r="F162" s="1149"/>
      <c r="G162" s="1149"/>
      <c r="H162" s="1149"/>
      <c r="I162" s="1149"/>
      <c r="J162" s="1487">
        <v>0</v>
      </c>
    </row>
    <row r="163" spans="1:10" s="688" customFormat="1" hidden="1">
      <c r="A163" s="978" t="s">
        <v>658</v>
      </c>
      <c r="B163" s="979" t="s">
        <v>659</v>
      </c>
      <c r="C163" s="980" t="s">
        <v>358</v>
      </c>
      <c r="D163" s="1488">
        <v>0</v>
      </c>
      <c r="E163" s="1488"/>
      <c r="F163" s="1149">
        <v>0</v>
      </c>
      <c r="G163" s="1149">
        <v>0</v>
      </c>
      <c r="H163" s="1149">
        <v>0</v>
      </c>
      <c r="I163" s="1149">
        <v>0</v>
      </c>
      <c r="J163" s="1487">
        <v>0</v>
      </c>
    </row>
    <row r="164" spans="1:10" hidden="1">
      <c r="A164" s="973" t="s">
        <v>660</v>
      </c>
      <c r="B164" s="798" t="s">
        <v>661</v>
      </c>
      <c r="C164" s="971" t="s">
        <v>662</v>
      </c>
      <c r="D164" s="1488"/>
      <c r="E164" s="1011"/>
      <c r="F164" s="1149"/>
      <c r="G164" s="1149"/>
      <c r="H164" s="1149"/>
      <c r="I164" s="1149"/>
      <c r="J164" s="1487">
        <v>0</v>
      </c>
    </row>
    <row r="165" spans="1:10" hidden="1">
      <c r="A165" s="973" t="s">
        <v>663</v>
      </c>
      <c r="B165" s="798" t="s">
        <v>664</v>
      </c>
      <c r="C165" s="971" t="s">
        <v>665</v>
      </c>
      <c r="D165" s="1488"/>
      <c r="E165" s="1011"/>
      <c r="F165" s="1149"/>
      <c r="G165" s="1149"/>
      <c r="H165" s="1149"/>
      <c r="I165" s="1149"/>
      <c r="J165" s="1487">
        <v>0</v>
      </c>
    </row>
    <row r="166" spans="1:10" ht="25.5" hidden="1">
      <c r="A166" s="973" t="s">
        <v>666</v>
      </c>
      <c r="B166" s="797" t="s">
        <v>1692</v>
      </c>
      <c r="C166" s="971" t="s">
        <v>314</v>
      </c>
      <c r="D166" s="1488"/>
      <c r="E166" s="1011"/>
      <c r="F166" s="1149"/>
      <c r="G166" s="1149"/>
      <c r="H166" s="1149"/>
      <c r="I166" s="1149"/>
      <c r="J166" s="1487">
        <v>0</v>
      </c>
    </row>
    <row r="167" spans="1:10" ht="25.5" hidden="1">
      <c r="A167" s="973" t="s">
        <v>315</v>
      </c>
      <c r="B167" s="797" t="s">
        <v>1693</v>
      </c>
      <c r="C167" s="971" t="s">
        <v>317</v>
      </c>
      <c r="D167" s="1488"/>
      <c r="E167" s="1011"/>
      <c r="F167" s="1149"/>
      <c r="G167" s="1149"/>
      <c r="H167" s="1149"/>
      <c r="I167" s="1149"/>
      <c r="J167" s="1487">
        <v>0</v>
      </c>
    </row>
    <row r="168" spans="1:10" hidden="1">
      <c r="A168" s="973" t="s">
        <v>318</v>
      </c>
      <c r="B168" s="795" t="s">
        <v>319</v>
      </c>
      <c r="C168" s="783" t="s">
        <v>358</v>
      </c>
      <c r="D168" s="1488">
        <v>0</v>
      </c>
      <c r="E168" s="1488"/>
      <c r="F168" s="1149">
        <v>0</v>
      </c>
      <c r="G168" s="1149">
        <v>0</v>
      </c>
      <c r="H168" s="1149">
        <v>0</v>
      </c>
      <c r="I168" s="1149">
        <v>0</v>
      </c>
      <c r="J168" s="1487">
        <v>0</v>
      </c>
    </row>
    <row r="169" spans="1:10" hidden="1">
      <c r="A169" s="973" t="s">
        <v>320</v>
      </c>
      <c r="B169" s="798" t="s">
        <v>1105</v>
      </c>
      <c r="C169" s="971" t="s">
        <v>321</v>
      </c>
      <c r="D169" s="1488"/>
      <c r="E169" s="1011"/>
      <c r="F169" s="1149"/>
      <c r="G169" s="1149"/>
      <c r="H169" s="1149"/>
      <c r="I169" s="1149"/>
      <c r="J169" s="1487">
        <v>0</v>
      </c>
    </row>
    <row r="170" spans="1:10" ht="15.75" customHeight="1">
      <c r="A170" s="981" t="s">
        <v>322</v>
      </c>
      <c r="B170" s="822" t="s">
        <v>1068</v>
      </c>
      <c r="C170" s="783" t="s">
        <v>358</v>
      </c>
      <c r="D170" s="1488">
        <v>0</v>
      </c>
      <c r="E170" s="1488"/>
      <c r="F170" s="1149">
        <v>0</v>
      </c>
      <c r="G170" s="1149">
        <v>0</v>
      </c>
      <c r="H170" s="1149">
        <v>0</v>
      </c>
      <c r="I170" s="1149">
        <v>0</v>
      </c>
      <c r="J170" s="1487">
        <v>0</v>
      </c>
    </row>
    <row r="171" spans="1:10" ht="2.25" customHeight="1" thickBot="1">
      <c r="A171" s="973" t="s">
        <v>324</v>
      </c>
      <c r="B171" s="798" t="s">
        <v>1106</v>
      </c>
      <c r="C171" s="971" t="s">
        <v>325</v>
      </c>
      <c r="D171" s="1149"/>
      <c r="E171" s="1488"/>
      <c r="F171" s="1149"/>
      <c r="G171" s="1149"/>
      <c r="H171" s="1149"/>
      <c r="I171" s="1149"/>
      <c r="J171" s="1487">
        <v>0</v>
      </c>
    </row>
    <row r="172" spans="1:10" ht="13.5" hidden="1" thickBot="1">
      <c r="A172" s="973" t="s">
        <v>326</v>
      </c>
      <c r="B172" s="798" t="s">
        <v>1107</v>
      </c>
      <c r="C172" s="971" t="s">
        <v>327</v>
      </c>
      <c r="D172" s="1149"/>
      <c r="E172" s="1488"/>
      <c r="F172" s="1149"/>
      <c r="G172" s="1149"/>
      <c r="H172" s="1149"/>
      <c r="I172" s="1149"/>
      <c r="J172" s="1149"/>
    </row>
    <row r="173" spans="1:10" ht="13.5" hidden="1" thickBot="1">
      <c r="A173" s="973" t="s">
        <v>328</v>
      </c>
      <c r="B173" s="797" t="s">
        <v>1694</v>
      </c>
      <c r="C173" s="971" t="s">
        <v>330</v>
      </c>
      <c r="D173" s="1149"/>
      <c r="E173" s="1488"/>
      <c r="F173" s="1149"/>
      <c r="G173" s="1149"/>
      <c r="H173" s="1149"/>
      <c r="I173" s="1149"/>
      <c r="J173" s="1149"/>
    </row>
    <row r="174" spans="1:10" ht="13.5" hidden="1" thickBot="1">
      <c r="A174" s="982">
        <v>1244000</v>
      </c>
      <c r="B174" s="983" t="s">
        <v>1706</v>
      </c>
      <c r="C174" s="976" t="s">
        <v>1134</v>
      </c>
      <c r="D174" s="1150"/>
      <c r="E174" s="1489"/>
      <c r="F174" s="1150"/>
      <c r="G174" s="1150"/>
      <c r="H174" s="1150"/>
      <c r="I174" s="1150"/>
      <c r="J174" s="1150"/>
    </row>
    <row r="175" spans="1:10" ht="23.25" customHeight="1" thickBot="1">
      <c r="A175" s="984">
        <v>1000000</v>
      </c>
      <c r="B175" s="985" t="s">
        <v>348</v>
      </c>
      <c r="C175" s="986" t="s">
        <v>358</v>
      </c>
      <c r="D175" s="1159">
        <f>D32+D151</f>
        <v>190000</v>
      </c>
      <c r="E175" s="1492">
        <f t="shared" ref="E175:J175" si="5">E32+E151</f>
        <v>0</v>
      </c>
      <c r="F175" s="1159">
        <f t="shared" si="5"/>
        <v>190000</v>
      </c>
      <c r="G175" s="1159">
        <f t="shared" si="5"/>
        <v>35000</v>
      </c>
      <c r="H175" s="1159">
        <f t="shared" si="5"/>
        <v>60000</v>
      </c>
      <c r="I175" s="1159">
        <f t="shared" si="5"/>
        <v>90000</v>
      </c>
      <c r="J175" s="1492">
        <f t="shared" si="5"/>
        <v>190000</v>
      </c>
    </row>
    <row r="176" spans="1:10" ht="18" hidden="1" customHeight="1">
      <c r="A176" s="2617"/>
      <c r="B176" s="2617"/>
      <c r="C176" s="2617"/>
      <c r="D176" s="2617"/>
      <c r="E176" s="2617"/>
      <c r="F176" s="2617"/>
      <c r="G176" s="2617"/>
      <c r="H176" s="2617"/>
      <c r="I176" s="2617"/>
      <c r="J176" s="2617"/>
    </row>
    <row r="177" spans="1:10" ht="15.75" customHeight="1">
      <c r="A177" s="2594" t="s">
        <v>2261</v>
      </c>
      <c r="B177" s="2594"/>
      <c r="C177" s="2594"/>
      <c r="D177" s="2594"/>
      <c r="E177" s="2594"/>
      <c r="F177" s="2594"/>
      <c r="G177" s="2594"/>
      <c r="H177" s="2594"/>
      <c r="I177" s="2594"/>
      <c r="J177" s="2594"/>
    </row>
    <row r="178" spans="1:10">
      <c r="A178" s="2625" t="s">
        <v>1114</v>
      </c>
      <c r="B178" s="2625"/>
      <c r="C178" s="2625"/>
      <c r="D178" s="2625"/>
      <c r="E178" s="2625"/>
      <c r="F178" s="2625"/>
      <c r="G178" s="2625"/>
      <c r="H178" s="2625"/>
      <c r="I178" s="2625"/>
      <c r="J178" s="2625"/>
    </row>
    <row r="179" spans="1:10" ht="14.25">
      <c r="A179" s="2594" t="s">
        <v>1715</v>
      </c>
      <c r="B179" s="2594"/>
      <c r="C179" s="2594"/>
      <c r="D179" s="2594"/>
      <c r="E179" s="2594"/>
      <c r="F179" s="2594"/>
      <c r="G179" s="2594"/>
      <c r="H179" s="2594"/>
      <c r="I179" s="2594"/>
      <c r="J179" s="2594"/>
    </row>
    <row r="180" spans="1:10">
      <c r="A180" s="2623" t="s">
        <v>992</v>
      </c>
      <c r="B180" s="2623"/>
      <c r="C180" s="2623"/>
      <c r="D180" s="2623"/>
      <c r="E180" s="2623"/>
      <c r="F180" s="2623"/>
      <c r="G180" s="2623"/>
      <c r="H180" s="2623"/>
      <c r="I180" s="2623"/>
      <c r="J180" s="2623"/>
    </row>
    <row r="181" spans="1:10" ht="14.25">
      <c r="A181" s="2624"/>
      <c r="B181" s="2624"/>
      <c r="C181" s="2624"/>
      <c r="D181" s="2624"/>
      <c r="E181" s="2624"/>
      <c r="F181" s="2624"/>
      <c r="G181" s="2624"/>
      <c r="H181" s="2624"/>
      <c r="I181" s="2624"/>
      <c r="J181" s="2624"/>
    </row>
    <row r="182" spans="1:10">
      <c r="A182" s="2594" t="s">
        <v>993</v>
      </c>
      <c r="B182" s="2594"/>
      <c r="C182" s="2594"/>
      <c r="D182" s="2594"/>
      <c r="E182" s="2594"/>
      <c r="F182" s="2594"/>
      <c r="G182" s="2594"/>
      <c r="H182" s="2594"/>
      <c r="I182" s="2594"/>
      <c r="J182" s="2594"/>
    </row>
    <row r="183" spans="1:10" s="626" customFormat="1" ht="14.25">
      <c r="A183" s="832" t="s">
        <v>2075</v>
      </c>
      <c r="B183" s="832"/>
      <c r="C183" s="833"/>
      <c r="D183" s="832"/>
      <c r="E183" s="1679"/>
      <c r="F183" s="832"/>
      <c r="G183" s="832" t="s">
        <v>1147</v>
      </c>
      <c r="H183" s="832"/>
      <c r="I183" s="832"/>
      <c r="J183" s="832"/>
    </row>
    <row r="184" spans="1:10" s="626" customFormat="1" ht="14.25">
      <c r="A184" s="834" t="s">
        <v>1700</v>
      </c>
      <c r="B184" s="833" t="s">
        <v>642</v>
      </c>
      <c r="C184" s="836"/>
      <c r="D184" s="678"/>
      <c r="E184" s="1680" t="s">
        <v>309</v>
      </c>
      <c r="F184" s="678"/>
      <c r="G184" s="675" t="s">
        <v>310</v>
      </c>
      <c r="H184" s="678"/>
      <c r="I184" s="678"/>
      <c r="J184" s="834"/>
    </row>
    <row r="185" spans="1:10">
      <c r="A185" s="2600"/>
      <c r="B185" s="2600"/>
      <c r="C185" s="2600"/>
      <c r="D185" s="2600"/>
      <c r="E185" s="2600"/>
      <c r="F185" s="2600"/>
      <c r="G185" s="2600"/>
      <c r="H185" s="2600"/>
      <c r="I185" s="2600"/>
      <c r="J185" s="2600"/>
    </row>
    <row r="186" spans="1:10">
      <c r="A186" s="2626"/>
      <c r="B186" s="2626"/>
      <c r="C186" s="2626"/>
      <c r="D186" s="2626"/>
      <c r="E186" s="2626"/>
      <c r="F186" s="2626"/>
      <c r="G186" s="2626"/>
      <c r="H186" s="2626"/>
      <c r="I186" s="2626"/>
      <c r="J186" s="2626"/>
    </row>
    <row r="187" spans="1:10">
      <c r="A187" s="2626"/>
      <c r="B187" s="2626"/>
      <c r="C187" s="2626"/>
      <c r="D187" s="2626"/>
      <c r="E187" s="2626"/>
      <c r="F187" s="2626"/>
      <c r="G187" s="2626"/>
      <c r="H187" s="2626"/>
      <c r="I187" s="2626"/>
      <c r="J187" s="2626"/>
    </row>
    <row r="188" spans="1:10">
      <c r="A188" s="2626"/>
      <c r="B188" s="2626"/>
      <c r="C188" s="2626"/>
      <c r="D188" s="2626"/>
      <c r="E188" s="2626"/>
      <c r="F188" s="2626"/>
      <c r="G188" s="2626"/>
      <c r="H188" s="2626"/>
      <c r="I188" s="2626"/>
      <c r="J188" s="2626"/>
    </row>
    <row r="189" spans="1:10">
      <c r="A189" s="2626"/>
      <c r="B189" s="2626"/>
      <c r="C189" s="2626"/>
      <c r="D189" s="2626"/>
      <c r="E189" s="2626"/>
      <c r="F189" s="2626"/>
      <c r="G189" s="2626"/>
      <c r="H189" s="2626"/>
      <c r="I189" s="2626"/>
      <c r="J189" s="2626"/>
    </row>
    <row r="190" spans="1:10">
      <c r="A190" s="987"/>
      <c r="B190" s="987"/>
      <c r="C190" s="987"/>
      <c r="D190" s="987"/>
      <c r="E190" s="1528"/>
      <c r="F190" s="987"/>
      <c r="G190" s="987"/>
      <c r="H190" s="987"/>
      <c r="I190" s="987"/>
      <c r="J190" s="988"/>
    </row>
    <row r="191" spans="1:10">
      <c r="A191" s="2626"/>
      <c r="B191" s="2626"/>
      <c r="C191" s="2626"/>
      <c r="D191" s="2626"/>
      <c r="E191" s="2626"/>
      <c r="F191" s="2626"/>
      <c r="G191" s="2626"/>
      <c r="H191" s="2626"/>
      <c r="I191" s="2626"/>
      <c r="J191" s="2626"/>
    </row>
    <row r="192" spans="1:10">
      <c r="A192" s="2626"/>
      <c r="B192" s="2626"/>
      <c r="C192" s="2626"/>
      <c r="D192" s="2626"/>
      <c r="E192" s="2626"/>
      <c r="F192" s="2626"/>
      <c r="G192" s="2626"/>
      <c r="H192" s="2626"/>
      <c r="I192" s="2626"/>
      <c r="J192" s="2626"/>
    </row>
    <row r="193" spans="1:10">
      <c r="A193" s="2626"/>
      <c r="B193" s="2626"/>
      <c r="C193" s="2626"/>
      <c r="D193" s="2626"/>
      <c r="E193" s="2626"/>
      <c r="F193" s="2626"/>
      <c r="G193" s="2626"/>
      <c r="H193" s="2626"/>
      <c r="I193" s="2626"/>
      <c r="J193" s="2626"/>
    </row>
    <row r="194" spans="1:10">
      <c r="A194" s="2626"/>
      <c r="B194" s="2626"/>
      <c r="C194" s="2626"/>
      <c r="D194" s="2626"/>
      <c r="E194" s="2626"/>
      <c r="F194" s="2626"/>
      <c r="G194" s="2626"/>
      <c r="H194" s="2626"/>
      <c r="I194" s="2626"/>
      <c r="J194" s="2626"/>
    </row>
    <row r="195" spans="1:10">
      <c r="A195" s="987"/>
      <c r="B195" s="987"/>
      <c r="C195" s="987"/>
      <c r="D195" s="987"/>
      <c r="E195" s="1528"/>
      <c r="F195" s="987"/>
      <c r="G195" s="987"/>
      <c r="H195" s="987"/>
      <c r="I195" s="987"/>
      <c r="J195" s="987"/>
    </row>
    <row r="196" spans="1:10">
      <c r="A196" s="2626"/>
      <c r="B196" s="2626"/>
      <c r="C196" s="2626"/>
      <c r="D196" s="2626"/>
      <c r="E196" s="2626"/>
      <c r="F196" s="2626"/>
      <c r="G196" s="2626"/>
      <c r="H196" s="2626"/>
      <c r="I196" s="2626"/>
      <c r="J196" s="2626"/>
    </row>
    <row r="197" spans="1:10">
      <c r="A197" s="987"/>
      <c r="B197" s="987"/>
      <c r="C197" s="987"/>
      <c r="D197" s="987"/>
      <c r="E197" s="1528"/>
      <c r="F197" s="989"/>
      <c r="G197" s="989"/>
      <c r="H197" s="989"/>
      <c r="I197" s="989"/>
      <c r="J197" s="989"/>
    </row>
    <row r="198" spans="1:10">
      <c r="A198" s="2626"/>
      <c r="B198" s="2626"/>
      <c r="C198" s="2626"/>
      <c r="D198" s="2626"/>
      <c r="E198" s="2626"/>
      <c r="F198" s="2626"/>
      <c r="G198" s="2626"/>
      <c r="H198" s="2626"/>
      <c r="I198" s="2626"/>
      <c r="J198" s="2626"/>
    </row>
    <row r="199" spans="1:10">
      <c r="A199" s="987"/>
      <c r="B199" s="987"/>
      <c r="C199" s="987"/>
      <c r="D199" s="987"/>
      <c r="E199" s="1528"/>
      <c r="F199" s="987"/>
      <c r="G199" s="987"/>
      <c r="H199" s="987"/>
      <c r="I199" s="987"/>
      <c r="J199" s="987"/>
    </row>
    <row r="200" spans="1:10">
      <c r="A200" s="2626"/>
      <c r="B200" s="2626"/>
      <c r="C200" s="2626"/>
      <c r="D200" s="2626"/>
      <c r="E200" s="2626"/>
      <c r="F200" s="2626"/>
      <c r="G200" s="2626"/>
      <c r="H200" s="2626"/>
      <c r="I200" s="2626"/>
      <c r="J200" s="2626"/>
    </row>
    <row r="201" spans="1:10">
      <c r="A201" s="987"/>
      <c r="B201" s="987"/>
      <c r="C201" s="987"/>
      <c r="D201" s="987"/>
      <c r="E201" s="1528"/>
      <c r="F201" s="987"/>
      <c r="G201" s="987"/>
      <c r="H201" s="987"/>
      <c r="I201" s="987"/>
      <c r="J201" s="987"/>
    </row>
    <row r="202" spans="1:10">
      <c r="A202" s="2626" t="s">
        <v>53</v>
      </c>
      <c r="B202" s="2626"/>
      <c r="C202" s="2626"/>
      <c r="D202" s="2626"/>
      <c r="E202" s="2626"/>
      <c r="F202" s="2626"/>
      <c r="G202" s="2626"/>
      <c r="H202" s="2626"/>
      <c r="I202" s="2626"/>
      <c r="J202" s="2626"/>
    </row>
    <row r="203" spans="1:10">
      <c r="A203" s="2628" t="s">
        <v>1709</v>
      </c>
      <c r="B203" s="2628"/>
      <c r="C203" s="2628"/>
      <c r="D203" s="2628"/>
      <c r="E203" s="2628"/>
      <c r="F203" s="2628"/>
      <c r="G203" s="2628"/>
      <c r="H203" s="2628"/>
      <c r="I203" s="2628"/>
      <c r="J203" s="2628"/>
    </row>
    <row r="204" spans="1:10">
      <c r="A204" s="2628" t="s">
        <v>1710</v>
      </c>
      <c r="B204" s="2628"/>
      <c r="C204" s="2628"/>
      <c r="D204" s="2628"/>
      <c r="E204" s="2628"/>
      <c r="F204" s="2628"/>
      <c r="G204" s="2628"/>
      <c r="H204" s="2628"/>
      <c r="I204" s="2628"/>
      <c r="J204" s="2628"/>
    </row>
    <row r="205" spans="1:10">
      <c r="A205" s="2628" t="s">
        <v>1711</v>
      </c>
      <c r="B205" s="2628"/>
      <c r="C205" s="2628"/>
      <c r="D205" s="2628"/>
      <c r="E205" s="2628"/>
      <c r="F205" s="2628"/>
      <c r="G205" s="2628"/>
      <c r="H205" s="2628"/>
      <c r="I205" s="2628"/>
      <c r="J205" s="2628"/>
    </row>
    <row r="206" spans="1:10">
      <c r="A206" s="987" t="s">
        <v>932</v>
      </c>
      <c r="B206" s="990"/>
      <c r="C206" s="990"/>
      <c r="D206" s="990"/>
      <c r="E206" s="1466"/>
      <c r="F206" s="990"/>
      <c r="G206" s="990"/>
      <c r="H206" s="990"/>
      <c r="I206" s="990"/>
      <c r="J206" s="990"/>
    </row>
    <row r="207" spans="1:10">
      <c r="A207" s="2628" t="s">
        <v>1712</v>
      </c>
      <c r="B207" s="2628"/>
      <c r="C207" s="2628"/>
      <c r="D207" s="2628"/>
      <c r="E207" s="2628"/>
      <c r="F207" s="2628"/>
      <c r="G207" s="2628"/>
      <c r="H207" s="2628"/>
      <c r="I207" s="2628"/>
      <c r="J207" s="2628"/>
    </row>
    <row r="208" spans="1:10">
      <c r="A208" s="2594" t="s">
        <v>675</v>
      </c>
      <c r="B208" s="2594"/>
      <c r="C208" s="2594"/>
      <c r="D208" s="2594"/>
      <c r="E208" s="2594"/>
      <c r="F208" s="2594"/>
      <c r="G208" s="2594"/>
      <c r="H208" s="2594"/>
      <c r="I208" s="2594"/>
      <c r="J208" s="2594"/>
    </row>
    <row r="209" spans="1:10">
      <c r="A209" s="2625" t="s">
        <v>1114</v>
      </c>
      <c r="B209" s="2625"/>
      <c r="C209" s="2625"/>
      <c r="D209" s="2625"/>
      <c r="E209" s="2625"/>
      <c r="F209" s="2625"/>
      <c r="G209" s="2625"/>
      <c r="H209" s="2625"/>
      <c r="I209" s="2625"/>
      <c r="J209" s="2625"/>
    </row>
    <row r="210" spans="1:10" ht="14.25">
      <c r="A210" s="2625" t="s">
        <v>1713</v>
      </c>
      <c r="B210" s="2625"/>
      <c r="C210" s="2625"/>
      <c r="D210" s="2625"/>
      <c r="E210" s="2625"/>
      <c r="F210" s="2625"/>
      <c r="G210" s="2625"/>
      <c r="H210" s="2625"/>
      <c r="I210" s="2625"/>
      <c r="J210" s="2625"/>
    </row>
    <row r="211" spans="1:10">
      <c r="A211" s="2623" t="s">
        <v>992</v>
      </c>
      <c r="B211" s="2623"/>
      <c r="C211" s="2623"/>
      <c r="D211" s="2623"/>
      <c r="E211" s="2623"/>
      <c r="F211" s="2623"/>
      <c r="G211" s="2623"/>
      <c r="H211" s="2623"/>
      <c r="I211" s="2623"/>
      <c r="J211" s="2623"/>
    </row>
    <row r="212" spans="1:10" ht="14.25">
      <c r="A212" s="2631" t="s">
        <v>1714</v>
      </c>
      <c r="B212" s="2631"/>
      <c r="C212" s="2631"/>
      <c r="D212" s="2631"/>
      <c r="E212" s="2631"/>
      <c r="F212" s="2631"/>
      <c r="G212" s="2631"/>
      <c r="H212" s="2631"/>
      <c r="I212" s="2631"/>
      <c r="J212" s="2631"/>
    </row>
    <row r="213" spans="1:10">
      <c r="A213" s="2625" t="s">
        <v>993</v>
      </c>
      <c r="B213" s="2625"/>
      <c r="C213" s="2625"/>
      <c r="D213" s="2625"/>
      <c r="E213" s="2625"/>
      <c r="F213" s="2625"/>
      <c r="G213" s="2625"/>
      <c r="H213" s="2625"/>
      <c r="I213" s="2625"/>
      <c r="J213" s="2625"/>
    </row>
    <row r="214" spans="1:10">
      <c r="A214" s="2625" t="s">
        <v>994</v>
      </c>
      <c r="B214" s="2625"/>
      <c r="C214" s="2625"/>
      <c r="D214" s="2625"/>
      <c r="E214" s="2625"/>
      <c r="F214" s="2625"/>
      <c r="G214" s="2625"/>
      <c r="H214" s="2625"/>
      <c r="I214" s="2625"/>
      <c r="J214" s="2625"/>
    </row>
    <row r="215" spans="1:10" ht="14.25">
      <c r="A215" s="2630" t="s">
        <v>1708</v>
      </c>
      <c r="B215" s="2630"/>
      <c r="C215" s="2630"/>
      <c r="D215" s="2630"/>
      <c r="E215" s="2630"/>
      <c r="F215" s="2630"/>
      <c r="G215" s="2630"/>
      <c r="H215" s="2630"/>
      <c r="I215" s="2630"/>
      <c r="J215" s="2630"/>
    </row>
    <row r="216" spans="1:10">
      <c r="A216" s="2600"/>
      <c r="B216" s="2600"/>
      <c r="C216" s="2600"/>
      <c r="D216" s="2600"/>
      <c r="E216" s="2600"/>
      <c r="F216" s="2600"/>
      <c r="G216" s="2600"/>
      <c r="H216" s="2600"/>
      <c r="I216" s="2600"/>
      <c r="J216" s="2600"/>
    </row>
  </sheetData>
  <mergeCells count="42"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9:E9"/>
    <mergeCell ref="A14:B14"/>
    <mergeCell ref="B15:E15"/>
    <mergeCell ref="B16:F16"/>
    <mergeCell ref="A17:E18"/>
    <mergeCell ref="F17:J18"/>
  </mergeCells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M216"/>
  <sheetViews>
    <sheetView topLeftCell="A33" workbookViewId="0">
      <selection activeCell="G30" sqref="G30"/>
    </sheetView>
  </sheetViews>
  <sheetFormatPr defaultRowHeight="12.75"/>
  <cols>
    <col min="1" max="1" width="7.140625" style="688" customWidth="1"/>
    <col min="2" max="2" width="46.28515625" style="679" customWidth="1"/>
    <col min="3" max="3" width="8.7109375" style="689" customWidth="1"/>
    <col min="4" max="4" width="13.140625" style="678" customWidth="1"/>
    <col min="5" max="5" width="8.7109375" style="857" customWidth="1"/>
    <col min="6" max="6" width="9.42578125" style="678" customWidth="1"/>
    <col min="7" max="7" width="9.85546875" style="678" customWidth="1"/>
    <col min="8" max="8" width="9.140625" style="678" customWidth="1"/>
    <col min="9" max="9" width="9" style="678" customWidth="1"/>
    <col min="10" max="10" width="15.42578125" style="678" customWidth="1"/>
    <col min="11" max="16384" width="9.140625" style="678"/>
  </cols>
  <sheetData>
    <row r="1" spans="1:10">
      <c r="I1" s="884" t="s">
        <v>931</v>
      </c>
    </row>
    <row r="2" spans="1:10" ht="10.5" customHeight="1">
      <c r="F2" s="885"/>
      <c r="G2" s="885"/>
      <c r="H2" s="885"/>
      <c r="I2" s="885"/>
    </row>
    <row r="3" spans="1:10" ht="9.75" customHeight="1">
      <c r="H3" s="886" t="s">
        <v>888</v>
      </c>
    </row>
    <row r="4" spans="1:10">
      <c r="G4" s="885" t="s">
        <v>1025</v>
      </c>
    </row>
    <row r="5" spans="1:10">
      <c r="H5" s="685" t="s">
        <v>174</v>
      </c>
    </row>
    <row r="6" spans="1:10" ht="14.25" customHeight="1">
      <c r="B6" s="887" t="s">
        <v>35</v>
      </c>
      <c r="C6" s="888"/>
      <c r="D6" s="887"/>
      <c r="E6" s="1451"/>
      <c r="G6" s="889" t="s">
        <v>1014</v>
      </c>
      <c r="H6" s="836"/>
    </row>
    <row r="7" spans="1:10">
      <c r="B7" s="678"/>
      <c r="C7" s="890"/>
    </row>
    <row r="8" spans="1:10" ht="12" customHeight="1">
      <c r="A8" s="688" t="s">
        <v>2199</v>
      </c>
      <c r="F8" s="681"/>
      <c r="G8" s="681"/>
    </row>
    <row r="9" spans="1:10" s="688" customFormat="1" ht="9.75" customHeight="1">
      <c r="A9" s="2600" t="s">
        <v>1118</v>
      </c>
      <c r="B9" s="2600"/>
      <c r="C9" s="2600"/>
      <c r="D9" s="2600"/>
      <c r="E9" s="2600"/>
    </row>
    <row r="10" spans="1:10">
      <c r="A10" s="688" t="s">
        <v>473</v>
      </c>
      <c r="B10" s="891"/>
      <c r="C10" s="892"/>
      <c r="D10" s="840"/>
      <c r="E10" s="1452"/>
    </row>
    <row r="11" spans="1:10" ht="14.25" customHeight="1">
      <c r="B11" s="893"/>
      <c r="C11" s="894"/>
      <c r="D11" s="893"/>
      <c r="E11" s="1453"/>
      <c r="F11" s="893"/>
      <c r="G11" s="893"/>
      <c r="H11" s="895"/>
    </row>
    <row r="12" spans="1:10" ht="10.5" customHeight="1">
      <c r="A12" s="896" t="s">
        <v>474</v>
      </c>
      <c r="B12" s="889" t="s">
        <v>1145</v>
      </c>
      <c r="C12" s="890"/>
      <c r="D12" s="889"/>
      <c r="E12" s="1454"/>
      <c r="F12" s="889"/>
      <c r="G12" s="836"/>
      <c r="H12" s="897" t="s">
        <v>208</v>
      </c>
    </row>
    <row r="13" spans="1:10" ht="30" customHeight="1">
      <c r="A13" s="898" t="s">
        <v>611</v>
      </c>
      <c r="B13" s="898"/>
      <c r="C13" s="894"/>
      <c r="D13" s="898"/>
      <c r="E13" s="1455"/>
      <c r="F13" s="898"/>
      <c r="G13" s="899"/>
    </row>
    <row r="14" spans="1:10" s="857" customFormat="1">
      <c r="A14" s="2603" t="s">
        <v>2196</v>
      </c>
      <c r="B14" s="2604"/>
      <c r="C14" s="1530"/>
      <c r="F14" s="1531"/>
      <c r="G14" s="1531"/>
    </row>
    <row r="15" spans="1:10" ht="21.75" customHeight="1">
      <c r="A15" s="900"/>
      <c r="B15" s="2605" t="s">
        <v>612</v>
      </c>
      <c r="C15" s="2605"/>
      <c r="D15" s="2605"/>
      <c r="E15" s="2605"/>
      <c r="F15" s="901"/>
      <c r="G15" s="901"/>
      <c r="H15" s="901"/>
      <c r="I15" s="901"/>
      <c r="J15" s="901"/>
    </row>
    <row r="16" spans="1:10" ht="14.25" customHeight="1">
      <c r="A16" s="678"/>
      <c r="B16" s="2607" t="s">
        <v>258</v>
      </c>
      <c r="C16" s="2607"/>
      <c r="D16" s="2607"/>
      <c r="E16" s="2607"/>
      <c r="F16" s="2607"/>
      <c r="G16" s="691"/>
      <c r="H16" s="902"/>
      <c r="I16" s="902"/>
      <c r="J16" s="902"/>
    </row>
    <row r="17" spans="1:12" s="626" customFormat="1" ht="14.25" customHeight="1">
      <c r="A17" s="2609" t="s">
        <v>2191</v>
      </c>
      <c r="B17" s="2609"/>
      <c r="C17" s="2609"/>
      <c r="D17" s="2609"/>
      <c r="E17" s="2609"/>
      <c r="F17" s="2609"/>
      <c r="G17" s="2609"/>
      <c r="H17" s="2609"/>
      <c r="I17" s="2609"/>
      <c r="J17" s="2609"/>
      <c r="K17" s="688"/>
      <c r="L17" s="688"/>
    </row>
    <row r="18" spans="1:12" s="688" customFormat="1" ht="1.5" customHeight="1">
      <c r="A18" s="2609"/>
      <c r="B18" s="2609"/>
      <c r="C18" s="2609"/>
      <c r="D18" s="2609"/>
      <c r="E18" s="2609"/>
      <c r="F18" s="2609"/>
      <c r="G18" s="2609"/>
      <c r="H18" s="2609"/>
      <c r="I18" s="2609"/>
      <c r="J18" s="2609"/>
    </row>
    <row r="19" spans="1:12" s="683" customFormat="1" thickBot="1">
      <c r="A19" s="693" t="s">
        <v>417</v>
      </c>
      <c r="B19" s="904"/>
      <c r="C19" s="905"/>
      <c r="D19" s="685"/>
      <c r="E19" s="1456"/>
      <c r="G19" s="906" t="s">
        <v>1206</v>
      </c>
      <c r="H19" s="907"/>
      <c r="I19" s="907"/>
      <c r="J19" s="907"/>
    </row>
    <row r="20" spans="1:12" s="885" customFormat="1" ht="15.75" customHeight="1" thickBot="1">
      <c r="A20" s="693" t="s">
        <v>89</v>
      </c>
      <c r="B20" s="908"/>
      <c r="C20" s="905"/>
      <c r="E20" s="1457"/>
      <c r="G20" s="908" t="s">
        <v>333</v>
      </c>
      <c r="H20" s="909">
        <v>6</v>
      </c>
      <c r="I20" s="910">
        <v>6</v>
      </c>
      <c r="J20" s="911" t="s">
        <v>739</v>
      </c>
    </row>
    <row r="21" spans="1:12" s="908" customFormat="1" ht="15" customHeight="1" thickBot="1">
      <c r="A21" s="693" t="s">
        <v>630</v>
      </c>
      <c r="C21" s="905"/>
      <c r="E21" s="1458"/>
      <c r="G21" s="908" t="s">
        <v>1180</v>
      </c>
    </row>
    <row r="22" spans="1:12" s="908" customFormat="1" ht="9.75" customHeight="1" thickBot="1">
      <c r="A22" s="693" t="s">
        <v>554</v>
      </c>
      <c r="C22" s="912"/>
      <c r="D22" s="913"/>
      <c r="E22" s="1458"/>
      <c r="G22" s="908" t="s">
        <v>555</v>
      </c>
    </row>
    <row r="23" spans="1:12" s="885" customFormat="1" ht="15.75" customHeight="1" thickBot="1">
      <c r="A23" s="693" t="s">
        <v>729</v>
      </c>
      <c r="B23" s="908"/>
      <c r="C23" s="905"/>
      <c r="E23" s="1457"/>
      <c r="G23" s="908" t="s">
        <v>944</v>
      </c>
      <c r="I23" s="914"/>
    </row>
    <row r="24" spans="1:12" s="885" customFormat="1" ht="12.75" customHeight="1">
      <c r="A24" s="693" t="s">
        <v>217</v>
      </c>
      <c r="B24" s="915"/>
      <c r="C24" s="916"/>
      <c r="E24" s="1457"/>
      <c r="F24" s="917"/>
      <c r="G24" s="908" t="s">
        <v>946</v>
      </c>
    </row>
    <row r="25" spans="1:12" s="885" customFormat="1" ht="15.75" customHeight="1" thickBot="1">
      <c r="A25" s="695" t="s">
        <v>306</v>
      </c>
      <c r="B25" s="906"/>
      <c r="C25" s="916"/>
      <c r="D25" s="918"/>
      <c r="E25" s="1459"/>
      <c r="G25" s="908" t="s">
        <v>233</v>
      </c>
      <c r="I25" s="917"/>
    </row>
    <row r="26" spans="1:12" s="917" customFormat="1" ht="15.75" customHeight="1" thickBot="1">
      <c r="A26" s="693" t="s">
        <v>116</v>
      </c>
      <c r="B26" s="908"/>
      <c r="C26" s="916"/>
      <c r="D26" s="919"/>
      <c r="E26" s="1457"/>
      <c r="G26" s="917" t="s">
        <v>1703</v>
      </c>
      <c r="H26" s="920"/>
      <c r="I26" s="921"/>
      <c r="J26" s="922"/>
    </row>
    <row r="27" spans="1:12" s="917" customFormat="1" ht="16.5" customHeight="1" thickBot="1">
      <c r="A27" s="693" t="s">
        <v>638</v>
      </c>
      <c r="B27" s="908"/>
      <c r="C27" s="916"/>
      <c r="E27" s="1460" t="s">
        <v>740</v>
      </c>
      <c r="G27" s="908" t="s">
        <v>419</v>
      </c>
      <c r="I27" s="885"/>
      <c r="J27" s="885"/>
    </row>
    <row r="28" spans="1:12" s="917" customFormat="1" ht="16.5" customHeight="1" thickBot="1">
      <c r="A28" s="696"/>
      <c r="B28" s="885"/>
      <c r="C28" s="924"/>
      <c r="E28" s="1461"/>
      <c r="F28" s="885"/>
      <c r="G28" s="885"/>
      <c r="H28" s="2621">
        <v>900272383028</v>
      </c>
      <c r="I28" s="2621"/>
      <c r="J28" s="2621"/>
    </row>
    <row r="29" spans="1:12" s="688" customFormat="1" ht="35.25" customHeight="1" thickBot="1">
      <c r="A29" s="711" t="s">
        <v>406</v>
      </c>
      <c r="B29" s="712" t="s">
        <v>639</v>
      </c>
      <c r="C29" s="713"/>
      <c r="D29" s="712" t="s">
        <v>422</v>
      </c>
      <c r="E29" s="1462"/>
      <c r="F29" s="2612" t="s">
        <v>362</v>
      </c>
      <c r="G29" s="2614" t="s">
        <v>363</v>
      </c>
      <c r="H29" s="2615"/>
      <c r="I29" s="2615"/>
      <c r="J29" s="2616"/>
    </row>
    <row r="30" spans="1:12" s="688" customFormat="1" ht="96.75" customHeight="1" thickBot="1">
      <c r="A30" s="715"/>
      <c r="B30" s="716" t="s">
        <v>349</v>
      </c>
      <c r="C30" s="717" t="s">
        <v>671</v>
      </c>
      <c r="D30" s="718" t="s">
        <v>796</v>
      </c>
      <c r="E30" s="1463" t="s">
        <v>971</v>
      </c>
      <c r="F30" s="2613"/>
      <c r="G30" s="718" t="s">
        <v>972</v>
      </c>
      <c r="H30" s="718" t="s">
        <v>973</v>
      </c>
      <c r="I30" s="718" t="s">
        <v>974</v>
      </c>
      <c r="J30" s="718" t="s">
        <v>975</v>
      </c>
    </row>
    <row r="31" spans="1:12" s="926" customFormat="1" ht="21" customHeight="1" thickBot="1">
      <c r="A31" s="720" t="s">
        <v>976</v>
      </c>
      <c r="B31" s="721" t="s">
        <v>977</v>
      </c>
      <c r="C31" s="722" t="s">
        <v>978</v>
      </c>
      <c r="D31" s="723" t="s">
        <v>739</v>
      </c>
      <c r="E31" s="1464" t="s">
        <v>740</v>
      </c>
      <c r="F31" s="723" t="s">
        <v>672</v>
      </c>
      <c r="G31" s="724">
        <v>4</v>
      </c>
      <c r="H31" s="725">
        <v>5</v>
      </c>
      <c r="I31" s="726">
        <v>6</v>
      </c>
      <c r="J31" s="725">
        <v>7</v>
      </c>
    </row>
    <row r="32" spans="1:12" s="829" customFormat="1" ht="20.25" customHeight="1" thickBot="1">
      <c r="A32" s="927">
        <v>1100000</v>
      </c>
      <c r="B32" s="727" t="s">
        <v>1704</v>
      </c>
      <c r="C32" s="728" t="s">
        <v>358</v>
      </c>
      <c r="D32" s="1003">
        <f>D105+D33+D43+D69</f>
        <v>0</v>
      </c>
      <c r="E32" s="1704">
        <f>E35+E41+E73+E77+E67+E45+E76+E63+E105</f>
        <v>0</v>
      </c>
      <c r="F32" s="1003">
        <f>D32+E32</f>
        <v>0</v>
      </c>
      <c r="G32" s="1003">
        <f>G33+G42+G131+G105</f>
        <v>0</v>
      </c>
      <c r="H32" s="1003">
        <f>H33+H42+H131+H105</f>
        <v>0</v>
      </c>
      <c r="I32" s="1003">
        <f>I33+I42+I131+I99+I105</f>
        <v>0</v>
      </c>
      <c r="J32" s="1003">
        <f>F32</f>
        <v>0</v>
      </c>
    </row>
    <row r="33" spans="1:11" s="688" customFormat="1" ht="39.75" customHeight="1" thickBot="1">
      <c r="A33" s="927">
        <v>1110000</v>
      </c>
      <c r="B33" s="730" t="s">
        <v>1662</v>
      </c>
      <c r="C33" s="728" t="s">
        <v>358</v>
      </c>
      <c r="D33" s="1004">
        <f>D34</f>
        <v>0</v>
      </c>
      <c r="E33" s="1705"/>
      <c r="F33" s="1004">
        <f>F34</f>
        <v>0</v>
      </c>
      <c r="G33" s="1004">
        <f>G34</f>
        <v>0</v>
      </c>
      <c r="H33" s="1004">
        <f>H34</f>
        <v>0</v>
      </c>
      <c r="I33" s="1004">
        <f>I34</f>
        <v>0</v>
      </c>
      <c r="J33" s="1004">
        <f>J34</f>
        <v>0</v>
      </c>
    </row>
    <row r="34" spans="1:11" s="688" customFormat="1" ht="22.5" customHeight="1">
      <c r="A34" s="928">
        <v>1110000</v>
      </c>
      <c r="B34" s="733" t="s">
        <v>803</v>
      </c>
      <c r="C34" s="734" t="s">
        <v>358</v>
      </c>
      <c r="D34" s="1005">
        <f>SUM(D35:D41)</f>
        <v>0</v>
      </c>
      <c r="E34" s="1706"/>
      <c r="F34" s="1005">
        <f>SUM(F35:F41)</f>
        <v>0</v>
      </c>
      <c r="G34" s="1005">
        <f>SUM(G35:G41)</f>
        <v>0</v>
      </c>
      <c r="H34" s="1005">
        <f>SUM(H35:H41)</f>
        <v>0</v>
      </c>
      <c r="I34" s="1005">
        <f>SUM(I35:I41)</f>
        <v>0</v>
      </c>
      <c r="J34" s="1005">
        <f>SUM(J35:J41)</f>
        <v>0</v>
      </c>
    </row>
    <row r="35" spans="1:11" s="688" customFormat="1" ht="25.5">
      <c r="A35" s="929">
        <v>1111000</v>
      </c>
      <c r="B35" s="1656" t="s">
        <v>673</v>
      </c>
      <c r="C35" s="738" t="s">
        <v>804</v>
      </c>
      <c r="D35" s="1018">
        <v>0</v>
      </c>
      <c r="E35" s="1021">
        <v>0</v>
      </c>
      <c r="F35" s="1486">
        <f>D35+E35</f>
        <v>0</v>
      </c>
      <c r="G35" s="1486">
        <v>0</v>
      </c>
      <c r="H35" s="1486">
        <v>0</v>
      </c>
      <c r="I35" s="1486">
        <v>0</v>
      </c>
      <c r="J35" s="1486">
        <f>F35</f>
        <v>0</v>
      </c>
      <c r="K35" s="1001"/>
    </row>
    <row r="36" spans="1:11" s="688" customFormat="1" ht="24" customHeight="1">
      <c r="A36" s="930">
        <v>1112000</v>
      </c>
      <c r="B36" s="753" t="s">
        <v>271</v>
      </c>
      <c r="C36" s="742" t="s">
        <v>805</v>
      </c>
      <c r="D36" s="1013">
        <v>0</v>
      </c>
      <c r="E36" s="1013">
        <v>0</v>
      </c>
      <c r="F36" s="1013">
        <f>D36+E36</f>
        <v>0</v>
      </c>
      <c r="G36" s="1013">
        <v>0</v>
      </c>
      <c r="H36" s="1013">
        <v>0</v>
      </c>
      <c r="I36" s="1013">
        <v>0</v>
      </c>
      <c r="J36" s="1013">
        <f>F36</f>
        <v>0</v>
      </c>
    </row>
    <row r="37" spans="1:11" s="688" customFormat="1" ht="25.5" hidden="1">
      <c r="A37" s="930">
        <v>1113000</v>
      </c>
      <c r="B37" s="741" t="s">
        <v>806</v>
      </c>
      <c r="C37" s="742" t="s">
        <v>807</v>
      </c>
      <c r="D37" s="1013"/>
      <c r="E37" s="1013"/>
      <c r="F37" s="1013"/>
      <c r="G37" s="1013"/>
      <c r="H37" s="1013"/>
      <c r="I37" s="1013"/>
      <c r="J37" s="1484">
        <v>0</v>
      </c>
    </row>
    <row r="38" spans="1:11" s="688" customFormat="1" ht="38.25" hidden="1">
      <c r="A38" s="930">
        <v>1114000</v>
      </c>
      <c r="B38" s="741" t="s">
        <v>398</v>
      </c>
      <c r="C38" s="742" t="s">
        <v>399</v>
      </c>
      <c r="D38" s="1013"/>
      <c r="E38" s="1013"/>
      <c r="F38" s="1013"/>
      <c r="G38" s="1013"/>
      <c r="H38" s="1013"/>
      <c r="I38" s="1013"/>
      <c r="J38" s="1484">
        <v>0</v>
      </c>
    </row>
    <row r="39" spans="1:11" s="688" customFormat="1" hidden="1">
      <c r="A39" s="930">
        <v>1115000</v>
      </c>
      <c r="B39" s="741" t="s">
        <v>615</v>
      </c>
      <c r="C39" s="742" t="s">
        <v>388</v>
      </c>
      <c r="D39" s="1013"/>
      <c r="E39" s="1013"/>
      <c r="F39" s="1013"/>
      <c r="G39" s="1013"/>
      <c r="H39" s="1013"/>
      <c r="I39" s="1013"/>
      <c r="J39" s="1484">
        <v>0</v>
      </c>
    </row>
    <row r="40" spans="1:11" s="688" customFormat="1" ht="25.5" hidden="1">
      <c r="A40" s="930">
        <v>1116000</v>
      </c>
      <c r="B40" s="741" t="s">
        <v>1024</v>
      </c>
      <c r="C40" s="742" t="s">
        <v>389</v>
      </c>
      <c r="D40" s="1013"/>
      <c r="E40" s="1013"/>
      <c r="F40" s="1013"/>
      <c r="G40" s="1013"/>
      <c r="H40" s="1013"/>
      <c r="I40" s="1013"/>
      <c r="J40" s="1484">
        <v>0</v>
      </c>
    </row>
    <row r="41" spans="1:11" s="688" customFormat="1" ht="13.5" hidden="1" thickBot="1">
      <c r="A41" s="932">
        <v>1117000</v>
      </c>
      <c r="B41" s="745" t="s">
        <v>640</v>
      </c>
      <c r="C41" s="746" t="s">
        <v>20</v>
      </c>
      <c r="D41" s="1015">
        <v>0</v>
      </c>
      <c r="E41" s="1015">
        <v>0</v>
      </c>
      <c r="F41" s="1015">
        <f>D41</f>
        <v>0</v>
      </c>
      <c r="G41" s="1015">
        <v>0</v>
      </c>
      <c r="H41" s="1015">
        <v>0</v>
      </c>
      <c r="I41" s="1015">
        <v>0</v>
      </c>
      <c r="J41" s="1484">
        <f>F41</f>
        <v>0</v>
      </c>
    </row>
    <row r="42" spans="1:11" s="688" customFormat="1" ht="29.25" hidden="1" thickBot="1">
      <c r="A42" s="933">
        <v>1120000</v>
      </c>
      <c r="B42" s="749" t="s">
        <v>21</v>
      </c>
      <c r="C42" s="728" t="s">
        <v>358</v>
      </c>
      <c r="D42" s="1437">
        <f>D43+D55+D66+D69+D51+D64</f>
        <v>0</v>
      </c>
      <c r="E42" s="1437"/>
      <c r="F42" s="1437">
        <f>F43+F55+F66+F69+F51+F64</f>
        <v>0</v>
      </c>
      <c r="G42" s="1437">
        <f>G43+G51+G55+G64+G66+G69</f>
        <v>0</v>
      </c>
      <c r="H42" s="1437">
        <f>H43+H51+H55+H64+H66+H69</f>
        <v>0</v>
      </c>
      <c r="I42" s="1437">
        <f>I43+I51+I55+I64+I66+I69</f>
        <v>0</v>
      </c>
      <c r="J42" s="1485">
        <f>F42</f>
        <v>0</v>
      </c>
    </row>
    <row r="43" spans="1:11" s="688" customFormat="1" ht="27" customHeight="1">
      <c r="A43" s="928">
        <v>1121000</v>
      </c>
      <c r="B43" s="751" t="s">
        <v>22</v>
      </c>
      <c r="C43" s="752"/>
      <c r="D43" s="1486">
        <f>SUM(D44:D49)</f>
        <v>0</v>
      </c>
      <c r="E43" s="1486"/>
      <c r="F43" s="1486">
        <f>SUM(F44:F49)</f>
        <v>0</v>
      </c>
      <c r="G43" s="1486">
        <f>SUM(G44:G49)</f>
        <v>0</v>
      </c>
      <c r="H43" s="1486">
        <f>SUM(H44:H49)</f>
        <v>0</v>
      </c>
      <c r="I43" s="1486">
        <f>SUM(I44:I49)</f>
        <v>0</v>
      </c>
      <c r="J43" s="1485">
        <f>SUM(J44:J49)</f>
        <v>0</v>
      </c>
    </row>
    <row r="44" spans="1:11" s="688" customFormat="1" ht="25.5" hidden="1">
      <c r="A44" s="930">
        <v>1121100</v>
      </c>
      <c r="B44" s="753" t="s">
        <v>380</v>
      </c>
      <c r="C44" s="742" t="s">
        <v>381</v>
      </c>
      <c r="D44" s="1011"/>
      <c r="E44" s="1011"/>
      <c r="F44" s="1011"/>
      <c r="G44" s="1011"/>
      <c r="H44" s="1011"/>
      <c r="I44" s="1011"/>
      <c r="J44" s="1485">
        <v>0</v>
      </c>
    </row>
    <row r="45" spans="1:11" s="688" customFormat="1" ht="0.75" customHeight="1">
      <c r="A45" s="930">
        <v>1121200</v>
      </c>
      <c r="B45" s="754" t="s">
        <v>1663</v>
      </c>
      <c r="C45" s="742" t="s">
        <v>383</v>
      </c>
      <c r="D45" s="1011">
        <v>0</v>
      </c>
      <c r="E45" s="1011">
        <v>0</v>
      </c>
      <c r="F45" s="1011">
        <f>D45+E45</f>
        <v>0</v>
      </c>
      <c r="G45" s="1011">
        <v>0</v>
      </c>
      <c r="H45" s="1011">
        <v>0</v>
      </c>
      <c r="I45" s="1011">
        <v>0</v>
      </c>
      <c r="J45" s="1485">
        <f>F45</f>
        <v>0</v>
      </c>
    </row>
    <row r="46" spans="1:11" s="688" customFormat="1" hidden="1">
      <c r="A46" s="930">
        <v>1121300</v>
      </c>
      <c r="B46" s="753" t="s">
        <v>769</v>
      </c>
      <c r="C46" s="742" t="s">
        <v>384</v>
      </c>
      <c r="D46" s="1011">
        <v>0</v>
      </c>
      <c r="E46" s="1011">
        <v>0</v>
      </c>
      <c r="F46" s="1011">
        <f>D46+E46</f>
        <v>0</v>
      </c>
      <c r="G46" s="1011">
        <v>0</v>
      </c>
      <c r="H46" s="1011">
        <v>0</v>
      </c>
      <c r="I46" s="1011">
        <v>0</v>
      </c>
      <c r="J46" s="1485">
        <f>F46</f>
        <v>0</v>
      </c>
    </row>
    <row r="47" spans="1:11" s="688" customFormat="1" hidden="1">
      <c r="A47" s="930">
        <v>1121400</v>
      </c>
      <c r="B47" s="753" t="s">
        <v>770</v>
      </c>
      <c r="C47" s="742" t="s">
        <v>385</v>
      </c>
      <c r="D47" s="1011">
        <v>0</v>
      </c>
      <c r="E47" s="1011"/>
      <c r="F47" s="1011">
        <v>0</v>
      </c>
      <c r="G47" s="1011">
        <v>0</v>
      </c>
      <c r="H47" s="1011">
        <v>0</v>
      </c>
      <c r="I47" s="1011">
        <v>0</v>
      </c>
      <c r="J47" s="1485">
        <f>F47</f>
        <v>0</v>
      </c>
    </row>
    <row r="48" spans="1:11" s="688" customFormat="1" hidden="1">
      <c r="A48" s="930">
        <v>1121500</v>
      </c>
      <c r="B48" s="753" t="s">
        <v>69</v>
      </c>
      <c r="C48" s="742" t="s">
        <v>386</v>
      </c>
      <c r="D48" s="1486">
        <v>0</v>
      </c>
      <c r="E48" s="1011">
        <v>0</v>
      </c>
      <c r="F48" s="1486">
        <f>D48+E48</f>
        <v>0</v>
      </c>
      <c r="G48" s="1486">
        <v>0</v>
      </c>
      <c r="H48" s="1486">
        <v>0</v>
      </c>
      <c r="I48" s="1486">
        <v>0</v>
      </c>
      <c r="J48" s="1485">
        <f>F48</f>
        <v>0</v>
      </c>
    </row>
    <row r="49" spans="1:10" s="688" customFormat="1" hidden="1">
      <c r="A49" s="930">
        <v>1121600</v>
      </c>
      <c r="B49" s="753" t="s">
        <v>70</v>
      </c>
      <c r="C49" s="742" t="s">
        <v>387</v>
      </c>
      <c r="D49" s="1011">
        <v>0</v>
      </c>
      <c r="E49" s="1011">
        <v>0</v>
      </c>
      <c r="F49" s="1011">
        <f>D49+E49</f>
        <v>0</v>
      </c>
      <c r="G49" s="1011">
        <v>0</v>
      </c>
      <c r="H49" s="1011">
        <v>0</v>
      </c>
      <c r="I49" s="1011">
        <v>0</v>
      </c>
      <c r="J49" s="1485">
        <f>F49</f>
        <v>0</v>
      </c>
    </row>
    <row r="50" spans="1:10" s="688" customFormat="1" ht="12.75" hidden="1" customHeight="1" thickBot="1">
      <c r="A50" s="934">
        <v>1121700</v>
      </c>
      <c r="B50" s="757" t="s">
        <v>71</v>
      </c>
      <c r="C50" s="746" t="s">
        <v>766</v>
      </c>
      <c r="D50" s="1020"/>
      <c r="E50" s="1020"/>
      <c r="F50" s="1020"/>
      <c r="G50" s="1020"/>
      <c r="H50" s="1020"/>
      <c r="I50" s="1020"/>
      <c r="J50" s="1485">
        <v>0</v>
      </c>
    </row>
    <row r="51" spans="1:10" s="688" customFormat="1" ht="28.5" hidden="1">
      <c r="A51" s="928">
        <v>1122000</v>
      </c>
      <c r="B51" s="758" t="s">
        <v>767</v>
      </c>
      <c r="C51" s="734" t="s">
        <v>358</v>
      </c>
      <c r="D51" s="1021">
        <f>D52</f>
        <v>0</v>
      </c>
      <c r="E51" s="1021"/>
      <c r="F51" s="1021">
        <f>F52</f>
        <v>0</v>
      </c>
      <c r="G51" s="1021">
        <f>G52</f>
        <v>0</v>
      </c>
      <c r="H51" s="1021">
        <f>H52</f>
        <v>0</v>
      </c>
      <c r="I51" s="1021">
        <f>I52</f>
        <v>0</v>
      </c>
      <c r="J51" s="1485">
        <f>J52</f>
        <v>0</v>
      </c>
    </row>
    <row r="52" spans="1:10" s="688" customFormat="1" hidden="1">
      <c r="A52" s="935">
        <v>1122100</v>
      </c>
      <c r="B52" s="753" t="s">
        <v>72</v>
      </c>
      <c r="C52" s="738" t="s">
        <v>768</v>
      </c>
      <c r="D52" s="1011">
        <v>0</v>
      </c>
      <c r="E52" s="1011"/>
      <c r="F52" s="1011">
        <f>D52+E52</f>
        <v>0</v>
      </c>
      <c r="G52" s="1011">
        <v>0</v>
      </c>
      <c r="H52" s="1011">
        <v>0</v>
      </c>
      <c r="I52" s="1011">
        <v>0</v>
      </c>
      <c r="J52" s="1485">
        <f>F52</f>
        <v>0</v>
      </c>
    </row>
    <row r="53" spans="1:10" s="688" customFormat="1" hidden="1">
      <c r="A53" s="935">
        <v>1122200</v>
      </c>
      <c r="B53" s="753" t="s">
        <v>487</v>
      </c>
      <c r="C53" s="742" t="s">
        <v>1021</v>
      </c>
      <c r="D53" s="1011"/>
      <c r="E53" s="1011"/>
      <c r="F53" s="1011"/>
      <c r="G53" s="1011"/>
      <c r="H53" s="1011"/>
      <c r="I53" s="1011"/>
      <c r="J53" s="1485">
        <v>0</v>
      </c>
    </row>
    <row r="54" spans="1:10" s="688" customFormat="1" ht="13.5" hidden="1" thickBot="1">
      <c r="A54" s="933">
        <v>1122300</v>
      </c>
      <c r="B54" s="757" t="s">
        <v>148</v>
      </c>
      <c r="C54" s="746" t="s">
        <v>1022</v>
      </c>
      <c r="D54" s="1020"/>
      <c r="E54" s="1020"/>
      <c r="F54" s="1020"/>
      <c r="G54" s="1020"/>
      <c r="H54" s="1020"/>
      <c r="I54" s="1020"/>
      <c r="J54" s="1485">
        <v>0</v>
      </c>
    </row>
    <row r="55" spans="1:10" s="688" customFormat="1" ht="28.5" hidden="1">
      <c r="A55" s="928">
        <v>1123000</v>
      </c>
      <c r="B55" s="758" t="s">
        <v>56</v>
      </c>
      <c r="C55" s="734" t="s">
        <v>358</v>
      </c>
      <c r="D55" s="1021">
        <f>SUM(D56:D63)</f>
        <v>0</v>
      </c>
      <c r="E55" s="1021"/>
      <c r="F55" s="1021">
        <f>SUM(F56:F63)</f>
        <v>0</v>
      </c>
      <c r="G55" s="1021">
        <f>SUM(G56:G63)</f>
        <v>0</v>
      </c>
      <c r="H55" s="1021">
        <f>SUM(H56:H63)</f>
        <v>0</v>
      </c>
      <c r="I55" s="1021">
        <f>SUM(I56:I63)</f>
        <v>0</v>
      </c>
      <c r="J55" s="1485">
        <f>F55</f>
        <v>0</v>
      </c>
    </row>
    <row r="56" spans="1:10" s="688" customFormat="1" hidden="1">
      <c r="A56" s="935">
        <v>1123100</v>
      </c>
      <c r="B56" s="753" t="s">
        <v>149</v>
      </c>
      <c r="C56" s="738" t="s">
        <v>365</v>
      </c>
      <c r="D56" s="1011"/>
      <c r="E56" s="1011"/>
      <c r="F56" s="1011"/>
      <c r="G56" s="1011"/>
      <c r="H56" s="1011"/>
      <c r="I56" s="1011"/>
      <c r="J56" s="1485">
        <f>F56</f>
        <v>0</v>
      </c>
    </row>
    <row r="57" spans="1:10" s="688" customFormat="1" hidden="1">
      <c r="A57" s="935">
        <v>1123200</v>
      </c>
      <c r="B57" s="753" t="s">
        <v>150</v>
      </c>
      <c r="C57" s="742" t="s">
        <v>366</v>
      </c>
      <c r="D57" s="1011">
        <v>0</v>
      </c>
      <c r="E57" s="1011"/>
      <c r="F57" s="1011">
        <v>0</v>
      </c>
      <c r="G57" s="1011">
        <v>0</v>
      </c>
      <c r="H57" s="1011">
        <v>0</v>
      </c>
      <c r="I57" s="1011">
        <v>0</v>
      </c>
      <c r="J57" s="1485">
        <f>F57</f>
        <v>0</v>
      </c>
    </row>
    <row r="58" spans="1:10" s="688" customFormat="1" ht="25.5" hidden="1">
      <c r="A58" s="935">
        <v>1123300</v>
      </c>
      <c r="B58" s="753" t="s">
        <v>151</v>
      </c>
      <c r="C58" s="742" t="s">
        <v>367</v>
      </c>
      <c r="D58" s="1011"/>
      <c r="E58" s="1011"/>
      <c r="F58" s="1011"/>
      <c r="G58" s="1011"/>
      <c r="H58" s="1011"/>
      <c r="I58" s="1011"/>
      <c r="J58" s="1485"/>
    </row>
    <row r="59" spans="1:10" s="688" customFormat="1" hidden="1">
      <c r="A59" s="935">
        <v>1123400</v>
      </c>
      <c r="B59" s="753" t="s">
        <v>556</v>
      </c>
      <c r="C59" s="742" t="s">
        <v>368</v>
      </c>
      <c r="D59" s="1011">
        <v>0</v>
      </c>
      <c r="E59" s="1011"/>
      <c r="F59" s="1011">
        <v>0</v>
      </c>
      <c r="G59" s="1011">
        <v>0</v>
      </c>
      <c r="H59" s="1011">
        <v>0</v>
      </c>
      <c r="I59" s="1011">
        <v>0</v>
      </c>
      <c r="J59" s="1485">
        <f t="shared" ref="J59:J65" si="0">F59</f>
        <v>0</v>
      </c>
    </row>
    <row r="60" spans="1:10" s="688" customFormat="1" hidden="1">
      <c r="A60" s="935">
        <v>1123500</v>
      </c>
      <c r="B60" s="761" t="s">
        <v>557</v>
      </c>
      <c r="C60" s="762">
        <v>423500</v>
      </c>
      <c r="D60" s="1011"/>
      <c r="E60" s="1011"/>
      <c r="F60" s="1011"/>
      <c r="G60" s="1011"/>
      <c r="H60" s="1011"/>
      <c r="I60" s="1011"/>
      <c r="J60" s="1485">
        <f t="shared" si="0"/>
        <v>0</v>
      </c>
    </row>
    <row r="61" spans="1:10" s="688" customFormat="1" hidden="1">
      <c r="A61" s="935">
        <v>1123600</v>
      </c>
      <c r="B61" s="753" t="s">
        <v>186</v>
      </c>
      <c r="C61" s="742" t="s">
        <v>369</v>
      </c>
      <c r="D61" s="1011"/>
      <c r="E61" s="1011"/>
      <c r="F61" s="1011"/>
      <c r="G61" s="1011"/>
      <c r="H61" s="1011"/>
      <c r="I61" s="1011"/>
      <c r="J61" s="1485">
        <f t="shared" si="0"/>
        <v>0</v>
      </c>
    </row>
    <row r="62" spans="1:10" s="688" customFormat="1" hidden="1">
      <c r="A62" s="935">
        <v>1123700</v>
      </c>
      <c r="B62" s="753" t="s">
        <v>187</v>
      </c>
      <c r="C62" s="742" t="s">
        <v>370</v>
      </c>
      <c r="D62" s="1011">
        <v>0</v>
      </c>
      <c r="E62" s="1011"/>
      <c r="F62" s="1011">
        <v>0</v>
      </c>
      <c r="G62" s="1011">
        <v>0</v>
      </c>
      <c r="H62" s="1011">
        <v>0</v>
      </c>
      <c r="I62" s="1011">
        <v>0</v>
      </c>
      <c r="J62" s="1485">
        <f t="shared" si="0"/>
        <v>0</v>
      </c>
    </row>
    <row r="63" spans="1:10" s="688" customFormat="1" ht="13.5" hidden="1" thickBot="1">
      <c r="A63" s="933">
        <v>1123800</v>
      </c>
      <c r="B63" s="757" t="s">
        <v>188</v>
      </c>
      <c r="C63" s="746" t="s">
        <v>371</v>
      </c>
      <c r="D63" s="1020">
        <v>0</v>
      </c>
      <c r="E63" s="1020">
        <v>0</v>
      </c>
      <c r="F63" s="1020">
        <f>D63+E63</f>
        <v>0</v>
      </c>
      <c r="G63" s="1020">
        <v>0</v>
      </c>
      <c r="H63" s="1020">
        <v>0</v>
      </c>
      <c r="I63" s="1020">
        <v>0</v>
      </c>
      <c r="J63" s="1485">
        <f t="shared" si="0"/>
        <v>0</v>
      </c>
    </row>
    <row r="64" spans="1:10" s="688" customFormat="1" ht="28.5" hidden="1">
      <c r="A64" s="928">
        <v>1124000</v>
      </c>
      <c r="B64" s="758" t="s">
        <v>213</v>
      </c>
      <c r="C64" s="734" t="s">
        <v>358</v>
      </c>
      <c r="D64" s="1021">
        <f>D65</f>
        <v>0</v>
      </c>
      <c r="E64" s="1021"/>
      <c r="F64" s="1021">
        <f>F65</f>
        <v>0</v>
      </c>
      <c r="G64" s="1021">
        <f>G65</f>
        <v>0</v>
      </c>
      <c r="H64" s="1021">
        <f>H65</f>
        <v>0</v>
      </c>
      <c r="I64" s="1021">
        <f>I65</f>
        <v>0</v>
      </c>
      <c r="J64" s="1485">
        <f t="shared" si="0"/>
        <v>0</v>
      </c>
    </row>
    <row r="65" spans="1:13" s="688" customFormat="1" ht="13.5" hidden="1" thickBot="1">
      <c r="A65" s="933">
        <v>1124100</v>
      </c>
      <c r="B65" s="757" t="s">
        <v>189</v>
      </c>
      <c r="C65" s="746" t="s">
        <v>214</v>
      </c>
      <c r="D65" s="1020"/>
      <c r="E65" s="1020"/>
      <c r="F65" s="1020"/>
      <c r="G65" s="1020"/>
      <c r="H65" s="1020"/>
      <c r="I65" s="1020"/>
      <c r="J65" s="1485">
        <f t="shared" si="0"/>
        <v>0</v>
      </c>
    </row>
    <row r="66" spans="1:13" s="688" customFormat="1" ht="28.5" hidden="1">
      <c r="A66" s="928">
        <v>1125000</v>
      </c>
      <c r="B66" s="758" t="s">
        <v>918</v>
      </c>
      <c r="C66" s="734" t="s">
        <v>358</v>
      </c>
      <c r="D66" s="1021">
        <f>D67+D68</f>
        <v>0</v>
      </c>
      <c r="E66" s="1021"/>
      <c r="F66" s="1021">
        <f>F67+F68</f>
        <v>0</v>
      </c>
      <c r="G66" s="1021">
        <f>G67+G68</f>
        <v>0</v>
      </c>
      <c r="H66" s="1021">
        <f>H67+H68</f>
        <v>0</v>
      </c>
      <c r="I66" s="1021">
        <f>I67+I68</f>
        <v>0</v>
      </c>
      <c r="J66" s="1485">
        <f>J67+J68</f>
        <v>0</v>
      </c>
    </row>
    <row r="67" spans="1:13" s="688" customFormat="1" ht="25.5" hidden="1">
      <c r="A67" s="935">
        <v>1125100</v>
      </c>
      <c r="B67" s="753" t="s">
        <v>190</v>
      </c>
      <c r="C67" s="738" t="s">
        <v>919</v>
      </c>
      <c r="D67" s="1011">
        <v>0</v>
      </c>
      <c r="E67" s="1011">
        <v>0</v>
      </c>
      <c r="F67" s="1011">
        <f>D67+E67</f>
        <v>0</v>
      </c>
      <c r="G67" s="1011">
        <v>0</v>
      </c>
      <c r="H67" s="1011">
        <v>0</v>
      </c>
      <c r="I67" s="1011">
        <v>0</v>
      </c>
      <c r="J67" s="1485">
        <f t="shared" ref="J67:J73" si="1">F67</f>
        <v>0</v>
      </c>
    </row>
    <row r="68" spans="1:13" s="688" customFormat="1" ht="26.25" hidden="1" thickBot="1">
      <c r="A68" s="933">
        <v>1125200</v>
      </c>
      <c r="B68" s="757" t="s">
        <v>703</v>
      </c>
      <c r="C68" s="746" t="s">
        <v>1031</v>
      </c>
      <c r="D68" s="1020">
        <v>0</v>
      </c>
      <c r="E68" s="1020">
        <v>0</v>
      </c>
      <c r="F68" s="1020">
        <f>D68+E68</f>
        <v>0</v>
      </c>
      <c r="G68" s="1020">
        <v>0</v>
      </c>
      <c r="H68" s="1020">
        <v>0</v>
      </c>
      <c r="I68" s="1020">
        <v>0</v>
      </c>
      <c r="J68" s="1485">
        <f t="shared" si="1"/>
        <v>0</v>
      </c>
    </row>
    <row r="69" spans="1:13" s="688" customFormat="1" ht="24.75" hidden="1" customHeight="1">
      <c r="A69" s="928">
        <v>1126000</v>
      </c>
      <c r="B69" s="758" t="s">
        <v>1032</v>
      </c>
      <c r="C69" s="734" t="s">
        <v>358</v>
      </c>
      <c r="D69" s="1021">
        <f>SUM(D70:D77)</f>
        <v>0</v>
      </c>
      <c r="E69" s="1021"/>
      <c r="F69" s="1021">
        <f>SUM(F70:F77)</f>
        <v>0</v>
      </c>
      <c r="G69" s="1021">
        <f>SUM(G70:G77)</f>
        <v>0</v>
      </c>
      <c r="H69" s="1021">
        <f>SUM(H70:H77)</f>
        <v>0</v>
      </c>
      <c r="I69" s="1021">
        <f>SUM(I70:I77)</f>
        <v>0</v>
      </c>
      <c r="J69" s="1485">
        <f t="shared" si="1"/>
        <v>0</v>
      </c>
    </row>
    <row r="70" spans="1:13" s="688" customFormat="1" ht="21" hidden="1" customHeight="1">
      <c r="A70" s="928">
        <v>1126100</v>
      </c>
      <c r="B70" s="753" t="s">
        <v>983</v>
      </c>
      <c r="C70" s="738" t="s">
        <v>1033</v>
      </c>
      <c r="D70" s="1011">
        <v>0</v>
      </c>
      <c r="E70" s="1011"/>
      <c r="F70" s="1011">
        <f>D70+E70</f>
        <v>0</v>
      </c>
      <c r="G70" s="1011">
        <v>0</v>
      </c>
      <c r="H70" s="1011">
        <v>0</v>
      </c>
      <c r="I70" s="1011">
        <v>0</v>
      </c>
      <c r="J70" s="1485">
        <f t="shared" si="1"/>
        <v>0</v>
      </c>
    </row>
    <row r="71" spans="1:13" s="688" customFormat="1" hidden="1">
      <c r="A71" s="928">
        <v>1126200</v>
      </c>
      <c r="B71" s="753" t="s">
        <v>984</v>
      </c>
      <c r="C71" s="742" t="s">
        <v>1034</v>
      </c>
      <c r="D71" s="1011"/>
      <c r="E71" s="1011"/>
      <c r="F71" s="1011"/>
      <c r="G71" s="1011"/>
      <c r="H71" s="1011"/>
      <c r="I71" s="1011"/>
      <c r="J71" s="1485">
        <f t="shared" si="1"/>
        <v>0</v>
      </c>
    </row>
    <row r="72" spans="1:13" s="688" customFormat="1" hidden="1">
      <c r="A72" s="928">
        <v>1126300</v>
      </c>
      <c r="B72" s="753" t="s">
        <v>390</v>
      </c>
      <c r="C72" s="742" t="s">
        <v>391</v>
      </c>
      <c r="D72" s="1011"/>
      <c r="E72" s="1011"/>
      <c r="F72" s="1011"/>
      <c r="G72" s="1011"/>
      <c r="H72" s="1011"/>
      <c r="I72" s="1011"/>
      <c r="J72" s="1485">
        <f t="shared" si="1"/>
        <v>0</v>
      </c>
    </row>
    <row r="73" spans="1:13" s="688" customFormat="1" ht="21.75" hidden="1" customHeight="1">
      <c r="A73" s="935">
        <v>1126400</v>
      </c>
      <c r="B73" s="763" t="s">
        <v>985</v>
      </c>
      <c r="C73" s="742" t="s">
        <v>392</v>
      </c>
      <c r="D73" s="1011">
        <v>0</v>
      </c>
      <c r="E73" s="1011">
        <v>0</v>
      </c>
      <c r="F73" s="1011">
        <f>D73+E73</f>
        <v>0</v>
      </c>
      <c r="G73" s="1011">
        <v>0</v>
      </c>
      <c r="H73" s="1011">
        <v>0</v>
      </c>
      <c r="I73" s="1011">
        <v>0</v>
      </c>
      <c r="J73" s="1485">
        <f t="shared" si="1"/>
        <v>0</v>
      </c>
      <c r="K73" s="1595"/>
      <c r="L73" s="1001"/>
      <c r="M73" s="1001"/>
    </row>
    <row r="74" spans="1:13" s="688" customFormat="1" ht="25.5" hidden="1">
      <c r="A74" s="932">
        <v>1126500</v>
      </c>
      <c r="B74" s="764" t="s">
        <v>943</v>
      </c>
      <c r="C74" s="742" t="s">
        <v>393</v>
      </c>
      <c r="D74" s="1011"/>
      <c r="E74" s="1011"/>
      <c r="F74" s="1011"/>
      <c r="G74" s="1011"/>
      <c r="H74" s="1011">
        <v>0</v>
      </c>
      <c r="I74" s="1011"/>
      <c r="J74" s="1485">
        <v>0</v>
      </c>
    </row>
    <row r="75" spans="1:13" s="688" customFormat="1" hidden="1">
      <c r="A75" s="930">
        <v>1126600</v>
      </c>
      <c r="B75" s="763" t="s">
        <v>229</v>
      </c>
      <c r="C75" s="742" t="s">
        <v>394</v>
      </c>
      <c r="D75" s="1011"/>
      <c r="E75" s="1011"/>
      <c r="F75" s="1011"/>
      <c r="G75" s="1011"/>
      <c r="H75" s="1011"/>
      <c r="I75" s="1011"/>
      <c r="J75" s="1485">
        <f>F75</f>
        <v>0</v>
      </c>
    </row>
    <row r="76" spans="1:13" s="688" customFormat="1" hidden="1">
      <c r="A76" s="932">
        <v>1126700</v>
      </c>
      <c r="B76" s="763" t="s">
        <v>230</v>
      </c>
      <c r="C76" s="742" t="s">
        <v>395</v>
      </c>
      <c r="D76" s="1011">
        <v>0</v>
      </c>
      <c r="E76" s="1011">
        <v>0</v>
      </c>
      <c r="F76" s="1011">
        <f>D76+E76</f>
        <v>0</v>
      </c>
      <c r="G76" s="1007">
        <v>0</v>
      </c>
      <c r="H76" s="1007">
        <v>0</v>
      </c>
      <c r="I76" s="1007">
        <v>0</v>
      </c>
      <c r="J76" s="1487">
        <f>F76</f>
        <v>0</v>
      </c>
    </row>
    <row r="77" spans="1:13" s="688" customFormat="1" ht="33" hidden="1" customHeight="1" thickBot="1">
      <c r="A77" s="1002">
        <v>1126800</v>
      </c>
      <c r="B77" s="765" t="s">
        <v>480</v>
      </c>
      <c r="C77" s="746" t="s">
        <v>396</v>
      </c>
      <c r="D77" s="1020">
        <v>0</v>
      </c>
      <c r="E77" s="1020">
        <v>0</v>
      </c>
      <c r="F77" s="1020">
        <f>D77+E77</f>
        <v>0</v>
      </c>
      <c r="G77" s="1008">
        <v>0</v>
      </c>
      <c r="H77" s="1008">
        <v>0</v>
      </c>
      <c r="I77" s="1008">
        <v>0</v>
      </c>
      <c r="J77" s="1487">
        <f>F77</f>
        <v>0</v>
      </c>
    </row>
    <row r="78" spans="1:13" s="688" customFormat="1" ht="14.25" hidden="1">
      <c r="A78" s="936">
        <v>1130000</v>
      </c>
      <c r="B78" s="767" t="s">
        <v>294</v>
      </c>
      <c r="C78" s="734" t="s">
        <v>358</v>
      </c>
      <c r="D78" s="1021">
        <v>0</v>
      </c>
      <c r="E78" s="1021"/>
      <c r="F78" s="1021">
        <v>0</v>
      </c>
      <c r="G78" s="1010">
        <v>0</v>
      </c>
      <c r="H78" s="1010">
        <v>0</v>
      </c>
      <c r="I78" s="1010">
        <v>0</v>
      </c>
      <c r="J78" s="1487">
        <v>0</v>
      </c>
    </row>
    <row r="79" spans="1:13" s="688" customFormat="1" ht="12" hidden="1" customHeight="1">
      <c r="A79" s="936">
        <v>1130100</v>
      </c>
      <c r="B79" s="763" t="s">
        <v>481</v>
      </c>
      <c r="C79" s="738" t="s">
        <v>295</v>
      </c>
      <c r="D79" s="1011"/>
      <c r="E79" s="1011"/>
      <c r="F79" s="1011"/>
      <c r="G79" s="1007"/>
      <c r="H79" s="1007"/>
      <c r="I79" s="1007"/>
      <c r="J79" s="1487">
        <v>0</v>
      </c>
    </row>
    <row r="80" spans="1:13" s="688" customFormat="1" hidden="1">
      <c r="A80" s="936">
        <v>1130200</v>
      </c>
      <c r="B80" s="763" t="s">
        <v>482</v>
      </c>
      <c r="C80" s="742" t="s">
        <v>296</v>
      </c>
      <c r="D80" s="1011"/>
      <c r="E80" s="1011"/>
      <c r="F80" s="1011"/>
      <c r="G80" s="1007"/>
      <c r="H80" s="1007"/>
      <c r="I80" s="1007"/>
      <c r="J80" s="1487">
        <v>0</v>
      </c>
    </row>
    <row r="81" spans="1:10" s="688" customFormat="1" hidden="1">
      <c r="A81" s="936">
        <v>1130300</v>
      </c>
      <c r="B81" s="763" t="s">
        <v>483</v>
      </c>
      <c r="C81" s="742" t="s">
        <v>297</v>
      </c>
      <c r="D81" s="1011"/>
      <c r="E81" s="1011"/>
      <c r="F81" s="1011"/>
      <c r="G81" s="1007"/>
      <c r="H81" s="1007"/>
      <c r="I81" s="1007"/>
      <c r="J81" s="1487">
        <v>0</v>
      </c>
    </row>
    <row r="82" spans="1:10" s="688" customFormat="1" hidden="1">
      <c r="A82" s="936">
        <v>1130400</v>
      </c>
      <c r="B82" s="768" t="s">
        <v>484</v>
      </c>
      <c r="C82" s="769" t="s">
        <v>298</v>
      </c>
      <c r="D82" s="1486"/>
      <c r="E82" s="1486"/>
      <c r="F82" s="1486"/>
      <c r="G82" s="1006"/>
      <c r="H82" s="1006"/>
      <c r="I82" s="1006"/>
      <c r="J82" s="1487">
        <v>0</v>
      </c>
    </row>
    <row r="83" spans="1:10" s="688" customFormat="1" ht="14.25" hidden="1">
      <c r="A83" s="930">
        <v>1131000</v>
      </c>
      <c r="B83" s="770" t="s">
        <v>299</v>
      </c>
      <c r="C83" s="771" t="s">
        <v>358</v>
      </c>
      <c r="D83" s="1011"/>
      <c r="E83" s="1011"/>
      <c r="F83" s="1011"/>
      <c r="G83" s="1007"/>
      <c r="H83" s="1007"/>
      <c r="I83" s="1007"/>
      <c r="J83" s="1487">
        <v>0</v>
      </c>
    </row>
    <row r="84" spans="1:10" s="688" customFormat="1" ht="25.5" hidden="1">
      <c r="A84" s="930">
        <v>1131100</v>
      </c>
      <c r="B84" s="763" t="s">
        <v>588</v>
      </c>
      <c r="C84" s="738" t="s">
        <v>300</v>
      </c>
      <c r="D84" s="1011"/>
      <c r="E84" s="1011"/>
      <c r="F84" s="1011"/>
      <c r="G84" s="1007"/>
      <c r="H84" s="1007"/>
      <c r="I84" s="1007"/>
      <c r="J84" s="1487">
        <v>0</v>
      </c>
    </row>
    <row r="85" spans="1:10" s="688" customFormat="1" hidden="1">
      <c r="A85" s="930">
        <v>1131200</v>
      </c>
      <c r="B85" s="763" t="s">
        <v>589</v>
      </c>
      <c r="C85" s="742" t="s">
        <v>301</v>
      </c>
      <c r="D85" s="1011"/>
      <c r="E85" s="1011"/>
      <c r="F85" s="1011"/>
      <c r="G85" s="1007"/>
      <c r="H85" s="1007"/>
      <c r="I85" s="1007"/>
      <c r="J85" s="1487">
        <v>0</v>
      </c>
    </row>
    <row r="86" spans="1:10" s="688" customFormat="1" ht="13.5" hidden="1" thickBot="1">
      <c r="A86" s="930">
        <v>1131300</v>
      </c>
      <c r="B86" s="765" t="s">
        <v>590</v>
      </c>
      <c r="C86" s="746" t="s">
        <v>302</v>
      </c>
      <c r="D86" s="1020"/>
      <c r="E86" s="1020"/>
      <c r="F86" s="1020"/>
      <c r="G86" s="1008"/>
      <c r="H86" s="1008"/>
      <c r="I86" s="1008"/>
      <c r="J86" s="1487">
        <v>0</v>
      </c>
    </row>
    <row r="87" spans="1:10" s="688" customFormat="1" ht="14.25" hidden="1">
      <c r="A87" s="937">
        <v>1140000</v>
      </c>
      <c r="B87" s="767" t="s">
        <v>303</v>
      </c>
      <c r="C87" s="734" t="s">
        <v>358</v>
      </c>
      <c r="D87" s="1021">
        <v>0</v>
      </c>
      <c r="E87" s="1021"/>
      <c r="F87" s="1021">
        <v>0</v>
      </c>
      <c r="G87" s="1010">
        <v>0</v>
      </c>
      <c r="H87" s="1010">
        <v>0</v>
      </c>
      <c r="I87" s="1010">
        <v>0</v>
      </c>
      <c r="J87" s="1487">
        <v>0</v>
      </c>
    </row>
    <row r="88" spans="1:10" s="688" customFormat="1" ht="25.5" hidden="1">
      <c r="A88" s="937">
        <v>1141000</v>
      </c>
      <c r="B88" s="763" t="s">
        <v>304</v>
      </c>
      <c r="C88" s="738" t="s">
        <v>1003</v>
      </c>
      <c r="D88" s="1011"/>
      <c r="E88" s="1011"/>
      <c r="F88" s="1011"/>
      <c r="G88" s="1007"/>
      <c r="H88" s="1007"/>
      <c r="I88" s="1007"/>
      <c r="J88" s="1487">
        <v>0</v>
      </c>
    </row>
    <row r="89" spans="1:10" s="688" customFormat="1" ht="25.5" hidden="1">
      <c r="A89" s="937">
        <v>1142000</v>
      </c>
      <c r="B89" s="763" t="s">
        <v>42</v>
      </c>
      <c r="C89" s="742" t="s">
        <v>43</v>
      </c>
      <c r="D89" s="1011"/>
      <c r="E89" s="1011"/>
      <c r="F89" s="1011"/>
      <c r="G89" s="1007"/>
      <c r="H89" s="1007"/>
      <c r="I89" s="1007"/>
      <c r="J89" s="1487">
        <v>0</v>
      </c>
    </row>
    <row r="90" spans="1:10" s="688" customFormat="1" ht="25.5" hidden="1">
      <c r="A90" s="937">
        <v>1143000</v>
      </c>
      <c r="B90" s="763" t="s">
        <v>44</v>
      </c>
      <c r="C90" s="742" t="s">
        <v>45</v>
      </c>
      <c r="D90" s="1011"/>
      <c r="E90" s="1011"/>
      <c r="F90" s="1011"/>
      <c r="G90" s="1007"/>
      <c r="H90" s="1007"/>
      <c r="I90" s="1007"/>
      <c r="J90" s="1487">
        <v>0</v>
      </c>
    </row>
    <row r="91" spans="1:10" s="688" customFormat="1" ht="26.25" hidden="1" thickBot="1">
      <c r="A91" s="933">
        <v>1144000</v>
      </c>
      <c r="B91" s="765" t="s">
        <v>46</v>
      </c>
      <c r="C91" s="746" t="s">
        <v>439</v>
      </c>
      <c r="D91" s="1020"/>
      <c r="E91" s="1020"/>
      <c r="F91" s="1020"/>
      <c r="G91" s="1008"/>
      <c r="H91" s="1008"/>
      <c r="I91" s="1008"/>
      <c r="J91" s="1487">
        <v>0</v>
      </c>
    </row>
    <row r="92" spans="1:10" s="688" customFormat="1" ht="14.25" hidden="1">
      <c r="A92" s="938">
        <v>1150000</v>
      </c>
      <c r="B92" s="939" t="s">
        <v>730</v>
      </c>
      <c r="C92" s="734" t="s">
        <v>358</v>
      </c>
      <c r="D92" s="1021">
        <v>0</v>
      </c>
      <c r="E92" s="1021"/>
      <c r="F92" s="1021">
        <v>0</v>
      </c>
      <c r="G92" s="1010">
        <v>0</v>
      </c>
      <c r="H92" s="1010">
        <v>0</v>
      </c>
      <c r="I92" s="1010">
        <v>0</v>
      </c>
      <c r="J92" s="1487">
        <v>0</v>
      </c>
    </row>
    <row r="93" spans="1:10" s="688" customFormat="1" ht="25.5" hidden="1">
      <c r="A93" s="940">
        <v>1151000</v>
      </c>
      <c r="B93" s="941" t="s">
        <v>681</v>
      </c>
      <c r="C93" s="734" t="s">
        <v>358</v>
      </c>
      <c r="D93" s="1488">
        <v>0</v>
      </c>
      <c r="E93" s="1488"/>
      <c r="F93" s="1488">
        <v>0</v>
      </c>
      <c r="G93" s="1149">
        <v>0</v>
      </c>
      <c r="H93" s="1149">
        <v>0</v>
      </c>
      <c r="I93" s="1149">
        <v>0</v>
      </c>
      <c r="J93" s="1487">
        <v>0</v>
      </c>
    </row>
    <row r="94" spans="1:10" s="688" customFormat="1" ht="25.5" hidden="1">
      <c r="A94" s="940">
        <v>1151100</v>
      </c>
      <c r="B94" s="943" t="s">
        <v>265</v>
      </c>
      <c r="C94" s="944">
        <v>461100</v>
      </c>
      <c r="D94" s="1488"/>
      <c r="E94" s="1488"/>
      <c r="F94" s="1488"/>
      <c r="G94" s="1149"/>
      <c r="H94" s="1149"/>
      <c r="I94" s="1149"/>
      <c r="J94" s="1487">
        <v>0</v>
      </c>
    </row>
    <row r="95" spans="1:10" s="688" customFormat="1" ht="25.5" hidden="1">
      <c r="A95" s="940">
        <v>1151200</v>
      </c>
      <c r="B95" s="943" t="s">
        <v>637</v>
      </c>
      <c r="C95" s="944">
        <v>461200</v>
      </c>
      <c r="D95" s="1488"/>
      <c r="E95" s="1488"/>
      <c r="F95" s="1488"/>
      <c r="G95" s="1149"/>
      <c r="H95" s="1149"/>
      <c r="I95" s="1149"/>
      <c r="J95" s="1487">
        <v>0</v>
      </c>
    </row>
    <row r="96" spans="1:10" s="688" customFormat="1" ht="25.5" hidden="1">
      <c r="A96" s="940">
        <v>1152000</v>
      </c>
      <c r="B96" s="945" t="s">
        <v>518</v>
      </c>
      <c r="C96" s="946" t="s">
        <v>358</v>
      </c>
      <c r="D96" s="1489">
        <v>0</v>
      </c>
      <c r="E96" s="1489"/>
      <c r="F96" s="1489">
        <v>0</v>
      </c>
      <c r="G96" s="1150">
        <v>0</v>
      </c>
      <c r="H96" s="1150">
        <v>0</v>
      </c>
      <c r="I96" s="1150">
        <v>0</v>
      </c>
      <c r="J96" s="1487">
        <v>0</v>
      </c>
    </row>
    <row r="97" spans="1:10" s="688" customFormat="1" ht="25.5" hidden="1">
      <c r="A97" s="940">
        <v>1152100</v>
      </c>
      <c r="B97" s="948" t="s">
        <v>541</v>
      </c>
      <c r="C97" s="944">
        <v>462100</v>
      </c>
      <c r="D97" s="1011"/>
      <c r="E97" s="1011"/>
      <c r="F97" s="1011"/>
      <c r="G97" s="1007"/>
      <c r="H97" s="1007"/>
      <c r="I97" s="1007"/>
      <c r="J97" s="1487">
        <v>0</v>
      </c>
    </row>
    <row r="98" spans="1:10" s="688" customFormat="1" ht="26.25" hidden="1" thickBot="1">
      <c r="A98" s="950">
        <v>1152200</v>
      </c>
      <c r="B98" s="951" t="s">
        <v>759</v>
      </c>
      <c r="C98" s="952">
        <v>462200</v>
      </c>
      <c r="D98" s="1020"/>
      <c r="E98" s="1020"/>
      <c r="F98" s="1020"/>
      <c r="G98" s="1008"/>
      <c r="H98" s="1008"/>
      <c r="I98" s="1008"/>
      <c r="J98" s="1487">
        <v>0</v>
      </c>
    </row>
    <row r="99" spans="1:10" s="688" customFormat="1" ht="25.5" hidden="1">
      <c r="A99" s="938">
        <v>1153000</v>
      </c>
      <c r="B99" s="954" t="s">
        <v>760</v>
      </c>
      <c r="C99" s="955" t="s">
        <v>358</v>
      </c>
      <c r="D99" s="1490">
        <v>0</v>
      </c>
      <c r="E99" s="1490"/>
      <c r="F99" s="1490">
        <f>F107</f>
        <v>0</v>
      </c>
      <c r="G99" s="1153">
        <v>0</v>
      </c>
      <c r="H99" s="1153">
        <v>0</v>
      </c>
      <c r="I99" s="1153">
        <f>I107</f>
        <v>0</v>
      </c>
      <c r="J99" s="1487">
        <f>F99</f>
        <v>0</v>
      </c>
    </row>
    <row r="100" spans="1:10" s="688" customFormat="1" ht="25.5" hidden="1">
      <c r="A100" s="940">
        <v>1153100</v>
      </c>
      <c r="B100" s="948" t="s">
        <v>761</v>
      </c>
      <c r="C100" s="944">
        <v>463100</v>
      </c>
      <c r="D100" s="1489"/>
      <c r="E100" s="1489"/>
      <c r="F100" s="1489"/>
      <c r="G100" s="1150"/>
      <c r="H100" s="1150"/>
      <c r="I100" s="1150"/>
      <c r="J100" s="1487">
        <v>0</v>
      </c>
    </row>
    <row r="101" spans="1:10" s="688" customFormat="1" hidden="1">
      <c r="A101" s="940">
        <v>1153200</v>
      </c>
      <c r="B101" s="948" t="s">
        <v>101</v>
      </c>
      <c r="C101" s="944">
        <v>463200</v>
      </c>
      <c r="D101" s="1489"/>
      <c r="E101" s="1489"/>
      <c r="F101" s="1489"/>
      <c r="G101" s="1150"/>
      <c r="H101" s="1150"/>
      <c r="I101" s="1150"/>
      <c r="J101" s="1487">
        <v>0</v>
      </c>
    </row>
    <row r="102" spans="1:10" s="688" customFormat="1" ht="38.25" hidden="1">
      <c r="A102" s="940">
        <v>1153300</v>
      </c>
      <c r="B102" s="948" t="s">
        <v>501</v>
      </c>
      <c r="C102" s="944">
        <v>463300</v>
      </c>
      <c r="D102" s="1489"/>
      <c r="E102" s="1489"/>
      <c r="F102" s="1489"/>
      <c r="G102" s="1150"/>
      <c r="H102" s="1150"/>
      <c r="I102" s="1150"/>
      <c r="J102" s="1487">
        <v>0</v>
      </c>
    </row>
    <row r="103" spans="1:10" s="688" customFormat="1" ht="25.5" hidden="1">
      <c r="A103" s="940">
        <v>1153400</v>
      </c>
      <c r="B103" s="948" t="s">
        <v>502</v>
      </c>
      <c r="C103" s="944">
        <v>463400</v>
      </c>
      <c r="D103" s="1489"/>
      <c r="E103" s="1489"/>
      <c r="F103" s="1489"/>
      <c r="G103" s="1150"/>
      <c r="H103" s="1150"/>
      <c r="I103" s="1150"/>
      <c r="J103" s="1487">
        <v>0</v>
      </c>
    </row>
    <row r="104" spans="1:10" s="688" customFormat="1" ht="21" hidden="1" customHeight="1">
      <c r="A104" s="940">
        <v>1153500</v>
      </c>
      <c r="B104" s="957" t="s">
        <v>503</v>
      </c>
      <c r="C104" s="944">
        <v>463500</v>
      </c>
      <c r="D104" s="1489"/>
      <c r="E104" s="1489"/>
      <c r="F104" s="1489"/>
      <c r="G104" s="1150"/>
      <c r="H104" s="1150"/>
      <c r="I104" s="1150"/>
      <c r="J104" s="1487">
        <v>0</v>
      </c>
    </row>
    <row r="105" spans="1:10" s="688" customFormat="1" ht="38.25" hidden="1">
      <c r="A105" s="940">
        <v>1153700</v>
      </c>
      <c r="B105" s="957" t="s">
        <v>504</v>
      </c>
      <c r="C105" s="762">
        <v>463700</v>
      </c>
      <c r="D105" s="1489">
        <v>0</v>
      </c>
      <c r="E105" s="1489">
        <v>0</v>
      </c>
      <c r="F105" s="1489">
        <f>D105+E105</f>
        <v>0</v>
      </c>
      <c r="G105" s="1150">
        <v>0</v>
      </c>
      <c r="H105" s="1150">
        <v>0</v>
      </c>
      <c r="I105" s="1150">
        <v>0</v>
      </c>
      <c r="J105" s="1487">
        <f>F105</f>
        <v>0</v>
      </c>
    </row>
    <row r="106" spans="1:10" s="688" customFormat="1" ht="0.75" customHeight="1" thickBot="1">
      <c r="A106" s="940">
        <v>1153800</v>
      </c>
      <c r="B106" s="957" t="s">
        <v>995</v>
      </c>
      <c r="C106" s="944">
        <v>463800</v>
      </c>
      <c r="D106" s="1489"/>
      <c r="E106" s="1489"/>
      <c r="F106" s="1489"/>
      <c r="G106" s="1150"/>
      <c r="H106" s="1150"/>
      <c r="I106" s="1150"/>
      <c r="J106" s="1487">
        <v>0</v>
      </c>
    </row>
    <row r="107" spans="1:10" s="688" customFormat="1" ht="0.75" hidden="1" customHeight="1" thickBot="1">
      <c r="A107" s="940">
        <v>1153900</v>
      </c>
      <c r="B107" s="957" t="s">
        <v>996</v>
      </c>
      <c r="C107" s="944">
        <v>463900</v>
      </c>
      <c r="D107" s="1489"/>
      <c r="E107" s="1489">
        <v>0</v>
      </c>
      <c r="F107" s="1489">
        <f>D107+E107</f>
        <v>0</v>
      </c>
      <c r="G107" s="1150"/>
      <c r="H107" s="1150"/>
      <c r="I107" s="1150">
        <v>0</v>
      </c>
      <c r="J107" s="1487">
        <f>F107</f>
        <v>0</v>
      </c>
    </row>
    <row r="108" spans="1:10" s="688" customFormat="1" ht="25.5" hidden="1">
      <c r="A108" s="940">
        <v>1154000</v>
      </c>
      <c r="B108" s="958" t="s">
        <v>997</v>
      </c>
      <c r="C108" s="946" t="s">
        <v>358</v>
      </c>
      <c r="D108" s="1489">
        <v>0</v>
      </c>
      <c r="E108" s="1489"/>
      <c r="F108" s="1489">
        <v>0</v>
      </c>
      <c r="G108" s="1150">
        <v>0</v>
      </c>
      <c r="H108" s="1150">
        <v>0</v>
      </c>
      <c r="I108" s="1150">
        <v>0</v>
      </c>
      <c r="J108" s="1487">
        <v>0</v>
      </c>
    </row>
    <row r="109" spans="1:10" s="688" customFormat="1" ht="25.5" hidden="1">
      <c r="A109" s="940">
        <v>1154100</v>
      </c>
      <c r="B109" s="957" t="s">
        <v>210</v>
      </c>
      <c r="C109" s="944">
        <v>465100</v>
      </c>
      <c r="D109" s="1491"/>
      <c r="E109" s="1491"/>
      <c r="F109" s="1491"/>
      <c r="G109" s="1154"/>
      <c r="H109" s="1154"/>
      <c r="I109" s="1154"/>
      <c r="J109" s="1487">
        <v>0</v>
      </c>
    </row>
    <row r="110" spans="1:10" s="688" customFormat="1" hidden="1">
      <c r="A110" s="940">
        <v>1154200</v>
      </c>
      <c r="B110" s="957" t="s">
        <v>211</v>
      </c>
      <c r="C110" s="944">
        <v>465200</v>
      </c>
      <c r="D110" s="1491"/>
      <c r="E110" s="1491"/>
      <c r="F110" s="1491"/>
      <c r="G110" s="1154"/>
      <c r="H110" s="1154"/>
      <c r="I110" s="1154"/>
      <c r="J110" s="1487">
        <v>0</v>
      </c>
    </row>
    <row r="111" spans="1:10" s="688" customFormat="1" hidden="1">
      <c r="A111" s="940">
        <v>1154300</v>
      </c>
      <c r="B111" s="957" t="s">
        <v>212</v>
      </c>
      <c r="C111" s="944">
        <v>465300</v>
      </c>
      <c r="D111" s="1491"/>
      <c r="E111" s="1491"/>
      <c r="F111" s="1491"/>
      <c r="G111" s="1154"/>
      <c r="H111" s="1154"/>
      <c r="I111" s="1154"/>
      <c r="J111" s="1487">
        <v>0</v>
      </c>
    </row>
    <row r="112" spans="1:10" s="688" customFormat="1" ht="38.25" hidden="1">
      <c r="A112" s="940">
        <v>1154500</v>
      </c>
      <c r="B112" s="957" t="s">
        <v>67</v>
      </c>
      <c r="C112" s="944">
        <v>465500</v>
      </c>
      <c r="D112" s="1491"/>
      <c r="E112" s="1491"/>
      <c r="F112" s="1491"/>
      <c r="G112" s="1154"/>
      <c r="H112" s="1154"/>
      <c r="I112" s="1154"/>
      <c r="J112" s="1487">
        <v>0</v>
      </c>
    </row>
    <row r="113" spans="1:10" s="688" customFormat="1" ht="38.25" hidden="1">
      <c r="A113" s="940">
        <v>1154600</v>
      </c>
      <c r="B113" s="957" t="s">
        <v>68</v>
      </c>
      <c r="C113" s="944">
        <v>465600</v>
      </c>
      <c r="D113" s="1011"/>
      <c r="E113" s="1011"/>
      <c r="F113" s="1011"/>
      <c r="G113" s="1007"/>
      <c r="H113" s="1007"/>
      <c r="I113" s="1007"/>
      <c r="J113" s="1487">
        <v>0</v>
      </c>
    </row>
    <row r="114" spans="1:10" s="688" customFormat="1" ht="26.25" hidden="1" customHeight="1" thickBot="1">
      <c r="A114" s="950">
        <v>1154700</v>
      </c>
      <c r="B114" s="962" t="s">
        <v>78</v>
      </c>
      <c r="C114" s="746" t="s">
        <v>79</v>
      </c>
      <c r="D114" s="1020">
        <v>0</v>
      </c>
      <c r="E114" s="1020">
        <v>0</v>
      </c>
      <c r="F114" s="1020">
        <f>D114+E114</f>
        <v>0</v>
      </c>
      <c r="G114" s="1008">
        <v>0</v>
      </c>
      <c r="H114" s="1008">
        <v>0</v>
      </c>
      <c r="I114" s="1008">
        <v>0</v>
      </c>
      <c r="J114" s="1487">
        <f>F114</f>
        <v>0</v>
      </c>
    </row>
    <row r="115" spans="1:10" s="688" customFormat="1" ht="26.25" hidden="1" thickBot="1">
      <c r="A115" s="963">
        <v>1160000</v>
      </c>
      <c r="B115" s="780" t="s">
        <v>80</v>
      </c>
      <c r="C115" s="734" t="s">
        <v>358</v>
      </c>
      <c r="D115" s="1021">
        <v>0</v>
      </c>
      <c r="E115" s="1021"/>
      <c r="F115" s="1021">
        <v>0</v>
      </c>
      <c r="G115" s="1010">
        <v>0</v>
      </c>
      <c r="H115" s="1010">
        <v>0</v>
      </c>
      <c r="I115" s="1010">
        <v>0</v>
      </c>
      <c r="J115" s="1487">
        <v>0</v>
      </c>
    </row>
    <row r="116" spans="1:10" s="688" customFormat="1" ht="13.5" hidden="1" thickBot="1">
      <c r="A116" s="935">
        <v>1161000</v>
      </c>
      <c r="B116" s="782" t="s">
        <v>81</v>
      </c>
      <c r="C116" s="783" t="s">
        <v>358</v>
      </c>
      <c r="D116" s="1011">
        <v>0</v>
      </c>
      <c r="E116" s="1011"/>
      <c r="F116" s="1011">
        <v>0</v>
      </c>
      <c r="G116" s="1007">
        <v>0</v>
      </c>
      <c r="H116" s="1007">
        <v>0</v>
      </c>
      <c r="I116" s="1007">
        <v>0</v>
      </c>
      <c r="J116" s="1487">
        <v>0</v>
      </c>
    </row>
    <row r="117" spans="1:10" s="688" customFormat="1" ht="0.75" hidden="1" customHeight="1" thickBot="1">
      <c r="A117" s="935">
        <v>1161100</v>
      </c>
      <c r="B117" s="741" t="s">
        <v>1705</v>
      </c>
      <c r="C117" s="762">
        <v>471100</v>
      </c>
      <c r="D117" s="1011"/>
      <c r="E117" s="1011"/>
      <c r="F117" s="1011"/>
      <c r="G117" s="1007"/>
      <c r="H117" s="1007"/>
      <c r="I117" s="1007"/>
      <c r="J117" s="1487">
        <v>0</v>
      </c>
    </row>
    <row r="118" spans="1:10" s="688" customFormat="1" ht="25.5" hidden="1">
      <c r="A118" s="935">
        <v>1161200</v>
      </c>
      <c r="B118" s="776" t="s">
        <v>1667</v>
      </c>
      <c r="C118" s="762">
        <v>471200</v>
      </c>
      <c r="D118" s="1011"/>
      <c r="E118" s="1011"/>
      <c r="F118" s="1011"/>
      <c r="G118" s="1007"/>
      <c r="H118" s="1007"/>
      <c r="I118" s="1007"/>
      <c r="J118" s="1487">
        <v>0</v>
      </c>
    </row>
    <row r="119" spans="1:10" s="688" customFormat="1" ht="25.5" hidden="1">
      <c r="A119" s="935">
        <v>1162000</v>
      </c>
      <c r="B119" s="782" t="s">
        <v>1125</v>
      </c>
      <c r="C119" s="783" t="s">
        <v>358</v>
      </c>
      <c r="D119" s="1011">
        <v>0</v>
      </c>
      <c r="E119" s="1011"/>
      <c r="F119" s="1011">
        <v>0</v>
      </c>
      <c r="G119" s="1007">
        <v>0</v>
      </c>
      <c r="H119" s="1007">
        <v>0</v>
      </c>
      <c r="I119" s="1007">
        <v>0</v>
      </c>
      <c r="J119" s="1487">
        <v>0</v>
      </c>
    </row>
    <row r="120" spans="1:10" s="688" customFormat="1" ht="25.5" hidden="1">
      <c r="A120" s="935">
        <v>1162100</v>
      </c>
      <c r="B120" s="776" t="s">
        <v>1668</v>
      </c>
      <c r="C120" s="742" t="s">
        <v>130</v>
      </c>
      <c r="D120" s="1011"/>
      <c r="E120" s="1011"/>
      <c r="F120" s="1011"/>
      <c r="G120" s="1007"/>
      <c r="H120" s="1007"/>
      <c r="I120" s="1007"/>
      <c r="J120" s="1487">
        <v>0</v>
      </c>
    </row>
    <row r="121" spans="1:10" s="688" customFormat="1" hidden="1">
      <c r="A121" s="935">
        <v>1162200</v>
      </c>
      <c r="B121" s="776" t="s">
        <v>1669</v>
      </c>
      <c r="C121" s="742" t="s">
        <v>24</v>
      </c>
      <c r="D121" s="1011"/>
      <c r="E121" s="1011"/>
      <c r="F121" s="1011"/>
      <c r="G121" s="1007"/>
      <c r="H121" s="1007"/>
      <c r="I121" s="1007"/>
      <c r="J121" s="1487">
        <v>0</v>
      </c>
    </row>
    <row r="122" spans="1:10" s="688" customFormat="1" ht="25.5" hidden="1">
      <c r="A122" s="935">
        <v>1162300</v>
      </c>
      <c r="B122" s="776" t="s">
        <v>1670</v>
      </c>
      <c r="C122" s="742" t="s">
        <v>26</v>
      </c>
      <c r="D122" s="1011"/>
      <c r="E122" s="1011"/>
      <c r="F122" s="1011"/>
      <c r="G122" s="1007"/>
      <c r="H122" s="1007"/>
      <c r="I122" s="1007"/>
      <c r="J122" s="1487">
        <v>0</v>
      </c>
    </row>
    <row r="123" spans="1:10" s="688" customFormat="1" hidden="1">
      <c r="A123" s="935">
        <v>1162400</v>
      </c>
      <c r="B123" s="776" t="s">
        <v>1671</v>
      </c>
      <c r="C123" s="742" t="s">
        <v>832</v>
      </c>
      <c r="D123" s="1011"/>
      <c r="E123" s="1011"/>
      <c r="F123" s="1011"/>
      <c r="G123" s="1007"/>
      <c r="H123" s="1007"/>
      <c r="I123" s="1007"/>
      <c r="J123" s="1487">
        <v>0</v>
      </c>
    </row>
    <row r="124" spans="1:10" s="688" customFormat="1" ht="25.5" hidden="1">
      <c r="A124" s="935">
        <v>1162500</v>
      </c>
      <c r="B124" s="776" t="s">
        <v>1672</v>
      </c>
      <c r="C124" s="742" t="s">
        <v>834</v>
      </c>
      <c r="D124" s="1011"/>
      <c r="E124" s="1011"/>
      <c r="F124" s="1011"/>
      <c r="G124" s="1007"/>
      <c r="H124" s="1007"/>
      <c r="I124" s="1007"/>
      <c r="J124" s="1487">
        <v>0</v>
      </c>
    </row>
    <row r="125" spans="1:10" s="688" customFormat="1" hidden="1">
      <c r="A125" s="935">
        <v>1162600</v>
      </c>
      <c r="B125" s="776" t="s">
        <v>1673</v>
      </c>
      <c r="C125" s="742" t="s">
        <v>511</v>
      </c>
      <c r="D125" s="1011"/>
      <c r="E125" s="1011"/>
      <c r="F125" s="1011"/>
      <c r="G125" s="1007"/>
      <c r="H125" s="1007"/>
      <c r="I125" s="1007"/>
      <c r="J125" s="1487">
        <v>0</v>
      </c>
    </row>
    <row r="126" spans="1:10" s="688" customFormat="1" ht="25.5" hidden="1">
      <c r="A126" s="935">
        <v>1162700</v>
      </c>
      <c r="B126" s="741" t="s">
        <v>1674</v>
      </c>
      <c r="C126" s="742" t="s">
        <v>513</v>
      </c>
      <c r="D126" s="1011"/>
      <c r="E126" s="1011"/>
      <c r="F126" s="1011"/>
      <c r="G126" s="1007"/>
      <c r="H126" s="1007"/>
      <c r="I126" s="1007"/>
      <c r="J126" s="1487">
        <v>0</v>
      </c>
    </row>
    <row r="127" spans="1:10" s="688" customFormat="1" hidden="1">
      <c r="A127" s="935">
        <v>1162800</v>
      </c>
      <c r="B127" s="776" t="s">
        <v>1675</v>
      </c>
      <c r="C127" s="742" t="s">
        <v>872</v>
      </c>
      <c r="D127" s="1011"/>
      <c r="E127" s="1011"/>
      <c r="F127" s="1011"/>
      <c r="G127" s="1007"/>
      <c r="H127" s="1007"/>
      <c r="I127" s="1007"/>
      <c r="J127" s="1487">
        <v>0</v>
      </c>
    </row>
    <row r="128" spans="1:10" s="688" customFormat="1" hidden="1">
      <c r="A128" s="964">
        <v>1162900</v>
      </c>
      <c r="B128" s="776" t="s">
        <v>1676</v>
      </c>
      <c r="C128" s="742" t="s">
        <v>874</v>
      </c>
      <c r="D128" s="1011"/>
      <c r="E128" s="1011"/>
      <c r="F128" s="1011"/>
      <c r="G128" s="1007"/>
      <c r="H128" s="1007"/>
      <c r="I128" s="1007"/>
      <c r="J128" s="1487">
        <v>0</v>
      </c>
    </row>
    <row r="129" spans="1:12" s="688" customFormat="1" hidden="1">
      <c r="A129" s="964">
        <v>1163000</v>
      </c>
      <c r="B129" s="782" t="s">
        <v>58</v>
      </c>
      <c r="C129" s="771" t="s">
        <v>358</v>
      </c>
      <c r="D129" s="1011">
        <v>0</v>
      </c>
      <c r="E129" s="1011"/>
      <c r="F129" s="1011">
        <v>0</v>
      </c>
      <c r="G129" s="1007">
        <v>0</v>
      </c>
      <c r="H129" s="1007">
        <v>0</v>
      </c>
      <c r="I129" s="1007">
        <v>0</v>
      </c>
      <c r="J129" s="1487">
        <v>0</v>
      </c>
    </row>
    <row r="130" spans="1:12" s="688" customFormat="1" ht="13.5" hidden="1" thickBot="1">
      <c r="A130" s="965">
        <v>1163100</v>
      </c>
      <c r="B130" s="765" t="s">
        <v>798</v>
      </c>
      <c r="C130" s="746" t="s">
        <v>799</v>
      </c>
      <c r="D130" s="1020"/>
      <c r="E130" s="1020"/>
      <c r="F130" s="1020"/>
      <c r="G130" s="1008"/>
      <c r="H130" s="1008"/>
      <c r="I130" s="1008"/>
      <c r="J130" s="1487">
        <v>0</v>
      </c>
    </row>
    <row r="131" spans="1:12" s="688" customFormat="1" ht="17.25" hidden="1" customHeight="1" thickBot="1">
      <c r="A131" s="966">
        <v>1170000</v>
      </c>
      <c r="B131" s="788" t="s">
        <v>875</v>
      </c>
      <c r="C131" s="734" t="s">
        <v>358</v>
      </c>
      <c r="D131" s="1021">
        <f>D138+D137</f>
        <v>0</v>
      </c>
      <c r="E131" s="1021">
        <v>0</v>
      </c>
      <c r="F131" s="1021">
        <f>F138+F137</f>
        <v>0</v>
      </c>
      <c r="G131" s="1010">
        <f>G135</f>
        <v>0</v>
      </c>
      <c r="H131" s="1010">
        <f>H135</f>
        <v>0</v>
      </c>
      <c r="I131" s="1010">
        <f>I135</f>
        <v>0</v>
      </c>
      <c r="J131" s="1487">
        <f>J138+J137</f>
        <v>0</v>
      </c>
    </row>
    <row r="132" spans="1:12" s="688" customFormat="1" ht="0.75" hidden="1" customHeight="1" thickBot="1">
      <c r="A132" s="964">
        <v>1171000</v>
      </c>
      <c r="B132" s="792" t="s">
        <v>215</v>
      </c>
      <c r="C132" s="734" t="s">
        <v>358</v>
      </c>
      <c r="D132" s="1488">
        <v>0</v>
      </c>
      <c r="E132" s="1488"/>
      <c r="F132" s="1488">
        <v>0</v>
      </c>
      <c r="G132" s="1149">
        <v>0</v>
      </c>
      <c r="H132" s="1149">
        <v>0</v>
      </c>
      <c r="I132" s="1149">
        <v>0</v>
      </c>
      <c r="J132" s="1487">
        <v>0</v>
      </c>
    </row>
    <row r="133" spans="1:12" s="688" customFormat="1" ht="38.25" hidden="1">
      <c r="A133" s="964">
        <v>1171100</v>
      </c>
      <c r="B133" s="741" t="s">
        <v>1677</v>
      </c>
      <c r="C133" s="738" t="s">
        <v>479</v>
      </c>
      <c r="D133" s="1011"/>
      <c r="E133" s="1011"/>
      <c r="F133" s="1011"/>
      <c r="G133" s="1007"/>
      <c r="H133" s="1007"/>
      <c r="I133" s="1007"/>
      <c r="J133" s="1487">
        <v>0</v>
      </c>
    </row>
    <row r="134" spans="1:12" s="688" customFormat="1" ht="25.5" hidden="1">
      <c r="A134" s="964">
        <v>1171200</v>
      </c>
      <c r="B134" s="776" t="s">
        <v>1678</v>
      </c>
      <c r="C134" s="794" t="s">
        <v>352</v>
      </c>
      <c r="D134" s="1011"/>
      <c r="E134" s="1011"/>
      <c r="F134" s="1011"/>
      <c r="G134" s="1007"/>
      <c r="H134" s="1007"/>
      <c r="I134" s="1007"/>
      <c r="J134" s="1487">
        <v>0</v>
      </c>
    </row>
    <row r="135" spans="1:12" s="688" customFormat="1" ht="29.25" hidden="1" customHeight="1" thickBot="1">
      <c r="A135" s="935">
        <v>1172000</v>
      </c>
      <c r="B135" s="795" t="s">
        <v>1017</v>
      </c>
      <c r="C135" s="771" t="s">
        <v>358</v>
      </c>
      <c r="D135" s="1021">
        <f>D138+D137</f>
        <v>0</v>
      </c>
      <c r="E135" s="1021">
        <v>0</v>
      </c>
      <c r="F135" s="1021">
        <f>F138+F137</f>
        <v>0</v>
      </c>
      <c r="G135" s="1010">
        <f>G138+G137</f>
        <v>0</v>
      </c>
      <c r="H135" s="1010">
        <f>H138+H137</f>
        <v>0</v>
      </c>
      <c r="I135" s="1010">
        <f>I138+I137</f>
        <v>0</v>
      </c>
      <c r="J135" s="1487">
        <f>F135</f>
        <v>0</v>
      </c>
    </row>
    <row r="136" spans="1:12" s="688" customFormat="1" hidden="1">
      <c r="A136" s="935">
        <v>1172100</v>
      </c>
      <c r="B136" s="763" t="s">
        <v>1102</v>
      </c>
      <c r="C136" s="738" t="s">
        <v>1018</v>
      </c>
      <c r="D136" s="1011"/>
      <c r="E136" s="1011"/>
      <c r="F136" s="1011"/>
      <c r="G136" s="1007"/>
      <c r="H136" s="1007"/>
      <c r="I136" s="1007"/>
      <c r="J136" s="1487">
        <v>0</v>
      </c>
    </row>
    <row r="137" spans="1:12" s="688" customFormat="1" ht="18.75" hidden="1" customHeight="1" thickBot="1">
      <c r="A137" s="935">
        <v>1172200</v>
      </c>
      <c r="B137" s="763" t="s">
        <v>1103</v>
      </c>
      <c r="C137" s="796">
        <v>482200</v>
      </c>
      <c r="D137" s="1011">
        <v>0</v>
      </c>
      <c r="E137" s="1011">
        <v>0</v>
      </c>
      <c r="F137" s="1011">
        <f>D137+E137</f>
        <v>0</v>
      </c>
      <c r="G137" s="1007">
        <v>0</v>
      </c>
      <c r="H137" s="1007">
        <v>0</v>
      </c>
      <c r="I137" s="1007">
        <v>0</v>
      </c>
      <c r="J137" s="1487">
        <f>F137</f>
        <v>0</v>
      </c>
    </row>
    <row r="138" spans="1:12" s="688" customFormat="1" ht="21.75" hidden="1" customHeight="1" thickBot="1">
      <c r="A138" s="935">
        <v>1172300</v>
      </c>
      <c r="B138" s="776" t="s">
        <v>1679</v>
      </c>
      <c r="C138" s="742" t="s">
        <v>1020</v>
      </c>
      <c r="D138" s="1011">
        <v>0</v>
      </c>
      <c r="E138" s="1011">
        <v>0</v>
      </c>
      <c r="F138" s="1011">
        <f>D138+E138</f>
        <v>0</v>
      </c>
      <c r="G138" s="1007">
        <v>0</v>
      </c>
      <c r="H138" s="1007">
        <v>0</v>
      </c>
      <c r="I138" s="1007">
        <v>0</v>
      </c>
      <c r="J138" s="1487">
        <f>F138</f>
        <v>0</v>
      </c>
      <c r="L138" s="688">
        <v>0</v>
      </c>
    </row>
    <row r="139" spans="1:12" s="688" customFormat="1" ht="0.75" hidden="1" customHeight="1" thickBot="1">
      <c r="A139" s="935">
        <v>1172400</v>
      </c>
      <c r="B139" s="797" t="s">
        <v>1680</v>
      </c>
      <c r="C139" s="742" t="s">
        <v>125</v>
      </c>
      <c r="D139" s="1488"/>
      <c r="E139" s="1011"/>
      <c r="F139" s="1488"/>
      <c r="G139" s="1149"/>
      <c r="H139" s="1149"/>
      <c r="I139" s="1149"/>
      <c r="J139" s="1487">
        <v>0</v>
      </c>
    </row>
    <row r="140" spans="1:12" s="688" customFormat="1" ht="27" hidden="1" customHeight="1">
      <c r="A140" s="935">
        <v>1173000</v>
      </c>
      <c r="B140" s="795" t="s">
        <v>126</v>
      </c>
      <c r="C140" s="771" t="s">
        <v>358</v>
      </c>
      <c r="D140" s="1488">
        <v>0</v>
      </c>
      <c r="E140" s="1488"/>
      <c r="F140" s="1488">
        <v>0</v>
      </c>
      <c r="G140" s="1149">
        <v>0</v>
      </c>
      <c r="H140" s="1149">
        <v>0</v>
      </c>
      <c r="I140" s="1149">
        <v>0</v>
      </c>
      <c r="J140" s="1487">
        <v>0</v>
      </c>
    </row>
    <row r="141" spans="1:12" s="688" customFormat="1" ht="24.75" hidden="1" customHeight="1">
      <c r="A141" s="964">
        <v>1173100</v>
      </c>
      <c r="B141" s="798" t="s">
        <v>127</v>
      </c>
      <c r="C141" s="742" t="s">
        <v>1088</v>
      </c>
      <c r="D141" s="1488"/>
      <c r="E141" s="1011"/>
      <c r="F141" s="1488"/>
      <c r="G141" s="1149"/>
      <c r="H141" s="1149"/>
      <c r="I141" s="1149"/>
      <c r="J141" s="1487">
        <v>0</v>
      </c>
    </row>
    <row r="142" spans="1:12" s="688" customFormat="1" ht="42" hidden="1" customHeight="1">
      <c r="A142" s="964">
        <v>1174000</v>
      </c>
      <c r="B142" s="795" t="s">
        <v>1089</v>
      </c>
      <c r="C142" s="771" t="s">
        <v>358</v>
      </c>
      <c r="D142" s="1488">
        <v>0</v>
      </c>
      <c r="E142" s="1488"/>
      <c r="F142" s="1488">
        <v>0</v>
      </c>
      <c r="G142" s="1149">
        <v>0</v>
      </c>
      <c r="H142" s="1149">
        <v>0</v>
      </c>
      <c r="I142" s="1149">
        <v>0</v>
      </c>
      <c r="J142" s="1487">
        <v>0</v>
      </c>
    </row>
    <row r="143" spans="1:12" s="688" customFormat="1" ht="29.25" hidden="1" customHeight="1">
      <c r="A143" s="964">
        <v>1174100</v>
      </c>
      <c r="B143" s="798" t="s">
        <v>1104</v>
      </c>
      <c r="C143" s="742" t="s">
        <v>1090</v>
      </c>
      <c r="D143" s="1488"/>
      <c r="E143" s="1488"/>
      <c r="F143" s="1488"/>
      <c r="G143" s="1149"/>
      <c r="H143" s="1149"/>
      <c r="I143" s="1149"/>
      <c r="J143" s="1487">
        <v>0</v>
      </c>
    </row>
    <row r="144" spans="1:12" s="688" customFormat="1" ht="27.75" hidden="1" customHeight="1">
      <c r="A144" s="964">
        <v>1174200</v>
      </c>
      <c r="B144" s="797" t="s">
        <v>1681</v>
      </c>
      <c r="C144" s="742" t="s">
        <v>447</v>
      </c>
      <c r="D144" s="1488"/>
      <c r="E144" s="1488"/>
      <c r="F144" s="1488"/>
      <c r="G144" s="1149"/>
      <c r="H144" s="1149"/>
      <c r="I144" s="1149"/>
      <c r="J144" s="1487">
        <v>0</v>
      </c>
    </row>
    <row r="145" spans="1:11" s="688" customFormat="1" ht="42" hidden="1" customHeight="1">
      <c r="A145" s="964">
        <v>1175000</v>
      </c>
      <c r="B145" s="795" t="s">
        <v>558</v>
      </c>
      <c r="C145" s="771" t="s">
        <v>358</v>
      </c>
      <c r="D145" s="1488">
        <v>0</v>
      </c>
      <c r="E145" s="1488"/>
      <c r="F145" s="1488">
        <v>0</v>
      </c>
      <c r="G145" s="1149">
        <v>0</v>
      </c>
      <c r="H145" s="1149">
        <v>0</v>
      </c>
      <c r="I145" s="1149">
        <v>0</v>
      </c>
      <c r="J145" s="1487">
        <v>0</v>
      </c>
    </row>
    <row r="146" spans="1:11" s="688" customFormat="1" ht="42" hidden="1" customHeight="1">
      <c r="A146" s="964">
        <v>1175100</v>
      </c>
      <c r="B146" s="797" t="s">
        <v>1682</v>
      </c>
      <c r="C146" s="742" t="s">
        <v>227</v>
      </c>
      <c r="D146" s="1488"/>
      <c r="E146" s="1488"/>
      <c r="F146" s="1488"/>
      <c r="G146" s="1149"/>
      <c r="H146" s="1149"/>
      <c r="I146" s="1149"/>
      <c r="J146" s="1487">
        <v>0</v>
      </c>
    </row>
    <row r="147" spans="1:11" s="688" customFormat="1" ht="21" hidden="1" customHeight="1">
      <c r="A147" s="964">
        <v>1176000</v>
      </c>
      <c r="B147" s="795" t="s">
        <v>228</v>
      </c>
      <c r="C147" s="771" t="s">
        <v>358</v>
      </c>
      <c r="D147" s="1488">
        <v>0</v>
      </c>
      <c r="E147" s="1488"/>
      <c r="F147" s="1488">
        <v>0</v>
      </c>
      <c r="G147" s="1149">
        <v>0</v>
      </c>
      <c r="H147" s="1149">
        <v>0</v>
      </c>
      <c r="I147" s="1149">
        <v>0</v>
      </c>
      <c r="J147" s="1487">
        <v>0</v>
      </c>
    </row>
    <row r="148" spans="1:11" s="688" customFormat="1" ht="3.75" hidden="1" customHeight="1">
      <c r="A148" s="964">
        <v>1176100</v>
      </c>
      <c r="B148" s="797" t="s">
        <v>1683</v>
      </c>
      <c r="C148" s="742" t="s">
        <v>8</v>
      </c>
      <c r="D148" s="1488"/>
      <c r="E148" s="1011"/>
      <c r="F148" s="1488"/>
      <c r="G148" s="1149"/>
      <c r="H148" s="1149"/>
      <c r="I148" s="1149"/>
      <c r="J148" s="1487">
        <v>0</v>
      </c>
    </row>
    <row r="149" spans="1:11" s="688" customFormat="1" ht="0.75" hidden="1" customHeight="1" thickBot="1">
      <c r="A149" s="964">
        <v>1177000</v>
      </c>
      <c r="B149" s="795" t="s">
        <v>587</v>
      </c>
      <c r="C149" s="771" t="s">
        <v>358</v>
      </c>
      <c r="D149" s="1488">
        <v>0</v>
      </c>
      <c r="E149" s="1488"/>
      <c r="F149" s="1488">
        <v>0</v>
      </c>
      <c r="G149" s="1149">
        <v>0</v>
      </c>
      <c r="H149" s="1149">
        <v>0</v>
      </c>
      <c r="I149" s="1149">
        <v>0</v>
      </c>
      <c r="J149" s="1487">
        <v>0</v>
      </c>
    </row>
    <row r="150" spans="1:11" s="688" customFormat="1" ht="42" hidden="1" customHeight="1">
      <c r="A150" s="965">
        <v>1177100</v>
      </c>
      <c r="B150" s="799" t="s">
        <v>1684</v>
      </c>
      <c r="C150" s="746" t="s">
        <v>259</v>
      </c>
      <c r="D150" s="1020"/>
      <c r="E150" s="1020"/>
      <c r="F150" s="1020"/>
      <c r="G150" s="1008"/>
      <c r="H150" s="1008"/>
      <c r="I150" s="1008"/>
      <c r="J150" s="1487">
        <v>0</v>
      </c>
    </row>
    <row r="151" spans="1:11" s="688" customFormat="1" ht="23.25" customHeight="1" thickBot="1">
      <c r="A151" s="968" t="s">
        <v>262</v>
      </c>
      <c r="B151" s="806" t="s">
        <v>648</v>
      </c>
      <c r="C151" s="807" t="s">
        <v>358</v>
      </c>
      <c r="D151" s="1492">
        <f t="shared" ref="D151:J151" si="2">D152</f>
        <v>0</v>
      </c>
      <c r="E151" s="1492">
        <f t="shared" si="2"/>
        <v>0</v>
      </c>
      <c r="F151" s="1492">
        <f t="shared" si="2"/>
        <v>0</v>
      </c>
      <c r="G151" s="1159">
        <f t="shared" si="2"/>
        <v>0</v>
      </c>
      <c r="H151" s="1159">
        <f t="shared" si="2"/>
        <v>0</v>
      </c>
      <c r="I151" s="1159">
        <f t="shared" si="2"/>
        <v>0</v>
      </c>
      <c r="J151" s="1487">
        <f t="shared" si="2"/>
        <v>0</v>
      </c>
    </row>
    <row r="152" spans="1:11" s="688" customFormat="1" ht="13.5" customHeight="1">
      <c r="A152" s="966" t="s">
        <v>650</v>
      </c>
      <c r="B152" s="815" t="s">
        <v>651</v>
      </c>
      <c r="C152" s="734" t="s">
        <v>358</v>
      </c>
      <c r="D152" s="1021">
        <f>SUM(D153:D158)</f>
        <v>0</v>
      </c>
      <c r="E152" s="1021">
        <f>E156+E157+E158+E155</f>
        <v>0</v>
      </c>
      <c r="F152" s="1021">
        <f>SUM(F153:F158)</f>
        <v>0</v>
      </c>
      <c r="G152" s="1010">
        <f>SUM(G153:G158)</f>
        <v>0</v>
      </c>
      <c r="H152" s="1010">
        <f>+SUM(H153:H158)</f>
        <v>0</v>
      </c>
      <c r="I152" s="1010">
        <f>SUM(I153:I158)</f>
        <v>0</v>
      </c>
      <c r="J152" s="1487">
        <f t="shared" ref="J152:J159" si="3">F152</f>
        <v>0</v>
      </c>
    </row>
    <row r="153" spans="1:11" s="688" customFormat="1" ht="21.75" hidden="1" customHeight="1">
      <c r="A153" s="964" t="s">
        <v>652</v>
      </c>
      <c r="B153" s="797" t="s">
        <v>1685</v>
      </c>
      <c r="C153" s="971" t="s">
        <v>987</v>
      </c>
      <c r="D153" s="1488"/>
      <c r="E153" s="1011"/>
      <c r="F153" s="1488"/>
      <c r="G153" s="1149"/>
      <c r="H153" s="1149"/>
      <c r="I153" s="1149"/>
      <c r="J153" s="1487">
        <f t="shared" si="3"/>
        <v>0</v>
      </c>
    </row>
    <row r="154" spans="1:11" s="688" customFormat="1" ht="24" hidden="1" customHeight="1">
      <c r="A154" s="964" t="s">
        <v>988</v>
      </c>
      <c r="B154" s="797" t="s">
        <v>1686</v>
      </c>
      <c r="C154" s="971" t="s">
        <v>965</v>
      </c>
      <c r="D154" s="1488">
        <v>0</v>
      </c>
      <c r="E154" s="1011"/>
      <c r="F154" s="1488">
        <f t="shared" ref="F154:F159" si="4">D154+E154</f>
        <v>0</v>
      </c>
      <c r="G154" s="1149">
        <v>0</v>
      </c>
      <c r="H154" s="1149">
        <v>0</v>
      </c>
      <c r="I154" s="1149">
        <v>0</v>
      </c>
      <c r="J154" s="1487">
        <f t="shared" si="3"/>
        <v>0</v>
      </c>
    </row>
    <row r="155" spans="1:11" s="688" customFormat="1" ht="25.5" hidden="1">
      <c r="A155" s="964" t="s">
        <v>966</v>
      </c>
      <c r="B155" s="797" t="s">
        <v>1687</v>
      </c>
      <c r="C155" s="971" t="s">
        <v>968</v>
      </c>
      <c r="D155" s="1493">
        <v>0</v>
      </c>
      <c r="E155" s="1533">
        <v>0</v>
      </c>
      <c r="F155" s="1493">
        <f t="shared" si="4"/>
        <v>0</v>
      </c>
      <c r="G155" s="1494">
        <v>0</v>
      </c>
      <c r="H155" s="1495">
        <v>0</v>
      </c>
      <c r="I155" s="1495">
        <v>0</v>
      </c>
      <c r="J155" s="1496">
        <f t="shared" si="3"/>
        <v>0</v>
      </c>
    </row>
    <row r="156" spans="1:11" s="688" customFormat="1" ht="27" hidden="1" customHeight="1">
      <c r="A156" s="973" t="s">
        <v>969</v>
      </c>
      <c r="B156" s="797" t="s">
        <v>1688</v>
      </c>
      <c r="C156" s="971" t="s">
        <v>1099</v>
      </c>
      <c r="D156" s="1488">
        <v>0</v>
      </c>
      <c r="E156" s="1011">
        <v>0</v>
      </c>
      <c r="F156" s="1488">
        <f t="shared" si="4"/>
        <v>0</v>
      </c>
      <c r="G156" s="1149">
        <v>0</v>
      </c>
      <c r="H156" s="1149">
        <v>0</v>
      </c>
      <c r="I156" s="1488">
        <v>0</v>
      </c>
      <c r="J156" s="1487">
        <f t="shared" si="3"/>
        <v>0</v>
      </c>
    </row>
    <row r="157" spans="1:11" s="688" customFormat="1" ht="25.5" hidden="1" customHeight="1">
      <c r="A157" s="973" t="s">
        <v>138</v>
      </c>
      <c r="B157" s="798" t="s">
        <v>139</v>
      </c>
      <c r="C157" s="971" t="s">
        <v>140</v>
      </c>
      <c r="D157" s="1488">
        <v>0</v>
      </c>
      <c r="E157" s="1011">
        <v>0</v>
      </c>
      <c r="F157" s="1488">
        <f t="shared" si="4"/>
        <v>0</v>
      </c>
      <c r="G157" s="1149">
        <v>0</v>
      </c>
      <c r="H157" s="1149">
        <v>0</v>
      </c>
      <c r="I157" s="1149">
        <v>0</v>
      </c>
      <c r="J157" s="1487">
        <f t="shared" si="3"/>
        <v>0</v>
      </c>
    </row>
    <row r="158" spans="1:11" s="688" customFormat="1" ht="19.5" hidden="1" customHeight="1">
      <c r="A158" s="973" t="s">
        <v>141</v>
      </c>
      <c r="B158" s="797" t="s">
        <v>1689</v>
      </c>
      <c r="C158" s="971" t="s">
        <v>897</v>
      </c>
      <c r="D158" s="1488">
        <v>0</v>
      </c>
      <c r="E158" s="1011">
        <v>0</v>
      </c>
      <c r="F158" s="1488">
        <f t="shared" si="4"/>
        <v>0</v>
      </c>
      <c r="G158" s="1149">
        <v>0</v>
      </c>
      <c r="H158" s="1149">
        <v>0</v>
      </c>
      <c r="I158" s="1149">
        <v>0</v>
      </c>
      <c r="J158" s="1487">
        <f t="shared" si="3"/>
        <v>0</v>
      </c>
    </row>
    <row r="159" spans="1:11" s="688" customFormat="1" hidden="1">
      <c r="A159" s="973" t="s">
        <v>898</v>
      </c>
      <c r="B159" s="797" t="s">
        <v>1690</v>
      </c>
      <c r="C159" s="971" t="s">
        <v>900</v>
      </c>
      <c r="D159" s="1488">
        <v>0</v>
      </c>
      <c r="E159" s="1011">
        <v>0</v>
      </c>
      <c r="F159" s="1488">
        <f t="shared" si="4"/>
        <v>0</v>
      </c>
      <c r="G159" s="1149">
        <v>0</v>
      </c>
      <c r="H159" s="1149">
        <v>0</v>
      </c>
      <c r="I159" s="1149">
        <v>0</v>
      </c>
      <c r="J159" s="1487">
        <f t="shared" si="3"/>
        <v>0</v>
      </c>
      <c r="K159" s="1001"/>
    </row>
    <row r="160" spans="1:11" s="688" customFormat="1" hidden="1">
      <c r="A160" s="974" t="s">
        <v>800</v>
      </c>
      <c r="B160" s="975" t="s">
        <v>1691</v>
      </c>
      <c r="C160" s="976" t="s">
        <v>657</v>
      </c>
      <c r="D160" s="1488"/>
      <c r="E160" s="1011"/>
      <c r="F160" s="1149"/>
      <c r="G160" s="1149"/>
      <c r="H160" s="1149"/>
      <c r="I160" s="1149"/>
      <c r="J160" s="1487">
        <v>0</v>
      </c>
    </row>
    <row r="161" spans="1:10" s="688" customFormat="1" hidden="1">
      <c r="A161" s="940" t="s">
        <v>801</v>
      </c>
      <c r="B161" s="977" t="s">
        <v>1063</v>
      </c>
      <c r="C161" s="944" t="s">
        <v>1064</v>
      </c>
      <c r="D161" s="1488"/>
      <c r="E161" s="1011"/>
      <c r="F161" s="1149"/>
      <c r="G161" s="1149"/>
      <c r="H161" s="1149"/>
      <c r="I161" s="1149"/>
      <c r="J161" s="1487">
        <v>0</v>
      </c>
    </row>
    <row r="162" spans="1:10" s="688" customFormat="1" hidden="1">
      <c r="A162" s="940" t="s">
        <v>1065</v>
      </c>
      <c r="B162" s="977" t="s">
        <v>1066</v>
      </c>
      <c r="C162" s="944" t="s">
        <v>1067</v>
      </c>
      <c r="D162" s="1488"/>
      <c r="E162" s="1011"/>
      <c r="F162" s="1149"/>
      <c r="G162" s="1149"/>
      <c r="H162" s="1149"/>
      <c r="I162" s="1149"/>
      <c r="J162" s="1487">
        <v>0</v>
      </c>
    </row>
    <row r="163" spans="1:10" s="688" customFormat="1" hidden="1">
      <c r="A163" s="978" t="s">
        <v>658</v>
      </c>
      <c r="B163" s="979" t="s">
        <v>659</v>
      </c>
      <c r="C163" s="980" t="s">
        <v>358</v>
      </c>
      <c r="D163" s="1488">
        <v>0</v>
      </c>
      <c r="E163" s="1488"/>
      <c r="F163" s="1149">
        <v>0</v>
      </c>
      <c r="G163" s="1149">
        <v>0</v>
      </c>
      <c r="H163" s="1149">
        <v>0</v>
      </c>
      <c r="I163" s="1149">
        <v>0</v>
      </c>
      <c r="J163" s="1487">
        <v>0</v>
      </c>
    </row>
    <row r="164" spans="1:10" hidden="1">
      <c r="A164" s="973" t="s">
        <v>660</v>
      </c>
      <c r="B164" s="798" t="s">
        <v>661</v>
      </c>
      <c r="C164" s="971" t="s">
        <v>662</v>
      </c>
      <c r="D164" s="1488"/>
      <c r="E164" s="1011"/>
      <c r="F164" s="1149"/>
      <c r="G164" s="1149"/>
      <c r="H164" s="1149"/>
      <c r="I164" s="1149"/>
      <c r="J164" s="1487">
        <v>0</v>
      </c>
    </row>
    <row r="165" spans="1:10" hidden="1">
      <c r="A165" s="973" t="s">
        <v>663</v>
      </c>
      <c r="B165" s="798" t="s">
        <v>664</v>
      </c>
      <c r="C165" s="971" t="s">
        <v>665</v>
      </c>
      <c r="D165" s="1488"/>
      <c r="E165" s="1011"/>
      <c r="F165" s="1149"/>
      <c r="G165" s="1149"/>
      <c r="H165" s="1149"/>
      <c r="I165" s="1149"/>
      <c r="J165" s="1487">
        <v>0</v>
      </c>
    </row>
    <row r="166" spans="1:10" ht="25.5" hidden="1">
      <c r="A166" s="973" t="s">
        <v>666</v>
      </c>
      <c r="B166" s="797" t="s">
        <v>1692</v>
      </c>
      <c r="C166" s="971" t="s">
        <v>314</v>
      </c>
      <c r="D166" s="1488"/>
      <c r="E166" s="1011"/>
      <c r="F166" s="1149"/>
      <c r="G166" s="1149"/>
      <c r="H166" s="1149"/>
      <c r="I166" s="1149"/>
      <c r="J166" s="1487">
        <v>0</v>
      </c>
    </row>
    <row r="167" spans="1:10" hidden="1">
      <c r="A167" s="973" t="s">
        <v>315</v>
      </c>
      <c r="B167" s="797" t="s">
        <v>1693</v>
      </c>
      <c r="C167" s="971" t="s">
        <v>317</v>
      </c>
      <c r="D167" s="1488"/>
      <c r="E167" s="1011"/>
      <c r="F167" s="1149"/>
      <c r="G167" s="1149"/>
      <c r="H167" s="1149"/>
      <c r="I167" s="1149"/>
      <c r="J167" s="1487">
        <v>0</v>
      </c>
    </row>
    <row r="168" spans="1:10" hidden="1">
      <c r="A168" s="973" t="s">
        <v>318</v>
      </c>
      <c r="B168" s="795" t="s">
        <v>319</v>
      </c>
      <c r="C168" s="783" t="s">
        <v>358</v>
      </c>
      <c r="D168" s="1488">
        <v>0</v>
      </c>
      <c r="E168" s="1488"/>
      <c r="F168" s="1149">
        <v>0</v>
      </c>
      <c r="G168" s="1149">
        <v>0</v>
      </c>
      <c r="H168" s="1149">
        <v>0</v>
      </c>
      <c r="I168" s="1149">
        <v>0</v>
      </c>
      <c r="J168" s="1487">
        <v>0</v>
      </c>
    </row>
    <row r="169" spans="1:10" hidden="1">
      <c r="A169" s="973" t="s">
        <v>320</v>
      </c>
      <c r="B169" s="798" t="s">
        <v>1105</v>
      </c>
      <c r="C169" s="971" t="s">
        <v>321</v>
      </c>
      <c r="D169" s="1488"/>
      <c r="E169" s="1011"/>
      <c r="F169" s="1149"/>
      <c r="G169" s="1149"/>
      <c r="H169" s="1149"/>
      <c r="I169" s="1149"/>
      <c r="J169" s="1487">
        <v>0</v>
      </c>
    </row>
    <row r="170" spans="1:10">
      <c r="A170" s="981" t="s">
        <v>322</v>
      </c>
      <c r="B170" s="822" t="s">
        <v>1068</v>
      </c>
      <c r="C170" s="783" t="s">
        <v>358</v>
      </c>
      <c r="D170" s="1488">
        <v>0</v>
      </c>
      <c r="E170" s="1488"/>
      <c r="F170" s="1149">
        <v>0</v>
      </c>
      <c r="G170" s="1149">
        <v>0</v>
      </c>
      <c r="H170" s="1149">
        <v>0</v>
      </c>
      <c r="I170" s="1149">
        <v>0</v>
      </c>
      <c r="J170" s="1487">
        <v>0</v>
      </c>
    </row>
    <row r="171" spans="1:10" ht="2.25" customHeight="1" thickBot="1">
      <c r="A171" s="973" t="s">
        <v>324</v>
      </c>
      <c r="B171" s="798" t="s">
        <v>1106</v>
      </c>
      <c r="C171" s="971" t="s">
        <v>325</v>
      </c>
      <c r="D171" s="1149"/>
      <c r="E171" s="1488"/>
      <c r="F171" s="1149"/>
      <c r="G171" s="1149"/>
      <c r="H171" s="1149"/>
      <c r="I171" s="1149"/>
      <c r="J171" s="1487">
        <v>0</v>
      </c>
    </row>
    <row r="172" spans="1:10" ht="13.5" hidden="1" thickBot="1">
      <c r="A172" s="973" t="s">
        <v>326</v>
      </c>
      <c r="B172" s="798" t="s">
        <v>1107</v>
      </c>
      <c r="C172" s="971" t="s">
        <v>327</v>
      </c>
      <c r="D172" s="1149"/>
      <c r="E172" s="1488"/>
      <c r="F172" s="1149"/>
      <c r="G172" s="1149"/>
      <c r="H172" s="1149"/>
      <c r="I172" s="1149"/>
      <c r="J172" s="1149"/>
    </row>
    <row r="173" spans="1:10" ht="13.5" hidden="1" thickBot="1">
      <c r="A173" s="973" t="s">
        <v>328</v>
      </c>
      <c r="B173" s="797" t="s">
        <v>1694</v>
      </c>
      <c r="C173" s="971" t="s">
        <v>330</v>
      </c>
      <c r="D173" s="1149"/>
      <c r="E173" s="1488"/>
      <c r="F173" s="1149"/>
      <c r="G173" s="1149"/>
      <c r="H173" s="1149"/>
      <c r="I173" s="1149"/>
      <c r="J173" s="1149"/>
    </row>
    <row r="174" spans="1:10" ht="13.5" hidden="1" thickBot="1">
      <c r="A174" s="982">
        <v>1244000</v>
      </c>
      <c r="B174" s="983" t="s">
        <v>1706</v>
      </c>
      <c r="C174" s="976" t="s">
        <v>1134</v>
      </c>
      <c r="D174" s="1150"/>
      <c r="E174" s="1489"/>
      <c r="F174" s="1150"/>
      <c r="G174" s="1150"/>
      <c r="H174" s="1150"/>
      <c r="I174" s="1150"/>
      <c r="J174" s="1150"/>
    </row>
    <row r="175" spans="1:10" ht="23.25" customHeight="1" thickBot="1">
      <c r="A175" s="984">
        <v>1000000</v>
      </c>
      <c r="B175" s="985" t="s">
        <v>348</v>
      </c>
      <c r="C175" s="986" t="s">
        <v>358</v>
      </c>
      <c r="D175" s="1159">
        <f>D32+D151</f>
        <v>0</v>
      </c>
      <c r="E175" s="1492">
        <f t="shared" ref="E175:J175" si="5">E32+E151</f>
        <v>0</v>
      </c>
      <c r="F175" s="1159">
        <f t="shared" si="5"/>
        <v>0</v>
      </c>
      <c r="G175" s="1159">
        <f t="shared" si="5"/>
        <v>0</v>
      </c>
      <c r="H175" s="1159">
        <f t="shared" si="5"/>
        <v>0</v>
      </c>
      <c r="I175" s="1159">
        <f t="shared" si="5"/>
        <v>0</v>
      </c>
      <c r="J175" s="1492">
        <f t="shared" si="5"/>
        <v>0</v>
      </c>
    </row>
    <row r="176" spans="1:10" ht="18" hidden="1" customHeight="1">
      <c r="A176" s="2617"/>
      <c r="B176" s="2617"/>
      <c r="C176" s="2617"/>
      <c r="D176" s="2617"/>
      <c r="E176" s="2617"/>
      <c r="F176" s="2617"/>
      <c r="G176" s="2617"/>
      <c r="H176" s="2617"/>
      <c r="I176" s="2617"/>
      <c r="J176" s="2617"/>
    </row>
    <row r="177" spans="1:10">
      <c r="A177" s="2594" t="s">
        <v>2192</v>
      </c>
      <c r="B177" s="2594"/>
      <c r="C177" s="2594"/>
      <c r="D177" s="2594"/>
      <c r="E177" s="2594"/>
      <c r="F177" s="2594"/>
      <c r="G177" s="2594"/>
      <c r="H177" s="2594"/>
      <c r="I177" s="2594"/>
      <c r="J177" s="2594"/>
    </row>
    <row r="178" spans="1:10">
      <c r="A178" s="2625" t="s">
        <v>1114</v>
      </c>
      <c r="B178" s="2625"/>
      <c r="C178" s="2625"/>
      <c r="D178" s="2625"/>
      <c r="E178" s="2625"/>
      <c r="F178" s="2625"/>
      <c r="G178" s="2625"/>
      <c r="H178" s="2625"/>
      <c r="I178" s="2625"/>
      <c r="J178" s="2625"/>
    </row>
    <row r="179" spans="1:10" ht="14.25">
      <c r="A179" s="2594" t="s">
        <v>1715</v>
      </c>
      <c r="B179" s="2594"/>
      <c r="C179" s="2594"/>
      <c r="D179" s="2594"/>
      <c r="E179" s="2594"/>
      <c r="F179" s="2594"/>
      <c r="G179" s="2594"/>
      <c r="H179" s="2594"/>
      <c r="I179" s="2594"/>
      <c r="J179" s="2594"/>
    </row>
    <row r="180" spans="1:10">
      <c r="A180" s="2623" t="s">
        <v>992</v>
      </c>
      <c r="B180" s="2623"/>
      <c r="C180" s="2623"/>
      <c r="D180" s="2623"/>
      <c r="E180" s="2623"/>
      <c r="F180" s="2623"/>
      <c r="G180" s="2623"/>
      <c r="H180" s="2623"/>
      <c r="I180" s="2623"/>
      <c r="J180" s="2623"/>
    </row>
    <row r="181" spans="1:10" ht="14.25">
      <c r="A181" s="2624"/>
      <c r="B181" s="2624"/>
      <c r="C181" s="2624"/>
      <c r="D181" s="2624"/>
      <c r="E181" s="2624"/>
      <c r="F181" s="2624"/>
      <c r="G181" s="2624"/>
      <c r="H181" s="2624"/>
      <c r="I181" s="2624"/>
      <c r="J181" s="2624"/>
    </row>
    <row r="182" spans="1:10">
      <c r="A182" s="2594" t="s">
        <v>993</v>
      </c>
      <c r="B182" s="2594"/>
      <c r="C182" s="2594"/>
      <c r="D182" s="2594"/>
      <c r="E182" s="2594"/>
      <c r="F182" s="2594"/>
      <c r="G182" s="2594"/>
      <c r="H182" s="2594"/>
      <c r="I182" s="2594"/>
      <c r="J182" s="2594"/>
    </row>
    <row r="183" spans="1:10" s="626" customFormat="1" ht="14.25">
      <c r="A183" s="832" t="s">
        <v>2075</v>
      </c>
      <c r="B183" s="832"/>
      <c r="C183" s="833"/>
      <c r="D183" s="832"/>
      <c r="E183" s="1679"/>
      <c r="F183" s="832"/>
      <c r="G183" s="832" t="s">
        <v>1147</v>
      </c>
      <c r="H183" s="832"/>
      <c r="I183" s="832"/>
      <c r="J183" s="832"/>
    </row>
    <row r="184" spans="1:10" s="626" customFormat="1" ht="14.25">
      <c r="A184" s="834" t="s">
        <v>1700</v>
      </c>
      <c r="B184" s="833" t="s">
        <v>642</v>
      </c>
      <c r="C184" s="836"/>
      <c r="D184" s="678"/>
      <c r="E184" s="1680" t="s">
        <v>309</v>
      </c>
      <c r="F184" s="678"/>
      <c r="G184" s="675" t="s">
        <v>310</v>
      </c>
      <c r="H184" s="678"/>
      <c r="I184" s="678"/>
      <c r="J184" s="834"/>
    </row>
    <row r="185" spans="1:10">
      <c r="A185" s="2600"/>
      <c r="B185" s="2600"/>
      <c r="C185" s="2600"/>
      <c r="D185" s="2600"/>
      <c r="E185" s="2600"/>
      <c r="F185" s="2600"/>
      <c r="G185" s="2600"/>
      <c r="H185" s="2600"/>
      <c r="I185" s="2600"/>
      <c r="J185" s="2600"/>
    </row>
    <row r="186" spans="1:10">
      <c r="A186" s="2626"/>
      <c r="B186" s="2626"/>
      <c r="C186" s="2626"/>
      <c r="D186" s="2626"/>
      <c r="E186" s="2626"/>
      <c r="F186" s="2626"/>
      <c r="G186" s="2626"/>
      <c r="H186" s="2626"/>
      <c r="I186" s="2626"/>
      <c r="J186" s="2626"/>
    </row>
    <row r="187" spans="1:10">
      <c r="A187" s="2626"/>
      <c r="B187" s="2626"/>
      <c r="C187" s="2626"/>
      <c r="D187" s="2626"/>
      <c r="E187" s="2626"/>
      <c r="F187" s="2626"/>
      <c r="G187" s="2626"/>
      <c r="H187" s="2626"/>
      <c r="I187" s="2626"/>
      <c r="J187" s="2626"/>
    </row>
    <row r="188" spans="1:10">
      <c r="A188" s="2626"/>
      <c r="B188" s="2626"/>
      <c r="C188" s="2626"/>
      <c r="D188" s="2626"/>
      <c r="E188" s="2626"/>
      <c r="F188" s="2626"/>
      <c r="G188" s="2626"/>
      <c r="H188" s="2626"/>
      <c r="I188" s="2626"/>
      <c r="J188" s="2626"/>
    </row>
    <row r="189" spans="1:10">
      <c r="A189" s="2626"/>
      <c r="B189" s="2626"/>
      <c r="C189" s="2626"/>
      <c r="D189" s="2626"/>
      <c r="E189" s="2626"/>
      <c r="F189" s="2626"/>
      <c r="G189" s="2626"/>
      <c r="H189" s="2626"/>
      <c r="I189" s="2626"/>
      <c r="J189" s="2626"/>
    </row>
    <row r="190" spans="1:10">
      <c r="A190" s="987"/>
      <c r="B190" s="987"/>
      <c r="C190" s="987"/>
      <c r="D190" s="987"/>
      <c r="E190" s="1528"/>
      <c r="F190" s="987"/>
      <c r="G190" s="987"/>
      <c r="H190" s="987"/>
      <c r="I190" s="987"/>
      <c r="J190" s="988"/>
    </row>
    <row r="191" spans="1:10">
      <c r="A191" s="2626"/>
      <c r="B191" s="2626"/>
      <c r="C191" s="2626"/>
      <c r="D191" s="2626"/>
      <c r="E191" s="2626"/>
      <c r="F191" s="2626"/>
      <c r="G191" s="2626"/>
      <c r="H191" s="2626"/>
      <c r="I191" s="2626"/>
      <c r="J191" s="2626"/>
    </row>
    <row r="192" spans="1:10">
      <c r="A192" s="2626"/>
      <c r="B192" s="2626"/>
      <c r="C192" s="2626"/>
      <c r="D192" s="2626"/>
      <c r="E192" s="2626"/>
      <c r="F192" s="2626"/>
      <c r="G192" s="2626"/>
      <c r="H192" s="2626"/>
      <c r="I192" s="2626"/>
      <c r="J192" s="2626"/>
    </row>
    <row r="193" spans="1:10">
      <c r="A193" s="2626"/>
      <c r="B193" s="2626"/>
      <c r="C193" s="2626"/>
      <c r="D193" s="2626"/>
      <c r="E193" s="2626"/>
      <c r="F193" s="2626"/>
      <c r="G193" s="2626"/>
      <c r="H193" s="2626"/>
      <c r="I193" s="2626"/>
      <c r="J193" s="2626"/>
    </row>
    <row r="194" spans="1:10">
      <c r="A194" s="2626"/>
      <c r="B194" s="2626"/>
      <c r="C194" s="2626"/>
      <c r="D194" s="2626"/>
      <c r="E194" s="2626"/>
      <c r="F194" s="2626"/>
      <c r="G194" s="2626"/>
      <c r="H194" s="2626"/>
      <c r="I194" s="2626"/>
      <c r="J194" s="2626"/>
    </row>
    <row r="195" spans="1:10">
      <c r="A195" s="987"/>
      <c r="B195" s="987"/>
      <c r="C195" s="987"/>
      <c r="D195" s="987"/>
      <c r="E195" s="1528"/>
      <c r="F195" s="987"/>
      <c r="G195" s="987"/>
      <c r="H195" s="987"/>
      <c r="I195" s="987"/>
      <c r="J195" s="987"/>
    </row>
    <row r="196" spans="1:10">
      <c r="A196" s="2626"/>
      <c r="B196" s="2626"/>
      <c r="C196" s="2626"/>
      <c r="D196" s="2626"/>
      <c r="E196" s="2626"/>
      <c r="F196" s="2626"/>
      <c r="G196" s="2626"/>
      <c r="H196" s="2626"/>
      <c r="I196" s="2626"/>
      <c r="J196" s="2626"/>
    </row>
    <row r="197" spans="1:10">
      <c r="A197" s="987"/>
      <c r="B197" s="987"/>
      <c r="C197" s="987"/>
      <c r="D197" s="987"/>
      <c r="E197" s="1528"/>
      <c r="F197" s="989"/>
      <c r="G197" s="989"/>
      <c r="H197" s="989"/>
      <c r="I197" s="989"/>
      <c r="J197" s="989"/>
    </row>
    <row r="198" spans="1:10">
      <c r="A198" s="2626"/>
      <c r="B198" s="2626"/>
      <c r="C198" s="2626"/>
      <c r="D198" s="2626"/>
      <c r="E198" s="2626"/>
      <c r="F198" s="2626"/>
      <c r="G198" s="2626"/>
      <c r="H198" s="2626"/>
      <c r="I198" s="2626"/>
      <c r="J198" s="2626"/>
    </row>
    <row r="199" spans="1:10">
      <c r="A199" s="987"/>
      <c r="B199" s="987"/>
      <c r="C199" s="987"/>
      <c r="D199" s="987"/>
      <c r="E199" s="1528"/>
      <c r="F199" s="987"/>
      <c r="G199" s="987"/>
      <c r="H199" s="987"/>
      <c r="I199" s="987"/>
      <c r="J199" s="987"/>
    </row>
    <row r="200" spans="1:10">
      <c r="A200" s="2626"/>
      <c r="B200" s="2626"/>
      <c r="C200" s="2626"/>
      <c r="D200" s="2626"/>
      <c r="E200" s="2626"/>
      <c r="F200" s="2626"/>
      <c r="G200" s="2626"/>
      <c r="H200" s="2626"/>
      <c r="I200" s="2626"/>
      <c r="J200" s="2626"/>
    </row>
    <row r="201" spans="1:10">
      <c r="A201" s="987"/>
      <c r="B201" s="987"/>
      <c r="C201" s="987"/>
      <c r="D201" s="987"/>
      <c r="E201" s="1528"/>
      <c r="F201" s="987"/>
      <c r="G201" s="987"/>
      <c r="H201" s="987"/>
      <c r="I201" s="987"/>
      <c r="J201" s="987"/>
    </row>
    <row r="202" spans="1:10">
      <c r="A202" s="2626" t="s">
        <v>53</v>
      </c>
      <c r="B202" s="2626"/>
      <c r="C202" s="2626"/>
      <c r="D202" s="2626"/>
      <c r="E202" s="2626"/>
      <c r="F202" s="2626"/>
      <c r="G202" s="2626"/>
      <c r="H202" s="2626"/>
      <c r="I202" s="2626"/>
      <c r="J202" s="2626"/>
    </row>
    <row r="203" spans="1:10">
      <c r="A203" s="2628" t="s">
        <v>1709</v>
      </c>
      <c r="B203" s="2628"/>
      <c r="C203" s="2628"/>
      <c r="D203" s="2628"/>
      <c r="E203" s="2628"/>
      <c r="F203" s="2628"/>
      <c r="G203" s="2628"/>
      <c r="H203" s="2628"/>
      <c r="I203" s="2628"/>
      <c r="J203" s="2628"/>
    </row>
    <row r="204" spans="1:10">
      <c r="A204" s="2628" t="s">
        <v>1710</v>
      </c>
      <c r="B204" s="2628"/>
      <c r="C204" s="2628"/>
      <c r="D204" s="2628"/>
      <c r="E204" s="2628"/>
      <c r="F204" s="2628"/>
      <c r="G204" s="2628"/>
      <c r="H204" s="2628"/>
      <c r="I204" s="2628"/>
      <c r="J204" s="2628"/>
    </row>
    <row r="205" spans="1:10">
      <c r="A205" s="2628" t="s">
        <v>1711</v>
      </c>
      <c r="B205" s="2628"/>
      <c r="C205" s="2628"/>
      <c r="D205" s="2628"/>
      <c r="E205" s="2628"/>
      <c r="F205" s="2628"/>
      <c r="G205" s="2628"/>
      <c r="H205" s="2628"/>
      <c r="I205" s="2628"/>
      <c r="J205" s="2628"/>
    </row>
    <row r="206" spans="1:10">
      <c r="A206" s="987" t="s">
        <v>932</v>
      </c>
      <c r="B206" s="990"/>
      <c r="C206" s="990"/>
      <c r="D206" s="990"/>
      <c r="E206" s="1466"/>
      <c r="F206" s="990"/>
      <c r="G206" s="990"/>
      <c r="H206" s="990"/>
      <c r="I206" s="990"/>
      <c r="J206" s="990"/>
    </row>
    <row r="207" spans="1:10">
      <c r="A207" s="2628" t="s">
        <v>1712</v>
      </c>
      <c r="B207" s="2628"/>
      <c r="C207" s="2628"/>
      <c r="D207" s="2628"/>
      <c r="E207" s="2628"/>
      <c r="F207" s="2628"/>
      <c r="G207" s="2628"/>
      <c r="H207" s="2628"/>
      <c r="I207" s="2628"/>
      <c r="J207" s="2628"/>
    </row>
    <row r="208" spans="1:10">
      <c r="A208" s="2594" t="s">
        <v>675</v>
      </c>
      <c r="B208" s="2594"/>
      <c r="C208" s="2594"/>
      <c r="D208" s="2594"/>
      <c r="E208" s="2594"/>
      <c r="F208" s="2594"/>
      <c r="G208" s="2594"/>
      <c r="H208" s="2594"/>
      <c r="I208" s="2594"/>
      <c r="J208" s="2594"/>
    </row>
    <row r="209" spans="1:10">
      <c r="A209" s="2625" t="s">
        <v>1114</v>
      </c>
      <c r="B209" s="2625"/>
      <c r="C209" s="2625"/>
      <c r="D209" s="2625"/>
      <c r="E209" s="2625"/>
      <c r="F209" s="2625"/>
      <c r="G209" s="2625"/>
      <c r="H209" s="2625"/>
      <c r="I209" s="2625"/>
      <c r="J209" s="2625"/>
    </row>
    <row r="210" spans="1:10" ht="14.25">
      <c r="A210" s="2625" t="s">
        <v>1713</v>
      </c>
      <c r="B210" s="2625"/>
      <c r="C210" s="2625"/>
      <c r="D210" s="2625"/>
      <c r="E210" s="2625"/>
      <c r="F210" s="2625"/>
      <c r="G210" s="2625"/>
      <c r="H210" s="2625"/>
      <c r="I210" s="2625"/>
      <c r="J210" s="2625"/>
    </row>
    <row r="211" spans="1:10">
      <c r="A211" s="2623" t="s">
        <v>992</v>
      </c>
      <c r="B211" s="2623"/>
      <c r="C211" s="2623"/>
      <c r="D211" s="2623"/>
      <c r="E211" s="2623"/>
      <c r="F211" s="2623"/>
      <c r="G211" s="2623"/>
      <c r="H211" s="2623"/>
      <c r="I211" s="2623"/>
      <c r="J211" s="2623"/>
    </row>
    <row r="212" spans="1:10" ht="14.25">
      <c r="A212" s="2631" t="s">
        <v>1714</v>
      </c>
      <c r="B212" s="2631"/>
      <c r="C212" s="2631"/>
      <c r="D212" s="2631"/>
      <c r="E212" s="2631"/>
      <c r="F212" s="2631"/>
      <c r="G212" s="2631"/>
      <c r="H212" s="2631"/>
      <c r="I212" s="2631"/>
      <c r="J212" s="2631"/>
    </row>
    <row r="213" spans="1:10">
      <c r="A213" s="2625" t="s">
        <v>993</v>
      </c>
      <c r="B213" s="2625"/>
      <c r="C213" s="2625"/>
      <c r="D213" s="2625"/>
      <c r="E213" s="2625"/>
      <c r="F213" s="2625"/>
      <c r="G213" s="2625"/>
      <c r="H213" s="2625"/>
      <c r="I213" s="2625"/>
      <c r="J213" s="2625"/>
    </row>
    <row r="214" spans="1:10">
      <c r="A214" s="2625" t="s">
        <v>994</v>
      </c>
      <c r="B214" s="2625"/>
      <c r="C214" s="2625"/>
      <c r="D214" s="2625"/>
      <c r="E214" s="2625"/>
      <c r="F214" s="2625"/>
      <c r="G214" s="2625"/>
      <c r="H214" s="2625"/>
      <c r="I214" s="2625"/>
      <c r="J214" s="2625"/>
    </row>
    <row r="215" spans="1:10" ht="14.25">
      <c r="A215" s="2630" t="s">
        <v>1708</v>
      </c>
      <c r="B215" s="2630"/>
      <c r="C215" s="2630"/>
      <c r="D215" s="2630"/>
      <c r="E215" s="2630"/>
      <c r="F215" s="2630"/>
      <c r="G215" s="2630"/>
      <c r="H215" s="2630"/>
      <c r="I215" s="2630"/>
      <c r="J215" s="2630"/>
    </row>
    <row r="216" spans="1:10">
      <c r="A216" s="2600"/>
      <c r="B216" s="2600"/>
      <c r="C216" s="2600"/>
      <c r="D216" s="2600"/>
      <c r="E216" s="2600"/>
      <c r="F216" s="2600"/>
      <c r="G216" s="2600"/>
      <c r="H216" s="2600"/>
      <c r="I216" s="2600"/>
      <c r="J216" s="2600"/>
    </row>
  </sheetData>
  <mergeCells count="42">
    <mergeCell ref="A9:E9"/>
    <mergeCell ref="B15:E15"/>
    <mergeCell ref="B16:F16"/>
    <mergeCell ref="F29:F30"/>
    <mergeCell ref="G29:J29"/>
    <mergeCell ref="A180:J180"/>
    <mergeCell ref="A181:J181"/>
    <mergeCell ref="A182:J182"/>
    <mergeCell ref="A176:J176"/>
    <mergeCell ref="A14:B14"/>
    <mergeCell ref="A177:J177"/>
    <mergeCell ref="A178:J178"/>
    <mergeCell ref="A179:J179"/>
    <mergeCell ref="H28:J28"/>
    <mergeCell ref="A17:E18"/>
    <mergeCell ref="F17:J18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03:J203"/>
    <mergeCell ref="A204:J204"/>
    <mergeCell ref="A205:J205"/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L216"/>
  <sheetViews>
    <sheetView topLeftCell="A71" workbookViewId="0">
      <selection activeCell="A177" sqref="A177:J177"/>
    </sheetView>
  </sheetViews>
  <sheetFormatPr defaultRowHeight="12.75"/>
  <cols>
    <col min="1" max="1" width="5.8554687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3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931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888</v>
      </c>
    </row>
    <row r="4" spans="1:10">
      <c r="G4" s="173" t="s">
        <v>1025</v>
      </c>
    </row>
    <row r="5" spans="1:10">
      <c r="H5" s="23" t="s">
        <v>174</v>
      </c>
    </row>
    <row r="6" spans="1:10" ht="14.25" customHeight="1">
      <c r="B6" s="175" t="s">
        <v>35</v>
      </c>
      <c r="C6" s="176"/>
      <c r="D6" s="175"/>
      <c r="E6" s="175"/>
      <c r="F6" s="16"/>
      <c r="G6" s="177" t="s">
        <v>1014</v>
      </c>
      <c r="H6" s="170"/>
    </row>
    <row r="7" spans="1:10">
      <c r="B7" s="163"/>
      <c r="C7" s="178"/>
    </row>
    <row r="8" spans="1:10" ht="12" customHeight="1">
      <c r="A8" s="28" t="s">
        <v>1220</v>
      </c>
      <c r="F8" s="179"/>
      <c r="G8" s="179"/>
    </row>
    <row r="9" spans="1:10" s="28" customFormat="1" ht="9.75" customHeight="1">
      <c r="A9" s="2644" t="s">
        <v>1118</v>
      </c>
      <c r="B9" s="2644"/>
      <c r="C9" s="2644"/>
      <c r="D9" s="2644"/>
      <c r="E9" s="2644"/>
    </row>
    <row r="10" spans="1:10">
      <c r="A10" s="28" t="s">
        <v>473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474</v>
      </c>
      <c r="B12" s="177" t="s">
        <v>1145</v>
      </c>
      <c r="C12" s="178"/>
      <c r="D12" s="177"/>
      <c r="E12" s="177"/>
      <c r="F12" s="177"/>
      <c r="G12" s="170"/>
      <c r="H12" s="187" t="s">
        <v>208</v>
      </c>
    </row>
    <row r="13" spans="1:10" ht="30" customHeight="1">
      <c r="A13" s="188" t="s">
        <v>611</v>
      </c>
      <c r="B13" s="188"/>
      <c r="C13" s="184"/>
      <c r="D13" s="188"/>
      <c r="E13" s="188"/>
      <c r="F13" s="188"/>
      <c r="G13" s="189"/>
    </row>
    <row r="14" spans="1:10" ht="17.25" customHeight="1">
      <c r="A14" s="2693" t="s">
        <v>1647</v>
      </c>
      <c r="B14" s="2694"/>
      <c r="F14" s="179"/>
      <c r="G14" s="179"/>
    </row>
    <row r="15" spans="1:10" ht="21.75" customHeight="1">
      <c r="A15" s="192"/>
      <c r="B15" s="2645" t="s">
        <v>612</v>
      </c>
      <c r="C15" s="2645"/>
      <c r="D15" s="2645"/>
      <c r="E15" s="2645"/>
      <c r="F15" s="193"/>
      <c r="G15" s="193"/>
      <c r="H15" s="193"/>
      <c r="I15" s="193"/>
      <c r="J15" s="193"/>
    </row>
    <row r="16" spans="1:10" ht="21" customHeight="1">
      <c r="A16" s="163"/>
      <c r="B16" s="2646" t="s">
        <v>258</v>
      </c>
      <c r="C16" s="2646"/>
      <c r="D16" s="2646"/>
      <c r="E16" s="2646"/>
      <c r="F16" s="2646"/>
      <c r="G16" s="194"/>
      <c r="H16" s="194"/>
      <c r="I16" s="194"/>
      <c r="J16" s="194"/>
    </row>
    <row r="17" spans="1:12" s="1" customFormat="1" ht="14.25">
      <c r="A17" s="2646" t="s">
        <v>1214</v>
      </c>
      <c r="B17" s="2646"/>
      <c r="C17" s="2646"/>
      <c r="D17" s="2646"/>
      <c r="E17" s="2646"/>
      <c r="F17" s="2646"/>
      <c r="G17" s="2646"/>
      <c r="H17" s="2646"/>
      <c r="I17" s="2646"/>
      <c r="J17" s="2646"/>
      <c r="K17" s="28"/>
      <c r="L17" s="28"/>
    </row>
    <row r="18" spans="1:12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2" s="201" customFormat="1" thickBot="1">
      <c r="A19" s="38" t="s">
        <v>417</v>
      </c>
      <c r="B19" s="198"/>
      <c r="C19" s="199"/>
      <c r="D19" s="200"/>
      <c r="E19" s="200"/>
      <c r="G19" s="202" t="s">
        <v>647</v>
      </c>
      <c r="H19" s="203"/>
      <c r="I19" s="203"/>
      <c r="J19" s="203"/>
    </row>
    <row r="20" spans="1:12" s="173" customFormat="1" ht="15.75" customHeight="1" thickBot="1">
      <c r="A20" s="38" t="s">
        <v>89</v>
      </c>
      <c r="B20" s="204"/>
      <c r="C20" s="199"/>
      <c r="G20" s="204" t="s">
        <v>333</v>
      </c>
      <c r="H20" s="205">
        <v>6</v>
      </c>
      <c r="I20" s="206">
        <v>6</v>
      </c>
      <c r="J20" s="207" t="s">
        <v>739</v>
      </c>
    </row>
    <row r="21" spans="1:12" s="204" customFormat="1" ht="15" customHeight="1" thickBot="1">
      <c r="A21" s="38" t="s">
        <v>630</v>
      </c>
      <c r="C21" s="199"/>
      <c r="G21" s="204" t="s">
        <v>925</v>
      </c>
    </row>
    <row r="22" spans="1:12" s="204" customFormat="1" ht="9.75" customHeight="1" thickBot="1">
      <c r="A22" s="38" t="s">
        <v>554</v>
      </c>
      <c r="C22" s="208"/>
      <c r="D22" s="209"/>
      <c r="G22" s="204" t="s">
        <v>555</v>
      </c>
    </row>
    <row r="23" spans="1:12" s="173" customFormat="1" ht="15.75" customHeight="1" thickBot="1">
      <c r="A23" s="38" t="s">
        <v>729</v>
      </c>
      <c r="B23" s="204"/>
      <c r="C23" s="199"/>
      <c r="G23" s="204" t="s">
        <v>944</v>
      </c>
      <c r="I23" s="210"/>
    </row>
    <row r="24" spans="1:12" s="173" customFormat="1" ht="12.75" customHeight="1">
      <c r="A24" s="38" t="s">
        <v>51</v>
      </c>
      <c r="B24" s="211"/>
      <c r="C24" s="212"/>
      <c r="F24" s="213"/>
      <c r="G24" s="204" t="s">
        <v>946</v>
      </c>
    </row>
    <row r="25" spans="1:12" s="173" customFormat="1" ht="15.75" customHeight="1" thickBot="1">
      <c r="A25" s="40" t="s">
        <v>306</v>
      </c>
      <c r="B25" s="202"/>
      <c r="C25" s="212"/>
      <c r="D25" s="214"/>
      <c r="E25" s="214"/>
      <c r="G25" s="204" t="s">
        <v>233</v>
      </c>
      <c r="I25" s="213"/>
    </row>
    <row r="26" spans="1:12" s="213" customFormat="1" ht="15.75" customHeight="1" thickBot="1">
      <c r="A26" s="38" t="s">
        <v>116</v>
      </c>
      <c r="B26" s="204"/>
      <c r="C26" s="212"/>
      <c r="D26" s="215"/>
      <c r="E26" s="173"/>
      <c r="G26" s="213" t="s">
        <v>201</v>
      </c>
      <c r="H26" s="216"/>
      <c r="I26" s="217"/>
      <c r="J26" s="218"/>
    </row>
    <row r="27" spans="1:12" s="213" customFormat="1" ht="16.5" customHeight="1" thickBot="1">
      <c r="A27" s="38" t="s">
        <v>638</v>
      </c>
      <c r="B27" s="204"/>
      <c r="C27" s="212"/>
      <c r="E27" s="219" t="s">
        <v>740</v>
      </c>
      <c r="G27" s="204" t="s">
        <v>419</v>
      </c>
      <c r="I27" s="173"/>
      <c r="J27" s="173"/>
    </row>
    <row r="28" spans="1:12" s="213" customFormat="1" ht="16.5" customHeight="1" thickBot="1">
      <c r="A28" s="41"/>
      <c r="B28" s="173"/>
      <c r="C28" s="220"/>
      <c r="E28" s="221"/>
      <c r="F28" s="173"/>
      <c r="G28" s="173"/>
    </row>
    <row r="29" spans="1:12" s="28" customFormat="1" ht="35.25" customHeight="1" thickBot="1">
      <c r="A29" s="56" t="s">
        <v>406</v>
      </c>
      <c r="B29" s="2" t="s">
        <v>639</v>
      </c>
      <c r="C29" s="57"/>
      <c r="D29" s="2" t="s">
        <v>422</v>
      </c>
      <c r="E29" s="3"/>
      <c r="F29" s="2647" t="s">
        <v>362</v>
      </c>
      <c r="G29" s="2649" t="s">
        <v>363</v>
      </c>
      <c r="H29" s="2650"/>
      <c r="I29" s="2650"/>
      <c r="J29" s="2651"/>
    </row>
    <row r="30" spans="1:12" s="28" customFormat="1" ht="96.75" customHeight="1" thickBot="1">
      <c r="A30" s="58"/>
      <c r="B30" s="4" t="s">
        <v>349</v>
      </c>
      <c r="C30" s="59" t="s">
        <v>671</v>
      </c>
      <c r="D30" s="15" t="s">
        <v>796</v>
      </c>
      <c r="E30" s="60" t="s">
        <v>971</v>
      </c>
      <c r="F30" s="2648"/>
      <c r="G30" s="15" t="s">
        <v>972</v>
      </c>
      <c r="H30" s="15" t="s">
        <v>973</v>
      </c>
      <c r="I30" s="15" t="s">
        <v>974</v>
      </c>
      <c r="J30" s="15" t="s">
        <v>975</v>
      </c>
    </row>
    <row r="31" spans="1:12" s="222" customFormat="1" ht="21" customHeight="1" thickBot="1">
      <c r="A31" s="61" t="s">
        <v>976</v>
      </c>
      <c r="B31" s="62" t="s">
        <v>977</v>
      </c>
      <c r="C31" s="63" t="s">
        <v>978</v>
      </c>
      <c r="D31" s="64" t="s">
        <v>739</v>
      </c>
      <c r="E31" s="64" t="s">
        <v>740</v>
      </c>
      <c r="F31" s="64" t="s">
        <v>672</v>
      </c>
      <c r="G31" s="65">
        <v>4</v>
      </c>
      <c r="H31" s="66">
        <v>5</v>
      </c>
      <c r="I31" s="67">
        <v>6</v>
      </c>
      <c r="J31" s="66">
        <v>7</v>
      </c>
    </row>
    <row r="32" spans="1:12" s="162" customFormat="1" ht="20.25" customHeight="1" thickBot="1">
      <c r="A32" s="259">
        <v>1100000</v>
      </c>
      <c r="B32" s="68" t="s">
        <v>264</v>
      </c>
      <c r="C32" s="69" t="s">
        <v>358</v>
      </c>
      <c r="D32" s="446">
        <f>D33+D42+D138</f>
        <v>0</v>
      </c>
      <c r="E32" s="446"/>
      <c r="F32" s="446">
        <f>F33+F42+F138</f>
        <v>0</v>
      </c>
      <c r="G32" s="446">
        <f>G33+G42+G131</f>
        <v>0</v>
      </c>
      <c r="H32" s="446">
        <f>H33+H42+H131</f>
        <v>0</v>
      </c>
      <c r="I32" s="446">
        <f>I33+I42+I131</f>
        <v>0</v>
      </c>
      <c r="J32" s="446">
        <f>J33+J42+J131</f>
        <v>0</v>
      </c>
    </row>
    <row r="33" spans="1:10" s="28" customFormat="1" ht="38.25" customHeight="1" thickBot="1">
      <c r="A33" s="259">
        <v>1110000</v>
      </c>
      <c r="B33" s="70" t="s">
        <v>802</v>
      </c>
      <c r="C33" s="69" t="s">
        <v>358</v>
      </c>
      <c r="D33" s="447">
        <f>D34</f>
        <v>0</v>
      </c>
      <c r="E33" s="447"/>
      <c r="F33" s="447">
        <f>F34</f>
        <v>0</v>
      </c>
      <c r="G33" s="447">
        <f>G34</f>
        <v>0</v>
      </c>
      <c r="H33" s="447">
        <f>H34</f>
        <v>0</v>
      </c>
      <c r="I33" s="447">
        <f>I34</f>
        <v>0</v>
      </c>
      <c r="J33" s="447">
        <f>J34</f>
        <v>0</v>
      </c>
    </row>
    <row r="34" spans="1:10" s="28" customFormat="1" ht="18" hidden="1" customHeight="1">
      <c r="A34" s="260">
        <v>1110000</v>
      </c>
      <c r="B34" s="73" t="s">
        <v>803</v>
      </c>
      <c r="C34" s="74" t="s">
        <v>358</v>
      </c>
      <c r="D34" s="448">
        <f>SUM(D35:D41)</f>
        <v>0</v>
      </c>
      <c r="E34" s="448"/>
      <c r="F34" s="448">
        <f>SUM(F35:F41)</f>
        <v>0</v>
      </c>
      <c r="G34" s="448">
        <f>SUM(G35:G41)</f>
        <v>0</v>
      </c>
      <c r="H34" s="448">
        <f>SUM(H35:H41)</f>
        <v>0</v>
      </c>
      <c r="I34" s="448">
        <f>SUM(I35:I41)</f>
        <v>0</v>
      </c>
      <c r="J34" s="448">
        <f>SUM(J35:J41)</f>
        <v>0</v>
      </c>
    </row>
    <row r="35" spans="1:10" s="28" customFormat="1" ht="25.5" hidden="1">
      <c r="A35" s="261">
        <v>1111000</v>
      </c>
      <c r="B35" s="76" t="s">
        <v>673</v>
      </c>
      <c r="C35" s="77" t="s">
        <v>804</v>
      </c>
      <c r="D35" s="449">
        <v>0</v>
      </c>
      <c r="E35" s="450"/>
      <c r="F35" s="449">
        <v>0</v>
      </c>
      <c r="G35" s="451">
        <v>0</v>
      </c>
      <c r="H35" s="451">
        <v>0</v>
      </c>
      <c r="I35" s="451">
        <v>0</v>
      </c>
      <c r="J35" s="451">
        <f>F35</f>
        <v>0</v>
      </c>
    </row>
    <row r="36" spans="1:10" s="28" customFormat="1" ht="24.75" hidden="1" customHeight="1">
      <c r="A36" s="262">
        <v>1112000</v>
      </c>
      <c r="B36" s="14" t="s">
        <v>271</v>
      </c>
      <c r="C36" s="81" t="s">
        <v>805</v>
      </c>
      <c r="D36" s="452">
        <v>0</v>
      </c>
      <c r="E36" s="452"/>
      <c r="F36" s="452">
        <v>0</v>
      </c>
      <c r="G36" s="452"/>
      <c r="H36" s="452">
        <v>0</v>
      </c>
      <c r="I36" s="452">
        <v>0</v>
      </c>
      <c r="J36" s="452">
        <f>F36</f>
        <v>0</v>
      </c>
    </row>
    <row r="37" spans="1:10" s="28" customFormat="1" ht="0.75" customHeight="1">
      <c r="A37" s="262">
        <v>1113000</v>
      </c>
      <c r="B37" s="14" t="s">
        <v>806</v>
      </c>
      <c r="C37" s="81" t="s">
        <v>807</v>
      </c>
      <c r="D37" s="452"/>
      <c r="E37" s="452"/>
      <c r="F37" s="452"/>
      <c r="G37" s="452"/>
      <c r="H37" s="452"/>
      <c r="I37" s="452"/>
      <c r="J37" s="453">
        <v>0</v>
      </c>
    </row>
    <row r="38" spans="1:10" s="28" customFormat="1" ht="40.5" hidden="1" customHeight="1">
      <c r="A38" s="262">
        <v>1114000</v>
      </c>
      <c r="B38" s="14" t="s">
        <v>398</v>
      </c>
      <c r="C38" s="81" t="s">
        <v>399</v>
      </c>
      <c r="D38" s="452"/>
      <c r="E38" s="452"/>
      <c r="F38" s="452"/>
      <c r="G38" s="452"/>
      <c r="H38" s="452"/>
      <c r="I38" s="452"/>
      <c r="J38" s="453">
        <v>0</v>
      </c>
    </row>
    <row r="39" spans="1:10" s="28" customFormat="1" ht="0.75" customHeight="1">
      <c r="A39" s="262">
        <v>1115000</v>
      </c>
      <c r="B39" s="14" t="s">
        <v>615</v>
      </c>
      <c r="C39" s="81" t="s">
        <v>388</v>
      </c>
      <c r="D39" s="452"/>
      <c r="E39" s="452"/>
      <c r="F39" s="452"/>
      <c r="G39" s="452"/>
      <c r="H39" s="452"/>
      <c r="I39" s="452"/>
      <c r="J39" s="453">
        <v>0</v>
      </c>
    </row>
    <row r="40" spans="1:10" s="28" customFormat="1" ht="12" hidden="1" customHeight="1">
      <c r="A40" s="262">
        <v>1116000</v>
      </c>
      <c r="B40" s="14" t="s">
        <v>1024</v>
      </c>
      <c r="C40" s="83" t="s">
        <v>389</v>
      </c>
      <c r="D40" s="452"/>
      <c r="E40" s="452"/>
      <c r="F40" s="452"/>
      <c r="G40" s="452"/>
      <c r="H40" s="452"/>
      <c r="I40" s="452"/>
      <c r="J40" s="453">
        <v>0</v>
      </c>
    </row>
    <row r="41" spans="1:10" s="28" customFormat="1" ht="13.5" thickBot="1">
      <c r="A41" s="263">
        <v>1117000</v>
      </c>
      <c r="B41" s="85" t="s">
        <v>640</v>
      </c>
      <c r="C41" s="86" t="s">
        <v>20</v>
      </c>
      <c r="D41" s="454">
        <v>0</v>
      </c>
      <c r="E41" s="454"/>
      <c r="F41" s="454">
        <v>0</v>
      </c>
      <c r="G41" s="454">
        <v>0</v>
      </c>
      <c r="H41" s="454">
        <v>0</v>
      </c>
      <c r="I41" s="454">
        <v>0</v>
      </c>
      <c r="J41" s="453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358</v>
      </c>
      <c r="D42" s="455">
        <f>D43+D55+D66+D69+D51+D64</f>
        <v>0</v>
      </c>
      <c r="E42" s="455"/>
      <c r="F42" s="455">
        <f>F43+F55+F66+F69+F51+F64</f>
        <v>0</v>
      </c>
      <c r="G42" s="455">
        <f>G43+G51+G55+G64+G66+G69</f>
        <v>0</v>
      </c>
      <c r="H42" s="455">
        <f>H43+H51+H55+H64+H66+H69</f>
        <v>0</v>
      </c>
      <c r="I42" s="455">
        <f>I43+I51+I55+I64+I66+I69</f>
        <v>0</v>
      </c>
      <c r="J42" s="453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451">
        <f>SUM(D44:D49)</f>
        <v>0</v>
      </c>
      <c r="E43" s="451"/>
      <c r="F43" s="451">
        <f>SUM(F44:F49)</f>
        <v>0</v>
      </c>
      <c r="G43" s="451">
        <f>SUM(G44:G49)</f>
        <v>0</v>
      </c>
      <c r="H43" s="451">
        <f>SUM(H44:H49)</f>
        <v>0</v>
      </c>
      <c r="I43" s="451">
        <f>SUM(I44:I49)</f>
        <v>0</v>
      </c>
      <c r="J43" s="453">
        <f>SUM(J44:J49)</f>
        <v>0</v>
      </c>
    </row>
    <row r="44" spans="1:10" s="28" customFormat="1" ht="25.5" hidden="1">
      <c r="A44" s="262">
        <v>1121100</v>
      </c>
      <c r="B44" s="93" t="s">
        <v>380</v>
      </c>
      <c r="C44" s="83" t="s">
        <v>381</v>
      </c>
      <c r="D44" s="452"/>
      <c r="E44" s="452"/>
      <c r="F44" s="452">
        <f>D44+E44</f>
        <v>0</v>
      </c>
      <c r="G44" s="452"/>
      <c r="H44" s="452"/>
      <c r="I44" s="452"/>
      <c r="J44" s="453">
        <v>0</v>
      </c>
    </row>
    <row r="45" spans="1:10" s="28" customFormat="1" hidden="1">
      <c r="A45" s="262">
        <v>1121200</v>
      </c>
      <c r="B45" s="94" t="s">
        <v>382</v>
      </c>
      <c r="C45" s="81" t="s">
        <v>383</v>
      </c>
      <c r="D45" s="452">
        <v>0</v>
      </c>
      <c r="E45" s="452"/>
      <c r="F45" s="452">
        <f>D45+E45</f>
        <v>0</v>
      </c>
      <c r="G45" s="452">
        <v>0</v>
      </c>
      <c r="H45" s="452">
        <v>0</v>
      </c>
      <c r="I45" s="452">
        <v>0</v>
      </c>
      <c r="J45" s="453">
        <f>F45</f>
        <v>0</v>
      </c>
    </row>
    <row r="46" spans="1:10" s="28" customFormat="1" hidden="1">
      <c r="A46" s="262">
        <v>1121300</v>
      </c>
      <c r="B46" s="93" t="s">
        <v>769</v>
      </c>
      <c r="C46" s="83" t="s">
        <v>384</v>
      </c>
      <c r="D46" s="452">
        <v>0</v>
      </c>
      <c r="E46" s="452"/>
      <c r="F46" s="452">
        <f>D46+E46</f>
        <v>0</v>
      </c>
      <c r="G46" s="452">
        <v>0</v>
      </c>
      <c r="H46" s="452">
        <v>0</v>
      </c>
      <c r="I46" s="452">
        <v>0</v>
      </c>
      <c r="J46" s="453">
        <f>F46</f>
        <v>0</v>
      </c>
    </row>
    <row r="47" spans="1:10" s="28" customFormat="1" hidden="1">
      <c r="A47" s="262">
        <v>1121400</v>
      </c>
      <c r="B47" s="93" t="s">
        <v>770</v>
      </c>
      <c r="C47" s="81" t="s">
        <v>385</v>
      </c>
      <c r="D47" s="452">
        <v>0</v>
      </c>
      <c r="E47" s="452"/>
      <c r="F47" s="452">
        <v>0</v>
      </c>
      <c r="G47" s="452">
        <v>0</v>
      </c>
      <c r="H47" s="452">
        <v>0</v>
      </c>
      <c r="I47" s="452">
        <v>0</v>
      </c>
      <c r="J47" s="453">
        <f>F47</f>
        <v>0</v>
      </c>
    </row>
    <row r="48" spans="1:10" s="28" customFormat="1" hidden="1">
      <c r="A48" s="262">
        <v>1121500</v>
      </c>
      <c r="B48" s="93" t="s">
        <v>69</v>
      </c>
      <c r="C48" s="83" t="s">
        <v>386</v>
      </c>
      <c r="D48" s="451"/>
      <c r="E48" s="452"/>
      <c r="F48" s="451"/>
      <c r="G48" s="451"/>
      <c r="H48" s="451"/>
      <c r="I48" s="451"/>
      <c r="J48" s="453">
        <v>0</v>
      </c>
    </row>
    <row r="49" spans="1:10" s="28" customFormat="1" hidden="1">
      <c r="A49" s="262">
        <v>1121600</v>
      </c>
      <c r="B49" s="93" t="s">
        <v>70</v>
      </c>
      <c r="C49" s="81" t="s">
        <v>387</v>
      </c>
      <c r="D49" s="452"/>
      <c r="E49" s="452"/>
      <c r="F49" s="452"/>
      <c r="G49" s="452"/>
      <c r="H49" s="452"/>
      <c r="I49" s="452"/>
      <c r="J49" s="453">
        <v>0</v>
      </c>
    </row>
    <row r="50" spans="1:10" s="28" customFormat="1" ht="13.5" hidden="1" thickBot="1">
      <c r="A50" s="265">
        <v>1121700</v>
      </c>
      <c r="B50" s="96" t="s">
        <v>71</v>
      </c>
      <c r="C50" s="86" t="s">
        <v>766</v>
      </c>
      <c r="D50" s="454"/>
      <c r="E50" s="454"/>
      <c r="F50" s="454"/>
      <c r="G50" s="454"/>
      <c r="H50" s="454"/>
      <c r="I50" s="454"/>
      <c r="J50" s="453">
        <v>0</v>
      </c>
    </row>
    <row r="51" spans="1:10" s="28" customFormat="1" ht="28.5" hidden="1">
      <c r="A51" s="260">
        <v>1122000</v>
      </c>
      <c r="B51" s="97" t="s">
        <v>767</v>
      </c>
      <c r="C51" s="74" t="s">
        <v>358</v>
      </c>
      <c r="D51" s="450">
        <f>D52</f>
        <v>0</v>
      </c>
      <c r="E51" s="450"/>
      <c r="F51" s="450">
        <f>F52</f>
        <v>0</v>
      </c>
      <c r="G51" s="450">
        <f>G52</f>
        <v>0</v>
      </c>
      <c r="H51" s="450">
        <f>H52</f>
        <v>0</v>
      </c>
      <c r="I51" s="450">
        <f>I52</f>
        <v>0</v>
      </c>
      <c r="J51" s="453">
        <f>J52</f>
        <v>0</v>
      </c>
    </row>
    <row r="52" spans="1:10" s="28" customFormat="1" hidden="1">
      <c r="A52" s="266">
        <v>1122100</v>
      </c>
      <c r="B52" s="93" t="s">
        <v>72</v>
      </c>
      <c r="C52" s="99" t="s">
        <v>768</v>
      </c>
      <c r="D52" s="452">
        <v>0</v>
      </c>
      <c r="E52" s="452"/>
      <c r="F52" s="452">
        <v>0</v>
      </c>
      <c r="G52" s="452">
        <v>0</v>
      </c>
      <c r="H52" s="452">
        <v>0</v>
      </c>
      <c r="I52" s="452">
        <v>0</v>
      </c>
      <c r="J52" s="453">
        <f>F52</f>
        <v>0</v>
      </c>
    </row>
    <row r="53" spans="1:10" s="28" customFormat="1" hidden="1">
      <c r="A53" s="266">
        <v>1122200</v>
      </c>
      <c r="B53" s="93" t="s">
        <v>487</v>
      </c>
      <c r="C53" s="83" t="s">
        <v>1021</v>
      </c>
      <c r="D53" s="452"/>
      <c r="E53" s="452"/>
      <c r="F53" s="452"/>
      <c r="G53" s="452"/>
      <c r="H53" s="452"/>
      <c r="I53" s="452"/>
      <c r="J53" s="453">
        <v>0</v>
      </c>
    </row>
    <row r="54" spans="1:10" s="28" customFormat="1" ht="13.5" thickBot="1">
      <c r="A54" s="264">
        <v>1122300</v>
      </c>
      <c r="B54" s="96" t="s">
        <v>148</v>
      </c>
      <c r="C54" s="100" t="s">
        <v>1022</v>
      </c>
      <c r="D54" s="454"/>
      <c r="E54" s="454"/>
      <c r="F54" s="454"/>
      <c r="G54" s="454"/>
      <c r="H54" s="454"/>
      <c r="I54" s="454"/>
      <c r="J54" s="453">
        <v>0</v>
      </c>
    </row>
    <row r="55" spans="1:10" s="28" customFormat="1" ht="28.5" hidden="1">
      <c r="A55" s="260">
        <v>1123000</v>
      </c>
      <c r="B55" s="97" t="s">
        <v>56</v>
      </c>
      <c r="C55" s="74" t="s">
        <v>358</v>
      </c>
      <c r="D55" s="450">
        <f>SUM(D56:D63)</f>
        <v>0</v>
      </c>
      <c r="E55" s="450"/>
      <c r="F55" s="450">
        <f>SUM(F56:F63)</f>
        <v>0</v>
      </c>
      <c r="G55" s="450">
        <f>SUM(G56:G63)</f>
        <v>0</v>
      </c>
      <c r="H55" s="450">
        <f>SUM(H56:H63)</f>
        <v>0</v>
      </c>
      <c r="I55" s="450">
        <f>SUM(I56:I63)</f>
        <v>0</v>
      </c>
      <c r="J55" s="453">
        <f>F55</f>
        <v>0</v>
      </c>
    </row>
    <row r="56" spans="1:10" s="28" customFormat="1" hidden="1">
      <c r="A56" s="266">
        <v>1123100</v>
      </c>
      <c r="B56" s="93" t="s">
        <v>149</v>
      </c>
      <c r="C56" s="99" t="s">
        <v>365</v>
      </c>
      <c r="D56" s="452"/>
      <c r="E56" s="452"/>
      <c r="F56" s="452"/>
      <c r="G56" s="452"/>
      <c r="H56" s="452"/>
      <c r="I56" s="452"/>
      <c r="J56" s="453">
        <f>F56</f>
        <v>0</v>
      </c>
    </row>
    <row r="57" spans="1:10" s="28" customFormat="1" hidden="1">
      <c r="A57" s="266">
        <v>1123200</v>
      </c>
      <c r="B57" s="93" t="s">
        <v>150</v>
      </c>
      <c r="C57" s="83" t="s">
        <v>366</v>
      </c>
      <c r="D57" s="452">
        <v>0</v>
      </c>
      <c r="E57" s="452"/>
      <c r="F57" s="452">
        <v>0</v>
      </c>
      <c r="G57" s="452">
        <v>0</v>
      </c>
      <c r="H57" s="452">
        <v>0</v>
      </c>
      <c r="I57" s="452">
        <v>0</v>
      </c>
      <c r="J57" s="453">
        <f>F57</f>
        <v>0</v>
      </c>
    </row>
    <row r="58" spans="1:10" s="28" customFormat="1" ht="25.5" hidden="1">
      <c r="A58" s="266">
        <v>1123300</v>
      </c>
      <c r="B58" s="93" t="s">
        <v>151</v>
      </c>
      <c r="C58" s="83" t="s">
        <v>367</v>
      </c>
      <c r="D58" s="452"/>
      <c r="E58" s="452"/>
      <c r="F58" s="452"/>
      <c r="G58" s="452"/>
      <c r="H58" s="452"/>
      <c r="I58" s="452"/>
      <c r="J58" s="453"/>
    </row>
    <row r="59" spans="1:10" s="28" customFormat="1" hidden="1">
      <c r="A59" s="266">
        <v>1123400</v>
      </c>
      <c r="B59" s="93" t="s">
        <v>556</v>
      </c>
      <c r="C59" s="83" t="s">
        <v>368</v>
      </c>
      <c r="D59" s="452">
        <v>0</v>
      </c>
      <c r="E59" s="452"/>
      <c r="F59" s="452">
        <v>0</v>
      </c>
      <c r="G59" s="452">
        <v>0</v>
      </c>
      <c r="H59" s="452">
        <v>0</v>
      </c>
      <c r="I59" s="452">
        <v>0</v>
      </c>
      <c r="J59" s="453">
        <f t="shared" ref="J59:J65" si="0">F59</f>
        <v>0</v>
      </c>
    </row>
    <row r="60" spans="1:10" s="28" customFormat="1" hidden="1">
      <c r="A60" s="266">
        <v>1123500</v>
      </c>
      <c r="B60" s="101" t="s">
        <v>557</v>
      </c>
      <c r="C60" s="102">
        <v>423500</v>
      </c>
      <c r="D60" s="452"/>
      <c r="E60" s="452"/>
      <c r="F60" s="452"/>
      <c r="G60" s="452"/>
      <c r="H60" s="452"/>
      <c r="I60" s="452"/>
      <c r="J60" s="453">
        <f t="shared" si="0"/>
        <v>0</v>
      </c>
    </row>
    <row r="61" spans="1:10" s="28" customFormat="1" ht="25.5" hidden="1">
      <c r="A61" s="266">
        <v>1123600</v>
      </c>
      <c r="B61" s="93" t="s">
        <v>186</v>
      </c>
      <c r="C61" s="81" t="s">
        <v>369</v>
      </c>
      <c r="D61" s="452"/>
      <c r="E61" s="452"/>
      <c r="F61" s="452"/>
      <c r="G61" s="452"/>
      <c r="H61" s="452"/>
      <c r="I61" s="452"/>
      <c r="J61" s="453">
        <f t="shared" si="0"/>
        <v>0</v>
      </c>
    </row>
    <row r="62" spans="1:10" s="28" customFormat="1" hidden="1">
      <c r="A62" s="266">
        <v>1123700</v>
      </c>
      <c r="B62" s="93" t="s">
        <v>187</v>
      </c>
      <c r="C62" s="83" t="s">
        <v>370</v>
      </c>
      <c r="D62" s="452">
        <v>0</v>
      </c>
      <c r="E62" s="452"/>
      <c r="F62" s="452">
        <v>0</v>
      </c>
      <c r="G62" s="452">
        <v>0</v>
      </c>
      <c r="H62" s="452">
        <v>0</v>
      </c>
      <c r="I62" s="452">
        <v>0</v>
      </c>
      <c r="J62" s="453">
        <f t="shared" si="0"/>
        <v>0</v>
      </c>
    </row>
    <row r="63" spans="1:10" s="28" customFormat="1" ht="12" hidden="1" customHeight="1" thickBot="1">
      <c r="A63" s="264">
        <v>1123800</v>
      </c>
      <c r="B63" s="96" t="s">
        <v>188</v>
      </c>
      <c r="C63" s="100" t="s">
        <v>371</v>
      </c>
      <c r="D63" s="454">
        <v>0</v>
      </c>
      <c r="E63" s="454"/>
      <c r="F63" s="454">
        <f>D63+E63</f>
        <v>0</v>
      </c>
      <c r="G63" s="454">
        <v>0</v>
      </c>
      <c r="H63" s="454">
        <v>0</v>
      </c>
      <c r="I63" s="454">
        <v>0</v>
      </c>
      <c r="J63" s="453">
        <f t="shared" si="0"/>
        <v>0</v>
      </c>
    </row>
    <row r="64" spans="1:10" s="28" customFormat="1" ht="28.5" hidden="1">
      <c r="A64" s="260">
        <v>1124000</v>
      </c>
      <c r="B64" s="97" t="s">
        <v>213</v>
      </c>
      <c r="C64" s="74" t="s">
        <v>358</v>
      </c>
      <c r="D64" s="450">
        <f>D65</f>
        <v>0</v>
      </c>
      <c r="E64" s="450"/>
      <c r="F64" s="450">
        <f>F65</f>
        <v>0</v>
      </c>
      <c r="G64" s="450">
        <f>G65</f>
        <v>0</v>
      </c>
      <c r="H64" s="450">
        <f>H65</f>
        <v>0</v>
      </c>
      <c r="I64" s="450">
        <f>I65</f>
        <v>0</v>
      </c>
      <c r="J64" s="453">
        <f t="shared" si="0"/>
        <v>0</v>
      </c>
    </row>
    <row r="65" spans="1:10" s="28" customFormat="1" ht="13.5" hidden="1" thickBot="1">
      <c r="A65" s="264">
        <v>1124100</v>
      </c>
      <c r="B65" s="96" t="s">
        <v>189</v>
      </c>
      <c r="C65" s="86" t="s">
        <v>214</v>
      </c>
      <c r="D65" s="454"/>
      <c r="E65" s="454"/>
      <c r="F65" s="454"/>
      <c r="G65" s="454"/>
      <c r="H65" s="454"/>
      <c r="I65" s="454"/>
      <c r="J65" s="453">
        <f t="shared" si="0"/>
        <v>0</v>
      </c>
    </row>
    <row r="66" spans="1:10" s="28" customFormat="1" ht="28.5" hidden="1">
      <c r="A66" s="260">
        <v>1125000</v>
      </c>
      <c r="B66" s="97" t="s">
        <v>918</v>
      </c>
      <c r="C66" s="74" t="s">
        <v>358</v>
      </c>
      <c r="D66" s="450">
        <f>D67+D68</f>
        <v>0</v>
      </c>
      <c r="E66" s="450"/>
      <c r="F66" s="450">
        <f>F67+F68</f>
        <v>0</v>
      </c>
      <c r="G66" s="450">
        <f>G67+G68</f>
        <v>0</v>
      </c>
      <c r="H66" s="450">
        <f>H67+H68</f>
        <v>0</v>
      </c>
      <c r="I66" s="450">
        <f>I67+I68</f>
        <v>0</v>
      </c>
      <c r="J66" s="453">
        <f>J67+J68</f>
        <v>0</v>
      </c>
    </row>
    <row r="67" spans="1:10" s="28" customFormat="1" ht="25.5" hidden="1">
      <c r="A67" s="266">
        <v>1125100</v>
      </c>
      <c r="B67" s="93" t="s">
        <v>190</v>
      </c>
      <c r="C67" s="99" t="s">
        <v>919</v>
      </c>
      <c r="D67" s="452">
        <v>0</v>
      </c>
      <c r="E67" s="452"/>
      <c r="F67" s="452">
        <f>D67+E67</f>
        <v>0</v>
      </c>
      <c r="G67" s="452">
        <v>0</v>
      </c>
      <c r="H67" s="452">
        <v>0</v>
      </c>
      <c r="I67" s="452">
        <v>0</v>
      </c>
      <c r="J67" s="453">
        <f t="shared" ref="J67:J73" si="1">F67</f>
        <v>0</v>
      </c>
    </row>
    <row r="68" spans="1:10" s="28" customFormat="1" ht="26.25" hidden="1" thickBot="1">
      <c r="A68" s="264">
        <v>1125200</v>
      </c>
      <c r="B68" s="96" t="s">
        <v>703</v>
      </c>
      <c r="C68" s="100" t="s">
        <v>1031</v>
      </c>
      <c r="D68" s="454">
        <v>0</v>
      </c>
      <c r="E68" s="454"/>
      <c r="F68" s="454">
        <v>0</v>
      </c>
      <c r="G68" s="454">
        <v>0</v>
      </c>
      <c r="H68" s="454">
        <v>0</v>
      </c>
      <c r="I68" s="454">
        <v>0</v>
      </c>
      <c r="J68" s="453">
        <f t="shared" si="1"/>
        <v>0</v>
      </c>
    </row>
    <row r="69" spans="1:10" s="28" customFormat="1" ht="14.25" hidden="1">
      <c r="A69" s="260">
        <v>1126000</v>
      </c>
      <c r="B69" s="97" t="s">
        <v>1032</v>
      </c>
      <c r="C69" s="74" t="s">
        <v>358</v>
      </c>
      <c r="D69" s="450">
        <f>SUM(D70:D77)</f>
        <v>0</v>
      </c>
      <c r="E69" s="450"/>
      <c r="F69" s="450">
        <f>SUM(F70:F77)</f>
        <v>0</v>
      </c>
      <c r="G69" s="450">
        <f>SUM(G70:G77)</f>
        <v>0</v>
      </c>
      <c r="H69" s="450">
        <f>SUM(H70:H77)</f>
        <v>0</v>
      </c>
      <c r="I69" s="450">
        <f>SUM(I70:I77)</f>
        <v>0</v>
      </c>
      <c r="J69" s="453">
        <f t="shared" si="1"/>
        <v>0</v>
      </c>
    </row>
    <row r="70" spans="1:10" s="28" customFormat="1" hidden="1">
      <c r="A70" s="260">
        <v>1126100</v>
      </c>
      <c r="B70" s="93" t="s">
        <v>983</v>
      </c>
      <c r="C70" s="77" t="s">
        <v>1033</v>
      </c>
      <c r="D70" s="452">
        <v>0</v>
      </c>
      <c r="E70" s="452"/>
      <c r="F70" s="452">
        <f>D70+E70</f>
        <v>0</v>
      </c>
      <c r="G70" s="452">
        <v>0</v>
      </c>
      <c r="H70" s="452">
        <v>0</v>
      </c>
      <c r="I70" s="452">
        <v>0</v>
      </c>
      <c r="J70" s="453">
        <f t="shared" si="1"/>
        <v>0</v>
      </c>
    </row>
    <row r="71" spans="1:10" s="28" customFormat="1">
      <c r="A71" s="260">
        <v>1126200</v>
      </c>
      <c r="B71" s="93" t="s">
        <v>984</v>
      </c>
      <c r="C71" s="83" t="s">
        <v>1034</v>
      </c>
      <c r="D71" s="452"/>
      <c r="E71" s="452"/>
      <c r="F71" s="452">
        <f t="shared" ref="F71:F77" si="2">D71+E71</f>
        <v>0</v>
      </c>
      <c r="G71" s="452"/>
      <c r="H71" s="452"/>
      <c r="I71" s="452"/>
      <c r="J71" s="453">
        <f t="shared" si="1"/>
        <v>0</v>
      </c>
    </row>
    <row r="72" spans="1:10" s="28" customFormat="1">
      <c r="A72" s="260">
        <v>1126300</v>
      </c>
      <c r="B72" s="93" t="s">
        <v>390</v>
      </c>
      <c r="C72" s="83" t="s">
        <v>391</v>
      </c>
      <c r="D72" s="452"/>
      <c r="E72" s="452"/>
      <c r="F72" s="452">
        <f t="shared" si="2"/>
        <v>0</v>
      </c>
      <c r="G72" s="452"/>
      <c r="H72" s="452"/>
      <c r="I72" s="452"/>
      <c r="J72" s="453">
        <f t="shared" si="1"/>
        <v>0</v>
      </c>
    </row>
    <row r="73" spans="1:10" s="28" customFormat="1" ht="30" customHeight="1">
      <c r="A73" s="262">
        <v>1126400</v>
      </c>
      <c r="B73" s="103" t="s">
        <v>985</v>
      </c>
      <c r="C73" s="81" t="s">
        <v>392</v>
      </c>
      <c r="D73" s="452">
        <v>0</v>
      </c>
      <c r="E73" s="452"/>
      <c r="F73" s="452">
        <f t="shared" si="2"/>
        <v>0</v>
      </c>
      <c r="G73" s="452">
        <v>0</v>
      </c>
      <c r="H73" s="452">
        <v>0</v>
      </c>
      <c r="I73" s="452">
        <v>0</v>
      </c>
      <c r="J73" s="453">
        <f t="shared" si="1"/>
        <v>0</v>
      </c>
    </row>
    <row r="74" spans="1:10" s="28" customFormat="1" ht="25.5">
      <c r="A74" s="263">
        <v>1126500</v>
      </c>
      <c r="B74" s="104" t="s">
        <v>943</v>
      </c>
      <c r="C74" s="83" t="s">
        <v>393</v>
      </c>
      <c r="D74" s="452"/>
      <c r="E74" s="452"/>
      <c r="F74" s="452">
        <f t="shared" si="2"/>
        <v>0</v>
      </c>
      <c r="G74" s="452"/>
      <c r="H74" s="452"/>
      <c r="I74" s="452"/>
      <c r="J74" s="453">
        <v>0</v>
      </c>
    </row>
    <row r="75" spans="1:10" s="28" customFormat="1" ht="0.75" customHeight="1">
      <c r="A75" s="262">
        <v>1126600</v>
      </c>
      <c r="B75" s="103" t="s">
        <v>229</v>
      </c>
      <c r="C75" s="81" t="s">
        <v>394</v>
      </c>
      <c r="D75" s="452"/>
      <c r="E75" s="452"/>
      <c r="F75" s="452">
        <f t="shared" si="2"/>
        <v>0</v>
      </c>
      <c r="G75" s="452"/>
      <c r="H75" s="452"/>
      <c r="I75" s="452"/>
      <c r="J75" s="453">
        <f>F75</f>
        <v>0</v>
      </c>
    </row>
    <row r="76" spans="1:10" s="28" customFormat="1">
      <c r="A76" s="262">
        <v>1126700</v>
      </c>
      <c r="B76" s="103" t="s">
        <v>230</v>
      </c>
      <c r="C76" s="83" t="s">
        <v>395</v>
      </c>
      <c r="D76" s="452">
        <v>0</v>
      </c>
      <c r="E76" s="452"/>
      <c r="F76" s="452">
        <f t="shared" si="2"/>
        <v>0</v>
      </c>
      <c r="G76" s="452">
        <v>0</v>
      </c>
      <c r="H76" s="452">
        <v>0</v>
      </c>
      <c r="I76" s="452">
        <v>0</v>
      </c>
      <c r="J76" s="453">
        <f>F76</f>
        <v>0</v>
      </c>
    </row>
    <row r="77" spans="1:10" s="28" customFormat="1" ht="13.5" thickBot="1">
      <c r="A77" s="265">
        <v>1126800</v>
      </c>
      <c r="B77" s="105" t="s">
        <v>480</v>
      </c>
      <c r="C77" s="86" t="s">
        <v>396</v>
      </c>
      <c r="D77" s="454">
        <v>0</v>
      </c>
      <c r="E77" s="454"/>
      <c r="F77" s="452">
        <f t="shared" si="2"/>
        <v>0</v>
      </c>
      <c r="G77" s="454">
        <v>0</v>
      </c>
      <c r="H77" s="454">
        <v>0</v>
      </c>
      <c r="I77" s="454">
        <v>0</v>
      </c>
      <c r="J77" s="453">
        <f>F77</f>
        <v>0</v>
      </c>
    </row>
    <row r="78" spans="1:10" s="28" customFormat="1" ht="14.25">
      <c r="A78" s="267">
        <v>1130000</v>
      </c>
      <c r="B78" s="107" t="s">
        <v>294</v>
      </c>
      <c r="C78" s="74" t="s">
        <v>358</v>
      </c>
      <c r="D78" s="450">
        <v>0</v>
      </c>
      <c r="E78" s="450"/>
      <c r="F78" s="450">
        <v>0</v>
      </c>
      <c r="G78" s="450">
        <v>0</v>
      </c>
      <c r="H78" s="450">
        <v>0</v>
      </c>
      <c r="I78" s="450">
        <v>0</v>
      </c>
      <c r="J78" s="453">
        <v>0</v>
      </c>
    </row>
    <row r="79" spans="1:10" s="28" customFormat="1" ht="0.75" customHeight="1">
      <c r="A79" s="267">
        <v>1130100</v>
      </c>
      <c r="B79" s="103" t="s">
        <v>481</v>
      </c>
      <c r="C79" s="99" t="s">
        <v>295</v>
      </c>
      <c r="D79" s="452"/>
      <c r="E79" s="452"/>
      <c r="F79" s="452"/>
      <c r="G79" s="452"/>
      <c r="H79" s="452"/>
      <c r="I79" s="452"/>
      <c r="J79" s="453">
        <v>0</v>
      </c>
    </row>
    <row r="80" spans="1:10" s="28" customFormat="1" hidden="1">
      <c r="A80" s="267">
        <v>1130200</v>
      </c>
      <c r="B80" s="103" t="s">
        <v>482</v>
      </c>
      <c r="C80" s="83" t="s">
        <v>296</v>
      </c>
      <c r="D80" s="452"/>
      <c r="E80" s="452"/>
      <c r="F80" s="452"/>
      <c r="G80" s="452"/>
      <c r="H80" s="452"/>
      <c r="I80" s="452"/>
      <c r="J80" s="453">
        <v>0</v>
      </c>
    </row>
    <row r="81" spans="1:10" s="28" customFormat="1" ht="14.25" hidden="1" customHeight="1">
      <c r="A81" s="267">
        <v>1130300</v>
      </c>
      <c r="B81" s="103" t="s">
        <v>483</v>
      </c>
      <c r="C81" s="83" t="s">
        <v>297</v>
      </c>
      <c r="D81" s="452"/>
      <c r="E81" s="452"/>
      <c r="F81" s="452"/>
      <c r="G81" s="452"/>
      <c r="H81" s="452"/>
      <c r="I81" s="452"/>
      <c r="J81" s="453">
        <v>0</v>
      </c>
    </row>
    <row r="82" spans="1:10" s="28" customFormat="1" hidden="1">
      <c r="A82" s="267">
        <v>1130400</v>
      </c>
      <c r="B82" s="108" t="s">
        <v>484</v>
      </c>
      <c r="C82" s="109" t="s">
        <v>298</v>
      </c>
      <c r="D82" s="451"/>
      <c r="E82" s="451"/>
      <c r="F82" s="451"/>
      <c r="G82" s="451"/>
      <c r="H82" s="451"/>
      <c r="I82" s="451"/>
      <c r="J82" s="453">
        <v>0</v>
      </c>
    </row>
    <row r="83" spans="1:10" s="28" customFormat="1" ht="1.5" hidden="1" customHeight="1">
      <c r="A83" s="262">
        <v>1131000</v>
      </c>
      <c r="B83" s="110" t="s">
        <v>299</v>
      </c>
      <c r="C83" s="111" t="s">
        <v>358</v>
      </c>
      <c r="D83" s="452"/>
      <c r="E83" s="452"/>
      <c r="F83" s="452"/>
      <c r="G83" s="452"/>
      <c r="H83" s="452"/>
      <c r="I83" s="452"/>
      <c r="J83" s="453">
        <v>0</v>
      </c>
    </row>
    <row r="84" spans="1:10" s="28" customFormat="1" ht="0.75" hidden="1" customHeight="1">
      <c r="A84" s="262">
        <v>1131100</v>
      </c>
      <c r="B84" s="103" t="s">
        <v>588</v>
      </c>
      <c r="C84" s="77" t="s">
        <v>300</v>
      </c>
      <c r="D84" s="452"/>
      <c r="E84" s="452"/>
      <c r="F84" s="452"/>
      <c r="G84" s="452"/>
      <c r="H84" s="452"/>
      <c r="I84" s="452"/>
      <c r="J84" s="453">
        <v>0</v>
      </c>
    </row>
    <row r="85" spans="1:10" s="28" customFormat="1" hidden="1">
      <c r="A85" s="262">
        <v>1131200</v>
      </c>
      <c r="B85" s="103" t="s">
        <v>589</v>
      </c>
      <c r="C85" s="83" t="s">
        <v>301</v>
      </c>
      <c r="D85" s="452"/>
      <c r="E85" s="452"/>
      <c r="F85" s="452"/>
      <c r="G85" s="452"/>
      <c r="H85" s="452"/>
      <c r="I85" s="452"/>
      <c r="J85" s="453">
        <v>0</v>
      </c>
    </row>
    <row r="86" spans="1:10" s="28" customFormat="1" ht="13.5" hidden="1" thickBot="1">
      <c r="A86" s="262">
        <v>1131300</v>
      </c>
      <c r="B86" s="105" t="s">
        <v>590</v>
      </c>
      <c r="C86" s="86" t="s">
        <v>302</v>
      </c>
      <c r="D86" s="454"/>
      <c r="E86" s="454"/>
      <c r="F86" s="454"/>
      <c r="G86" s="454"/>
      <c r="H86" s="454"/>
      <c r="I86" s="454"/>
      <c r="J86" s="453">
        <v>0</v>
      </c>
    </row>
    <row r="87" spans="1:10" s="28" customFormat="1" ht="14.25" hidden="1">
      <c r="A87" s="268">
        <v>1140000</v>
      </c>
      <c r="B87" s="107" t="s">
        <v>303</v>
      </c>
      <c r="C87" s="74" t="s">
        <v>358</v>
      </c>
      <c r="D87" s="450">
        <v>0</v>
      </c>
      <c r="E87" s="450"/>
      <c r="F87" s="450">
        <v>0</v>
      </c>
      <c r="G87" s="450">
        <v>0</v>
      </c>
      <c r="H87" s="450">
        <v>0</v>
      </c>
      <c r="I87" s="450">
        <v>0</v>
      </c>
      <c r="J87" s="453">
        <v>0</v>
      </c>
    </row>
    <row r="88" spans="1:10" s="28" customFormat="1" ht="25.5" hidden="1">
      <c r="A88" s="268">
        <v>1141000</v>
      </c>
      <c r="B88" s="103" t="s">
        <v>304</v>
      </c>
      <c r="C88" s="99" t="s">
        <v>1003</v>
      </c>
      <c r="D88" s="452"/>
      <c r="E88" s="452"/>
      <c r="F88" s="452"/>
      <c r="G88" s="452"/>
      <c r="H88" s="452"/>
      <c r="I88" s="452"/>
      <c r="J88" s="453">
        <v>0</v>
      </c>
    </row>
    <row r="89" spans="1:10" s="28" customFormat="1" ht="25.5" hidden="1">
      <c r="A89" s="268">
        <v>1142000</v>
      </c>
      <c r="B89" s="103" t="s">
        <v>42</v>
      </c>
      <c r="C89" s="83" t="s">
        <v>43</v>
      </c>
      <c r="D89" s="452"/>
      <c r="E89" s="452"/>
      <c r="F89" s="452"/>
      <c r="G89" s="452"/>
      <c r="H89" s="452"/>
      <c r="I89" s="452"/>
      <c r="J89" s="453">
        <v>0</v>
      </c>
    </row>
    <row r="90" spans="1:10" s="28" customFormat="1" ht="26.25" hidden="1" customHeight="1">
      <c r="A90" s="268">
        <v>1143000</v>
      </c>
      <c r="B90" s="103" t="s">
        <v>44</v>
      </c>
      <c r="C90" s="83" t="s">
        <v>45</v>
      </c>
      <c r="D90" s="452"/>
      <c r="E90" s="452"/>
      <c r="F90" s="452"/>
      <c r="G90" s="452"/>
      <c r="H90" s="452"/>
      <c r="I90" s="452"/>
      <c r="J90" s="453">
        <v>0</v>
      </c>
    </row>
    <row r="91" spans="1:10" s="28" customFormat="1" ht="29.25" hidden="1" customHeight="1">
      <c r="A91" s="264">
        <v>1144000</v>
      </c>
      <c r="B91" s="105" t="s">
        <v>46</v>
      </c>
      <c r="C91" s="86" t="s">
        <v>439</v>
      </c>
      <c r="D91" s="454"/>
      <c r="E91" s="454"/>
      <c r="F91" s="454"/>
      <c r="G91" s="454"/>
      <c r="H91" s="454"/>
      <c r="I91" s="454"/>
      <c r="J91" s="453">
        <v>0</v>
      </c>
    </row>
    <row r="92" spans="1:10" s="28" customFormat="1" ht="16.5" hidden="1" customHeight="1">
      <c r="A92" s="269">
        <v>1150000</v>
      </c>
      <c r="B92" s="224" t="s">
        <v>730</v>
      </c>
      <c r="C92" s="74" t="s">
        <v>358</v>
      </c>
      <c r="D92" s="450">
        <v>0</v>
      </c>
      <c r="E92" s="450"/>
      <c r="F92" s="450">
        <v>0</v>
      </c>
      <c r="G92" s="450">
        <v>0</v>
      </c>
      <c r="H92" s="450">
        <v>0</v>
      </c>
      <c r="I92" s="450">
        <v>0</v>
      </c>
      <c r="J92" s="453">
        <v>0</v>
      </c>
    </row>
    <row r="93" spans="1:10" s="28" customFormat="1" ht="31.5" hidden="1" customHeight="1">
      <c r="A93" s="270">
        <v>1151000</v>
      </c>
      <c r="B93" s="226" t="s">
        <v>681</v>
      </c>
      <c r="C93" s="74" t="s">
        <v>358</v>
      </c>
      <c r="D93" s="456">
        <v>0</v>
      </c>
      <c r="E93" s="456"/>
      <c r="F93" s="456">
        <v>0</v>
      </c>
      <c r="G93" s="456">
        <v>0</v>
      </c>
      <c r="H93" s="456">
        <v>0</v>
      </c>
      <c r="I93" s="456">
        <v>0</v>
      </c>
      <c r="J93" s="453">
        <v>0</v>
      </c>
    </row>
    <row r="94" spans="1:10" s="28" customFormat="1" ht="31.5" hidden="1" customHeight="1">
      <c r="A94" s="270">
        <v>1151100</v>
      </c>
      <c r="B94" s="227" t="s">
        <v>265</v>
      </c>
      <c r="C94" s="228">
        <v>461100</v>
      </c>
      <c r="D94" s="456"/>
      <c r="E94" s="456"/>
      <c r="F94" s="456"/>
      <c r="G94" s="456"/>
      <c r="H94" s="456"/>
      <c r="I94" s="456"/>
      <c r="J94" s="453">
        <v>0</v>
      </c>
    </row>
    <row r="95" spans="1:10" s="28" customFormat="1" ht="31.5" hidden="1" customHeight="1">
      <c r="A95" s="270">
        <v>1151200</v>
      </c>
      <c r="B95" s="227" t="s">
        <v>637</v>
      </c>
      <c r="C95" s="228">
        <v>461200</v>
      </c>
      <c r="D95" s="457"/>
      <c r="E95" s="457"/>
      <c r="F95" s="457"/>
      <c r="G95" s="457"/>
      <c r="H95" s="457"/>
      <c r="I95" s="457"/>
      <c r="J95" s="453">
        <v>0</v>
      </c>
    </row>
    <row r="96" spans="1:10" s="28" customFormat="1" ht="31.5" hidden="1" customHeight="1">
      <c r="A96" s="270">
        <v>1152000</v>
      </c>
      <c r="B96" s="229" t="s">
        <v>518</v>
      </c>
      <c r="C96" s="230" t="s">
        <v>358</v>
      </c>
      <c r="D96" s="458">
        <v>0</v>
      </c>
      <c r="E96" s="458"/>
      <c r="F96" s="458">
        <v>0</v>
      </c>
      <c r="G96" s="458">
        <v>0</v>
      </c>
      <c r="H96" s="458">
        <v>0</v>
      </c>
      <c r="I96" s="458">
        <v>0</v>
      </c>
      <c r="J96" s="453">
        <v>0</v>
      </c>
    </row>
    <row r="97" spans="1:10" s="28" customFormat="1" ht="31.5" hidden="1" customHeight="1">
      <c r="A97" s="270">
        <v>1152100</v>
      </c>
      <c r="B97" s="231" t="s">
        <v>541</v>
      </c>
      <c r="C97" s="228">
        <v>462100</v>
      </c>
      <c r="D97" s="403"/>
      <c r="E97" s="403"/>
      <c r="F97" s="403"/>
      <c r="G97" s="459"/>
      <c r="H97" s="459"/>
      <c r="I97" s="452"/>
      <c r="J97" s="453">
        <v>0</v>
      </c>
    </row>
    <row r="98" spans="1:10" s="28" customFormat="1" ht="31.5" hidden="1" customHeight="1">
      <c r="A98" s="271">
        <v>1152200</v>
      </c>
      <c r="B98" s="233" t="s">
        <v>759</v>
      </c>
      <c r="C98" s="234">
        <v>462200</v>
      </c>
      <c r="D98" s="460"/>
      <c r="E98" s="460"/>
      <c r="F98" s="460"/>
      <c r="G98" s="461"/>
      <c r="H98" s="461"/>
      <c r="I98" s="454"/>
      <c r="J98" s="453">
        <v>0</v>
      </c>
    </row>
    <row r="99" spans="1:10" s="28" customFormat="1" ht="31.5" hidden="1" customHeight="1">
      <c r="A99" s="269">
        <v>1153000</v>
      </c>
      <c r="B99" s="235" t="s">
        <v>760</v>
      </c>
      <c r="C99" s="236" t="s">
        <v>358</v>
      </c>
      <c r="D99" s="462">
        <v>0</v>
      </c>
      <c r="E99" s="462"/>
      <c r="F99" s="462">
        <v>0</v>
      </c>
      <c r="G99" s="462">
        <v>0</v>
      </c>
      <c r="H99" s="462">
        <v>0</v>
      </c>
      <c r="I99" s="462">
        <v>0</v>
      </c>
      <c r="J99" s="453">
        <v>0</v>
      </c>
    </row>
    <row r="100" spans="1:10" s="28" customFormat="1" ht="31.5" hidden="1" customHeight="1">
      <c r="A100" s="270">
        <v>1153100</v>
      </c>
      <c r="B100" s="231" t="s">
        <v>761</v>
      </c>
      <c r="C100" s="228">
        <v>463100</v>
      </c>
      <c r="D100" s="458"/>
      <c r="E100" s="458"/>
      <c r="F100" s="458"/>
      <c r="G100" s="458"/>
      <c r="H100" s="458"/>
      <c r="I100" s="458"/>
      <c r="J100" s="453">
        <v>0</v>
      </c>
    </row>
    <row r="101" spans="1:10" s="28" customFormat="1" ht="31.5" hidden="1" customHeight="1">
      <c r="A101" s="270">
        <v>1153200</v>
      </c>
      <c r="B101" s="231" t="s">
        <v>101</v>
      </c>
      <c r="C101" s="228">
        <v>463200</v>
      </c>
      <c r="D101" s="458"/>
      <c r="E101" s="458"/>
      <c r="F101" s="458"/>
      <c r="G101" s="458"/>
      <c r="H101" s="458"/>
      <c r="I101" s="458"/>
      <c r="J101" s="453">
        <v>0</v>
      </c>
    </row>
    <row r="102" spans="1:10" s="28" customFormat="1" ht="31.5" hidden="1" customHeight="1">
      <c r="A102" s="270">
        <v>1153300</v>
      </c>
      <c r="B102" s="231" t="s">
        <v>501</v>
      </c>
      <c r="C102" s="228">
        <v>463300</v>
      </c>
      <c r="D102" s="458"/>
      <c r="E102" s="458"/>
      <c r="F102" s="458"/>
      <c r="G102" s="458"/>
      <c r="H102" s="458"/>
      <c r="I102" s="458"/>
      <c r="J102" s="453">
        <v>0</v>
      </c>
    </row>
    <row r="103" spans="1:10" s="28" customFormat="1" ht="31.5" hidden="1" customHeight="1">
      <c r="A103" s="270">
        <v>1153400</v>
      </c>
      <c r="B103" s="231" t="s">
        <v>502</v>
      </c>
      <c r="C103" s="228">
        <v>463400</v>
      </c>
      <c r="D103" s="458"/>
      <c r="E103" s="458"/>
      <c r="F103" s="458"/>
      <c r="G103" s="458"/>
      <c r="H103" s="458"/>
      <c r="I103" s="458"/>
      <c r="J103" s="453">
        <v>0</v>
      </c>
    </row>
    <row r="104" spans="1:10" s="28" customFormat="1" ht="31.5" hidden="1" customHeight="1">
      <c r="A104" s="270">
        <v>1153500</v>
      </c>
      <c r="B104" s="237" t="s">
        <v>503</v>
      </c>
      <c r="C104" s="228">
        <v>463500</v>
      </c>
      <c r="D104" s="458"/>
      <c r="E104" s="458"/>
      <c r="F104" s="458"/>
      <c r="G104" s="458"/>
      <c r="H104" s="458"/>
      <c r="I104" s="458"/>
      <c r="J104" s="453">
        <v>0</v>
      </c>
    </row>
    <row r="105" spans="1:10" s="28" customFormat="1" ht="31.5" hidden="1" customHeight="1">
      <c r="A105" s="270">
        <v>1153700</v>
      </c>
      <c r="B105" s="237" t="s">
        <v>504</v>
      </c>
      <c r="C105" s="228">
        <v>463700</v>
      </c>
      <c r="D105" s="458"/>
      <c r="E105" s="458"/>
      <c r="F105" s="458"/>
      <c r="G105" s="458"/>
      <c r="H105" s="458"/>
      <c r="I105" s="458"/>
      <c r="J105" s="453">
        <v>0</v>
      </c>
    </row>
    <row r="106" spans="1:10" s="28" customFormat="1" ht="31.5" hidden="1" customHeight="1">
      <c r="A106" s="270">
        <v>1153800</v>
      </c>
      <c r="B106" s="237" t="s">
        <v>995</v>
      </c>
      <c r="C106" s="228">
        <v>463800</v>
      </c>
      <c r="D106" s="458"/>
      <c r="E106" s="458"/>
      <c r="F106" s="458"/>
      <c r="G106" s="458"/>
      <c r="H106" s="458"/>
      <c r="I106" s="458"/>
      <c r="J106" s="453">
        <v>0</v>
      </c>
    </row>
    <row r="107" spans="1:10" s="28" customFormat="1" ht="31.5" hidden="1" customHeight="1">
      <c r="A107" s="270">
        <v>1153900</v>
      </c>
      <c r="B107" s="237" t="s">
        <v>996</v>
      </c>
      <c r="C107" s="228">
        <v>463900</v>
      </c>
      <c r="D107" s="458"/>
      <c r="E107" s="458"/>
      <c r="F107" s="458"/>
      <c r="G107" s="458"/>
      <c r="H107" s="458"/>
      <c r="I107" s="458"/>
      <c r="J107" s="453">
        <v>0</v>
      </c>
    </row>
    <row r="108" spans="1:10" s="28" customFormat="1" ht="31.5" hidden="1" customHeight="1">
      <c r="A108" s="270">
        <v>1154000</v>
      </c>
      <c r="B108" s="238" t="s">
        <v>997</v>
      </c>
      <c r="C108" s="230" t="s">
        <v>358</v>
      </c>
      <c r="D108" s="458">
        <v>0</v>
      </c>
      <c r="E108" s="458"/>
      <c r="F108" s="458">
        <v>0</v>
      </c>
      <c r="G108" s="458">
        <v>0</v>
      </c>
      <c r="H108" s="458">
        <v>0</v>
      </c>
      <c r="I108" s="458">
        <v>0</v>
      </c>
      <c r="J108" s="453">
        <v>0</v>
      </c>
    </row>
    <row r="109" spans="1:10" s="28" customFormat="1" ht="31.5" hidden="1" customHeight="1">
      <c r="A109" s="270">
        <v>1154100</v>
      </c>
      <c r="B109" s="237" t="s">
        <v>210</v>
      </c>
      <c r="C109" s="228">
        <v>465100</v>
      </c>
      <c r="D109" s="463"/>
      <c r="E109" s="463"/>
      <c r="F109" s="463"/>
      <c r="G109" s="464"/>
      <c r="H109" s="464"/>
      <c r="I109" s="465"/>
      <c r="J109" s="453">
        <v>0</v>
      </c>
    </row>
    <row r="110" spans="1:10" s="28" customFormat="1" ht="31.5" hidden="1" customHeight="1">
      <c r="A110" s="270">
        <v>1154200</v>
      </c>
      <c r="B110" s="237" t="s">
        <v>211</v>
      </c>
      <c r="C110" s="228">
        <v>465200</v>
      </c>
      <c r="D110" s="463"/>
      <c r="E110" s="463"/>
      <c r="F110" s="463"/>
      <c r="G110" s="464"/>
      <c r="H110" s="464"/>
      <c r="I110" s="465"/>
      <c r="J110" s="453">
        <v>0</v>
      </c>
    </row>
    <row r="111" spans="1:10" s="28" customFormat="1" ht="31.5" hidden="1" customHeight="1">
      <c r="A111" s="270">
        <v>1154300</v>
      </c>
      <c r="B111" s="237" t="s">
        <v>212</v>
      </c>
      <c r="C111" s="228">
        <v>465300</v>
      </c>
      <c r="D111" s="463"/>
      <c r="E111" s="463"/>
      <c r="F111" s="463"/>
      <c r="G111" s="464"/>
      <c r="H111" s="464"/>
      <c r="I111" s="465"/>
      <c r="J111" s="453">
        <v>0</v>
      </c>
    </row>
    <row r="112" spans="1:10" s="28" customFormat="1" ht="31.5" hidden="1" customHeight="1">
      <c r="A112" s="270">
        <v>1154500</v>
      </c>
      <c r="B112" s="237" t="s">
        <v>67</v>
      </c>
      <c r="C112" s="228">
        <v>465500</v>
      </c>
      <c r="D112" s="463"/>
      <c r="E112" s="463"/>
      <c r="F112" s="463"/>
      <c r="G112" s="464"/>
      <c r="H112" s="464"/>
      <c r="I112" s="465"/>
      <c r="J112" s="453">
        <v>0</v>
      </c>
    </row>
    <row r="113" spans="1:10" s="28" customFormat="1" ht="31.5" hidden="1" customHeight="1">
      <c r="A113" s="270">
        <v>1154600</v>
      </c>
      <c r="B113" s="237" t="s">
        <v>68</v>
      </c>
      <c r="C113" s="228">
        <v>465600</v>
      </c>
      <c r="D113" s="403"/>
      <c r="E113" s="403"/>
      <c r="F113" s="403"/>
      <c r="G113" s="459"/>
      <c r="H113" s="459"/>
      <c r="I113" s="452"/>
      <c r="J113" s="453">
        <v>0</v>
      </c>
    </row>
    <row r="114" spans="1:10" s="28" customFormat="1" ht="31.5" hidden="1" customHeight="1">
      <c r="A114" s="271">
        <v>1154700</v>
      </c>
      <c r="B114" s="239" t="s">
        <v>78</v>
      </c>
      <c r="C114" s="86" t="s">
        <v>79</v>
      </c>
      <c r="D114" s="460"/>
      <c r="E114" s="460"/>
      <c r="F114" s="460"/>
      <c r="G114" s="461"/>
      <c r="H114" s="461"/>
      <c r="I114" s="454"/>
      <c r="J114" s="453">
        <v>0</v>
      </c>
    </row>
    <row r="115" spans="1:10" s="28" customFormat="1" ht="25.5" hidden="1" customHeight="1">
      <c r="A115" s="272">
        <v>1160000</v>
      </c>
      <c r="B115" s="120" t="s">
        <v>80</v>
      </c>
      <c r="C115" s="74" t="s">
        <v>358</v>
      </c>
      <c r="D115" s="466">
        <v>0</v>
      </c>
      <c r="E115" s="466"/>
      <c r="F115" s="466">
        <v>0</v>
      </c>
      <c r="G115" s="466">
        <v>0</v>
      </c>
      <c r="H115" s="466">
        <v>0</v>
      </c>
      <c r="I115" s="466">
        <v>0</v>
      </c>
      <c r="J115" s="453">
        <v>0</v>
      </c>
    </row>
    <row r="116" spans="1:10" s="28" customFormat="1" ht="26.25" hidden="1" customHeight="1">
      <c r="A116" s="266">
        <v>1161000</v>
      </c>
      <c r="B116" s="122" t="s">
        <v>81</v>
      </c>
      <c r="C116" s="123" t="s">
        <v>358</v>
      </c>
      <c r="D116" s="403">
        <v>0</v>
      </c>
      <c r="E116" s="403"/>
      <c r="F116" s="403">
        <v>0</v>
      </c>
      <c r="G116" s="403">
        <v>0</v>
      </c>
      <c r="H116" s="403">
        <v>0</v>
      </c>
      <c r="I116" s="403">
        <v>0</v>
      </c>
      <c r="J116" s="453">
        <v>0</v>
      </c>
    </row>
    <row r="117" spans="1:10" s="28" customFormat="1" ht="26.25" hidden="1" customHeight="1">
      <c r="A117" s="266">
        <v>1161100</v>
      </c>
      <c r="B117" s="14" t="s">
        <v>400</v>
      </c>
      <c r="C117" s="124">
        <v>471100</v>
      </c>
      <c r="D117" s="403"/>
      <c r="E117" s="403"/>
      <c r="F117" s="403"/>
      <c r="G117" s="403"/>
      <c r="H117" s="403"/>
      <c r="I117" s="403"/>
      <c r="J117" s="453">
        <v>0</v>
      </c>
    </row>
    <row r="118" spans="1:10" s="28" customFormat="1" ht="26.25" hidden="1" customHeight="1">
      <c r="A118" s="266">
        <v>1161200</v>
      </c>
      <c r="B118" s="116" t="s">
        <v>707</v>
      </c>
      <c r="C118" s="124">
        <v>471200</v>
      </c>
      <c r="D118" s="403"/>
      <c r="E118" s="403"/>
      <c r="F118" s="403"/>
      <c r="G118" s="403"/>
      <c r="H118" s="403"/>
      <c r="I118" s="403"/>
      <c r="J118" s="453">
        <v>0</v>
      </c>
    </row>
    <row r="119" spans="1:10" s="28" customFormat="1" ht="26.25" hidden="1" customHeight="1">
      <c r="A119" s="266">
        <v>1162000</v>
      </c>
      <c r="B119" s="122" t="s">
        <v>1125</v>
      </c>
      <c r="C119" s="123" t="s">
        <v>358</v>
      </c>
      <c r="D119" s="403">
        <v>0</v>
      </c>
      <c r="E119" s="403"/>
      <c r="F119" s="403">
        <v>0</v>
      </c>
      <c r="G119" s="403">
        <v>0</v>
      </c>
      <c r="H119" s="403">
        <v>0</v>
      </c>
      <c r="I119" s="403">
        <v>0</v>
      </c>
      <c r="J119" s="453">
        <v>0</v>
      </c>
    </row>
    <row r="120" spans="1:10" s="28" customFormat="1" ht="26.25" hidden="1" customHeight="1">
      <c r="A120" s="266">
        <v>1162100</v>
      </c>
      <c r="B120" s="116" t="s">
        <v>1126</v>
      </c>
      <c r="C120" s="83" t="s">
        <v>130</v>
      </c>
      <c r="D120" s="403"/>
      <c r="E120" s="403"/>
      <c r="F120" s="403"/>
      <c r="G120" s="403"/>
      <c r="H120" s="403"/>
      <c r="I120" s="403"/>
      <c r="J120" s="453">
        <v>0</v>
      </c>
    </row>
    <row r="121" spans="1:10" s="28" customFormat="1" ht="26.25" hidden="1" customHeight="1">
      <c r="A121" s="266">
        <v>1162200</v>
      </c>
      <c r="B121" s="116" t="s">
        <v>131</v>
      </c>
      <c r="C121" s="83" t="s">
        <v>24</v>
      </c>
      <c r="D121" s="403"/>
      <c r="E121" s="403"/>
      <c r="F121" s="403"/>
      <c r="G121" s="403"/>
      <c r="H121" s="403"/>
      <c r="I121" s="403"/>
      <c r="J121" s="453">
        <v>0</v>
      </c>
    </row>
    <row r="122" spans="1:10" s="28" customFormat="1" ht="26.25" hidden="1" customHeight="1">
      <c r="A122" s="266">
        <v>1162300</v>
      </c>
      <c r="B122" s="116" t="s">
        <v>25</v>
      </c>
      <c r="C122" s="83" t="s">
        <v>26</v>
      </c>
      <c r="D122" s="403"/>
      <c r="E122" s="403"/>
      <c r="F122" s="403"/>
      <c r="G122" s="403"/>
      <c r="H122" s="403"/>
      <c r="I122" s="403"/>
      <c r="J122" s="453">
        <v>0</v>
      </c>
    </row>
    <row r="123" spans="1:10" s="28" customFormat="1" ht="26.25" hidden="1" customHeight="1">
      <c r="A123" s="266">
        <v>1162400</v>
      </c>
      <c r="B123" s="116" t="s">
        <v>831</v>
      </c>
      <c r="C123" s="83" t="s">
        <v>832</v>
      </c>
      <c r="D123" s="403"/>
      <c r="E123" s="403"/>
      <c r="F123" s="403"/>
      <c r="G123" s="403"/>
      <c r="H123" s="403"/>
      <c r="I123" s="403"/>
      <c r="J123" s="453">
        <v>0</v>
      </c>
    </row>
    <row r="124" spans="1:10" s="28" customFormat="1" ht="26.25" hidden="1" customHeight="1">
      <c r="A124" s="266">
        <v>1162500</v>
      </c>
      <c r="B124" s="116" t="s">
        <v>833</v>
      </c>
      <c r="C124" s="83" t="s">
        <v>834</v>
      </c>
      <c r="D124" s="403"/>
      <c r="E124" s="403"/>
      <c r="F124" s="403"/>
      <c r="G124" s="403"/>
      <c r="H124" s="403"/>
      <c r="I124" s="403"/>
      <c r="J124" s="453">
        <v>0</v>
      </c>
    </row>
    <row r="125" spans="1:10" s="28" customFormat="1" ht="26.25" hidden="1" customHeight="1">
      <c r="A125" s="266">
        <v>1162600</v>
      </c>
      <c r="B125" s="116" t="s">
        <v>510</v>
      </c>
      <c r="C125" s="83" t="s">
        <v>511</v>
      </c>
      <c r="D125" s="403"/>
      <c r="E125" s="403"/>
      <c r="F125" s="403"/>
      <c r="G125" s="403"/>
      <c r="H125" s="403"/>
      <c r="I125" s="403"/>
      <c r="J125" s="453">
        <v>0</v>
      </c>
    </row>
    <row r="126" spans="1:10" s="28" customFormat="1" ht="26.25" hidden="1" customHeight="1">
      <c r="A126" s="266">
        <v>1162700</v>
      </c>
      <c r="B126" s="14" t="s">
        <v>512</v>
      </c>
      <c r="C126" s="83" t="s">
        <v>513</v>
      </c>
      <c r="D126" s="403"/>
      <c r="E126" s="403"/>
      <c r="F126" s="403"/>
      <c r="G126" s="403"/>
      <c r="H126" s="403"/>
      <c r="I126" s="403"/>
      <c r="J126" s="453">
        <v>0</v>
      </c>
    </row>
    <row r="127" spans="1:10" s="28" customFormat="1" ht="26.25" hidden="1" customHeight="1">
      <c r="A127" s="266">
        <v>1162800</v>
      </c>
      <c r="B127" s="116" t="s">
        <v>871</v>
      </c>
      <c r="C127" s="83" t="s">
        <v>872</v>
      </c>
      <c r="D127" s="459"/>
      <c r="E127" s="459"/>
      <c r="F127" s="459"/>
      <c r="G127" s="459"/>
      <c r="H127" s="459"/>
      <c r="I127" s="459"/>
      <c r="J127" s="453">
        <v>0</v>
      </c>
    </row>
    <row r="128" spans="1:10" s="28" customFormat="1" ht="26.25" hidden="1" customHeight="1">
      <c r="A128" s="273">
        <v>1162900</v>
      </c>
      <c r="B128" s="116" t="s">
        <v>873</v>
      </c>
      <c r="C128" s="83" t="s">
        <v>874</v>
      </c>
      <c r="D128" s="459"/>
      <c r="E128" s="459"/>
      <c r="F128" s="459"/>
      <c r="G128" s="459"/>
      <c r="H128" s="459"/>
      <c r="I128" s="459"/>
      <c r="J128" s="453">
        <v>0</v>
      </c>
    </row>
    <row r="129" spans="1:10" s="28" customFormat="1" ht="26.25" hidden="1" customHeight="1">
      <c r="A129" s="273">
        <v>1163000</v>
      </c>
      <c r="B129" s="122" t="s">
        <v>58</v>
      </c>
      <c r="C129" s="111" t="s">
        <v>358</v>
      </c>
      <c r="D129" s="459">
        <v>0</v>
      </c>
      <c r="E129" s="459"/>
      <c r="F129" s="459">
        <v>0</v>
      </c>
      <c r="G129" s="459">
        <v>0</v>
      </c>
      <c r="H129" s="459">
        <v>0</v>
      </c>
      <c r="I129" s="459">
        <v>0</v>
      </c>
      <c r="J129" s="453">
        <v>0</v>
      </c>
    </row>
    <row r="130" spans="1:10" s="28" customFormat="1" ht="26.25" hidden="1" customHeight="1">
      <c r="A130" s="274">
        <v>1163100</v>
      </c>
      <c r="B130" s="105" t="s">
        <v>798</v>
      </c>
      <c r="C130" s="86" t="s">
        <v>799</v>
      </c>
      <c r="D130" s="461"/>
      <c r="E130" s="461"/>
      <c r="F130" s="461"/>
      <c r="G130" s="461"/>
      <c r="H130" s="461"/>
      <c r="I130" s="461"/>
      <c r="J130" s="453">
        <v>0</v>
      </c>
    </row>
    <row r="131" spans="1:10" s="28" customFormat="1" ht="16.5" hidden="1" customHeight="1">
      <c r="A131" s="275">
        <v>1170000</v>
      </c>
      <c r="B131" s="126" t="s">
        <v>875</v>
      </c>
      <c r="C131" s="74" t="s">
        <v>358</v>
      </c>
      <c r="D131" s="467">
        <f>D138</f>
        <v>0</v>
      </c>
      <c r="E131" s="467"/>
      <c r="F131" s="467">
        <f>F138</f>
        <v>0</v>
      </c>
      <c r="G131" s="467">
        <f>G138</f>
        <v>0</v>
      </c>
      <c r="H131" s="467">
        <f>H138</f>
        <v>0</v>
      </c>
      <c r="I131" s="467">
        <f>I138</f>
        <v>0</v>
      </c>
      <c r="J131" s="453">
        <f>J138</f>
        <v>0</v>
      </c>
    </row>
    <row r="132" spans="1:10" s="28" customFormat="1" ht="30.75" hidden="1" customHeight="1">
      <c r="A132" s="273">
        <v>1171000</v>
      </c>
      <c r="B132" s="129" t="s">
        <v>215</v>
      </c>
      <c r="C132" s="74" t="s">
        <v>358</v>
      </c>
      <c r="D132" s="468">
        <v>0</v>
      </c>
      <c r="E132" s="468"/>
      <c r="F132" s="468">
        <v>0</v>
      </c>
      <c r="G132" s="468">
        <v>0</v>
      </c>
      <c r="H132" s="468">
        <v>0</v>
      </c>
      <c r="I132" s="468">
        <v>0</v>
      </c>
      <c r="J132" s="453">
        <v>0</v>
      </c>
    </row>
    <row r="133" spans="1:10" s="28" customFormat="1" ht="42" hidden="1" customHeight="1">
      <c r="A133" s="273">
        <v>1171100</v>
      </c>
      <c r="B133" s="14" t="s">
        <v>478</v>
      </c>
      <c r="C133" s="99" t="s">
        <v>479</v>
      </c>
      <c r="D133" s="459"/>
      <c r="E133" s="459"/>
      <c r="F133" s="459"/>
      <c r="G133" s="459"/>
      <c r="H133" s="459"/>
      <c r="I133" s="459"/>
      <c r="J133" s="453">
        <v>0</v>
      </c>
    </row>
    <row r="134" spans="1:10" s="28" customFormat="1" ht="42" hidden="1" customHeight="1">
      <c r="A134" s="273">
        <v>1171200</v>
      </c>
      <c r="B134" s="116" t="s">
        <v>351</v>
      </c>
      <c r="C134" s="131" t="s">
        <v>352</v>
      </c>
      <c r="D134" s="459"/>
      <c r="E134" s="459"/>
      <c r="F134" s="459"/>
      <c r="G134" s="459"/>
      <c r="H134" s="459"/>
      <c r="I134" s="459"/>
      <c r="J134" s="453">
        <v>0</v>
      </c>
    </row>
    <row r="135" spans="1:10" s="28" customFormat="1" ht="42" hidden="1" customHeight="1">
      <c r="A135" s="266">
        <v>1172000</v>
      </c>
      <c r="B135" s="132" t="s">
        <v>1017</v>
      </c>
      <c r="C135" s="111" t="s">
        <v>358</v>
      </c>
      <c r="D135" s="467">
        <f>D138</f>
        <v>0</v>
      </c>
      <c r="E135" s="467"/>
      <c r="F135" s="467">
        <f>F138</f>
        <v>0</v>
      </c>
      <c r="G135" s="467">
        <f>G138</f>
        <v>0</v>
      </c>
      <c r="H135" s="467">
        <f>H138</f>
        <v>0</v>
      </c>
      <c r="I135" s="467">
        <f>I138</f>
        <v>0</v>
      </c>
      <c r="J135" s="453">
        <f>J138</f>
        <v>0</v>
      </c>
    </row>
    <row r="136" spans="1:10" s="28" customFormat="1" ht="42" hidden="1" customHeight="1">
      <c r="A136" s="266">
        <v>1172100</v>
      </c>
      <c r="B136" s="103" t="s">
        <v>1102</v>
      </c>
      <c r="C136" s="99" t="s">
        <v>1018</v>
      </c>
      <c r="D136" s="459"/>
      <c r="E136" s="452"/>
      <c r="F136" s="459"/>
      <c r="G136" s="459"/>
      <c r="H136" s="459"/>
      <c r="I136" s="459"/>
      <c r="J136" s="453">
        <v>0</v>
      </c>
    </row>
    <row r="137" spans="1:10" s="28" customFormat="1" ht="42" hidden="1" customHeight="1">
      <c r="A137" s="266">
        <v>1172200</v>
      </c>
      <c r="B137" s="103" t="s">
        <v>1103</v>
      </c>
      <c r="C137" s="133">
        <v>482200</v>
      </c>
      <c r="D137" s="459"/>
      <c r="E137" s="452"/>
      <c r="F137" s="459"/>
      <c r="G137" s="459"/>
      <c r="H137" s="459"/>
      <c r="I137" s="459"/>
      <c r="J137" s="453">
        <v>0</v>
      </c>
    </row>
    <row r="138" spans="1:10" s="28" customFormat="1" ht="21.75" customHeight="1">
      <c r="A138" s="266">
        <v>1172300</v>
      </c>
      <c r="B138" s="116" t="s">
        <v>1019</v>
      </c>
      <c r="C138" s="83" t="s">
        <v>1020</v>
      </c>
      <c r="D138" s="459">
        <v>0</v>
      </c>
      <c r="E138" s="452"/>
      <c r="F138" s="459">
        <v>0</v>
      </c>
      <c r="G138" s="459">
        <v>0</v>
      </c>
      <c r="H138" s="459">
        <v>0</v>
      </c>
      <c r="I138" s="459">
        <v>0</v>
      </c>
      <c r="J138" s="453">
        <f>F138</f>
        <v>0</v>
      </c>
    </row>
    <row r="139" spans="1:10" s="28" customFormat="1" ht="0.75" customHeight="1">
      <c r="A139" s="266">
        <v>1172400</v>
      </c>
      <c r="B139" s="134" t="s">
        <v>124</v>
      </c>
      <c r="C139" s="83" t="s">
        <v>125</v>
      </c>
      <c r="D139" s="468"/>
      <c r="E139" s="452"/>
      <c r="F139" s="468"/>
      <c r="G139" s="468"/>
      <c r="H139" s="468"/>
      <c r="I139" s="468"/>
      <c r="J139" s="453">
        <v>0</v>
      </c>
    </row>
    <row r="140" spans="1:10" s="28" customFormat="1" ht="27" hidden="1" customHeight="1">
      <c r="A140" s="266">
        <v>1173000</v>
      </c>
      <c r="B140" s="132" t="s">
        <v>126</v>
      </c>
      <c r="C140" s="111" t="s">
        <v>358</v>
      </c>
      <c r="D140" s="468">
        <v>0</v>
      </c>
      <c r="E140" s="468"/>
      <c r="F140" s="468">
        <v>0</v>
      </c>
      <c r="G140" s="468">
        <v>0</v>
      </c>
      <c r="H140" s="468">
        <v>0</v>
      </c>
      <c r="I140" s="468">
        <v>0</v>
      </c>
      <c r="J140" s="453">
        <v>0</v>
      </c>
    </row>
    <row r="141" spans="1:10" s="28" customFormat="1" ht="24.75" hidden="1" customHeight="1">
      <c r="A141" s="273">
        <v>1173100</v>
      </c>
      <c r="B141" s="135" t="s">
        <v>127</v>
      </c>
      <c r="C141" s="83" t="s">
        <v>1088</v>
      </c>
      <c r="D141" s="468"/>
      <c r="E141" s="452"/>
      <c r="F141" s="468"/>
      <c r="G141" s="468"/>
      <c r="H141" s="468"/>
      <c r="I141" s="468"/>
      <c r="J141" s="453">
        <v>0</v>
      </c>
    </row>
    <row r="142" spans="1:10" s="28" customFormat="1" ht="42" hidden="1" customHeight="1">
      <c r="A142" s="273">
        <v>1174000</v>
      </c>
      <c r="B142" s="132" t="s">
        <v>1089</v>
      </c>
      <c r="C142" s="111" t="s">
        <v>358</v>
      </c>
      <c r="D142" s="468">
        <v>0</v>
      </c>
      <c r="E142" s="468"/>
      <c r="F142" s="468">
        <v>0</v>
      </c>
      <c r="G142" s="468">
        <v>0</v>
      </c>
      <c r="H142" s="468">
        <v>0</v>
      </c>
      <c r="I142" s="468">
        <v>0</v>
      </c>
      <c r="J142" s="453">
        <v>0</v>
      </c>
    </row>
    <row r="143" spans="1:10" s="28" customFormat="1" ht="29.25" hidden="1" customHeight="1">
      <c r="A143" s="273">
        <v>1174100</v>
      </c>
      <c r="B143" s="135" t="s">
        <v>1104</v>
      </c>
      <c r="C143" s="83" t="s">
        <v>1090</v>
      </c>
      <c r="D143" s="468"/>
      <c r="E143" s="468"/>
      <c r="F143" s="468"/>
      <c r="G143" s="468"/>
      <c r="H143" s="468"/>
      <c r="I143" s="468"/>
      <c r="J143" s="453">
        <v>0</v>
      </c>
    </row>
    <row r="144" spans="1:10" s="28" customFormat="1" ht="27.75" hidden="1" customHeight="1">
      <c r="A144" s="273">
        <v>1174200</v>
      </c>
      <c r="B144" s="134" t="s">
        <v>446</v>
      </c>
      <c r="C144" s="83" t="s">
        <v>447</v>
      </c>
      <c r="D144" s="468"/>
      <c r="E144" s="468"/>
      <c r="F144" s="468"/>
      <c r="G144" s="468"/>
      <c r="H144" s="468"/>
      <c r="I144" s="468"/>
      <c r="J144" s="453">
        <v>0</v>
      </c>
    </row>
    <row r="145" spans="1:10" s="28" customFormat="1" ht="42" hidden="1" customHeight="1">
      <c r="A145" s="273">
        <v>1175000</v>
      </c>
      <c r="B145" s="132" t="s">
        <v>558</v>
      </c>
      <c r="C145" s="111" t="s">
        <v>358</v>
      </c>
      <c r="D145" s="468">
        <v>0</v>
      </c>
      <c r="E145" s="468"/>
      <c r="F145" s="468">
        <v>0</v>
      </c>
      <c r="G145" s="468">
        <v>0</v>
      </c>
      <c r="H145" s="468">
        <v>0</v>
      </c>
      <c r="I145" s="468">
        <v>0</v>
      </c>
      <c r="J145" s="453">
        <v>0</v>
      </c>
    </row>
    <row r="146" spans="1:10" s="28" customFormat="1" ht="42" hidden="1" customHeight="1">
      <c r="A146" s="273">
        <v>1175100</v>
      </c>
      <c r="B146" s="134" t="s">
        <v>226</v>
      </c>
      <c r="C146" s="83" t="s">
        <v>227</v>
      </c>
      <c r="D146" s="468"/>
      <c r="E146" s="468"/>
      <c r="F146" s="468"/>
      <c r="G146" s="468"/>
      <c r="H146" s="468"/>
      <c r="I146" s="468"/>
      <c r="J146" s="453">
        <v>0</v>
      </c>
    </row>
    <row r="147" spans="1:10" s="28" customFormat="1" ht="21" hidden="1" customHeight="1">
      <c r="A147" s="273">
        <v>1176000</v>
      </c>
      <c r="B147" s="132" t="s">
        <v>228</v>
      </c>
      <c r="C147" s="111" t="s">
        <v>358</v>
      </c>
      <c r="D147" s="468">
        <v>0</v>
      </c>
      <c r="E147" s="468"/>
      <c r="F147" s="468">
        <v>0</v>
      </c>
      <c r="G147" s="468">
        <v>0</v>
      </c>
      <c r="H147" s="468">
        <v>0</v>
      </c>
      <c r="I147" s="468">
        <v>0</v>
      </c>
      <c r="J147" s="453">
        <v>0</v>
      </c>
    </row>
    <row r="148" spans="1:10" s="28" customFormat="1" ht="3.75" hidden="1" customHeight="1">
      <c r="A148" s="273">
        <v>1176100</v>
      </c>
      <c r="B148" s="134" t="s">
        <v>7</v>
      </c>
      <c r="C148" s="83" t="s">
        <v>8</v>
      </c>
      <c r="D148" s="468"/>
      <c r="E148" s="452"/>
      <c r="F148" s="468"/>
      <c r="G148" s="468"/>
      <c r="H148" s="468"/>
      <c r="I148" s="468"/>
      <c r="J148" s="453">
        <v>0</v>
      </c>
    </row>
    <row r="149" spans="1:10" s="28" customFormat="1" ht="1.5" customHeight="1" thickBot="1">
      <c r="A149" s="273">
        <v>1177000</v>
      </c>
      <c r="B149" s="132" t="s">
        <v>587</v>
      </c>
      <c r="C149" s="111" t="s">
        <v>358</v>
      </c>
      <c r="D149" s="468">
        <v>0</v>
      </c>
      <c r="E149" s="468"/>
      <c r="F149" s="468">
        <v>0</v>
      </c>
      <c r="G149" s="468">
        <v>0</v>
      </c>
      <c r="H149" s="468">
        <v>0</v>
      </c>
      <c r="I149" s="468">
        <v>0</v>
      </c>
      <c r="J149" s="453">
        <v>0</v>
      </c>
    </row>
    <row r="150" spans="1:10" s="28" customFormat="1" ht="42" hidden="1" customHeight="1">
      <c r="A150" s="274">
        <v>1177100</v>
      </c>
      <c r="B150" s="136" t="s">
        <v>716</v>
      </c>
      <c r="C150" s="86" t="s">
        <v>259</v>
      </c>
      <c r="D150" s="461"/>
      <c r="E150" s="461"/>
      <c r="F150" s="461"/>
      <c r="G150" s="461"/>
      <c r="H150" s="461"/>
      <c r="I150" s="461"/>
      <c r="J150" s="453">
        <v>0</v>
      </c>
    </row>
    <row r="151" spans="1:10" s="28" customFormat="1" ht="29.25" customHeight="1" thickBot="1">
      <c r="A151" s="276" t="s">
        <v>262</v>
      </c>
      <c r="B151" s="143" t="s">
        <v>648</v>
      </c>
      <c r="C151" s="144" t="s">
        <v>358</v>
      </c>
      <c r="D151" s="469">
        <f>D152</f>
        <v>0</v>
      </c>
      <c r="E151" s="469"/>
      <c r="F151" s="469">
        <f>F152</f>
        <v>0</v>
      </c>
      <c r="G151" s="469">
        <f>G152</f>
        <v>0</v>
      </c>
      <c r="H151" s="469">
        <f>H152</f>
        <v>0</v>
      </c>
      <c r="I151" s="469">
        <f>I152</f>
        <v>0</v>
      </c>
      <c r="J151" s="453">
        <f>F152</f>
        <v>0</v>
      </c>
    </row>
    <row r="152" spans="1:10" s="28" customFormat="1">
      <c r="A152" s="275" t="s">
        <v>650</v>
      </c>
      <c r="B152" s="150" t="s">
        <v>651</v>
      </c>
      <c r="C152" s="74" t="s">
        <v>358</v>
      </c>
      <c r="D152" s="467">
        <f>SUM(D153:D155)</f>
        <v>0</v>
      </c>
      <c r="E152" s="467"/>
      <c r="F152" s="467">
        <f>SUM(F153:F155)</f>
        <v>0</v>
      </c>
      <c r="G152" s="467">
        <f>SUM(G153:G155)</f>
        <v>0</v>
      </c>
      <c r="H152" s="467">
        <f>+SUM(H153:H155)</f>
        <v>0</v>
      </c>
      <c r="I152" s="467">
        <f>SUM(I153:I155)</f>
        <v>0</v>
      </c>
      <c r="J152" s="453">
        <f>F152</f>
        <v>0</v>
      </c>
    </row>
    <row r="153" spans="1:10" s="28" customFormat="1">
      <c r="A153" s="273" t="s">
        <v>652</v>
      </c>
      <c r="B153" s="134" t="s">
        <v>986</v>
      </c>
      <c r="C153" s="241" t="s">
        <v>987</v>
      </c>
      <c r="D153" s="468"/>
      <c r="E153" s="452"/>
      <c r="F153" s="468"/>
      <c r="G153" s="468"/>
      <c r="H153" s="468"/>
      <c r="I153" s="468"/>
      <c r="J153" s="453">
        <f>F153</f>
        <v>0</v>
      </c>
    </row>
    <row r="154" spans="1:10" s="28" customFormat="1">
      <c r="A154" s="273" t="s">
        <v>988</v>
      </c>
      <c r="B154" s="134" t="s">
        <v>964</v>
      </c>
      <c r="C154" s="241" t="s">
        <v>965</v>
      </c>
      <c r="D154" s="468">
        <v>0</v>
      </c>
      <c r="E154" s="452"/>
      <c r="F154" s="468">
        <v>0</v>
      </c>
      <c r="G154" s="468">
        <v>0</v>
      </c>
      <c r="H154" s="468">
        <v>0</v>
      </c>
      <c r="I154" s="468">
        <v>0</v>
      </c>
      <c r="J154" s="453">
        <f>F154</f>
        <v>0</v>
      </c>
    </row>
    <row r="155" spans="1:10" s="28" customFormat="1" ht="26.25" thickBot="1">
      <c r="A155" s="273" t="s">
        <v>966</v>
      </c>
      <c r="B155" s="134" t="s">
        <v>967</v>
      </c>
      <c r="C155" s="241" t="s">
        <v>968</v>
      </c>
      <c r="D155" s="439">
        <v>0</v>
      </c>
      <c r="E155" s="470"/>
      <c r="F155" s="439">
        <v>0</v>
      </c>
      <c r="G155" s="471"/>
      <c r="H155" s="472">
        <v>0</v>
      </c>
      <c r="I155" s="472">
        <v>0</v>
      </c>
      <c r="J155" s="473">
        <f>F155</f>
        <v>0</v>
      </c>
    </row>
    <row r="156" spans="1:10" s="28" customFormat="1" ht="0.75" hidden="1" customHeight="1">
      <c r="A156" s="277" t="s">
        <v>969</v>
      </c>
      <c r="B156" s="134" t="s">
        <v>1098</v>
      </c>
      <c r="C156" s="241" t="s">
        <v>1099</v>
      </c>
      <c r="D156" s="468"/>
      <c r="E156" s="452"/>
      <c r="F156" s="468"/>
      <c r="G156" s="468"/>
      <c r="H156" s="468"/>
      <c r="I156" s="468"/>
      <c r="J156" s="453">
        <v>0</v>
      </c>
    </row>
    <row r="157" spans="1:10" s="28" customFormat="1" ht="43.5" hidden="1" customHeight="1">
      <c r="A157" s="277" t="s">
        <v>138</v>
      </c>
      <c r="B157" s="135" t="s">
        <v>139</v>
      </c>
      <c r="C157" s="241" t="s">
        <v>140</v>
      </c>
      <c r="D157" s="468"/>
      <c r="E157" s="452"/>
      <c r="F157" s="468"/>
      <c r="G157" s="468"/>
      <c r="H157" s="468"/>
      <c r="I157" s="468"/>
      <c r="J157" s="453">
        <v>0</v>
      </c>
    </row>
    <row r="158" spans="1:10" s="28" customFormat="1" ht="43.5" hidden="1" customHeight="1">
      <c r="A158" s="277" t="s">
        <v>141</v>
      </c>
      <c r="B158" s="134" t="s">
        <v>955</v>
      </c>
      <c r="C158" s="241" t="s">
        <v>897</v>
      </c>
      <c r="D158" s="468"/>
      <c r="E158" s="452"/>
      <c r="F158" s="468"/>
      <c r="G158" s="468"/>
      <c r="H158" s="468"/>
      <c r="I158" s="468"/>
      <c r="J158" s="453">
        <v>0</v>
      </c>
    </row>
    <row r="159" spans="1:10" s="28" customFormat="1" ht="43.5" hidden="1" customHeight="1">
      <c r="A159" s="277" t="s">
        <v>898</v>
      </c>
      <c r="B159" s="134" t="s">
        <v>899</v>
      </c>
      <c r="C159" s="241" t="s">
        <v>900</v>
      </c>
      <c r="D159" s="468"/>
      <c r="E159" s="452"/>
      <c r="F159" s="468"/>
      <c r="G159" s="468"/>
      <c r="H159" s="468"/>
      <c r="I159" s="468"/>
      <c r="J159" s="453">
        <v>0</v>
      </c>
    </row>
    <row r="160" spans="1:10" s="28" customFormat="1" ht="43.5" hidden="1" customHeight="1">
      <c r="A160" s="278" t="s">
        <v>800</v>
      </c>
      <c r="B160" s="243" t="s">
        <v>656</v>
      </c>
      <c r="C160" s="244" t="s">
        <v>657</v>
      </c>
      <c r="D160" s="468"/>
      <c r="E160" s="452"/>
      <c r="F160" s="468"/>
      <c r="G160" s="468"/>
      <c r="H160" s="468"/>
      <c r="I160" s="468"/>
      <c r="J160" s="453">
        <v>0</v>
      </c>
    </row>
    <row r="161" spans="1:10" s="28" customFormat="1" ht="43.5" hidden="1" customHeight="1">
      <c r="A161" s="270" t="s">
        <v>801</v>
      </c>
      <c r="B161" s="245" t="s">
        <v>1063</v>
      </c>
      <c r="C161" s="228" t="s">
        <v>1064</v>
      </c>
      <c r="D161" s="468"/>
      <c r="E161" s="452"/>
      <c r="F161" s="468"/>
      <c r="G161" s="468"/>
      <c r="H161" s="468"/>
      <c r="I161" s="468"/>
      <c r="J161" s="453">
        <v>0</v>
      </c>
    </row>
    <row r="162" spans="1:10" s="28" customFormat="1" ht="43.5" hidden="1" customHeight="1">
      <c r="A162" s="270" t="s">
        <v>1065</v>
      </c>
      <c r="B162" s="245" t="s">
        <v>1066</v>
      </c>
      <c r="C162" s="228" t="s">
        <v>1067</v>
      </c>
      <c r="D162" s="468"/>
      <c r="E162" s="452"/>
      <c r="F162" s="468"/>
      <c r="G162" s="468"/>
      <c r="H162" s="468"/>
      <c r="I162" s="468"/>
      <c r="J162" s="453">
        <v>0</v>
      </c>
    </row>
    <row r="163" spans="1:10" s="28" customFormat="1" ht="43.5" hidden="1" customHeight="1">
      <c r="A163" s="279" t="s">
        <v>658</v>
      </c>
      <c r="B163" s="246" t="s">
        <v>659</v>
      </c>
      <c r="C163" s="247" t="s">
        <v>358</v>
      </c>
      <c r="D163" s="468">
        <v>0</v>
      </c>
      <c r="E163" s="468"/>
      <c r="F163" s="468">
        <v>0</v>
      </c>
      <c r="G163" s="468">
        <v>0</v>
      </c>
      <c r="H163" s="468">
        <v>0</v>
      </c>
      <c r="I163" s="468">
        <v>0</v>
      </c>
      <c r="J163" s="453">
        <v>0</v>
      </c>
    </row>
    <row r="164" spans="1:10" ht="43.5" hidden="1" customHeight="1">
      <c r="A164" s="277" t="s">
        <v>660</v>
      </c>
      <c r="B164" s="135" t="s">
        <v>661</v>
      </c>
      <c r="C164" s="241" t="s">
        <v>662</v>
      </c>
      <c r="D164" s="468"/>
      <c r="E164" s="452"/>
      <c r="F164" s="468"/>
      <c r="G164" s="468"/>
      <c r="H164" s="468"/>
      <c r="I164" s="468"/>
      <c r="J164" s="453">
        <v>0</v>
      </c>
    </row>
    <row r="165" spans="1:10" ht="43.5" hidden="1" customHeight="1">
      <c r="A165" s="277" t="s">
        <v>663</v>
      </c>
      <c r="B165" s="135" t="s">
        <v>664</v>
      </c>
      <c r="C165" s="241" t="s">
        <v>665</v>
      </c>
      <c r="D165" s="468"/>
      <c r="E165" s="452"/>
      <c r="F165" s="468"/>
      <c r="G165" s="468"/>
      <c r="H165" s="468"/>
      <c r="I165" s="468"/>
      <c r="J165" s="453">
        <v>0</v>
      </c>
    </row>
    <row r="166" spans="1:10" ht="43.5" hidden="1" customHeight="1">
      <c r="A166" s="277" t="s">
        <v>666</v>
      </c>
      <c r="B166" s="134" t="s">
        <v>313</v>
      </c>
      <c r="C166" s="241" t="s">
        <v>314</v>
      </c>
      <c r="D166" s="468"/>
      <c r="E166" s="452"/>
      <c r="F166" s="468"/>
      <c r="G166" s="468"/>
      <c r="H166" s="468"/>
      <c r="I166" s="468"/>
      <c r="J166" s="453">
        <v>0</v>
      </c>
    </row>
    <row r="167" spans="1:10" ht="43.5" hidden="1" customHeight="1">
      <c r="A167" s="277" t="s">
        <v>315</v>
      </c>
      <c r="B167" s="134" t="s">
        <v>316</v>
      </c>
      <c r="C167" s="241" t="s">
        <v>317</v>
      </c>
      <c r="D167" s="468"/>
      <c r="E167" s="452"/>
      <c r="F167" s="468"/>
      <c r="G167" s="468"/>
      <c r="H167" s="468"/>
      <c r="I167" s="468"/>
      <c r="J167" s="453">
        <v>0</v>
      </c>
    </row>
    <row r="168" spans="1:10" ht="43.5" hidden="1" customHeight="1">
      <c r="A168" s="277" t="s">
        <v>318</v>
      </c>
      <c r="B168" s="132" t="s">
        <v>319</v>
      </c>
      <c r="C168" s="123" t="s">
        <v>358</v>
      </c>
      <c r="D168" s="468">
        <v>0</v>
      </c>
      <c r="E168" s="468"/>
      <c r="F168" s="468">
        <v>0</v>
      </c>
      <c r="G168" s="468">
        <v>0</v>
      </c>
      <c r="H168" s="468">
        <v>0</v>
      </c>
      <c r="I168" s="468">
        <v>0</v>
      </c>
      <c r="J168" s="453">
        <v>0</v>
      </c>
    </row>
    <row r="169" spans="1:10" ht="43.5" hidden="1" customHeight="1">
      <c r="A169" s="277" t="s">
        <v>320</v>
      </c>
      <c r="B169" s="135" t="s">
        <v>1105</v>
      </c>
      <c r="C169" s="241" t="s">
        <v>321</v>
      </c>
      <c r="D169" s="468"/>
      <c r="E169" s="452"/>
      <c r="F169" s="468"/>
      <c r="G169" s="468"/>
      <c r="H169" s="468"/>
      <c r="I169" s="468"/>
      <c r="J169" s="453">
        <v>0</v>
      </c>
    </row>
    <row r="170" spans="1:10" ht="43.5" hidden="1" customHeight="1">
      <c r="A170" s="280" t="s">
        <v>322</v>
      </c>
      <c r="B170" s="155" t="s">
        <v>1068</v>
      </c>
      <c r="C170" s="123" t="s">
        <v>358</v>
      </c>
      <c r="D170" s="468">
        <v>0</v>
      </c>
      <c r="E170" s="468"/>
      <c r="F170" s="468">
        <v>0</v>
      </c>
      <c r="G170" s="468">
        <v>0</v>
      </c>
      <c r="H170" s="468">
        <v>0</v>
      </c>
      <c r="I170" s="468">
        <v>0</v>
      </c>
      <c r="J170" s="453">
        <v>0</v>
      </c>
    </row>
    <row r="171" spans="1:10" ht="43.5" hidden="1" customHeight="1">
      <c r="A171" s="277" t="s">
        <v>324</v>
      </c>
      <c r="B171" s="135" t="s">
        <v>1106</v>
      </c>
      <c r="C171" s="241" t="s">
        <v>325</v>
      </c>
      <c r="D171" s="468"/>
      <c r="E171" s="468"/>
      <c r="F171" s="468"/>
      <c r="G171" s="468"/>
      <c r="H171" s="468"/>
      <c r="I171" s="468"/>
      <c r="J171" s="453">
        <v>0</v>
      </c>
    </row>
    <row r="172" spans="1:10" ht="43.5" hidden="1" customHeight="1">
      <c r="A172" s="277" t="s">
        <v>326</v>
      </c>
      <c r="B172" s="135" t="s">
        <v>1107</v>
      </c>
      <c r="C172" s="241" t="s">
        <v>327</v>
      </c>
      <c r="D172" s="468"/>
      <c r="E172" s="468"/>
      <c r="F172" s="468"/>
      <c r="G172" s="468"/>
      <c r="H172" s="468"/>
      <c r="I172" s="468"/>
      <c r="J172" s="468"/>
    </row>
    <row r="173" spans="1:10" ht="43.5" hidden="1" customHeight="1">
      <c r="A173" s="277" t="s">
        <v>328</v>
      </c>
      <c r="B173" s="134" t="s">
        <v>329</v>
      </c>
      <c r="C173" s="241" t="s">
        <v>330</v>
      </c>
      <c r="D173" s="468"/>
      <c r="E173" s="468"/>
      <c r="F173" s="468"/>
      <c r="G173" s="468"/>
      <c r="H173" s="468"/>
      <c r="I173" s="468"/>
      <c r="J173" s="468"/>
    </row>
    <row r="174" spans="1:10" ht="43.5" hidden="1" customHeight="1">
      <c r="A174" s="281">
        <v>1244000</v>
      </c>
      <c r="B174" s="250" t="s">
        <v>1069</v>
      </c>
      <c r="C174" s="244" t="s">
        <v>1134</v>
      </c>
      <c r="D174" s="474"/>
      <c r="E174" s="474"/>
      <c r="F174" s="474"/>
      <c r="G174" s="474"/>
      <c r="H174" s="474"/>
      <c r="I174" s="474"/>
      <c r="J174" s="474"/>
    </row>
    <row r="175" spans="1:10" ht="21.75" customHeight="1" thickBot="1">
      <c r="A175" s="282">
        <v>1000000</v>
      </c>
      <c r="B175" s="252" t="s">
        <v>1070</v>
      </c>
      <c r="C175" s="248" t="s">
        <v>358</v>
      </c>
      <c r="D175" s="469">
        <f>D32+D151</f>
        <v>0</v>
      </c>
      <c r="E175" s="469"/>
      <c r="F175" s="469">
        <f>F32+F151</f>
        <v>0</v>
      </c>
      <c r="G175" s="469">
        <f>G32+G151</f>
        <v>0</v>
      </c>
      <c r="H175" s="469">
        <f>H32+H151</f>
        <v>0</v>
      </c>
      <c r="I175" s="469">
        <f>I32+I151</f>
        <v>0</v>
      </c>
      <c r="J175" s="469">
        <f>J32+J151</f>
        <v>0</v>
      </c>
    </row>
    <row r="176" spans="1:10" ht="18" customHeight="1">
      <c r="A176" s="2643"/>
      <c r="B176" s="2643"/>
      <c r="C176" s="2643"/>
      <c r="D176" s="2643"/>
      <c r="E176" s="2643"/>
      <c r="F176" s="2643"/>
      <c r="G176" s="2643"/>
      <c r="H176" s="2643"/>
      <c r="I176" s="2643"/>
      <c r="J176" s="2643"/>
    </row>
    <row r="177" spans="1:10">
      <c r="A177" s="2655" t="s">
        <v>1219</v>
      </c>
      <c r="B177" s="2655"/>
      <c r="C177" s="2655"/>
      <c r="D177" s="2655"/>
      <c r="E177" s="2655"/>
      <c r="F177" s="2655"/>
      <c r="G177" s="2655"/>
      <c r="H177" s="2655"/>
      <c r="I177" s="2655"/>
      <c r="J177" s="2655"/>
    </row>
    <row r="178" spans="1:10">
      <c r="A178" s="2652" t="s">
        <v>1114</v>
      </c>
      <c r="B178" s="2652"/>
      <c r="C178" s="2652"/>
      <c r="D178" s="2652"/>
      <c r="E178" s="2652"/>
      <c r="F178" s="2652"/>
      <c r="G178" s="2652"/>
      <c r="H178" s="2652"/>
      <c r="I178" s="2652"/>
      <c r="J178" s="2652"/>
    </row>
    <row r="179" spans="1:10" ht="14.25">
      <c r="A179" s="2652" t="s">
        <v>869</v>
      </c>
      <c r="B179" s="2652"/>
      <c r="C179" s="2652"/>
      <c r="D179" s="2652"/>
      <c r="E179" s="2652"/>
      <c r="F179" s="2652"/>
      <c r="G179" s="2652"/>
      <c r="H179" s="2652"/>
      <c r="I179" s="2652"/>
      <c r="J179" s="2652"/>
    </row>
    <row r="180" spans="1:10">
      <c r="A180" s="2653" t="s">
        <v>992</v>
      </c>
      <c r="B180" s="2653"/>
      <c r="C180" s="2653"/>
      <c r="D180" s="2653"/>
      <c r="E180" s="2653"/>
      <c r="F180" s="2653"/>
      <c r="G180" s="2653"/>
      <c r="H180" s="2653"/>
      <c r="I180" s="2653"/>
      <c r="J180" s="2653"/>
    </row>
    <row r="181" spans="1:10" ht="14.25">
      <c r="A181" s="2654" t="s">
        <v>311</v>
      </c>
      <c r="B181" s="2654"/>
      <c r="C181" s="2654"/>
      <c r="D181" s="2654"/>
      <c r="E181" s="2654"/>
      <c r="F181" s="2654"/>
      <c r="G181" s="2654"/>
      <c r="H181" s="2654"/>
      <c r="I181" s="2654"/>
      <c r="J181" s="2654"/>
    </row>
    <row r="182" spans="1:10">
      <c r="A182" s="2652" t="s">
        <v>993</v>
      </c>
      <c r="B182" s="2652"/>
      <c r="C182" s="2652"/>
      <c r="D182" s="2652"/>
      <c r="E182" s="2652"/>
      <c r="F182" s="2652"/>
      <c r="G182" s="2652"/>
      <c r="H182" s="2652"/>
      <c r="I182" s="2652"/>
      <c r="J182" s="2652"/>
    </row>
    <row r="183" spans="1:10">
      <c r="A183" s="2652" t="s">
        <v>870</v>
      </c>
      <c r="B183" s="2652"/>
      <c r="C183" s="2652"/>
      <c r="D183" s="2652"/>
      <c r="E183" s="2652"/>
      <c r="F183" s="2652"/>
      <c r="G183" s="2652"/>
      <c r="H183" s="2652"/>
      <c r="I183" s="2652"/>
      <c r="J183" s="2652"/>
    </row>
    <row r="184" spans="1:10" ht="14.25">
      <c r="A184" s="2657" t="s">
        <v>1119</v>
      </c>
      <c r="B184" s="2657"/>
      <c r="C184" s="2657"/>
      <c r="D184" s="2657"/>
      <c r="E184" s="2657"/>
      <c r="F184" s="2657"/>
      <c r="G184" s="2657"/>
      <c r="H184" s="2657"/>
      <c r="I184" s="2657"/>
      <c r="J184" s="2657"/>
    </row>
    <row r="185" spans="1:10">
      <c r="A185" s="2644"/>
      <c r="B185" s="2644"/>
      <c r="C185" s="2644"/>
      <c r="D185" s="2644"/>
      <c r="E185" s="2644"/>
      <c r="F185" s="2644"/>
      <c r="G185" s="2644"/>
      <c r="H185" s="2644"/>
      <c r="I185" s="2644"/>
      <c r="J185" s="2644"/>
    </row>
    <row r="186" spans="1:10">
      <c r="A186" s="2656"/>
      <c r="B186" s="2656"/>
      <c r="C186" s="2656"/>
      <c r="D186" s="2656"/>
      <c r="E186" s="2656"/>
      <c r="F186" s="2656"/>
      <c r="G186" s="2656"/>
      <c r="H186" s="2656"/>
      <c r="I186" s="2656"/>
      <c r="J186" s="2656"/>
    </row>
    <row r="187" spans="1:10">
      <c r="A187" s="2656"/>
      <c r="B187" s="2656"/>
      <c r="C187" s="2656"/>
      <c r="D187" s="2656"/>
      <c r="E187" s="2656"/>
      <c r="F187" s="2656"/>
      <c r="G187" s="2656"/>
      <c r="H187" s="2656"/>
      <c r="I187" s="2656"/>
      <c r="J187" s="2656"/>
    </row>
    <row r="188" spans="1:10">
      <c r="A188" s="2656"/>
      <c r="B188" s="2656"/>
      <c r="C188" s="2656"/>
      <c r="D188" s="2656"/>
      <c r="E188" s="2656"/>
      <c r="F188" s="2656"/>
      <c r="G188" s="2656"/>
      <c r="H188" s="2656"/>
      <c r="I188" s="2656"/>
      <c r="J188" s="2656"/>
    </row>
    <row r="189" spans="1:10">
      <c r="A189" s="2656"/>
      <c r="B189" s="2656"/>
      <c r="C189" s="2656"/>
      <c r="D189" s="2656"/>
      <c r="E189" s="2656"/>
      <c r="F189" s="2656"/>
      <c r="G189" s="2656"/>
      <c r="H189" s="2656"/>
      <c r="I189" s="2656"/>
      <c r="J189" s="2656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656"/>
      <c r="B191" s="2656"/>
      <c r="C191" s="2656"/>
      <c r="D191" s="2656"/>
      <c r="E191" s="2656"/>
      <c r="F191" s="2656"/>
      <c r="G191" s="2656"/>
      <c r="H191" s="2656"/>
      <c r="I191" s="2656"/>
      <c r="J191" s="2656"/>
    </row>
    <row r="192" spans="1:10">
      <c r="A192" s="2658"/>
      <c r="B192" s="2658"/>
      <c r="C192" s="2658"/>
      <c r="D192" s="2658"/>
      <c r="E192" s="2658"/>
      <c r="F192" s="2658"/>
      <c r="G192" s="2658"/>
      <c r="H192" s="2658"/>
      <c r="I192" s="2658"/>
      <c r="J192" s="2658"/>
    </row>
    <row r="193" spans="1:10">
      <c r="A193" s="2656"/>
      <c r="B193" s="2656"/>
      <c r="C193" s="2656"/>
      <c r="D193" s="2656"/>
      <c r="E193" s="2656"/>
      <c r="F193" s="2656"/>
      <c r="G193" s="2656"/>
      <c r="H193" s="2656"/>
      <c r="I193" s="2656"/>
      <c r="J193" s="2656"/>
    </row>
    <row r="194" spans="1:10">
      <c r="A194" s="2656"/>
      <c r="B194" s="2656"/>
      <c r="C194" s="2656"/>
      <c r="D194" s="2656"/>
      <c r="E194" s="2656"/>
      <c r="F194" s="2656"/>
      <c r="G194" s="2656"/>
      <c r="H194" s="2656"/>
      <c r="I194" s="2656"/>
      <c r="J194" s="2656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656"/>
      <c r="B196" s="2656"/>
      <c r="C196" s="2656"/>
      <c r="D196" s="2656"/>
      <c r="E196" s="2656"/>
      <c r="F196" s="2656"/>
      <c r="G196" s="2656"/>
      <c r="H196" s="2656"/>
      <c r="I196" s="2656"/>
      <c r="J196" s="2656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656"/>
      <c r="B198" s="2656"/>
      <c r="C198" s="2656"/>
      <c r="D198" s="2656"/>
      <c r="E198" s="2656"/>
      <c r="F198" s="2656"/>
      <c r="G198" s="2656"/>
      <c r="H198" s="2656"/>
      <c r="I198" s="2656"/>
      <c r="J198" s="2656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656"/>
      <c r="B200" s="2656"/>
      <c r="C200" s="2656"/>
      <c r="D200" s="2656"/>
      <c r="E200" s="2656"/>
      <c r="F200" s="2656"/>
      <c r="G200" s="2656"/>
      <c r="H200" s="2656"/>
      <c r="I200" s="2656"/>
      <c r="J200" s="2656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656" t="s">
        <v>53</v>
      </c>
      <c r="B202" s="2656"/>
      <c r="C202" s="2656"/>
      <c r="D202" s="2656"/>
      <c r="E202" s="2656"/>
      <c r="F202" s="2656"/>
      <c r="G202" s="2656"/>
      <c r="H202" s="2656"/>
      <c r="I202" s="2656"/>
      <c r="J202" s="2656"/>
    </row>
    <row r="203" spans="1:10">
      <c r="A203" s="2659" t="s">
        <v>356</v>
      </c>
      <c r="B203" s="2659"/>
      <c r="C203" s="2659"/>
      <c r="D203" s="2659"/>
      <c r="E203" s="2659"/>
      <c r="F203" s="2659"/>
      <c r="G203" s="2659"/>
      <c r="H203" s="2659"/>
      <c r="I203" s="2659"/>
      <c r="J203" s="2659"/>
    </row>
    <row r="204" spans="1:10">
      <c r="A204" s="2660" t="s">
        <v>204</v>
      </c>
      <c r="B204" s="2660"/>
      <c r="C204" s="2660"/>
      <c r="D204" s="2660"/>
      <c r="E204" s="2660"/>
      <c r="F204" s="2660"/>
      <c r="G204" s="2660"/>
      <c r="H204" s="2660"/>
      <c r="I204" s="2660"/>
      <c r="J204" s="2660"/>
    </row>
    <row r="205" spans="1:10">
      <c r="A205" s="2660" t="s">
        <v>205</v>
      </c>
      <c r="B205" s="2660"/>
      <c r="C205" s="2660"/>
      <c r="D205" s="2660"/>
      <c r="E205" s="2660"/>
      <c r="F205" s="2660"/>
      <c r="G205" s="2660"/>
      <c r="H205" s="2660"/>
      <c r="I205" s="2660"/>
      <c r="J205" s="2660"/>
    </row>
    <row r="206" spans="1:10">
      <c r="A206" s="256" t="s">
        <v>932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660" t="s">
        <v>674</v>
      </c>
      <c r="B207" s="2660"/>
      <c r="C207" s="2660"/>
      <c r="D207" s="2660"/>
      <c r="E207" s="2660"/>
      <c r="F207" s="2660"/>
      <c r="G207" s="2660"/>
      <c r="H207" s="2660"/>
      <c r="I207" s="2660"/>
      <c r="J207" s="2660"/>
    </row>
    <row r="208" spans="1:10">
      <c r="A208" s="2655" t="s">
        <v>675</v>
      </c>
      <c r="B208" s="2655"/>
      <c r="C208" s="2655"/>
      <c r="D208" s="2655"/>
      <c r="E208" s="2655"/>
      <c r="F208" s="2655"/>
      <c r="G208" s="2655"/>
      <c r="H208" s="2655"/>
      <c r="I208" s="2655"/>
      <c r="J208" s="2655"/>
    </row>
    <row r="209" spans="1:10">
      <c r="A209" s="2652" t="s">
        <v>1114</v>
      </c>
      <c r="B209" s="2652"/>
      <c r="C209" s="2652"/>
      <c r="D209" s="2652"/>
      <c r="E209" s="2652"/>
      <c r="F209" s="2652"/>
      <c r="G209" s="2652"/>
      <c r="H209" s="2652"/>
      <c r="I209" s="2652"/>
      <c r="J209" s="2652"/>
    </row>
    <row r="210" spans="1:10" ht="14.25">
      <c r="A210" s="2652" t="s">
        <v>1116</v>
      </c>
      <c r="B210" s="2652"/>
      <c r="C210" s="2652"/>
      <c r="D210" s="2652"/>
      <c r="E210" s="2652"/>
      <c r="F210" s="2652"/>
      <c r="G210" s="2652"/>
      <c r="H210" s="2652"/>
      <c r="I210" s="2652"/>
      <c r="J210" s="2652"/>
    </row>
    <row r="211" spans="1:10">
      <c r="A211" s="2653" t="s">
        <v>992</v>
      </c>
      <c r="B211" s="2653"/>
      <c r="C211" s="2653"/>
      <c r="D211" s="2653"/>
      <c r="E211" s="2653"/>
      <c r="F211" s="2653"/>
      <c r="G211" s="2653"/>
      <c r="H211" s="2653"/>
      <c r="I211" s="2653"/>
      <c r="J211" s="2653"/>
    </row>
    <row r="212" spans="1:10" ht="14.25">
      <c r="A212" s="2654" t="s">
        <v>311</v>
      </c>
      <c r="B212" s="2654"/>
      <c r="C212" s="2654"/>
      <c r="D212" s="2654"/>
      <c r="E212" s="2654"/>
      <c r="F212" s="2654"/>
      <c r="G212" s="2654"/>
      <c r="H212" s="2654"/>
      <c r="I212" s="2654"/>
      <c r="J212" s="2654"/>
    </row>
    <row r="213" spans="1:10">
      <c r="A213" s="2652" t="s">
        <v>993</v>
      </c>
      <c r="B213" s="2652"/>
      <c r="C213" s="2652"/>
      <c r="D213" s="2652"/>
      <c r="E213" s="2652"/>
      <c r="F213" s="2652"/>
      <c r="G213" s="2652"/>
      <c r="H213" s="2652"/>
      <c r="I213" s="2652"/>
      <c r="J213" s="2652"/>
    </row>
    <row r="214" spans="1:10">
      <c r="A214" s="2652" t="s">
        <v>994</v>
      </c>
      <c r="B214" s="2652"/>
      <c r="C214" s="2652"/>
      <c r="D214" s="2652"/>
      <c r="E214" s="2652"/>
      <c r="F214" s="2652"/>
      <c r="G214" s="2652"/>
      <c r="H214" s="2652"/>
      <c r="I214" s="2652"/>
      <c r="J214" s="2652"/>
    </row>
    <row r="215" spans="1:10" ht="14.25">
      <c r="A215" s="2657" t="s">
        <v>1119</v>
      </c>
      <c r="B215" s="2657"/>
      <c r="C215" s="2657"/>
      <c r="D215" s="2657"/>
      <c r="E215" s="2657"/>
      <c r="F215" s="2657"/>
      <c r="G215" s="2657"/>
      <c r="H215" s="2657"/>
      <c r="I215" s="2657"/>
      <c r="J215" s="2657"/>
    </row>
    <row r="216" spans="1:10">
      <c r="A216" s="2644"/>
      <c r="B216" s="2644"/>
      <c r="C216" s="2644"/>
      <c r="D216" s="2644"/>
      <c r="E216" s="2644"/>
      <c r="F216" s="2644"/>
      <c r="G216" s="2644"/>
      <c r="H216" s="2644"/>
      <c r="I216" s="2644"/>
      <c r="J216" s="2644"/>
    </row>
  </sheetData>
  <mergeCells count="42">
    <mergeCell ref="A216:J216"/>
    <mergeCell ref="A212:J212"/>
    <mergeCell ref="A213:J213"/>
    <mergeCell ref="A214:J214"/>
    <mergeCell ref="A215:J215"/>
    <mergeCell ref="A208:J208"/>
    <mergeCell ref="A209:J209"/>
    <mergeCell ref="A210:J210"/>
    <mergeCell ref="A211:J211"/>
    <mergeCell ref="A203:J203"/>
    <mergeCell ref="A204:J204"/>
    <mergeCell ref="A205:J205"/>
    <mergeCell ref="A207:J207"/>
    <mergeCell ref="A196:J196"/>
    <mergeCell ref="A198:J198"/>
    <mergeCell ref="A200:J200"/>
    <mergeCell ref="A202:J202"/>
    <mergeCell ref="A191:J191"/>
    <mergeCell ref="A192:J192"/>
    <mergeCell ref="A193:J193"/>
    <mergeCell ref="A194:J194"/>
    <mergeCell ref="A186:J186"/>
    <mergeCell ref="A187:J187"/>
    <mergeCell ref="A188:J188"/>
    <mergeCell ref="A189:J189"/>
    <mergeCell ref="A177:J177"/>
    <mergeCell ref="A184:J184"/>
    <mergeCell ref="A185:J185"/>
    <mergeCell ref="A178:J178"/>
    <mergeCell ref="A179:J179"/>
    <mergeCell ref="A180:J180"/>
    <mergeCell ref="A181:J181"/>
    <mergeCell ref="A182:J182"/>
    <mergeCell ref="A183:J183"/>
    <mergeCell ref="G29:J29"/>
    <mergeCell ref="A176:J176"/>
    <mergeCell ref="A9:E9"/>
    <mergeCell ref="B15:E15"/>
    <mergeCell ref="B16:F16"/>
    <mergeCell ref="F29:F30"/>
    <mergeCell ref="A14:B14"/>
    <mergeCell ref="A17:J17"/>
  </mergeCells>
  <phoneticPr fontId="5" type="noConversion"/>
  <pageMargins left="0.25" right="0.25" top="0" bottom="0" header="0.17" footer="0.1"/>
  <pageSetup paperSize="9" orientation="landscape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J216"/>
  <sheetViews>
    <sheetView topLeftCell="A32" workbookViewId="0">
      <selection activeCell="A14" sqref="A14:XFD14"/>
    </sheetView>
  </sheetViews>
  <sheetFormatPr defaultRowHeight="12.75"/>
  <cols>
    <col min="1" max="1" width="5.8554687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3.28515625" style="163" customWidth="1"/>
    <col min="6" max="6" width="11.28515625" style="163" customWidth="1"/>
    <col min="7" max="7" width="9.85546875" style="163" customWidth="1"/>
    <col min="8" max="8" width="8.28515625" style="163" customWidth="1"/>
    <col min="9" max="9" width="9" style="163" customWidth="1"/>
    <col min="10" max="10" width="11.28515625" style="163" customWidth="1"/>
    <col min="11" max="16384" width="9.140625" style="163"/>
  </cols>
  <sheetData>
    <row r="1" spans="1:10">
      <c r="I1" s="172" t="s">
        <v>931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888</v>
      </c>
    </row>
    <row r="4" spans="1:10">
      <c r="G4" s="173" t="s">
        <v>1025</v>
      </c>
    </row>
    <row r="5" spans="1:10">
      <c r="H5" s="23" t="s">
        <v>174</v>
      </c>
    </row>
    <row r="6" spans="1:10" ht="14.25" customHeight="1">
      <c r="B6" s="175" t="s">
        <v>35</v>
      </c>
      <c r="C6" s="176"/>
      <c r="D6" s="175"/>
      <c r="E6" s="175"/>
      <c r="F6" s="16"/>
      <c r="G6" s="177" t="s">
        <v>1014</v>
      </c>
      <c r="H6" s="170"/>
    </row>
    <row r="7" spans="1:10">
      <c r="B7" s="163"/>
      <c r="C7" s="178"/>
    </row>
    <row r="8" spans="1:10" ht="12" customHeight="1">
      <c r="A8" s="28" t="s">
        <v>1157</v>
      </c>
      <c r="F8" s="179"/>
      <c r="G8" s="179"/>
    </row>
    <row r="9" spans="1:10" s="28" customFormat="1" ht="9.75" customHeight="1">
      <c r="A9" s="2644" t="s">
        <v>1118</v>
      </c>
      <c r="B9" s="2644"/>
      <c r="C9" s="2644"/>
      <c r="D9" s="2644"/>
      <c r="E9" s="2644"/>
    </row>
    <row r="10" spans="1:10">
      <c r="A10" s="28" t="s">
        <v>473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474</v>
      </c>
      <c r="B12" s="177" t="s">
        <v>1143</v>
      </c>
      <c r="C12" s="178"/>
      <c r="D12" s="177"/>
      <c r="E12" s="177"/>
      <c r="F12" s="177"/>
      <c r="G12" s="170"/>
      <c r="H12" s="187" t="s">
        <v>208</v>
      </c>
    </row>
    <row r="13" spans="1:10" ht="30" customHeight="1">
      <c r="A13" s="188" t="s">
        <v>611</v>
      </c>
      <c r="B13" s="188"/>
      <c r="C13" s="184"/>
      <c r="D13" s="188"/>
      <c r="E13" s="188"/>
      <c r="F13" s="188"/>
      <c r="G13" s="189"/>
    </row>
    <row r="14" spans="1:10" ht="33" customHeight="1">
      <c r="A14" s="190"/>
      <c r="B14" s="191"/>
      <c r="F14" s="179"/>
      <c r="G14" s="179"/>
    </row>
    <row r="15" spans="1:10" ht="21.75" customHeight="1">
      <c r="A15" s="192"/>
      <c r="B15" s="2645" t="s">
        <v>612</v>
      </c>
      <c r="C15" s="2645"/>
      <c r="D15" s="2645"/>
      <c r="E15" s="2645"/>
      <c r="F15" s="193"/>
      <c r="G15" s="193"/>
      <c r="H15" s="193"/>
      <c r="I15" s="193"/>
      <c r="J15" s="193"/>
    </row>
    <row r="16" spans="1:10" ht="21" customHeight="1">
      <c r="A16" s="163"/>
      <c r="B16" s="2646" t="s">
        <v>258</v>
      </c>
      <c r="C16" s="2646"/>
      <c r="D16" s="2646"/>
      <c r="E16" s="2646"/>
      <c r="F16" s="2646"/>
      <c r="G16" s="194"/>
      <c r="H16" s="194"/>
      <c r="I16" s="194"/>
      <c r="J16" s="194"/>
    </row>
    <row r="17" spans="1:10" s="28" customFormat="1" ht="21.75" customHeight="1">
      <c r="A17" s="188" t="s">
        <v>1192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224</v>
      </c>
      <c r="B19" s="198"/>
      <c r="C19" s="199"/>
      <c r="D19" s="200"/>
      <c r="E19" s="200"/>
      <c r="G19" s="202" t="s">
        <v>647</v>
      </c>
      <c r="H19" s="203"/>
      <c r="I19" s="203"/>
      <c r="J19" s="203"/>
    </row>
    <row r="20" spans="1:10" s="173" customFormat="1" ht="15.75" customHeight="1" thickBot="1">
      <c r="A20" s="38" t="s">
        <v>89</v>
      </c>
      <c r="B20" s="204"/>
      <c r="C20" s="199"/>
      <c r="G20" s="204" t="s">
        <v>333</v>
      </c>
      <c r="H20" s="205">
        <v>6</v>
      </c>
      <c r="I20" s="206">
        <v>6</v>
      </c>
      <c r="J20" s="207" t="s">
        <v>739</v>
      </c>
    </row>
    <row r="21" spans="1:10" s="204" customFormat="1" ht="15" customHeight="1" thickBot="1">
      <c r="A21" s="38" t="s">
        <v>630</v>
      </c>
      <c r="C21" s="199"/>
      <c r="G21" s="204" t="s">
        <v>925</v>
      </c>
    </row>
    <row r="22" spans="1:10" s="204" customFormat="1" ht="9.75" customHeight="1" thickBot="1">
      <c r="A22" s="38" t="s">
        <v>554</v>
      </c>
      <c r="C22" s="208"/>
      <c r="D22" s="209"/>
      <c r="G22" s="204" t="s">
        <v>555</v>
      </c>
    </row>
    <row r="23" spans="1:10" s="173" customFormat="1" ht="15.75" customHeight="1" thickBot="1">
      <c r="A23" s="38" t="s">
        <v>729</v>
      </c>
      <c r="B23" s="204"/>
      <c r="C23" s="199"/>
      <c r="G23" s="204" t="s">
        <v>944</v>
      </c>
      <c r="I23" s="210"/>
    </row>
    <row r="24" spans="1:10" s="173" customFormat="1" ht="12.75" customHeight="1">
      <c r="A24" s="38" t="s">
        <v>307</v>
      </c>
      <c r="B24" s="211"/>
      <c r="C24" s="212"/>
      <c r="F24" s="213"/>
      <c r="G24" s="204" t="s">
        <v>946</v>
      </c>
    </row>
    <row r="25" spans="1:10" s="173" customFormat="1" ht="15.75" customHeight="1" thickBot="1">
      <c r="A25" s="40" t="s">
        <v>306</v>
      </c>
      <c r="B25" s="202"/>
      <c r="C25" s="212"/>
      <c r="D25" s="214"/>
      <c r="E25" s="214"/>
      <c r="G25" s="204" t="s">
        <v>233</v>
      </c>
      <c r="I25" s="213"/>
    </row>
    <row r="26" spans="1:10" s="213" customFormat="1" ht="15.75" customHeight="1" thickBot="1">
      <c r="A26" s="38" t="s">
        <v>116</v>
      </c>
      <c r="B26" s="204"/>
      <c r="C26" s="212"/>
      <c r="D26" s="215"/>
      <c r="E26" s="173"/>
      <c r="G26" s="213" t="s">
        <v>201</v>
      </c>
      <c r="H26" s="216"/>
      <c r="I26" s="217"/>
      <c r="J26" s="218"/>
    </row>
    <row r="27" spans="1:10" s="213" customFormat="1" ht="16.5" customHeight="1" thickBot="1">
      <c r="A27" s="38" t="s">
        <v>638</v>
      </c>
      <c r="B27" s="204"/>
      <c r="C27" s="212"/>
      <c r="E27" s="219" t="s">
        <v>740</v>
      </c>
      <c r="G27" s="204" t="s">
        <v>419</v>
      </c>
      <c r="I27" s="173"/>
      <c r="J27" s="173"/>
    </row>
    <row r="28" spans="1:10" s="213" customFormat="1" ht="16.5" customHeight="1" thickBot="1">
      <c r="A28" s="41"/>
      <c r="B28" s="173"/>
      <c r="C28" s="220"/>
      <c r="E28" s="221"/>
      <c r="F28" s="173"/>
      <c r="G28" s="173"/>
    </row>
    <row r="29" spans="1:10" s="28" customFormat="1" ht="35.25" customHeight="1" thickBot="1">
      <c r="A29" s="56" t="s">
        <v>406</v>
      </c>
      <c r="B29" s="2" t="s">
        <v>639</v>
      </c>
      <c r="C29" s="57"/>
      <c r="D29" s="2" t="s">
        <v>422</v>
      </c>
      <c r="E29" s="3"/>
      <c r="F29" s="2647" t="s">
        <v>362</v>
      </c>
      <c r="G29" s="2649" t="s">
        <v>363</v>
      </c>
      <c r="H29" s="2650"/>
      <c r="I29" s="2650"/>
      <c r="J29" s="2651"/>
    </row>
    <row r="30" spans="1:10" s="28" customFormat="1" ht="96.75" customHeight="1" thickBot="1">
      <c r="A30" s="58"/>
      <c r="B30" s="4" t="s">
        <v>349</v>
      </c>
      <c r="C30" s="59" t="s">
        <v>671</v>
      </c>
      <c r="D30" s="15" t="s">
        <v>796</v>
      </c>
      <c r="E30" s="60" t="s">
        <v>971</v>
      </c>
      <c r="F30" s="2648"/>
      <c r="G30" s="15" t="s">
        <v>972</v>
      </c>
      <c r="H30" s="15" t="s">
        <v>973</v>
      </c>
      <c r="I30" s="15" t="s">
        <v>974</v>
      </c>
      <c r="J30" s="15" t="s">
        <v>975</v>
      </c>
    </row>
    <row r="31" spans="1:10" s="222" customFormat="1" ht="21" customHeight="1" thickBot="1">
      <c r="A31" s="61" t="s">
        <v>976</v>
      </c>
      <c r="B31" s="62" t="s">
        <v>977</v>
      </c>
      <c r="C31" s="63" t="s">
        <v>978</v>
      </c>
      <c r="D31" s="64" t="s">
        <v>739</v>
      </c>
      <c r="E31" s="64" t="s">
        <v>740</v>
      </c>
      <c r="F31" s="64" t="s">
        <v>672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" customHeight="1" thickBot="1">
      <c r="A32" s="259">
        <v>1100000</v>
      </c>
      <c r="B32" s="68" t="s">
        <v>264</v>
      </c>
      <c r="C32" s="69" t="s">
        <v>358</v>
      </c>
      <c r="D32" s="304">
        <f>D33+D42+D138</f>
        <v>0</v>
      </c>
      <c r="E32" s="304">
        <f>E46+E69</f>
        <v>0</v>
      </c>
      <c r="F32" s="304">
        <f>F42</f>
        <v>0</v>
      </c>
      <c r="G32" s="304">
        <f>G42</f>
        <v>0</v>
      </c>
      <c r="H32" s="304">
        <f>H42</f>
        <v>0</v>
      </c>
      <c r="I32" s="304">
        <f>I42</f>
        <v>0</v>
      </c>
      <c r="J32" s="304">
        <f>F32</f>
        <v>0</v>
      </c>
    </row>
    <row r="33" spans="1:10" s="28" customFormat="1" ht="5.25" hidden="1" customHeight="1" thickBot="1">
      <c r="A33" s="259">
        <v>1110000</v>
      </c>
      <c r="B33" s="70" t="s">
        <v>802</v>
      </c>
      <c r="C33" s="69" t="s">
        <v>358</v>
      </c>
      <c r="D33" s="305">
        <f>D34</f>
        <v>0</v>
      </c>
      <c r="E33" s="305"/>
      <c r="F33" s="305">
        <f>F34</f>
        <v>0</v>
      </c>
      <c r="G33" s="305">
        <f>G34</f>
        <v>0</v>
      </c>
      <c r="H33" s="305">
        <f>H34</f>
        <v>0</v>
      </c>
      <c r="I33" s="305">
        <f>I34</f>
        <v>0</v>
      </c>
      <c r="J33" s="305">
        <f>J34</f>
        <v>0</v>
      </c>
    </row>
    <row r="34" spans="1:10" s="28" customFormat="1" ht="15" hidden="1" thickBot="1">
      <c r="A34" s="260">
        <v>1110000</v>
      </c>
      <c r="B34" s="73" t="s">
        <v>803</v>
      </c>
      <c r="C34" s="74" t="s">
        <v>358</v>
      </c>
      <c r="D34" s="306">
        <f>SUM(D35:D41)</f>
        <v>0</v>
      </c>
      <c r="E34" s="306"/>
      <c r="F34" s="306">
        <f>SUM(F35:F41)</f>
        <v>0</v>
      </c>
      <c r="G34" s="306">
        <f>SUM(G35:G41)</f>
        <v>0</v>
      </c>
      <c r="H34" s="306">
        <f>SUM(H35:H41)</f>
        <v>0</v>
      </c>
      <c r="I34" s="306">
        <f>SUM(I35:I41)</f>
        <v>0</v>
      </c>
      <c r="J34" s="306">
        <f>SUM(J35:J41)</f>
        <v>0</v>
      </c>
    </row>
    <row r="35" spans="1:10" s="28" customFormat="1" ht="26.25" hidden="1" thickBot="1">
      <c r="A35" s="261">
        <v>1111000</v>
      </c>
      <c r="B35" s="76" t="s">
        <v>673</v>
      </c>
      <c r="C35" s="77" t="s">
        <v>804</v>
      </c>
      <c r="D35" s="351">
        <v>0</v>
      </c>
      <c r="E35" s="308"/>
      <c r="F35" s="351">
        <v>0</v>
      </c>
      <c r="G35" s="307">
        <v>0</v>
      </c>
      <c r="H35" s="307">
        <v>0</v>
      </c>
      <c r="I35" s="307">
        <v>0</v>
      </c>
      <c r="J35" s="307">
        <f>F35</f>
        <v>0</v>
      </c>
    </row>
    <row r="36" spans="1:10" s="28" customFormat="1" ht="26.25" hidden="1" thickBot="1">
      <c r="A36" s="262">
        <v>1112000</v>
      </c>
      <c r="B36" s="14" t="s">
        <v>271</v>
      </c>
      <c r="C36" s="81" t="s">
        <v>805</v>
      </c>
      <c r="D36" s="310">
        <v>0</v>
      </c>
      <c r="E36" s="310"/>
      <c r="F36" s="310">
        <v>0</v>
      </c>
      <c r="G36" s="310"/>
      <c r="H36" s="310">
        <v>0</v>
      </c>
      <c r="I36" s="310">
        <v>0</v>
      </c>
      <c r="J36" s="310">
        <f>F36</f>
        <v>0</v>
      </c>
    </row>
    <row r="37" spans="1:10" s="28" customFormat="1" ht="26.25" hidden="1" thickBot="1">
      <c r="A37" s="262">
        <v>1113000</v>
      </c>
      <c r="B37" s="14" t="s">
        <v>806</v>
      </c>
      <c r="C37" s="81" t="s">
        <v>807</v>
      </c>
      <c r="D37" s="310"/>
      <c r="E37" s="310"/>
      <c r="F37" s="310"/>
      <c r="G37" s="310"/>
      <c r="H37" s="310"/>
      <c r="I37" s="310"/>
      <c r="J37" s="309">
        <v>0</v>
      </c>
    </row>
    <row r="38" spans="1:10" s="28" customFormat="1" ht="39" hidden="1" thickBot="1">
      <c r="A38" s="262">
        <v>1114000</v>
      </c>
      <c r="B38" s="14" t="s">
        <v>398</v>
      </c>
      <c r="C38" s="81" t="s">
        <v>399</v>
      </c>
      <c r="D38" s="310"/>
      <c r="E38" s="310"/>
      <c r="F38" s="310"/>
      <c r="G38" s="310"/>
      <c r="H38" s="310"/>
      <c r="I38" s="310"/>
      <c r="J38" s="309">
        <v>0</v>
      </c>
    </row>
    <row r="39" spans="1:10" s="28" customFormat="1" ht="13.5" hidden="1" thickBot="1">
      <c r="A39" s="262">
        <v>1115000</v>
      </c>
      <c r="B39" s="14" t="s">
        <v>615</v>
      </c>
      <c r="C39" s="81" t="s">
        <v>388</v>
      </c>
      <c r="D39" s="310"/>
      <c r="E39" s="310"/>
      <c r="F39" s="310"/>
      <c r="G39" s="310"/>
      <c r="H39" s="310"/>
      <c r="I39" s="310"/>
      <c r="J39" s="309">
        <v>0</v>
      </c>
    </row>
    <row r="40" spans="1:10" s="28" customFormat="1" ht="26.25" hidden="1" thickBot="1">
      <c r="A40" s="262">
        <v>1116000</v>
      </c>
      <c r="B40" s="14" t="s">
        <v>1024</v>
      </c>
      <c r="C40" s="83" t="s">
        <v>389</v>
      </c>
      <c r="D40" s="310"/>
      <c r="E40" s="310"/>
      <c r="F40" s="310"/>
      <c r="G40" s="310"/>
      <c r="H40" s="310"/>
      <c r="I40" s="310"/>
      <c r="J40" s="309">
        <v>0</v>
      </c>
    </row>
    <row r="41" spans="1:10" s="28" customFormat="1" ht="13.5" hidden="1" thickBot="1">
      <c r="A41" s="263">
        <v>1117000</v>
      </c>
      <c r="B41" s="85" t="s">
        <v>640</v>
      </c>
      <c r="C41" s="86" t="s">
        <v>20</v>
      </c>
      <c r="D41" s="311">
        <v>0</v>
      </c>
      <c r="E41" s="311"/>
      <c r="F41" s="311"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358</v>
      </c>
      <c r="D42" s="312">
        <f>D43+D55+D66+D69+D51+D64</f>
        <v>0</v>
      </c>
      <c r="E42" s="312"/>
      <c r="F42" s="312">
        <f>F43+F55+F66+F69+F51+F64</f>
        <v>0</v>
      </c>
      <c r="G42" s="312">
        <f>G43+G51+G55+G64+G66+G69</f>
        <v>0</v>
      </c>
      <c r="H42" s="312">
        <f>H43+H51+H55+H64+H66+H69</f>
        <v>0</v>
      </c>
      <c r="I42" s="312">
        <f>I43+I51+I55+I64+I66+I69</f>
        <v>0</v>
      </c>
      <c r="J42" s="309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307">
        <f>SUM(D44:D49)</f>
        <v>0</v>
      </c>
      <c r="E43" s="307"/>
      <c r="F43" s="307">
        <f>SUM(F44:F49)</f>
        <v>0</v>
      </c>
      <c r="G43" s="307">
        <f>SUM(G44:G49)</f>
        <v>0</v>
      </c>
      <c r="H43" s="307">
        <f>SUM(H44:H49)</f>
        <v>0</v>
      </c>
      <c r="I43" s="307">
        <f>SUM(I44:I49)</f>
        <v>0</v>
      </c>
      <c r="J43" s="309">
        <f>SUM(J44:J49)</f>
        <v>0</v>
      </c>
    </row>
    <row r="44" spans="1:10" s="28" customFormat="1" ht="25.5">
      <c r="A44" s="262">
        <v>1121100</v>
      </c>
      <c r="B44" s="93" t="s">
        <v>380</v>
      </c>
      <c r="C44" s="83" t="s">
        <v>381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>
      <c r="A45" s="262">
        <v>1121200</v>
      </c>
      <c r="B45" s="94" t="s">
        <v>382</v>
      </c>
      <c r="C45" s="81" t="s">
        <v>383</v>
      </c>
      <c r="D45" s="82">
        <v>0</v>
      </c>
      <c r="E45" s="310"/>
      <c r="F45" s="82">
        <v>0</v>
      </c>
      <c r="G45" s="82">
        <v>0</v>
      </c>
      <c r="H45" s="82">
        <v>0</v>
      </c>
      <c r="I45" s="82">
        <v>0</v>
      </c>
      <c r="J45" s="309">
        <f>F45</f>
        <v>0</v>
      </c>
    </row>
    <row r="46" spans="1:10" s="28" customFormat="1">
      <c r="A46" s="262">
        <v>1121300</v>
      </c>
      <c r="B46" s="93" t="s">
        <v>769</v>
      </c>
      <c r="C46" s="83" t="s">
        <v>384</v>
      </c>
      <c r="D46" s="82">
        <v>0</v>
      </c>
      <c r="E46" s="310">
        <v>0</v>
      </c>
      <c r="F46" s="310">
        <f>D46+E46</f>
        <v>0</v>
      </c>
      <c r="G46" s="82">
        <v>0</v>
      </c>
      <c r="H46" s="82">
        <v>0</v>
      </c>
      <c r="I46" s="82">
        <v>0</v>
      </c>
      <c r="J46" s="309">
        <f>F46</f>
        <v>0</v>
      </c>
    </row>
    <row r="47" spans="1:10" s="28" customFormat="1">
      <c r="A47" s="262">
        <v>1121400</v>
      </c>
      <c r="B47" s="93" t="s">
        <v>770</v>
      </c>
      <c r="C47" s="81" t="s">
        <v>385</v>
      </c>
      <c r="D47" s="82">
        <v>0</v>
      </c>
      <c r="E47" s="310"/>
      <c r="F47" s="82">
        <v>0</v>
      </c>
      <c r="G47" s="82">
        <v>0</v>
      </c>
      <c r="H47" s="82">
        <v>0</v>
      </c>
      <c r="I47" s="82">
        <v>0</v>
      </c>
      <c r="J47" s="309">
        <f>F47</f>
        <v>0</v>
      </c>
    </row>
    <row r="48" spans="1:10" s="28" customFormat="1" ht="12" customHeight="1">
      <c r="A48" s="262">
        <v>1121500</v>
      </c>
      <c r="B48" s="93" t="s">
        <v>69</v>
      </c>
      <c r="C48" s="83" t="s">
        <v>386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idden="1">
      <c r="A49" s="262">
        <v>1121600</v>
      </c>
      <c r="B49" s="93" t="s">
        <v>70</v>
      </c>
      <c r="C49" s="81" t="s">
        <v>387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3.5" hidden="1" thickBot="1">
      <c r="A50" s="265">
        <v>1121700</v>
      </c>
      <c r="B50" s="96" t="s">
        <v>71</v>
      </c>
      <c r="C50" s="86" t="s">
        <v>766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8.5" hidden="1">
      <c r="A51" s="260">
        <v>1122000</v>
      </c>
      <c r="B51" s="97" t="s">
        <v>767</v>
      </c>
      <c r="C51" s="74" t="s">
        <v>358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72</v>
      </c>
      <c r="C52" s="99" t="s">
        <v>768</v>
      </c>
      <c r="D52" s="310">
        <v>0</v>
      </c>
      <c r="E52" s="310"/>
      <c r="F52" s="310"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487</v>
      </c>
      <c r="C53" s="83" t="s">
        <v>1021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148</v>
      </c>
      <c r="C54" s="100" t="s">
        <v>1022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>
      <c r="A55" s="260">
        <v>1123000</v>
      </c>
      <c r="B55" s="97" t="s">
        <v>56</v>
      </c>
      <c r="C55" s="74" t="s">
        <v>358</v>
      </c>
      <c r="D55" s="308">
        <f>SUM(D56:D63)</f>
        <v>0</v>
      </c>
      <c r="E55" s="308">
        <f>E63</f>
        <v>0</v>
      </c>
      <c r="F55" s="308">
        <f>SUM(F56:F63)</f>
        <v>0</v>
      </c>
      <c r="G55" s="308">
        <f>SUM(G56:G63)</f>
        <v>0</v>
      </c>
      <c r="H55" s="308">
        <f>SUM(H56:H63)</f>
        <v>0</v>
      </c>
      <c r="I55" s="308">
        <f>SUM(I56:I63)</f>
        <v>0</v>
      </c>
      <c r="J55" s="309">
        <f>F55</f>
        <v>0</v>
      </c>
    </row>
    <row r="56" spans="1:10" s="28" customFormat="1">
      <c r="A56" s="266">
        <v>1123100</v>
      </c>
      <c r="B56" s="93" t="s">
        <v>149</v>
      </c>
      <c r="C56" s="99" t="s">
        <v>365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>
      <c r="A57" s="266">
        <v>1123200</v>
      </c>
      <c r="B57" s="93" t="s">
        <v>150</v>
      </c>
      <c r="C57" s="83" t="s">
        <v>366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151</v>
      </c>
      <c r="C58" s="83" t="s">
        <v>367</v>
      </c>
      <c r="D58" s="342"/>
      <c r="E58" s="310"/>
      <c r="F58" s="342"/>
      <c r="G58" s="342"/>
      <c r="H58" s="342"/>
      <c r="I58" s="342"/>
      <c r="J58" s="309"/>
    </row>
    <row r="59" spans="1:10" s="28" customFormat="1" hidden="1">
      <c r="A59" s="266">
        <v>1123400</v>
      </c>
      <c r="B59" s="93" t="s">
        <v>556</v>
      </c>
      <c r="C59" s="83" t="s">
        <v>368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0">F59</f>
        <v>0</v>
      </c>
    </row>
    <row r="60" spans="1:10" s="28" customFormat="1" hidden="1">
      <c r="A60" s="266">
        <v>1123500</v>
      </c>
      <c r="B60" s="101" t="s">
        <v>557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0"/>
        <v>0</v>
      </c>
    </row>
    <row r="61" spans="1:10" s="28" customFormat="1" ht="25.5" hidden="1">
      <c r="A61" s="266">
        <v>1123600</v>
      </c>
      <c r="B61" s="93" t="s">
        <v>186</v>
      </c>
      <c r="C61" s="81" t="s">
        <v>369</v>
      </c>
      <c r="D61" s="342"/>
      <c r="E61" s="310"/>
      <c r="F61" s="342"/>
      <c r="G61" s="342"/>
      <c r="H61" s="342"/>
      <c r="I61" s="342"/>
      <c r="J61" s="309">
        <f t="shared" si="0"/>
        <v>0</v>
      </c>
    </row>
    <row r="62" spans="1:10" s="28" customFormat="1" hidden="1">
      <c r="A62" s="266">
        <v>1123700</v>
      </c>
      <c r="B62" s="93" t="s">
        <v>187</v>
      </c>
      <c r="C62" s="83" t="s">
        <v>370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0"/>
        <v>0</v>
      </c>
    </row>
    <row r="63" spans="1:10" s="28" customFormat="1" ht="11.25" customHeight="1" thickBot="1">
      <c r="A63" s="264">
        <v>1123800</v>
      </c>
      <c r="B63" s="96" t="s">
        <v>188</v>
      </c>
      <c r="C63" s="100" t="s">
        <v>371</v>
      </c>
      <c r="D63" s="87">
        <v>0</v>
      </c>
      <c r="E63" s="311">
        <v>0</v>
      </c>
      <c r="F63" s="311">
        <f>E63</f>
        <v>0</v>
      </c>
      <c r="G63" s="87">
        <v>0</v>
      </c>
      <c r="H63" s="87">
        <v>0</v>
      </c>
      <c r="I63" s="87">
        <v>0</v>
      </c>
      <c r="J63" s="309">
        <f t="shared" si="0"/>
        <v>0</v>
      </c>
    </row>
    <row r="64" spans="1:10" s="28" customFormat="1" ht="28.5" hidden="1">
      <c r="A64" s="260">
        <v>1124000</v>
      </c>
      <c r="B64" s="97" t="s">
        <v>213</v>
      </c>
      <c r="C64" s="74" t="s">
        <v>358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0"/>
        <v>0</v>
      </c>
    </row>
    <row r="65" spans="1:10" s="28" customFormat="1" ht="13.5" hidden="1" thickBot="1">
      <c r="A65" s="264">
        <v>1124100</v>
      </c>
      <c r="B65" s="96" t="s">
        <v>189</v>
      </c>
      <c r="C65" s="86" t="s">
        <v>214</v>
      </c>
      <c r="D65" s="311"/>
      <c r="E65" s="311"/>
      <c r="F65" s="311"/>
      <c r="G65" s="311"/>
      <c r="H65" s="311"/>
      <c r="I65" s="311"/>
      <c r="J65" s="309">
        <f t="shared" si="0"/>
        <v>0</v>
      </c>
    </row>
    <row r="66" spans="1:10" s="28" customFormat="1" ht="28.5" hidden="1">
      <c r="A66" s="260">
        <v>1125000</v>
      </c>
      <c r="B66" s="97" t="s">
        <v>918</v>
      </c>
      <c r="C66" s="74" t="s">
        <v>358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 hidden="1">
      <c r="A67" s="266">
        <v>1125100</v>
      </c>
      <c r="B67" s="93" t="s">
        <v>190</v>
      </c>
      <c r="C67" s="99" t="s">
        <v>919</v>
      </c>
      <c r="D67" s="310">
        <v>0</v>
      </c>
      <c r="E67" s="310"/>
      <c r="F67" s="310">
        <v>0</v>
      </c>
      <c r="G67" s="310">
        <v>0</v>
      </c>
      <c r="H67" s="310">
        <v>0</v>
      </c>
      <c r="I67" s="310">
        <v>0</v>
      </c>
      <c r="J67" s="309">
        <f t="shared" ref="J67:J73" si="1">F67</f>
        <v>0</v>
      </c>
    </row>
    <row r="68" spans="1:10" s="28" customFormat="1" ht="26.25" hidden="1" thickBot="1">
      <c r="A68" s="264">
        <v>1125200</v>
      </c>
      <c r="B68" s="96" t="s">
        <v>703</v>
      </c>
      <c r="C68" s="100" t="s">
        <v>1031</v>
      </c>
      <c r="D68" s="311">
        <v>0</v>
      </c>
      <c r="E68" s="311"/>
      <c r="F68" s="311">
        <v>0</v>
      </c>
      <c r="G68" s="311">
        <v>0</v>
      </c>
      <c r="H68" s="311">
        <v>0</v>
      </c>
      <c r="I68" s="311">
        <v>0</v>
      </c>
      <c r="J68" s="309">
        <f t="shared" si="1"/>
        <v>0</v>
      </c>
    </row>
    <row r="69" spans="1:10" s="28" customFormat="1" ht="14.25">
      <c r="A69" s="260">
        <v>1126000</v>
      </c>
      <c r="B69" s="97" t="s">
        <v>1032</v>
      </c>
      <c r="C69" s="74" t="s">
        <v>358</v>
      </c>
      <c r="D69" s="308">
        <f>SUM(D70:D77)</f>
        <v>0</v>
      </c>
      <c r="E69" s="308">
        <f>E77</f>
        <v>0</v>
      </c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1"/>
        <v>0</v>
      </c>
    </row>
    <row r="70" spans="1:10" s="28" customFormat="1" ht="12" customHeight="1">
      <c r="A70" s="260">
        <v>1126100</v>
      </c>
      <c r="B70" s="93" t="s">
        <v>983</v>
      </c>
      <c r="C70" s="77" t="s">
        <v>1033</v>
      </c>
      <c r="D70" s="82">
        <v>0</v>
      </c>
      <c r="E70" s="310"/>
      <c r="F70" s="82">
        <v>0</v>
      </c>
      <c r="G70" s="82">
        <v>0</v>
      </c>
      <c r="H70" s="82">
        <v>0</v>
      </c>
      <c r="I70" s="82">
        <v>0</v>
      </c>
      <c r="J70" s="309">
        <f t="shared" si="1"/>
        <v>0</v>
      </c>
    </row>
    <row r="71" spans="1:10" s="28" customFormat="1" hidden="1">
      <c r="A71" s="260">
        <v>1126200</v>
      </c>
      <c r="B71" s="93" t="s">
        <v>984</v>
      </c>
      <c r="C71" s="83" t="s">
        <v>1034</v>
      </c>
      <c r="D71" s="342"/>
      <c r="E71" s="310"/>
      <c r="F71" s="342"/>
      <c r="G71" s="342"/>
      <c r="H71" s="342"/>
      <c r="I71" s="342"/>
      <c r="J71" s="309">
        <f t="shared" si="1"/>
        <v>0</v>
      </c>
    </row>
    <row r="72" spans="1:10" s="28" customFormat="1" hidden="1">
      <c r="A72" s="260">
        <v>1126300</v>
      </c>
      <c r="B72" s="93" t="s">
        <v>390</v>
      </c>
      <c r="C72" s="83" t="s">
        <v>391</v>
      </c>
      <c r="D72" s="342"/>
      <c r="E72" s="310"/>
      <c r="F72" s="342"/>
      <c r="G72" s="342"/>
      <c r="H72" s="342"/>
      <c r="I72" s="342"/>
      <c r="J72" s="309">
        <f t="shared" si="1"/>
        <v>0</v>
      </c>
    </row>
    <row r="73" spans="1:10" s="28" customFormat="1" hidden="1">
      <c r="A73" s="262">
        <v>1126400</v>
      </c>
      <c r="B73" s="103" t="s">
        <v>985</v>
      </c>
      <c r="C73" s="81" t="s">
        <v>392</v>
      </c>
      <c r="D73" s="82">
        <v>0</v>
      </c>
      <c r="E73" s="310"/>
      <c r="F73" s="82">
        <v>0</v>
      </c>
      <c r="G73" s="82">
        <v>0</v>
      </c>
      <c r="H73" s="82">
        <v>0</v>
      </c>
      <c r="I73" s="82">
        <v>0</v>
      </c>
      <c r="J73" s="309">
        <f t="shared" si="1"/>
        <v>0</v>
      </c>
    </row>
    <row r="74" spans="1:10" s="28" customFormat="1" ht="25.5" hidden="1">
      <c r="A74" s="263">
        <v>1126500</v>
      </c>
      <c r="B74" s="104" t="s">
        <v>943</v>
      </c>
      <c r="C74" s="83" t="s">
        <v>393</v>
      </c>
      <c r="D74" s="342"/>
      <c r="E74" s="310"/>
      <c r="F74" s="342"/>
      <c r="G74" s="342"/>
      <c r="H74" s="342"/>
      <c r="I74" s="342"/>
      <c r="J74" s="309">
        <v>0</v>
      </c>
    </row>
    <row r="75" spans="1:10" s="28" customFormat="1" hidden="1">
      <c r="A75" s="262">
        <v>1126600</v>
      </c>
      <c r="B75" s="103" t="s">
        <v>229</v>
      </c>
      <c r="C75" s="81" t="s">
        <v>394</v>
      </c>
      <c r="D75" s="342"/>
      <c r="E75" s="310"/>
      <c r="F75" s="342"/>
      <c r="G75" s="342"/>
      <c r="H75" s="342"/>
      <c r="I75" s="342"/>
      <c r="J75" s="309">
        <f>F75</f>
        <v>0</v>
      </c>
    </row>
    <row r="76" spans="1:10" s="28" customFormat="1">
      <c r="A76" s="262">
        <v>1126700</v>
      </c>
      <c r="B76" s="103" t="s">
        <v>230</v>
      </c>
      <c r="C76" s="83" t="s">
        <v>395</v>
      </c>
      <c r="D76" s="82">
        <v>0</v>
      </c>
      <c r="E76" s="310"/>
      <c r="F76" s="82"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13.5" thickBot="1">
      <c r="A77" s="265">
        <v>1126800</v>
      </c>
      <c r="B77" s="105" t="s">
        <v>480</v>
      </c>
      <c r="C77" s="86" t="s">
        <v>396</v>
      </c>
      <c r="D77" s="311">
        <v>0</v>
      </c>
      <c r="E77" s="311">
        <v>0</v>
      </c>
      <c r="F77" s="311">
        <f>D77+E77</f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customHeight="1" thickBot="1">
      <c r="A78" s="267">
        <v>1130000</v>
      </c>
      <c r="B78" s="107" t="s">
        <v>294</v>
      </c>
      <c r="C78" s="74" t="s">
        <v>358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t="13.5" hidden="1" thickBot="1">
      <c r="A79" s="267">
        <v>1130100</v>
      </c>
      <c r="B79" s="103" t="s">
        <v>481</v>
      </c>
      <c r="C79" s="99" t="s">
        <v>295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t="13.5" hidden="1" thickBot="1">
      <c r="A80" s="267">
        <v>1130200</v>
      </c>
      <c r="B80" s="103" t="s">
        <v>482</v>
      </c>
      <c r="C80" s="83" t="s">
        <v>296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t="13.5" hidden="1" thickBot="1">
      <c r="A81" s="267">
        <v>1130300</v>
      </c>
      <c r="B81" s="103" t="s">
        <v>483</v>
      </c>
      <c r="C81" s="83" t="s">
        <v>297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t="13.5" hidden="1" thickBot="1">
      <c r="A82" s="267">
        <v>1130400</v>
      </c>
      <c r="B82" s="108" t="s">
        <v>484</v>
      </c>
      <c r="C82" s="109" t="s">
        <v>298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15" hidden="1" thickBot="1">
      <c r="A83" s="262">
        <v>1131000</v>
      </c>
      <c r="B83" s="110" t="s">
        <v>299</v>
      </c>
      <c r="C83" s="111" t="s">
        <v>358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26.25" hidden="1" thickBot="1">
      <c r="A84" s="262">
        <v>1131100</v>
      </c>
      <c r="B84" s="103" t="s">
        <v>588</v>
      </c>
      <c r="C84" s="77" t="s">
        <v>300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t="13.5" hidden="1" thickBot="1">
      <c r="A85" s="262">
        <v>1131200</v>
      </c>
      <c r="B85" s="103" t="s">
        <v>589</v>
      </c>
      <c r="C85" s="83" t="s">
        <v>301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590</v>
      </c>
      <c r="C86" s="86" t="s">
        <v>302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5" hidden="1" thickBot="1">
      <c r="A87" s="268">
        <v>1140000</v>
      </c>
      <c r="B87" s="107" t="s">
        <v>303</v>
      </c>
      <c r="C87" s="74" t="s">
        <v>358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6.25" hidden="1" thickBot="1">
      <c r="A88" s="268">
        <v>1141000</v>
      </c>
      <c r="B88" s="103" t="s">
        <v>304</v>
      </c>
      <c r="C88" s="99" t="s">
        <v>1003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6.25" hidden="1" thickBot="1">
      <c r="A89" s="268">
        <v>1142000</v>
      </c>
      <c r="B89" s="103" t="s">
        <v>42</v>
      </c>
      <c r="C89" s="83" t="s">
        <v>43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6.25" hidden="1" thickBot="1">
      <c r="A90" s="268">
        <v>1143000</v>
      </c>
      <c r="B90" s="103" t="s">
        <v>44</v>
      </c>
      <c r="C90" s="83" t="s">
        <v>45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439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5" hidden="1" thickBot="1">
      <c r="A92" s="269">
        <v>1150000</v>
      </c>
      <c r="B92" s="224" t="s">
        <v>730</v>
      </c>
      <c r="C92" s="74" t="s">
        <v>358</v>
      </c>
      <c r="D92" s="308">
        <v>0</v>
      </c>
      <c r="E92" s="308">
        <v>0</v>
      </c>
      <c r="F92" s="308">
        <f>F107</f>
        <v>0</v>
      </c>
      <c r="G92" s="308">
        <f>G107</f>
        <v>0</v>
      </c>
      <c r="H92" s="308">
        <f>H107</f>
        <v>0</v>
      </c>
      <c r="I92" s="308">
        <f>I107</f>
        <v>0</v>
      </c>
      <c r="J92" s="309">
        <f>J107</f>
        <v>0</v>
      </c>
    </row>
    <row r="93" spans="1:10" s="28" customFormat="1" ht="26.25" hidden="1" thickBot="1">
      <c r="A93" s="270">
        <v>1151000</v>
      </c>
      <c r="B93" s="226" t="s">
        <v>681</v>
      </c>
      <c r="C93" s="74" t="s">
        <v>358</v>
      </c>
      <c r="D93" s="313">
        <v>0</v>
      </c>
      <c r="E93" s="313"/>
      <c r="F93" s="313"/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0.75" hidden="1" customHeight="1" thickBot="1">
      <c r="A94" s="270">
        <v>1151100</v>
      </c>
      <c r="B94" s="227" t="s">
        <v>265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25.5" hidden="1">
      <c r="A95" s="270">
        <v>1151200</v>
      </c>
      <c r="B95" s="227" t="s">
        <v>637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25.5" hidden="1">
      <c r="A96" s="270">
        <v>1152000</v>
      </c>
      <c r="B96" s="229" t="s">
        <v>518</v>
      </c>
      <c r="C96" s="230" t="s">
        <v>358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25.5" hidden="1">
      <c r="A97" s="270">
        <v>1152100</v>
      </c>
      <c r="B97" s="231" t="s">
        <v>541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26.25" hidden="1" thickBot="1">
      <c r="A98" s="271">
        <v>1152200</v>
      </c>
      <c r="B98" s="233" t="s">
        <v>759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25.5" hidden="1">
      <c r="A99" s="269">
        <v>1153000</v>
      </c>
      <c r="B99" s="235" t="s">
        <v>760</v>
      </c>
      <c r="C99" s="236" t="s">
        <v>358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25.5" hidden="1">
      <c r="A100" s="270">
        <v>1153100</v>
      </c>
      <c r="B100" s="231" t="s">
        <v>761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idden="1">
      <c r="A101" s="270">
        <v>1153200</v>
      </c>
      <c r="B101" s="231" t="s">
        <v>101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8.25" hidden="1">
      <c r="A102" s="270">
        <v>1153300</v>
      </c>
      <c r="B102" s="231" t="s">
        <v>501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8.25" hidden="1">
      <c r="A103" s="270">
        <v>1153400</v>
      </c>
      <c r="B103" s="231" t="s">
        <v>502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idden="1">
      <c r="A104" s="270">
        <v>1153500</v>
      </c>
      <c r="B104" s="237" t="s">
        <v>503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8.25" hidden="1">
      <c r="A105" s="270">
        <v>1153700</v>
      </c>
      <c r="B105" s="237" t="s">
        <v>504</v>
      </c>
      <c r="C105" s="228">
        <v>463700</v>
      </c>
      <c r="D105" s="315"/>
      <c r="E105" s="315"/>
      <c r="F105" s="315"/>
      <c r="G105" s="315"/>
      <c r="H105" s="315"/>
      <c r="I105" s="315"/>
      <c r="J105" s="309">
        <v>0</v>
      </c>
    </row>
    <row r="106" spans="1:10" s="28" customFormat="1" ht="38.25" hidden="1">
      <c r="A106" s="270">
        <v>1153800</v>
      </c>
      <c r="B106" s="237" t="s">
        <v>995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idden="1">
      <c r="A107" s="270">
        <v>1153900</v>
      </c>
      <c r="B107" s="237" t="s">
        <v>996</v>
      </c>
      <c r="C107" s="228">
        <v>463900</v>
      </c>
      <c r="D107" s="315"/>
      <c r="E107" s="315">
        <v>0</v>
      </c>
      <c r="F107" s="315">
        <v>0</v>
      </c>
      <c r="G107" s="315"/>
      <c r="H107" s="315"/>
      <c r="I107" s="315">
        <v>0</v>
      </c>
      <c r="J107" s="309">
        <f>F107</f>
        <v>0</v>
      </c>
    </row>
    <row r="108" spans="1:10" s="28" customFormat="1" ht="25.5" hidden="1">
      <c r="A108" s="270">
        <v>1154000</v>
      </c>
      <c r="B108" s="238" t="s">
        <v>997</v>
      </c>
      <c r="C108" s="230" t="s">
        <v>358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25.5" hidden="1">
      <c r="A109" s="270">
        <v>1154100</v>
      </c>
      <c r="B109" s="237" t="s">
        <v>210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idden="1">
      <c r="A110" s="270">
        <v>1154200</v>
      </c>
      <c r="B110" s="237" t="s">
        <v>211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idden="1">
      <c r="A111" s="270">
        <v>1154300</v>
      </c>
      <c r="B111" s="237" t="s">
        <v>212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8.25" hidden="1">
      <c r="A112" s="270">
        <v>1154500</v>
      </c>
      <c r="B112" s="237" t="s">
        <v>67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8.25" hidden="1">
      <c r="A113" s="270">
        <v>1154600</v>
      </c>
      <c r="B113" s="237" t="s">
        <v>68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6.25" hidden="1" thickBot="1">
      <c r="A115" s="272">
        <v>1160000</v>
      </c>
      <c r="B115" s="120" t="s">
        <v>80</v>
      </c>
      <c r="C115" s="74" t="s">
        <v>358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idden="1">
      <c r="A116" s="266">
        <v>1161000</v>
      </c>
      <c r="B116" s="122" t="s">
        <v>81</v>
      </c>
      <c r="C116" s="123" t="s">
        <v>358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5.5" hidden="1">
      <c r="A117" s="266">
        <v>1161100</v>
      </c>
      <c r="B117" s="14" t="s">
        <v>400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5.5" hidden="1">
      <c r="A118" s="266">
        <v>1161200</v>
      </c>
      <c r="B118" s="116" t="s">
        <v>707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25.5" hidden="1">
      <c r="A119" s="266">
        <v>1162000</v>
      </c>
      <c r="B119" s="122" t="s">
        <v>1125</v>
      </c>
      <c r="C119" s="123" t="s">
        <v>358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5.5" hidden="1">
      <c r="A120" s="266">
        <v>1162100</v>
      </c>
      <c r="B120" s="116" t="s">
        <v>1126</v>
      </c>
      <c r="C120" s="83" t="s">
        <v>130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idden="1">
      <c r="A121" s="266">
        <v>1162200</v>
      </c>
      <c r="B121" s="116" t="s">
        <v>131</v>
      </c>
      <c r="C121" s="83" t="s">
        <v>24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5.5" hidden="1">
      <c r="A122" s="266">
        <v>1162300</v>
      </c>
      <c r="B122" s="116" t="s">
        <v>25</v>
      </c>
      <c r="C122" s="83" t="s">
        <v>26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idden="1">
      <c r="A123" s="266">
        <v>1162400</v>
      </c>
      <c r="B123" s="116" t="s">
        <v>831</v>
      </c>
      <c r="C123" s="83" t="s">
        <v>832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5.5" hidden="1">
      <c r="A124" s="266">
        <v>1162500</v>
      </c>
      <c r="B124" s="116" t="s">
        <v>833</v>
      </c>
      <c r="C124" s="83" t="s">
        <v>834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idden="1">
      <c r="A125" s="266">
        <v>1162600</v>
      </c>
      <c r="B125" s="116" t="s">
        <v>510</v>
      </c>
      <c r="C125" s="83" t="s">
        <v>511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5.5" hidden="1">
      <c r="A126" s="266">
        <v>1162700</v>
      </c>
      <c r="B126" s="14" t="s">
        <v>512</v>
      </c>
      <c r="C126" s="83" t="s">
        <v>513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idden="1">
      <c r="A127" s="266">
        <v>1162800</v>
      </c>
      <c r="B127" s="116" t="s">
        <v>871</v>
      </c>
      <c r="C127" s="83" t="s">
        <v>872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idden="1">
      <c r="A128" s="273">
        <v>1162900</v>
      </c>
      <c r="B128" s="116" t="s">
        <v>873</v>
      </c>
      <c r="C128" s="83" t="s">
        <v>874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idden="1">
      <c r="A129" s="273">
        <v>1163000</v>
      </c>
      <c r="B129" s="122" t="s">
        <v>58</v>
      </c>
      <c r="C129" s="111" t="s">
        <v>358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13.5" hidden="1" thickBot="1">
      <c r="A130" s="274">
        <v>1163100</v>
      </c>
      <c r="B130" s="105" t="s">
        <v>798</v>
      </c>
      <c r="C130" s="86" t="s">
        <v>799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t="13.5" hidden="1" thickBot="1">
      <c r="A131" s="275">
        <v>1170000</v>
      </c>
      <c r="B131" s="126" t="s">
        <v>875</v>
      </c>
      <c r="C131" s="74" t="s">
        <v>358</v>
      </c>
      <c r="D131" s="326">
        <f>D138</f>
        <v>0</v>
      </c>
      <c r="E131" s="326"/>
      <c r="F131" s="326">
        <f>F138</f>
        <v>0</v>
      </c>
      <c r="G131" s="326">
        <f>G138</f>
        <v>0</v>
      </c>
      <c r="H131" s="326">
        <f>H138</f>
        <v>0</v>
      </c>
      <c r="I131" s="326">
        <f>I138</f>
        <v>0</v>
      </c>
      <c r="J131" s="309">
        <f>J138</f>
        <v>0</v>
      </c>
    </row>
    <row r="132" spans="1:10" s="28" customFormat="1" ht="26.25" hidden="1" thickBot="1">
      <c r="A132" s="273">
        <v>1171000</v>
      </c>
      <c r="B132" s="129" t="s">
        <v>215</v>
      </c>
      <c r="C132" s="74" t="s">
        <v>358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39" hidden="1" thickBot="1">
      <c r="A133" s="273">
        <v>1171100</v>
      </c>
      <c r="B133" s="14" t="s">
        <v>478</v>
      </c>
      <c r="C133" s="99" t="s">
        <v>479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6.25" hidden="1" thickBot="1">
      <c r="A134" s="273">
        <v>1171200</v>
      </c>
      <c r="B134" s="116" t="s">
        <v>351</v>
      </c>
      <c r="C134" s="131" t="s">
        <v>352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0.75" hidden="1" customHeight="1" thickBot="1">
      <c r="A135" s="266">
        <v>1172000</v>
      </c>
      <c r="B135" s="132" t="s">
        <v>1017</v>
      </c>
      <c r="C135" s="111" t="s">
        <v>358</v>
      </c>
      <c r="D135" s="326">
        <v>0</v>
      </c>
      <c r="E135" s="326"/>
      <c r="F135" s="326">
        <f>F138</f>
        <v>0</v>
      </c>
      <c r="G135" s="326">
        <f>G138</f>
        <v>0</v>
      </c>
      <c r="H135" s="326">
        <f>H138</f>
        <v>0</v>
      </c>
      <c r="I135" s="326">
        <f>I138</f>
        <v>0</v>
      </c>
      <c r="J135" s="309">
        <f>J138</f>
        <v>0</v>
      </c>
    </row>
    <row r="136" spans="1:10" s="28" customFormat="1" hidden="1">
      <c r="A136" s="266">
        <v>1172100</v>
      </c>
      <c r="B136" s="103" t="s">
        <v>1102</v>
      </c>
      <c r="C136" s="99" t="s">
        <v>1018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1103</v>
      </c>
      <c r="C137" s="133">
        <v>482200</v>
      </c>
      <c r="D137" s="317"/>
      <c r="E137" s="310"/>
      <c r="F137" s="317"/>
      <c r="G137" s="317"/>
      <c r="H137" s="317"/>
      <c r="I137" s="317"/>
      <c r="J137" s="309">
        <v>0</v>
      </c>
    </row>
    <row r="138" spans="1:10" s="28" customFormat="1" hidden="1">
      <c r="A138" s="266">
        <v>1172300</v>
      </c>
      <c r="B138" s="116" t="s">
        <v>1019</v>
      </c>
      <c r="C138" s="83" t="s">
        <v>1020</v>
      </c>
      <c r="D138" s="117">
        <v>0</v>
      </c>
      <c r="E138" s="310"/>
      <c r="F138" s="117">
        <v>0</v>
      </c>
      <c r="G138" s="117">
        <v>0</v>
      </c>
      <c r="H138" s="117">
        <v>0</v>
      </c>
      <c r="I138" s="117">
        <v>0</v>
      </c>
      <c r="J138" s="309">
        <f>F138</f>
        <v>0</v>
      </c>
    </row>
    <row r="139" spans="1:10" s="28" customFormat="1" ht="25.5" hidden="1">
      <c r="A139" s="266">
        <v>1172400</v>
      </c>
      <c r="B139" s="134" t="s">
        <v>124</v>
      </c>
      <c r="C139" s="83" t="s">
        <v>125</v>
      </c>
      <c r="D139" s="327"/>
      <c r="E139" s="310"/>
      <c r="F139" s="327"/>
      <c r="G139" s="327"/>
      <c r="H139" s="327"/>
      <c r="I139" s="327"/>
      <c r="J139" s="309">
        <v>0</v>
      </c>
    </row>
    <row r="140" spans="1:10" s="28" customFormat="1" ht="25.5" hidden="1">
      <c r="A140" s="266">
        <v>1173000</v>
      </c>
      <c r="B140" s="132" t="s">
        <v>126</v>
      </c>
      <c r="C140" s="111" t="s">
        <v>358</v>
      </c>
      <c r="D140" s="327">
        <v>0</v>
      </c>
      <c r="E140" s="327"/>
      <c r="F140" s="327">
        <v>0</v>
      </c>
      <c r="G140" s="327">
        <v>0</v>
      </c>
      <c r="H140" s="327">
        <v>0</v>
      </c>
      <c r="I140" s="327">
        <v>0</v>
      </c>
      <c r="J140" s="309">
        <v>0</v>
      </c>
    </row>
    <row r="141" spans="1:10" s="28" customFormat="1" ht="25.5" hidden="1">
      <c r="A141" s="273">
        <v>1173100</v>
      </c>
      <c r="B141" s="135" t="s">
        <v>127</v>
      </c>
      <c r="C141" s="83" t="s">
        <v>1088</v>
      </c>
      <c r="D141" s="327"/>
      <c r="E141" s="310"/>
      <c r="F141" s="327"/>
      <c r="G141" s="327"/>
      <c r="H141" s="327"/>
      <c r="I141" s="327"/>
      <c r="J141" s="309">
        <v>0</v>
      </c>
    </row>
    <row r="142" spans="1:10" s="28" customFormat="1" ht="38.25" hidden="1">
      <c r="A142" s="273">
        <v>1174000</v>
      </c>
      <c r="B142" s="132" t="s">
        <v>1089</v>
      </c>
      <c r="C142" s="111" t="s">
        <v>358</v>
      </c>
      <c r="D142" s="327">
        <v>0</v>
      </c>
      <c r="E142" s="327"/>
      <c r="F142" s="327">
        <v>0</v>
      </c>
      <c r="G142" s="327">
        <v>0</v>
      </c>
      <c r="H142" s="327">
        <v>0</v>
      </c>
      <c r="I142" s="327">
        <v>0</v>
      </c>
      <c r="J142" s="309">
        <v>0</v>
      </c>
    </row>
    <row r="143" spans="1:10" s="28" customFormat="1" ht="25.5" hidden="1">
      <c r="A143" s="273">
        <v>1174100</v>
      </c>
      <c r="B143" s="135" t="s">
        <v>1104</v>
      </c>
      <c r="C143" s="83" t="s">
        <v>1090</v>
      </c>
      <c r="D143" s="327"/>
      <c r="E143" s="327"/>
      <c r="F143" s="327"/>
      <c r="G143" s="327"/>
      <c r="H143" s="327"/>
      <c r="I143" s="327"/>
      <c r="J143" s="309">
        <v>0</v>
      </c>
    </row>
    <row r="144" spans="1:10" s="28" customFormat="1" ht="25.5" hidden="1">
      <c r="A144" s="273">
        <v>1174200</v>
      </c>
      <c r="B144" s="134" t="s">
        <v>446</v>
      </c>
      <c r="C144" s="83" t="s">
        <v>447</v>
      </c>
      <c r="D144" s="327"/>
      <c r="E144" s="327"/>
      <c r="F144" s="327"/>
      <c r="G144" s="327"/>
      <c r="H144" s="327"/>
      <c r="I144" s="327"/>
      <c r="J144" s="309">
        <v>0</v>
      </c>
    </row>
    <row r="145" spans="1:10" s="28" customFormat="1" ht="38.25" hidden="1">
      <c r="A145" s="273">
        <v>1175000</v>
      </c>
      <c r="B145" s="132" t="s">
        <v>558</v>
      </c>
      <c r="C145" s="111" t="s">
        <v>358</v>
      </c>
      <c r="D145" s="327">
        <v>0</v>
      </c>
      <c r="E145" s="327"/>
      <c r="F145" s="327">
        <v>0</v>
      </c>
      <c r="G145" s="327">
        <v>0</v>
      </c>
      <c r="H145" s="327">
        <v>0</v>
      </c>
      <c r="I145" s="327">
        <v>0</v>
      </c>
      <c r="J145" s="309">
        <v>0</v>
      </c>
    </row>
    <row r="146" spans="1:10" s="28" customFormat="1" ht="38.25" hidden="1">
      <c r="A146" s="273">
        <v>1175100</v>
      </c>
      <c r="B146" s="134" t="s">
        <v>226</v>
      </c>
      <c r="C146" s="83" t="s">
        <v>227</v>
      </c>
      <c r="D146" s="327"/>
      <c r="E146" s="327"/>
      <c r="F146" s="327"/>
      <c r="G146" s="327"/>
      <c r="H146" s="327"/>
      <c r="I146" s="327"/>
      <c r="J146" s="309">
        <v>0</v>
      </c>
    </row>
    <row r="147" spans="1:10" s="28" customFormat="1" hidden="1">
      <c r="A147" s="273">
        <v>1176000</v>
      </c>
      <c r="B147" s="132" t="s">
        <v>228</v>
      </c>
      <c r="C147" s="111" t="s">
        <v>358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09">
        <v>0</v>
      </c>
    </row>
    <row r="148" spans="1:10" s="28" customFormat="1" hidden="1">
      <c r="A148" s="273">
        <v>1176100</v>
      </c>
      <c r="B148" s="134" t="s">
        <v>7</v>
      </c>
      <c r="C148" s="83" t="s">
        <v>8</v>
      </c>
      <c r="D148" s="327"/>
      <c r="E148" s="310"/>
      <c r="F148" s="327"/>
      <c r="G148" s="327"/>
      <c r="H148" s="327"/>
      <c r="I148" s="327"/>
      <c r="J148" s="309">
        <v>0</v>
      </c>
    </row>
    <row r="149" spans="1:10" s="28" customFormat="1" hidden="1">
      <c r="A149" s="273">
        <v>1177000</v>
      </c>
      <c r="B149" s="132" t="s">
        <v>587</v>
      </c>
      <c r="C149" s="111" t="s">
        <v>358</v>
      </c>
      <c r="D149" s="327">
        <v>0</v>
      </c>
      <c r="E149" s="327"/>
      <c r="F149" s="327">
        <v>0</v>
      </c>
      <c r="G149" s="327">
        <v>0</v>
      </c>
      <c r="H149" s="327">
        <v>0</v>
      </c>
      <c r="I149" s="327">
        <v>0</v>
      </c>
      <c r="J149" s="309">
        <v>0</v>
      </c>
    </row>
    <row r="150" spans="1:10" s="28" customFormat="1" ht="13.5" hidden="1" thickBot="1">
      <c r="A150" s="274">
        <v>1177100</v>
      </c>
      <c r="B150" s="136" t="s">
        <v>716</v>
      </c>
      <c r="C150" s="86" t="s">
        <v>259</v>
      </c>
      <c r="D150" s="320"/>
      <c r="E150" s="320"/>
      <c r="F150" s="320"/>
      <c r="G150" s="320"/>
      <c r="H150" s="320"/>
      <c r="I150" s="320"/>
      <c r="J150" s="309">
        <v>0</v>
      </c>
    </row>
    <row r="151" spans="1:10" s="28" customFormat="1" ht="26.25" thickBot="1">
      <c r="A151" s="276" t="s">
        <v>262</v>
      </c>
      <c r="B151" s="143" t="s">
        <v>648</v>
      </c>
      <c r="C151" s="144" t="s">
        <v>358</v>
      </c>
      <c r="D151" s="329">
        <f>D158</f>
        <v>0</v>
      </c>
      <c r="E151" s="329">
        <f>E159</f>
        <v>0</v>
      </c>
      <c r="F151" s="329">
        <f>F158+F159</f>
        <v>0</v>
      </c>
      <c r="G151" s="329">
        <f>G158</f>
        <v>0</v>
      </c>
      <c r="H151" s="329">
        <f>H158+H159</f>
        <v>0</v>
      </c>
      <c r="I151" s="329">
        <f>I152+I158+I159</f>
        <v>0</v>
      </c>
      <c r="J151" s="309">
        <f t="shared" ref="J151:J156" si="2">F151</f>
        <v>0</v>
      </c>
    </row>
    <row r="152" spans="1:10" s="28" customFormat="1">
      <c r="A152" s="275" t="s">
        <v>650</v>
      </c>
      <c r="B152" s="150" t="s">
        <v>651</v>
      </c>
      <c r="C152" s="74" t="s">
        <v>358</v>
      </c>
      <c r="D152" s="326">
        <f>SUM(D153:D155)</f>
        <v>0</v>
      </c>
      <c r="E152" s="326"/>
      <c r="F152" s="326">
        <f>SUM(F153:F155)</f>
        <v>0</v>
      </c>
      <c r="G152" s="326">
        <f>SUM(G153:G155)</f>
        <v>0</v>
      </c>
      <c r="H152" s="326">
        <f>+SUM(H153:H155)</f>
        <v>0</v>
      </c>
      <c r="I152" s="326">
        <f>SUM(I153:I155)</f>
        <v>0</v>
      </c>
      <c r="J152" s="309">
        <f t="shared" si="2"/>
        <v>0</v>
      </c>
    </row>
    <row r="153" spans="1:10" s="28" customFormat="1">
      <c r="A153" s="273" t="s">
        <v>652</v>
      </c>
      <c r="B153" s="134" t="s">
        <v>986</v>
      </c>
      <c r="C153" s="241" t="s">
        <v>987</v>
      </c>
      <c r="D153" s="327"/>
      <c r="E153" s="310"/>
      <c r="F153" s="327"/>
      <c r="G153" s="327"/>
      <c r="H153" s="327"/>
      <c r="I153" s="327"/>
      <c r="J153" s="309">
        <f t="shared" si="2"/>
        <v>0</v>
      </c>
    </row>
    <row r="154" spans="1:10" s="28" customFormat="1" ht="0.75" customHeight="1">
      <c r="A154" s="273" t="s">
        <v>988</v>
      </c>
      <c r="B154" s="134" t="s">
        <v>964</v>
      </c>
      <c r="C154" s="241" t="s">
        <v>965</v>
      </c>
      <c r="D154" s="327"/>
      <c r="E154" s="310"/>
      <c r="F154" s="327"/>
      <c r="G154" s="327"/>
      <c r="H154" s="327"/>
      <c r="I154" s="327"/>
      <c r="J154" s="309">
        <f t="shared" si="2"/>
        <v>0</v>
      </c>
    </row>
    <row r="155" spans="1:10" s="28" customFormat="1" ht="25.5" hidden="1">
      <c r="A155" s="273" t="s">
        <v>966</v>
      </c>
      <c r="B155" s="134" t="s">
        <v>967</v>
      </c>
      <c r="C155" s="241" t="s">
        <v>968</v>
      </c>
      <c r="D155" s="347">
        <v>0</v>
      </c>
      <c r="E155" s="344"/>
      <c r="F155" s="347">
        <v>0</v>
      </c>
      <c r="G155" s="345"/>
      <c r="H155" s="348">
        <v>0</v>
      </c>
      <c r="I155" s="348">
        <v>0</v>
      </c>
      <c r="J155" s="346">
        <f t="shared" si="2"/>
        <v>0</v>
      </c>
    </row>
    <row r="156" spans="1:10" s="28" customFormat="1">
      <c r="A156" s="277" t="s">
        <v>969</v>
      </c>
      <c r="B156" s="134" t="s">
        <v>1098</v>
      </c>
      <c r="C156" s="241" t="s">
        <v>1099</v>
      </c>
      <c r="D156" s="327">
        <v>0</v>
      </c>
      <c r="E156" s="310"/>
      <c r="F156" s="327">
        <f>D156+E156</f>
        <v>0</v>
      </c>
      <c r="G156" s="327"/>
      <c r="H156" s="327"/>
      <c r="I156" s="327"/>
      <c r="J156" s="309">
        <f t="shared" si="2"/>
        <v>0</v>
      </c>
    </row>
    <row r="157" spans="1:10" s="28" customFormat="1">
      <c r="A157" s="277" t="s">
        <v>138</v>
      </c>
      <c r="B157" s="135" t="s">
        <v>139</v>
      </c>
      <c r="C157" s="241" t="s">
        <v>140</v>
      </c>
      <c r="D157" s="130"/>
      <c r="E157" s="310"/>
      <c r="F157" s="130"/>
      <c r="G157" s="327"/>
      <c r="H157" s="327"/>
      <c r="I157" s="327"/>
      <c r="J157" s="309">
        <v>0</v>
      </c>
    </row>
    <row r="158" spans="1:10" s="28" customFormat="1">
      <c r="A158" s="277" t="s">
        <v>141</v>
      </c>
      <c r="B158" s="134" t="s">
        <v>955</v>
      </c>
      <c r="C158" s="241" t="s">
        <v>897</v>
      </c>
      <c r="D158" s="327">
        <v>0</v>
      </c>
      <c r="E158" s="310"/>
      <c r="F158" s="327">
        <v>0</v>
      </c>
      <c r="G158" s="327">
        <v>0</v>
      </c>
      <c r="H158" s="327">
        <v>0</v>
      </c>
      <c r="I158" s="327">
        <v>0</v>
      </c>
      <c r="J158" s="309">
        <f>F158</f>
        <v>0</v>
      </c>
    </row>
    <row r="159" spans="1:10" s="28" customFormat="1">
      <c r="A159" s="277" t="s">
        <v>898</v>
      </c>
      <c r="B159" s="134" t="s">
        <v>899</v>
      </c>
      <c r="C159" s="241" t="s">
        <v>900</v>
      </c>
      <c r="D159" s="327"/>
      <c r="E159" s="310">
        <v>0</v>
      </c>
      <c r="F159" s="327">
        <f>E159</f>
        <v>0</v>
      </c>
      <c r="G159" s="327"/>
      <c r="H159" s="327">
        <v>0</v>
      </c>
      <c r="I159" s="327">
        <v>0</v>
      </c>
      <c r="J159" s="309">
        <f>F159</f>
        <v>0</v>
      </c>
    </row>
    <row r="160" spans="1:10" s="28" customFormat="1">
      <c r="A160" s="278" t="s">
        <v>800</v>
      </c>
      <c r="B160" s="243" t="s">
        <v>656</v>
      </c>
      <c r="C160" s="244" t="s">
        <v>657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801</v>
      </c>
      <c r="B161" s="245" t="s">
        <v>1063</v>
      </c>
      <c r="C161" s="228" t="s">
        <v>1064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1065</v>
      </c>
      <c r="B162" s="245" t="s">
        <v>1066</v>
      </c>
      <c r="C162" s="228" t="s">
        <v>1067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28" customFormat="1" hidden="1">
      <c r="A163" s="279" t="s">
        <v>658</v>
      </c>
      <c r="B163" s="246" t="s">
        <v>659</v>
      </c>
      <c r="C163" s="247" t="s">
        <v>358</v>
      </c>
      <c r="D163" s="327">
        <v>0</v>
      </c>
      <c r="E163" s="327"/>
      <c r="F163" s="327">
        <v>0</v>
      </c>
      <c r="G163" s="327">
        <v>0</v>
      </c>
      <c r="H163" s="327">
        <v>0</v>
      </c>
      <c r="I163" s="327">
        <v>0</v>
      </c>
      <c r="J163" s="309">
        <v>0</v>
      </c>
    </row>
    <row r="164" spans="1:10" hidden="1">
      <c r="A164" s="277" t="s">
        <v>660</v>
      </c>
      <c r="B164" s="135" t="s">
        <v>661</v>
      </c>
      <c r="C164" s="241" t="s">
        <v>662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663</v>
      </c>
      <c r="B165" s="135" t="s">
        <v>664</v>
      </c>
      <c r="C165" s="241" t="s">
        <v>665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666</v>
      </c>
      <c r="B166" s="134" t="s">
        <v>313</v>
      </c>
      <c r="C166" s="241" t="s">
        <v>314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315</v>
      </c>
      <c r="B167" s="134" t="s">
        <v>316</v>
      </c>
      <c r="C167" s="241" t="s">
        <v>317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318</v>
      </c>
      <c r="B168" s="132" t="s">
        <v>319</v>
      </c>
      <c r="C168" s="123" t="s">
        <v>358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320</v>
      </c>
      <c r="B169" s="135" t="s">
        <v>1105</v>
      </c>
      <c r="C169" s="241" t="s">
        <v>321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322</v>
      </c>
      <c r="B170" s="155" t="s">
        <v>1068</v>
      </c>
      <c r="C170" s="123" t="s">
        <v>358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324</v>
      </c>
      <c r="B171" s="135" t="s">
        <v>1106</v>
      </c>
      <c r="C171" s="241" t="s">
        <v>325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326</v>
      </c>
      <c r="B172" s="135" t="s">
        <v>1107</v>
      </c>
      <c r="C172" s="241" t="s">
        <v>327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328</v>
      </c>
      <c r="B173" s="134" t="s">
        <v>329</v>
      </c>
      <c r="C173" s="241" t="s">
        <v>330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1069</v>
      </c>
      <c r="C174" s="244" t="s">
        <v>1134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1070</v>
      </c>
      <c r="C175" s="248" t="s">
        <v>358</v>
      </c>
      <c r="D175" s="329">
        <f t="shared" ref="D175:J175" si="3">D32+D151</f>
        <v>0</v>
      </c>
      <c r="E175" s="329">
        <f t="shared" si="3"/>
        <v>0</v>
      </c>
      <c r="F175" s="329">
        <f t="shared" si="3"/>
        <v>0</v>
      </c>
      <c r="G175" s="329">
        <f t="shared" si="3"/>
        <v>0</v>
      </c>
      <c r="H175" s="329">
        <f t="shared" si="3"/>
        <v>0</v>
      </c>
      <c r="I175" s="329">
        <f t="shared" si="3"/>
        <v>0</v>
      </c>
      <c r="J175" s="329">
        <f t="shared" si="3"/>
        <v>0</v>
      </c>
    </row>
    <row r="176" spans="1:10" ht="18" customHeight="1">
      <c r="A176" s="2643"/>
      <c r="B176" s="2643"/>
      <c r="C176" s="2643"/>
      <c r="D176" s="2643"/>
      <c r="E176" s="2643"/>
      <c r="F176" s="2643"/>
      <c r="G176" s="2643"/>
      <c r="H176" s="2643"/>
      <c r="I176" s="2643"/>
      <c r="J176" s="2643"/>
    </row>
    <row r="177" spans="1:10">
      <c r="A177" s="2655"/>
      <c r="B177" s="2655"/>
      <c r="C177" s="2655"/>
      <c r="D177" s="2655"/>
      <c r="E177" s="2655"/>
      <c r="F177" s="2655"/>
      <c r="G177" s="2655"/>
      <c r="H177" s="2655"/>
      <c r="I177" s="2655"/>
      <c r="J177" s="2655"/>
    </row>
    <row r="178" spans="1:10">
      <c r="A178" s="2652" t="s">
        <v>1114</v>
      </c>
      <c r="B178" s="2652"/>
      <c r="C178" s="2652"/>
      <c r="D178" s="2652"/>
      <c r="E178" s="2652"/>
      <c r="F178" s="2652"/>
      <c r="G178" s="2652"/>
      <c r="H178" s="2652"/>
      <c r="I178" s="2652"/>
      <c r="J178" s="2652"/>
    </row>
    <row r="179" spans="1:10" ht="14.25">
      <c r="A179" s="2652" t="s">
        <v>1142</v>
      </c>
      <c r="B179" s="2652"/>
      <c r="C179" s="2652"/>
      <c r="D179" s="2652"/>
      <c r="E179" s="2652"/>
      <c r="F179" s="2652"/>
      <c r="G179" s="2652"/>
      <c r="H179" s="2652"/>
      <c r="I179" s="2652"/>
      <c r="J179" s="2652"/>
    </row>
    <row r="180" spans="1:10">
      <c r="A180" s="2653" t="s">
        <v>992</v>
      </c>
      <c r="B180" s="2653"/>
      <c r="C180" s="2653"/>
      <c r="D180" s="2653"/>
      <c r="E180" s="2653"/>
      <c r="F180" s="2653"/>
      <c r="G180" s="2653"/>
      <c r="H180" s="2653"/>
      <c r="I180" s="2653"/>
      <c r="J180" s="2653"/>
    </row>
    <row r="181" spans="1:10" ht="14.25">
      <c r="A181" s="2654" t="s">
        <v>311</v>
      </c>
      <c r="B181" s="2654"/>
      <c r="C181" s="2654"/>
      <c r="D181" s="2654"/>
      <c r="E181" s="2654"/>
      <c r="F181" s="2654"/>
      <c r="G181" s="2654"/>
      <c r="H181" s="2654"/>
      <c r="I181" s="2654"/>
      <c r="J181" s="2654"/>
    </row>
    <row r="182" spans="1:10">
      <c r="A182" s="2652" t="s">
        <v>993</v>
      </c>
      <c r="B182" s="2652"/>
      <c r="C182" s="2652"/>
      <c r="D182" s="2652"/>
      <c r="E182" s="2652"/>
      <c r="F182" s="2652"/>
      <c r="G182" s="2652"/>
      <c r="H182" s="2652"/>
      <c r="I182" s="2652"/>
      <c r="J182" s="2652"/>
    </row>
    <row r="183" spans="1:10">
      <c r="A183" s="2652" t="s">
        <v>470</v>
      </c>
      <c r="B183" s="2652"/>
      <c r="C183" s="2652"/>
      <c r="D183" s="2652"/>
      <c r="E183" s="2652"/>
      <c r="F183" s="2652"/>
      <c r="G183" s="2652"/>
      <c r="H183" s="2652"/>
      <c r="I183" s="2652"/>
      <c r="J183" s="2652"/>
    </row>
    <row r="184" spans="1:10" ht="14.25">
      <c r="A184" s="2657" t="s">
        <v>1119</v>
      </c>
      <c r="B184" s="2657"/>
      <c r="C184" s="2657"/>
      <c r="D184" s="2657"/>
      <c r="E184" s="2657"/>
      <c r="F184" s="2657"/>
      <c r="G184" s="2657"/>
      <c r="H184" s="2657"/>
      <c r="I184" s="2657"/>
      <c r="J184" s="2657"/>
    </row>
    <row r="185" spans="1:10">
      <c r="A185" s="2644"/>
      <c r="B185" s="2644"/>
      <c r="C185" s="2644"/>
      <c r="D185" s="2644"/>
      <c r="E185" s="2644"/>
      <c r="F185" s="2644"/>
      <c r="G185" s="2644"/>
      <c r="H185" s="2644"/>
      <c r="I185" s="2644"/>
      <c r="J185" s="2644"/>
    </row>
    <row r="186" spans="1:10">
      <c r="A186" s="2656"/>
      <c r="B186" s="2656"/>
      <c r="C186" s="2656"/>
      <c r="D186" s="2656"/>
      <c r="E186" s="2656"/>
      <c r="F186" s="2656"/>
      <c r="G186" s="2656"/>
      <c r="H186" s="2656"/>
      <c r="I186" s="2656"/>
      <c r="J186" s="2656"/>
    </row>
    <row r="187" spans="1:10">
      <c r="A187" s="2656"/>
      <c r="B187" s="2656"/>
      <c r="C187" s="2656"/>
      <c r="D187" s="2656"/>
      <c r="E187" s="2656"/>
      <c r="F187" s="2656"/>
      <c r="G187" s="2656"/>
      <c r="H187" s="2656"/>
      <c r="I187" s="2656"/>
      <c r="J187" s="2656"/>
    </row>
    <row r="188" spans="1:10">
      <c r="A188" s="2656"/>
      <c r="B188" s="2656"/>
      <c r="C188" s="2656"/>
      <c r="D188" s="2656"/>
      <c r="E188" s="2656"/>
      <c r="F188" s="2656"/>
      <c r="G188" s="2656"/>
      <c r="H188" s="2656"/>
      <c r="I188" s="2656"/>
      <c r="J188" s="2656"/>
    </row>
    <row r="189" spans="1:10">
      <c r="A189" s="2656"/>
      <c r="B189" s="2656"/>
      <c r="C189" s="2656"/>
      <c r="D189" s="2656"/>
      <c r="E189" s="2656"/>
      <c r="F189" s="2656"/>
      <c r="G189" s="2656"/>
      <c r="H189" s="2656"/>
      <c r="I189" s="2656"/>
      <c r="J189" s="2656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656"/>
      <c r="B191" s="2656"/>
      <c r="C191" s="2656"/>
      <c r="D191" s="2656"/>
      <c r="E191" s="2656"/>
      <c r="F191" s="2656"/>
      <c r="G191" s="2656"/>
      <c r="H191" s="2656"/>
      <c r="I191" s="2656"/>
      <c r="J191" s="2656"/>
    </row>
    <row r="192" spans="1:10">
      <c r="A192" s="2658"/>
      <c r="B192" s="2658"/>
      <c r="C192" s="2658"/>
      <c r="D192" s="2658"/>
      <c r="E192" s="2658"/>
      <c r="F192" s="2658"/>
      <c r="G192" s="2658"/>
      <c r="H192" s="2658"/>
      <c r="I192" s="2658"/>
      <c r="J192" s="2658"/>
    </row>
    <row r="193" spans="1:10">
      <c r="A193" s="2656"/>
      <c r="B193" s="2656"/>
      <c r="C193" s="2656"/>
      <c r="D193" s="2656"/>
      <c r="E193" s="2656"/>
      <c r="F193" s="2656"/>
      <c r="G193" s="2656"/>
      <c r="H193" s="2656"/>
      <c r="I193" s="2656"/>
      <c r="J193" s="2656"/>
    </row>
    <row r="194" spans="1:10">
      <c r="A194" s="2656"/>
      <c r="B194" s="2656"/>
      <c r="C194" s="2656"/>
      <c r="D194" s="2656"/>
      <c r="E194" s="2656"/>
      <c r="F194" s="2656"/>
      <c r="G194" s="2656"/>
      <c r="H194" s="2656"/>
      <c r="I194" s="2656"/>
      <c r="J194" s="2656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656"/>
      <c r="B196" s="2656"/>
      <c r="C196" s="2656"/>
      <c r="D196" s="2656"/>
      <c r="E196" s="2656"/>
      <c r="F196" s="2656"/>
      <c r="G196" s="2656"/>
      <c r="H196" s="2656"/>
      <c r="I196" s="2656"/>
      <c r="J196" s="2656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656"/>
      <c r="B198" s="2656"/>
      <c r="C198" s="2656"/>
      <c r="D198" s="2656"/>
      <c r="E198" s="2656"/>
      <c r="F198" s="2656"/>
      <c r="G198" s="2656"/>
      <c r="H198" s="2656"/>
      <c r="I198" s="2656"/>
      <c r="J198" s="2656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656"/>
      <c r="B200" s="2656"/>
      <c r="C200" s="2656"/>
      <c r="D200" s="2656"/>
      <c r="E200" s="2656"/>
      <c r="F200" s="2656"/>
      <c r="G200" s="2656"/>
      <c r="H200" s="2656"/>
      <c r="I200" s="2656"/>
      <c r="J200" s="2656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656" t="s">
        <v>53</v>
      </c>
      <c r="B202" s="2656"/>
      <c r="C202" s="2656"/>
      <c r="D202" s="2656"/>
      <c r="E202" s="2656"/>
      <c r="F202" s="2656"/>
      <c r="G202" s="2656"/>
      <c r="H202" s="2656"/>
      <c r="I202" s="2656"/>
      <c r="J202" s="2656"/>
    </row>
    <row r="203" spans="1:10">
      <c r="A203" s="2659" t="s">
        <v>356</v>
      </c>
      <c r="B203" s="2659"/>
      <c r="C203" s="2659"/>
      <c r="D203" s="2659"/>
      <c r="E203" s="2659"/>
      <c r="F203" s="2659"/>
      <c r="G203" s="2659"/>
      <c r="H203" s="2659"/>
      <c r="I203" s="2659"/>
      <c r="J203" s="2659"/>
    </row>
    <row r="204" spans="1:10">
      <c r="A204" s="2660" t="s">
        <v>204</v>
      </c>
      <c r="B204" s="2660"/>
      <c r="C204" s="2660"/>
      <c r="D204" s="2660"/>
      <c r="E204" s="2660"/>
      <c r="F204" s="2660"/>
      <c r="G204" s="2660"/>
      <c r="H204" s="2660"/>
      <c r="I204" s="2660"/>
      <c r="J204" s="2660"/>
    </row>
    <row r="205" spans="1:10">
      <c r="A205" s="2660" t="s">
        <v>205</v>
      </c>
      <c r="B205" s="2660"/>
      <c r="C205" s="2660"/>
      <c r="D205" s="2660"/>
      <c r="E205" s="2660"/>
      <c r="F205" s="2660"/>
      <c r="G205" s="2660"/>
      <c r="H205" s="2660"/>
      <c r="I205" s="2660"/>
      <c r="J205" s="2660"/>
    </row>
    <row r="206" spans="1:10">
      <c r="A206" s="256" t="s">
        <v>932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660" t="s">
        <v>674</v>
      </c>
      <c r="B207" s="2660"/>
      <c r="C207" s="2660"/>
      <c r="D207" s="2660"/>
      <c r="E207" s="2660"/>
      <c r="F207" s="2660"/>
      <c r="G207" s="2660"/>
      <c r="H207" s="2660"/>
      <c r="I207" s="2660"/>
      <c r="J207" s="2660"/>
    </row>
    <row r="208" spans="1:10">
      <c r="A208" s="2655" t="s">
        <v>675</v>
      </c>
      <c r="B208" s="2655"/>
      <c r="C208" s="2655"/>
      <c r="D208" s="2655"/>
      <c r="E208" s="2655"/>
      <c r="F208" s="2655"/>
      <c r="G208" s="2655"/>
      <c r="H208" s="2655"/>
      <c r="I208" s="2655"/>
      <c r="J208" s="2655"/>
    </row>
    <row r="209" spans="1:10">
      <c r="A209" s="2652" t="s">
        <v>1114</v>
      </c>
      <c r="B209" s="2652"/>
      <c r="C209" s="2652"/>
      <c r="D209" s="2652"/>
      <c r="E209" s="2652"/>
      <c r="F209" s="2652"/>
      <c r="G209" s="2652"/>
      <c r="H209" s="2652"/>
      <c r="I209" s="2652"/>
      <c r="J209" s="2652"/>
    </row>
    <row r="210" spans="1:10" ht="14.25">
      <c r="A210" s="2652" t="s">
        <v>1116</v>
      </c>
      <c r="B210" s="2652"/>
      <c r="C210" s="2652"/>
      <c r="D210" s="2652"/>
      <c r="E210" s="2652"/>
      <c r="F210" s="2652"/>
      <c r="G210" s="2652"/>
      <c r="H210" s="2652"/>
      <c r="I210" s="2652"/>
      <c r="J210" s="2652"/>
    </row>
    <row r="211" spans="1:10">
      <c r="A211" s="2653" t="s">
        <v>992</v>
      </c>
      <c r="B211" s="2653"/>
      <c r="C211" s="2653"/>
      <c r="D211" s="2653"/>
      <c r="E211" s="2653"/>
      <c r="F211" s="2653"/>
      <c r="G211" s="2653"/>
      <c r="H211" s="2653"/>
      <c r="I211" s="2653"/>
      <c r="J211" s="2653"/>
    </row>
    <row r="212" spans="1:10" ht="14.25">
      <c r="A212" s="2654" t="s">
        <v>311</v>
      </c>
      <c r="B212" s="2654"/>
      <c r="C212" s="2654"/>
      <c r="D212" s="2654"/>
      <c r="E212" s="2654"/>
      <c r="F212" s="2654"/>
      <c r="G212" s="2654"/>
      <c r="H212" s="2654"/>
      <c r="I212" s="2654"/>
      <c r="J212" s="2654"/>
    </row>
    <row r="213" spans="1:10">
      <c r="A213" s="2652" t="s">
        <v>993</v>
      </c>
      <c r="B213" s="2652"/>
      <c r="C213" s="2652"/>
      <c r="D213" s="2652"/>
      <c r="E213" s="2652"/>
      <c r="F213" s="2652"/>
      <c r="G213" s="2652"/>
      <c r="H213" s="2652"/>
      <c r="I213" s="2652"/>
      <c r="J213" s="2652"/>
    </row>
    <row r="214" spans="1:10">
      <c r="A214" s="2652" t="s">
        <v>994</v>
      </c>
      <c r="B214" s="2652"/>
      <c r="C214" s="2652"/>
      <c r="D214" s="2652"/>
      <c r="E214" s="2652"/>
      <c r="F214" s="2652"/>
      <c r="G214" s="2652"/>
      <c r="H214" s="2652"/>
      <c r="I214" s="2652"/>
      <c r="J214" s="2652"/>
    </row>
    <row r="215" spans="1:10" ht="14.25">
      <c r="A215" s="2657" t="s">
        <v>1119</v>
      </c>
      <c r="B215" s="2657"/>
      <c r="C215" s="2657"/>
      <c r="D215" s="2657"/>
      <c r="E215" s="2657"/>
      <c r="F215" s="2657"/>
      <c r="G215" s="2657"/>
      <c r="H215" s="2657"/>
      <c r="I215" s="2657"/>
      <c r="J215" s="2657"/>
    </row>
    <row r="216" spans="1:10">
      <c r="A216" s="2644"/>
      <c r="B216" s="2644"/>
      <c r="C216" s="2644"/>
      <c r="D216" s="2644"/>
      <c r="E216" s="2644"/>
      <c r="F216" s="2644"/>
      <c r="G216" s="2644"/>
      <c r="H216" s="2644"/>
      <c r="I216" s="2644"/>
      <c r="J216" s="2644"/>
    </row>
  </sheetData>
  <mergeCells count="40">
    <mergeCell ref="G29:J29"/>
    <mergeCell ref="A9:E9"/>
    <mergeCell ref="B15:E15"/>
    <mergeCell ref="B16:F16"/>
    <mergeCell ref="F29:F30"/>
    <mergeCell ref="A176:J176"/>
    <mergeCell ref="A177:J177"/>
    <mergeCell ref="A178:J178"/>
    <mergeCell ref="A179:J179"/>
    <mergeCell ref="A180:J180"/>
    <mergeCell ref="A181:J181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4:J214"/>
    <mergeCell ref="A215:J215"/>
    <mergeCell ref="A216:J216"/>
    <mergeCell ref="A210:J210"/>
    <mergeCell ref="A211:J211"/>
    <mergeCell ref="A212:J212"/>
    <mergeCell ref="A213:J213"/>
  </mergeCells>
  <phoneticPr fontId="5" type="noConversion"/>
  <pageMargins left="0.17" right="0.17" top="0.18" bottom="0.17" header="0.17" footer="0.17"/>
  <pageSetup orientation="landscape" horizontalDpi="4294967294" verticalDpi="4294967294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N171"/>
  <sheetViews>
    <sheetView topLeftCell="A32" workbookViewId="0">
      <selection activeCell="A160" sqref="A160:XFD160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1" style="626" customWidth="1"/>
    <col min="5" max="5" width="7.42578125" style="626" customWidth="1"/>
    <col min="6" max="6" width="10.7109375" style="626" customWidth="1"/>
    <col min="7" max="7" width="11.7109375" style="626" customWidth="1"/>
    <col min="8" max="8" width="10.5703125" style="626" customWidth="1"/>
    <col min="9" max="9" width="11.42578125" style="626" customWidth="1"/>
    <col min="10" max="10" width="10.570312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8"/>
      <c r="B1" s="679"/>
      <c r="C1" s="680"/>
      <c r="D1" s="678"/>
      <c r="E1" s="681"/>
      <c r="F1" s="2598" t="s">
        <v>32</v>
      </c>
      <c r="G1" s="2598"/>
      <c r="H1" s="2598"/>
      <c r="I1" s="2598"/>
      <c r="J1" s="2598"/>
      <c r="K1" s="678"/>
      <c r="L1" s="678"/>
    </row>
    <row r="2" spans="1:12">
      <c r="A2" s="678"/>
      <c r="B2" s="679"/>
      <c r="C2" s="680"/>
      <c r="D2" s="678"/>
      <c r="E2" s="681"/>
      <c r="F2" s="682"/>
      <c r="G2" s="682"/>
      <c r="H2" s="682"/>
      <c r="I2" s="682"/>
      <c r="J2" s="682"/>
      <c r="K2" s="678"/>
      <c r="L2" s="678"/>
    </row>
    <row r="3" spans="1:12">
      <c r="A3" s="678"/>
      <c r="B3" s="679"/>
      <c r="C3" s="680"/>
      <c r="D3" s="678"/>
      <c r="E3" s="681"/>
      <c r="F3" s="2599" t="s">
        <v>890</v>
      </c>
      <c r="G3" s="2599"/>
      <c r="H3" s="2599"/>
      <c r="I3" s="2599"/>
      <c r="J3" s="2599"/>
      <c r="K3" s="678"/>
      <c r="L3" s="678"/>
    </row>
    <row r="4" spans="1:12">
      <c r="A4" s="678"/>
      <c r="B4" s="679"/>
      <c r="C4" s="680"/>
      <c r="D4" s="678"/>
      <c r="E4" s="681"/>
      <c r="F4" s="683" t="s">
        <v>34</v>
      </c>
      <c r="G4" s="683"/>
      <c r="H4" s="678"/>
      <c r="I4" s="678"/>
      <c r="J4" s="678"/>
      <c r="K4" s="678"/>
      <c r="L4" s="678"/>
    </row>
    <row r="5" spans="1:12" ht="14.25">
      <c r="A5" s="678"/>
      <c r="B5" s="684" t="s">
        <v>35</v>
      </c>
      <c r="C5" s="680"/>
      <c r="D5" s="678"/>
      <c r="E5" s="681"/>
      <c r="F5" s="681"/>
      <c r="G5" s="685" t="s">
        <v>174</v>
      </c>
      <c r="H5" s="678"/>
      <c r="I5" s="678"/>
      <c r="J5" s="678"/>
      <c r="K5" s="678"/>
      <c r="L5" s="678"/>
    </row>
    <row r="6" spans="1:12">
      <c r="A6" s="683" t="s">
        <v>2078</v>
      </c>
      <c r="B6" s="687"/>
      <c r="C6" s="680"/>
      <c r="D6" s="678"/>
      <c r="E6" s="681" t="s">
        <v>175</v>
      </c>
      <c r="F6" s="683" t="s">
        <v>935</v>
      </c>
      <c r="G6" s="678"/>
      <c r="H6" s="678"/>
      <c r="I6" s="678"/>
      <c r="J6" s="688"/>
      <c r="K6" s="678"/>
      <c r="L6" s="678"/>
    </row>
    <row r="7" spans="1:12">
      <c r="A7" s="688"/>
      <c r="B7" s="837" t="s">
        <v>1701</v>
      </c>
      <c r="C7" s="708"/>
      <c r="D7" s="688"/>
      <c r="E7" s="710"/>
      <c r="F7" s="688"/>
      <c r="G7" s="688"/>
      <c r="H7" s="678"/>
      <c r="I7" s="678"/>
      <c r="J7" s="678"/>
      <c r="K7" s="688"/>
      <c r="L7" s="688"/>
    </row>
    <row r="8" spans="1:12" ht="14.25">
      <c r="A8" s="838" t="s">
        <v>1702</v>
      </c>
      <c r="B8" s="830"/>
      <c r="C8" s="839"/>
      <c r="D8" s="840"/>
      <c r="E8" s="841"/>
      <c r="F8" s="841"/>
      <c r="G8" s="688"/>
      <c r="H8" s="678"/>
      <c r="I8" s="678"/>
      <c r="J8" s="678"/>
      <c r="K8" s="678"/>
      <c r="L8" s="678"/>
    </row>
    <row r="9" spans="1:12">
      <c r="A9" s="678"/>
      <c r="B9" s="679"/>
      <c r="C9" s="680"/>
      <c r="D9" s="678"/>
      <c r="E9" s="681"/>
      <c r="F9" s="681"/>
      <c r="G9" s="678"/>
      <c r="H9" s="678"/>
      <c r="I9" s="678"/>
      <c r="J9" s="678"/>
      <c r="K9" s="678"/>
      <c r="L9" s="678"/>
    </row>
    <row r="10" spans="1:12">
      <c r="A10" s="2602" t="s">
        <v>1158</v>
      </c>
      <c r="B10" s="2602"/>
      <c r="C10" s="2602"/>
      <c r="D10" s="2602"/>
      <c r="E10" s="2602"/>
      <c r="F10" s="681"/>
      <c r="G10" s="690" t="s">
        <v>208</v>
      </c>
      <c r="H10" s="678"/>
      <c r="I10" s="678"/>
      <c r="J10" s="678"/>
      <c r="K10" s="678"/>
      <c r="L10" s="678"/>
    </row>
    <row r="11" spans="1:12">
      <c r="A11" s="2597" t="s">
        <v>903</v>
      </c>
      <c r="B11" s="2597"/>
      <c r="C11" s="2597"/>
      <c r="D11" s="2597"/>
      <c r="E11" s="2597"/>
      <c r="F11" s="681"/>
      <c r="G11" s="678"/>
      <c r="H11" s="678"/>
      <c r="I11" s="678"/>
      <c r="J11" s="678"/>
      <c r="K11" s="678"/>
      <c r="L11" s="678"/>
    </row>
    <row r="12" spans="1:12" s="857" customFormat="1" ht="12.75" customHeight="1">
      <c r="A12" s="2603" t="s">
        <v>2224</v>
      </c>
      <c r="B12" s="2604"/>
      <c r="C12" s="1530"/>
      <c r="F12" s="1531"/>
      <c r="G12" s="1531"/>
    </row>
    <row r="13" spans="1:12" ht="18">
      <c r="A13" s="2605" t="s">
        <v>816</v>
      </c>
      <c r="B13" s="2605"/>
      <c r="C13" s="2605"/>
      <c r="D13" s="2605"/>
      <c r="E13" s="2605"/>
      <c r="F13" s="2605"/>
      <c r="G13" s="2605"/>
      <c r="H13" s="2605"/>
      <c r="I13" s="2605"/>
      <c r="J13" s="2605"/>
      <c r="K13" s="678"/>
      <c r="L13" s="678"/>
    </row>
    <row r="14" spans="1:12" ht="14.25">
      <c r="A14" s="2606" t="s">
        <v>1036</v>
      </c>
      <c r="B14" s="2607"/>
      <c r="C14" s="2607"/>
      <c r="D14" s="2607"/>
      <c r="E14" s="2607"/>
      <c r="F14" s="2607"/>
      <c r="G14" s="2607"/>
      <c r="H14" s="2607"/>
      <c r="I14" s="2607"/>
      <c r="J14" s="2607"/>
      <c r="K14" s="678"/>
      <c r="L14" s="678"/>
    </row>
    <row r="15" spans="1:12" ht="16.5">
      <c r="A15" s="2608" t="s">
        <v>1659</v>
      </c>
      <c r="B15" s="2608"/>
      <c r="C15" s="2608"/>
      <c r="D15" s="2608"/>
      <c r="E15" s="2608"/>
      <c r="F15" s="2608"/>
      <c r="G15" s="2608"/>
      <c r="H15" s="2608"/>
      <c r="I15" s="2608"/>
      <c r="J15" s="2608"/>
      <c r="K15" s="678"/>
      <c r="L15" s="678"/>
    </row>
    <row r="16" spans="1:12" ht="14.25" customHeight="1">
      <c r="A16" s="2609" t="s">
        <v>2223</v>
      </c>
      <c r="B16" s="2609"/>
      <c r="C16" s="2609"/>
      <c r="D16" s="2609"/>
      <c r="E16" s="2609"/>
      <c r="F16" s="2609"/>
      <c r="G16" s="2609"/>
      <c r="H16" s="2609"/>
      <c r="I16" s="2609"/>
      <c r="J16" s="2609"/>
      <c r="K16" s="688"/>
      <c r="L16" s="688"/>
    </row>
    <row r="17" spans="1:14">
      <c r="A17" s="2609"/>
      <c r="B17" s="2609"/>
      <c r="C17" s="2609"/>
      <c r="D17" s="2609"/>
      <c r="E17" s="2609"/>
      <c r="F17" s="2609"/>
      <c r="G17" s="2609"/>
      <c r="H17" s="2609"/>
      <c r="I17" s="2609"/>
      <c r="J17" s="2609"/>
      <c r="K17" s="688"/>
      <c r="L17" s="688"/>
    </row>
    <row r="18" spans="1:14">
      <c r="A18" s="693" t="s">
        <v>445</v>
      </c>
      <c r="B18" s="694"/>
      <c r="C18" s="694"/>
      <c r="D18" s="694"/>
      <c r="E18" s="688"/>
      <c r="F18" s="695" t="s">
        <v>332</v>
      </c>
      <c r="G18" s="688"/>
      <c r="H18" s="688"/>
      <c r="I18" s="688"/>
      <c r="J18" s="688"/>
      <c r="K18" s="688"/>
      <c r="L18" s="688"/>
    </row>
    <row r="19" spans="1:14">
      <c r="A19" s="693" t="s">
        <v>257</v>
      </c>
      <c r="B19" s="696"/>
      <c r="C19" s="696"/>
      <c r="D19" s="696"/>
      <c r="E19" s="696"/>
      <c r="F19" s="693" t="s">
        <v>333</v>
      </c>
      <c r="G19" s="660" t="s">
        <v>563</v>
      </c>
      <c r="H19" s="656" t="s">
        <v>715</v>
      </c>
      <c r="I19" s="657">
        <v>1</v>
      </c>
      <c r="J19" s="696"/>
      <c r="K19" s="696"/>
      <c r="L19" s="696"/>
    </row>
    <row r="20" spans="1:14">
      <c r="A20" s="693" t="s">
        <v>334</v>
      </c>
      <c r="B20" s="693"/>
      <c r="C20" s="693"/>
      <c r="D20" s="693"/>
      <c r="E20" s="693"/>
      <c r="F20" s="696"/>
      <c r="G20" s="693"/>
      <c r="H20" s="696"/>
      <c r="I20" s="693"/>
      <c r="J20" s="693"/>
      <c r="K20" s="693"/>
      <c r="L20" s="693"/>
    </row>
    <row r="21" spans="1:14">
      <c r="A21" s="693" t="s">
        <v>926</v>
      </c>
      <c r="B21" s="693"/>
      <c r="C21" s="693"/>
      <c r="D21" s="697"/>
      <c r="E21" s="697"/>
      <c r="F21" s="693" t="s">
        <v>1179</v>
      </c>
      <c r="G21" s="693"/>
      <c r="H21" s="693"/>
      <c r="I21" s="693"/>
      <c r="J21" s="693"/>
      <c r="K21" s="693"/>
      <c r="L21" s="693"/>
    </row>
    <row r="22" spans="1:14" ht="24" customHeight="1">
      <c r="A22" s="693" t="s">
        <v>1660</v>
      </c>
      <c r="B22" s="696"/>
      <c r="C22" s="696"/>
      <c r="D22" s="696"/>
      <c r="E22" s="696"/>
      <c r="F22" s="693" t="s">
        <v>52</v>
      </c>
      <c r="G22" s="693"/>
      <c r="H22" s="693"/>
      <c r="I22" s="696"/>
      <c r="J22" s="698"/>
      <c r="K22" s="696"/>
      <c r="L22" s="696"/>
    </row>
    <row r="23" spans="1:14" ht="17.25" customHeight="1">
      <c r="A23" s="696" t="s">
        <v>207</v>
      </c>
      <c r="B23" s="698"/>
      <c r="C23" s="699"/>
      <c r="D23" s="696"/>
      <c r="E23" s="696"/>
      <c r="F23" s="2611" t="s">
        <v>942</v>
      </c>
      <c r="G23" s="2611"/>
      <c r="H23" s="2611"/>
      <c r="I23" s="2611"/>
      <c r="J23" s="2611"/>
      <c r="K23" s="696"/>
      <c r="L23" s="696"/>
    </row>
    <row r="24" spans="1:14" ht="13.5" thickBot="1">
      <c r="A24" s="695" t="s">
        <v>930</v>
      </c>
      <c r="B24" s="700"/>
      <c r="C24" s="701"/>
      <c r="D24" s="700"/>
      <c r="E24" s="696"/>
      <c r="F24" s="2611"/>
      <c r="G24" s="2611"/>
      <c r="H24" s="2611"/>
      <c r="I24" s="2611"/>
      <c r="J24" s="2611"/>
      <c r="K24" s="696"/>
      <c r="L24" s="696"/>
    </row>
    <row r="25" spans="1:14" ht="13.5" thickBot="1">
      <c r="A25" s="693" t="s">
        <v>116</v>
      </c>
      <c r="B25" s="696"/>
      <c r="C25" s="699"/>
      <c r="D25" s="698"/>
      <c r="E25" s="702"/>
      <c r="G25" s="703"/>
      <c r="H25" s="704"/>
      <c r="I25" s="705"/>
      <c r="K25" s="698"/>
      <c r="L25" s="698"/>
    </row>
    <row r="26" spans="1:14" ht="13.5" thickBot="1">
      <c r="A26" s="693" t="s">
        <v>418</v>
      </c>
      <c r="B26" s="696"/>
      <c r="C26" s="696"/>
      <c r="D26" s="700"/>
      <c r="E26" s="700"/>
      <c r="F26" s="700"/>
      <c r="G26" s="706" t="s">
        <v>419</v>
      </c>
      <c r="H26" s="696"/>
      <c r="I26" s="698"/>
      <c r="J26" s="698"/>
      <c r="K26" s="700"/>
      <c r="L26" s="700"/>
    </row>
    <row r="27" spans="1:14" ht="13.5" thickBot="1">
      <c r="A27" s="693" t="s">
        <v>420</v>
      </c>
      <c r="B27" s="707"/>
      <c r="C27" s="708"/>
      <c r="D27" s="699"/>
      <c r="E27" s="709"/>
      <c r="F27" s="710"/>
      <c r="G27" s="688"/>
      <c r="H27" s="2618">
        <v>900272422024</v>
      </c>
      <c r="I27" s="2618"/>
      <c r="J27" s="2618"/>
      <c r="K27" s="688"/>
      <c r="L27" s="688"/>
    </row>
    <row r="28" spans="1:14" ht="4.5" customHeight="1" thickBot="1"/>
    <row r="29" spans="1:14" ht="49.5" customHeight="1" thickBot="1">
      <c r="A29" s="711" t="s">
        <v>406</v>
      </c>
      <c r="B29" s="712" t="s">
        <v>421</v>
      </c>
      <c r="C29" s="713"/>
      <c r="D29" s="712" t="s">
        <v>422</v>
      </c>
      <c r="E29" s="714"/>
      <c r="F29" s="2612" t="s">
        <v>362</v>
      </c>
      <c r="G29" s="2614" t="s">
        <v>363</v>
      </c>
      <c r="H29" s="2615"/>
      <c r="I29" s="2615"/>
      <c r="J29" s="2616"/>
    </row>
    <row r="30" spans="1:14" ht="69.75" customHeight="1" thickBot="1">
      <c r="A30" s="715"/>
      <c r="B30" s="716" t="s">
        <v>349</v>
      </c>
      <c r="C30" s="717" t="s">
        <v>671</v>
      </c>
      <c r="D30" s="718" t="s">
        <v>796</v>
      </c>
      <c r="E30" s="719" t="s">
        <v>971</v>
      </c>
      <c r="F30" s="2613"/>
      <c r="G30" s="718" t="s">
        <v>972</v>
      </c>
      <c r="H30" s="718" t="s">
        <v>973</v>
      </c>
      <c r="I30" s="718" t="s">
        <v>974</v>
      </c>
      <c r="J30" s="718" t="s">
        <v>975</v>
      </c>
      <c r="M30" s="704"/>
      <c r="N30" s="698"/>
    </row>
    <row r="31" spans="1:14" ht="18" customHeight="1" thickBot="1">
      <c r="A31" s="720" t="s">
        <v>976</v>
      </c>
      <c r="B31" s="721" t="s">
        <v>977</v>
      </c>
      <c r="C31" s="722" t="s">
        <v>978</v>
      </c>
      <c r="D31" s="723" t="s">
        <v>739</v>
      </c>
      <c r="E31" s="723" t="s">
        <v>740</v>
      </c>
      <c r="F31" s="723" t="s">
        <v>672</v>
      </c>
      <c r="G31" s="724">
        <v>4</v>
      </c>
      <c r="H31" s="725">
        <v>5</v>
      </c>
      <c r="I31" s="726">
        <v>6</v>
      </c>
      <c r="J31" s="725">
        <v>7</v>
      </c>
    </row>
    <row r="32" spans="1:14" ht="20.25" customHeight="1" thickBot="1">
      <c r="A32" s="720">
        <v>1100000</v>
      </c>
      <c r="B32" s="727" t="s">
        <v>1661</v>
      </c>
      <c r="C32" s="728" t="s">
        <v>358</v>
      </c>
      <c r="D32" s="729">
        <f>D42</f>
        <v>0</v>
      </c>
      <c r="E32" s="729"/>
      <c r="F32" s="729">
        <f>F42</f>
        <v>0</v>
      </c>
      <c r="G32" s="729">
        <f>G42</f>
        <v>0</v>
      </c>
      <c r="H32" s="729">
        <f>H42</f>
        <v>0</v>
      </c>
      <c r="I32" s="729">
        <f>I42</f>
        <v>0</v>
      </c>
      <c r="J32" s="729">
        <f>F32</f>
        <v>0</v>
      </c>
    </row>
    <row r="33" spans="1:10" ht="17.25" hidden="1" customHeight="1" thickBot="1">
      <c r="A33" s="720">
        <v>1110000</v>
      </c>
      <c r="B33" s="730" t="s">
        <v>1662</v>
      </c>
      <c r="C33" s="728" t="s">
        <v>358</v>
      </c>
      <c r="D33" s="731">
        <v>0</v>
      </c>
      <c r="E33" s="731"/>
      <c r="F33" s="731">
        <v>0</v>
      </c>
      <c r="G33" s="731">
        <v>0</v>
      </c>
      <c r="H33" s="731">
        <v>0</v>
      </c>
      <c r="I33" s="731">
        <v>0</v>
      </c>
      <c r="J33" s="731">
        <v>0</v>
      </c>
    </row>
    <row r="34" spans="1:10" ht="17.25" hidden="1" customHeight="1" thickBot="1">
      <c r="A34" s="732">
        <v>1110000</v>
      </c>
      <c r="B34" s="733" t="s">
        <v>803</v>
      </c>
      <c r="C34" s="734" t="s">
        <v>358</v>
      </c>
      <c r="D34" s="735">
        <v>0</v>
      </c>
      <c r="E34" s="735"/>
      <c r="F34" s="735">
        <v>0</v>
      </c>
      <c r="G34" s="735">
        <v>0</v>
      </c>
      <c r="H34" s="735">
        <v>0</v>
      </c>
      <c r="I34" s="735">
        <v>0</v>
      </c>
      <c r="J34" s="735">
        <v>0</v>
      </c>
    </row>
    <row r="35" spans="1:10" ht="9.75" hidden="1" customHeight="1" thickBot="1">
      <c r="A35" s="736">
        <v>1111000</v>
      </c>
      <c r="B35" s="737" t="s">
        <v>673</v>
      </c>
      <c r="C35" s="738" t="s">
        <v>804</v>
      </c>
      <c r="D35" s="755">
        <v>0</v>
      </c>
      <c r="E35" s="755"/>
      <c r="F35" s="755"/>
      <c r="G35" s="755"/>
      <c r="H35" s="755"/>
      <c r="I35" s="755"/>
      <c r="J35" s="755"/>
    </row>
    <row r="36" spans="1:10" ht="12.75" hidden="1" customHeight="1" thickBot="1">
      <c r="A36" s="740">
        <v>1112000</v>
      </c>
      <c r="B36" s="741" t="s">
        <v>271</v>
      </c>
      <c r="C36" s="742" t="s">
        <v>805</v>
      </c>
      <c r="D36" s="755">
        <v>0</v>
      </c>
      <c r="E36" s="755"/>
      <c r="F36" s="777"/>
      <c r="G36" s="777"/>
      <c r="H36" s="777"/>
      <c r="I36" s="777"/>
      <c r="J36" s="777"/>
    </row>
    <row r="37" spans="1:10" ht="14.25" hidden="1" customHeight="1" thickBot="1">
      <c r="A37" s="740">
        <v>1113000</v>
      </c>
      <c r="B37" s="741" t="s">
        <v>806</v>
      </c>
      <c r="C37" s="742" t="s">
        <v>807</v>
      </c>
      <c r="D37" s="755">
        <v>0</v>
      </c>
      <c r="E37" s="755"/>
      <c r="F37" s="777"/>
      <c r="G37" s="777"/>
      <c r="H37" s="777"/>
      <c r="I37" s="777"/>
      <c r="J37" s="777"/>
    </row>
    <row r="38" spans="1:10" ht="10.5" hidden="1" customHeight="1" thickBot="1">
      <c r="A38" s="740">
        <v>1114000</v>
      </c>
      <c r="B38" s="741" t="s">
        <v>398</v>
      </c>
      <c r="C38" s="742" t="s">
        <v>399</v>
      </c>
      <c r="D38" s="755">
        <v>0</v>
      </c>
      <c r="E38" s="755"/>
      <c r="F38" s="777"/>
      <c r="G38" s="777"/>
      <c r="H38" s="777"/>
      <c r="I38" s="777"/>
      <c r="J38" s="777"/>
    </row>
    <row r="39" spans="1:10" ht="13.5" hidden="1" customHeight="1" thickBot="1">
      <c r="A39" s="740">
        <v>1115000</v>
      </c>
      <c r="B39" s="741" t="s">
        <v>615</v>
      </c>
      <c r="C39" s="742" t="s">
        <v>388</v>
      </c>
      <c r="D39" s="755">
        <v>0</v>
      </c>
      <c r="E39" s="755"/>
      <c r="F39" s="777"/>
      <c r="G39" s="777"/>
      <c r="H39" s="777"/>
      <c r="I39" s="777"/>
      <c r="J39" s="777"/>
    </row>
    <row r="40" spans="1:10" ht="6.75" hidden="1" customHeight="1" thickBot="1">
      <c r="A40" s="740">
        <v>1116000</v>
      </c>
      <c r="B40" s="741" t="s">
        <v>1024</v>
      </c>
      <c r="C40" s="742" t="s">
        <v>389</v>
      </c>
      <c r="D40" s="755">
        <v>0</v>
      </c>
      <c r="E40" s="755"/>
      <c r="F40" s="777"/>
      <c r="G40" s="777"/>
      <c r="H40" s="777"/>
      <c r="I40" s="777"/>
      <c r="J40" s="777"/>
    </row>
    <row r="41" spans="1:10" ht="11.25" hidden="1" customHeight="1" thickBot="1">
      <c r="A41" s="744">
        <v>1117000</v>
      </c>
      <c r="B41" s="745" t="s">
        <v>19</v>
      </c>
      <c r="C41" s="746" t="s">
        <v>20</v>
      </c>
      <c r="D41" s="779">
        <v>0</v>
      </c>
      <c r="E41" s="779"/>
      <c r="F41" s="779"/>
      <c r="G41" s="779"/>
      <c r="H41" s="779"/>
      <c r="I41" s="779"/>
      <c r="J41" s="779"/>
    </row>
    <row r="42" spans="1:10" ht="31.5" customHeight="1" thickBot="1">
      <c r="A42" s="748">
        <v>1120000</v>
      </c>
      <c r="B42" s="749" t="s">
        <v>21</v>
      </c>
      <c r="C42" s="728" t="s">
        <v>358</v>
      </c>
      <c r="D42" s="1519">
        <f>D65</f>
        <v>0</v>
      </c>
      <c r="E42" s="1519"/>
      <c r="F42" s="1519">
        <f>F64</f>
        <v>0</v>
      </c>
      <c r="G42" s="1519">
        <f>G64</f>
        <v>0</v>
      </c>
      <c r="H42" s="1519">
        <f>H64</f>
        <v>0</v>
      </c>
      <c r="I42" s="1519">
        <f>I64</f>
        <v>0</v>
      </c>
      <c r="J42" s="1519">
        <f>J64</f>
        <v>0</v>
      </c>
    </row>
    <row r="43" spans="1:10" ht="0.75" hidden="1" customHeight="1">
      <c r="A43" s="732">
        <v>1121000</v>
      </c>
      <c r="B43" s="751" t="s">
        <v>22</v>
      </c>
      <c r="C43" s="752"/>
      <c r="D43" s="755">
        <v>0</v>
      </c>
      <c r="E43" s="755"/>
      <c r="F43" s="755">
        <v>0</v>
      </c>
      <c r="G43" s="755">
        <v>0</v>
      </c>
      <c r="H43" s="755">
        <v>0</v>
      </c>
      <c r="I43" s="755">
        <v>0</v>
      </c>
      <c r="J43" s="755">
        <v>0</v>
      </c>
    </row>
    <row r="44" spans="1:10" ht="10.5" hidden="1" customHeight="1">
      <c r="A44" s="740">
        <v>1121100</v>
      </c>
      <c r="B44" s="753" t="s">
        <v>380</v>
      </c>
      <c r="C44" s="742" t="s">
        <v>381</v>
      </c>
      <c r="D44" s="755">
        <v>0</v>
      </c>
      <c r="E44" s="755"/>
      <c r="F44" s="777"/>
      <c r="G44" s="777"/>
      <c r="H44" s="777"/>
      <c r="I44" s="777"/>
      <c r="J44" s="777"/>
    </row>
    <row r="45" spans="1:10" ht="9" hidden="1" customHeight="1">
      <c r="A45" s="740">
        <v>1121200</v>
      </c>
      <c r="B45" s="754" t="s">
        <v>1663</v>
      </c>
      <c r="C45" s="742" t="s">
        <v>383</v>
      </c>
      <c r="D45" s="755">
        <v>0</v>
      </c>
      <c r="E45" s="755"/>
      <c r="F45" s="777"/>
      <c r="G45" s="777"/>
      <c r="H45" s="777"/>
      <c r="I45" s="777"/>
      <c r="J45" s="777"/>
    </row>
    <row r="46" spans="1:10" ht="9.75" hidden="1" customHeight="1">
      <c r="A46" s="740">
        <v>1121300</v>
      </c>
      <c r="B46" s="753" t="s">
        <v>769</v>
      </c>
      <c r="C46" s="742" t="s">
        <v>384</v>
      </c>
      <c r="D46" s="755">
        <v>0</v>
      </c>
      <c r="E46" s="755"/>
      <c r="F46" s="777"/>
      <c r="G46" s="777"/>
      <c r="H46" s="777"/>
      <c r="I46" s="777"/>
      <c r="J46" s="777"/>
    </row>
    <row r="47" spans="1:10" ht="8.25" hidden="1" customHeight="1">
      <c r="A47" s="740">
        <v>1121400</v>
      </c>
      <c r="B47" s="753" t="s">
        <v>770</v>
      </c>
      <c r="C47" s="742" t="s">
        <v>385</v>
      </c>
      <c r="D47" s="755">
        <v>0</v>
      </c>
      <c r="E47" s="755"/>
      <c r="F47" s="777"/>
      <c r="G47" s="777"/>
      <c r="H47" s="777"/>
      <c r="I47" s="777"/>
      <c r="J47" s="777"/>
    </row>
    <row r="48" spans="1:10" ht="11.25" hidden="1" customHeight="1">
      <c r="A48" s="740">
        <v>1121500</v>
      </c>
      <c r="B48" s="753" t="s">
        <v>69</v>
      </c>
      <c r="C48" s="742" t="s">
        <v>386</v>
      </c>
      <c r="D48" s="755">
        <v>0</v>
      </c>
      <c r="E48" s="755"/>
      <c r="F48" s="755"/>
      <c r="G48" s="755"/>
      <c r="H48" s="755"/>
      <c r="I48" s="755"/>
      <c r="J48" s="755"/>
    </row>
    <row r="49" spans="1:10" ht="12.75" hidden="1" customHeight="1">
      <c r="A49" s="740">
        <v>1121600</v>
      </c>
      <c r="B49" s="753" t="s">
        <v>70</v>
      </c>
      <c r="C49" s="742" t="s">
        <v>387</v>
      </c>
      <c r="D49" s="755">
        <v>0</v>
      </c>
      <c r="E49" s="755"/>
      <c r="F49" s="777"/>
      <c r="G49" s="777"/>
      <c r="H49" s="777"/>
      <c r="I49" s="777"/>
      <c r="J49" s="777"/>
    </row>
    <row r="50" spans="1:10" ht="13.5" hidden="1" customHeight="1" thickBot="1">
      <c r="A50" s="756">
        <v>1121700</v>
      </c>
      <c r="B50" s="757" t="s">
        <v>71</v>
      </c>
      <c r="C50" s="746" t="s">
        <v>766</v>
      </c>
      <c r="D50" s="779">
        <v>0</v>
      </c>
      <c r="E50" s="779"/>
      <c r="F50" s="779"/>
      <c r="G50" s="779"/>
      <c r="H50" s="779"/>
      <c r="I50" s="779"/>
      <c r="J50" s="779"/>
    </row>
    <row r="51" spans="1:10" ht="14.25" hidden="1" customHeight="1">
      <c r="A51" s="732">
        <v>1122000</v>
      </c>
      <c r="B51" s="758" t="s">
        <v>767</v>
      </c>
      <c r="C51" s="734" t="s">
        <v>358</v>
      </c>
      <c r="D51" s="781">
        <v>0</v>
      </c>
      <c r="E51" s="781"/>
      <c r="F51" s="781">
        <v>0</v>
      </c>
      <c r="G51" s="781">
        <v>0</v>
      </c>
      <c r="H51" s="781">
        <v>0</v>
      </c>
      <c r="I51" s="781">
        <v>0</v>
      </c>
      <c r="J51" s="781">
        <v>0</v>
      </c>
    </row>
    <row r="52" spans="1:10" ht="11.25" hidden="1" customHeight="1">
      <c r="A52" s="760">
        <v>1122100</v>
      </c>
      <c r="B52" s="753" t="s">
        <v>72</v>
      </c>
      <c r="C52" s="738" t="s">
        <v>768</v>
      </c>
      <c r="D52" s="755">
        <v>0</v>
      </c>
      <c r="E52" s="755"/>
      <c r="F52" s="777"/>
      <c r="G52" s="777"/>
      <c r="H52" s="777"/>
      <c r="I52" s="777"/>
      <c r="J52" s="777"/>
    </row>
    <row r="53" spans="1:10" ht="15" hidden="1" customHeight="1">
      <c r="A53" s="760">
        <v>1122200</v>
      </c>
      <c r="B53" s="753" t="s">
        <v>487</v>
      </c>
      <c r="C53" s="742" t="s">
        <v>1021</v>
      </c>
      <c r="D53" s="755">
        <v>0</v>
      </c>
      <c r="E53" s="755"/>
      <c r="F53" s="777"/>
      <c r="G53" s="777"/>
      <c r="H53" s="777"/>
      <c r="I53" s="777"/>
      <c r="J53" s="777"/>
    </row>
    <row r="54" spans="1:10" ht="9" hidden="1" customHeight="1" thickBot="1">
      <c r="A54" s="748">
        <v>1122300</v>
      </c>
      <c r="B54" s="757" t="s">
        <v>148</v>
      </c>
      <c r="C54" s="746" t="s">
        <v>1022</v>
      </c>
      <c r="D54" s="779">
        <v>0</v>
      </c>
      <c r="E54" s="779"/>
      <c r="F54" s="779"/>
      <c r="G54" s="779"/>
      <c r="H54" s="779"/>
      <c r="I54" s="779"/>
      <c r="J54" s="779"/>
    </row>
    <row r="55" spans="1:10" ht="9" hidden="1" customHeight="1">
      <c r="A55" s="732">
        <v>1123000</v>
      </c>
      <c r="B55" s="758" t="s">
        <v>364</v>
      </c>
      <c r="C55" s="734" t="s">
        <v>358</v>
      </c>
      <c r="D55" s="781">
        <v>0</v>
      </c>
      <c r="E55" s="781"/>
      <c r="F55" s="781">
        <v>0</v>
      </c>
      <c r="G55" s="781">
        <v>0</v>
      </c>
      <c r="H55" s="781">
        <v>0</v>
      </c>
      <c r="I55" s="781">
        <v>0</v>
      </c>
      <c r="J55" s="781">
        <v>0</v>
      </c>
    </row>
    <row r="56" spans="1:10" ht="7.5" hidden="1" customHeight="1">
      <c r="A56" s="760">
        <v>1123100</v>
      </c>
      <c r="B56" s="753" t="s">
        <v>149</v>
      </c>
      <c r="C56" s="738" t="s">
        <v>365</v>
      </c>
      <c r="D56" s="755">
        <v>0</v>
      </c>
      <c r="E56" s="755"/>
      <c r="F56" s="777"/>
      <c r="G56" s="777"/>
      <c r="H56" s="777"/>
      <c r="I56" s="777"/>
      <c r="J56" s="777"/>
    </row>
    <row r="57" spans="1:10" ht="9.75" hidden="1" customHeight="1">
      <c r="A57" s="760">
        <v>1123200</v>
      </c>
      <c r="B57" s="753" t="s">
        <v>150</v>
      </c>
      <c r="C57" s="742" t="s">
        <v>366</v>
      </c>
      <c r="D57" s="755">
        <v>0</v>
      </c>
      <c r="E57" s="755"/>
      <c r="F57" s="777"/>
      <c r="G57" s="777"/>
      <c r="H57" s="777"/>
      <c r="I57" s="777"/>
      <c r="J57" s="777"/>
    </row>
    <row r="58" spans="1:10" ht="9.75" hidden="1" customHeight="1">
      <c r="A58" s="760">
        <v>1123300</v>
      </c>
      <c r="B58" s="753" t="s">
        <v>151</v>
      </c>
      <c r="C58" s="742" t="s">
        <v>367</v>
      </c>
      <c r="D58" s="755">
        <v>0</v>
      </c>
      <c r="E58" s="755"/>
      <c r="F58" s="777"/>
      <c r="G58" s="777"/>
      <c r="H58" s="777"/>
      <c r="I58" s="777"/>
      <c r="J58" s="777"/>
    </row>
    <row r="59" spans="1:10" ht="8.25" hidden="1" customHeight="1">
      <c r="A59" s="760">
        <v>1123400</v>
      </c>
      <c r="B59" s="753" t="s">
        <v>556</v>
      </c>
      <c r="C59" s="742" t="s">
        <v>368</v>
      </c>
      <c r="D59" s="755">
        <v>0</v>
      </c>
      <c r="E59" s="755"/>
      <c r="F59" s="777"/>
      <c r="G59" s="777"/>
      <c r="H59" s="777"/>
      <c r="I59" s="777"/>
      <c r="J59" s="777"/>
    </row>
    <row r="60" spans="1:10" ht="12.75" hidden="1" customHeight="1">
      <c r="A60" s="760">
        <v>1123500</v>
      </c>
      <c r="B60" s="761" t="s">
        <v>557</v>
      </c>
      <c r="C60" s="762">
        <v>423500</v>
      </c>
      <c r="D60" s="755">
        <v>0</v>
      </c>
      <c r="E60" s="755"/>
      <c r="F60" s="777"/>
      <c r="G60" s="777"/>
      <c r="H60" s="777"/>
      <c r="I60" s="777"/>
      <c r="J60" s="777"/>
    </row>
    <row r="61" spans="1:10" ht="11.25" hidden="1" customHeight="1">
      <c r="A61" s="760">
        <v>1123600</v>
      </c>
      <c r="B61" s="753" t="s">
        <v>186</v>
      </c>
      <c r="C61" s="742" t="s">
        <v>369</v>
      </c>
      <c r="D61" s="755">
        <v>0</v>
      </c>
      <c r="E61" s="755"/>
      <c r="F61" s="777"/>
      <c r="G61" s="777"/>
      <c r="H61" s="777"/>
      <c r="I61" s="777"/>
      <c r="J61" s="777"/>
    </row>
    <row r="62" spans="1:10" ht="17.25" hidden="1" customHeight="1">
      <c r="A62" s="760">
        <v>1123700</v>
      </c>
      <c r="B62" s="753" t="s">
        <v>187</v>
      </c>
      <c r="C62" s="742" t="s">
        <v>370</v>
      </c>
      <c r="D62" s="755">
        <v>0</v>
      </c>
      <c r="E62" s="755"/>
      <c r="F62" s="777"/>
      <c r="G62" s="777"/>
      <c r="H62" s="777"/>
      <c r="I62" s="777"/>
      <c r="J62" s="777"/>
    </row>
    <row r="63" spans="1:10" ht="13.5" hidden="1" customHeight="1" thickBot="1">
      <c r="A63" s="748">
        <v>1123800</v>
      </c>
      <c r="B63" s="757" t="s">
        <v>188</v>
      </c>
      <c r="C63" s="746" t="s">
        <v>371</v>
      </c>
      <c r="D63" s="779">
        <v>0</v>
      </c>
      <c r="E63" s="779"/>
      <c r="F63" s="779"/>
      <c r="G63" s="779"/>
      <c r="H63" s="779"/>
      <c r="I63" s="779"/>
      <c r="J63" s="779"/>
    </row>
    <row r="64" spans="1:10" ht="26.25" customHeight="1">
      <c r="A64" s="732">
        <v>1124000</v>
      </c>
      <c r="B64" s="758" t="s">
        <v>213</v>
      </c>
      <c r="C64" s="734" t="s">
        <v>358</v>
      </c>
      <c r="D64" s="781">
        <v>0</v>
      </c>
      <c r="E64" s="781"/>
      <c r="F64" s="781">
        <f>F65</f>
        <v>0</v>
      </c>
      <c r="G64" s="781">
        <f>G65</f>
        <v>0</v>
      </c>
      <c r="H64" s="781">
        <f>H65</f>
        <v>0</v>
      </c>
      <c r="I64" s="781">
        <f>I65</f>
        <v>0</v>
      </c>
      <c r="J64" s="781">
        <f>J65</f>
        <v>0</v>
      </c>
    </row>
    <row r="65" spans="1:10" ht="13.5" thickBot="1">
      <c r="A65" s="748">
        <v>1124100</v>
      </c>
      <c r="B65" s="757" t="s">
        <v>189</v>
      </c>
      <c r="C65" s="746" t="s">
        <v>214</v>
      </c>
      <c r="D65" s="1518">
        <v>0</v>
      </c>
      <c r="E65" s="1518">
        <v>0</v>
      </c>
      <c r="F65" s="779">
        <f>D65+E65</f>
        <v>0</v>
      </c>
      <c r="G65" s="779">
        <v>0</v>
      </c>
      <c r="H65" s="779">
        <v>0</v>
      </c>
      <c r="I65" s="779">
        <v>0</v>
      </c>
      <c r="J65" s="779">
        <f>F65</f>
        <v>0</v>
      </c>
    </row>
    <row r="66" spans="1:10" ht="28.5">
      <c r="A66" s="732">
        <v>1125000</v>
      </c>
      <c r="B66" s="758" t="s">
        <v>918</v>
      </c>
      <c r="C66" s="734" t="s">
        <v>358</v>
      </c>
      <c r="D66" s="759">
        <v>0</v>
      </c>
      <c r="E66" s="759"/>
      <c r="F66" s="759">
        <v>0</v>
      </c>
      <c r="G66" s="759">
        <v>0</v>
      </c>
      <c r="H66" s="759">
        <v>0</v>
      </c>
      <c r="I66" s="759">
        <v>0</v>
      </c>
      <c r="J66" s="759">
        <v>0</v>
      </c>
    </row>
    <row r="67" spans="1:10" ht="25.5">
      <c r="A67" s="760">
        <v>1125100</v>
      </c>
      <c r="B67" s="753" t="s">
        <v>190</v>
      </c>
      <c r="C67" s="738" t="s">
        <v>919</v>
      </c>
      <c r="D67" s="743">
        <v>0</v>
      </c>
      <c r="E67" s="743"/>
      <c r="F67" s="743"/>
      <c r="G67" s="743"/>
      <c r="H67" s="743"/>
      <c r="I67" s="743"/>
      <c r="J67" s="743"/>
    </row>
    <row r="68" spans="1:10" ht="24" customHeight="1" thickBot="1">
      <c r="A68" s="748">
        <v>1125200</v>
      </c>
      <c r="B68" s="757" t="s">
        <v>703</v>
      </c>
      <c r="C68" s="746" t="s">
        <v>1031</v>
      </c>
      <c r="D68" s="747">
        <v>0</v>
      </c>
      <c r="E68" s="747"/>
      <c r="F68" s="747"/>
      <c r="G68" s="747"/>
      <c r="H68" s="747"/>
      <c r="I68" s="747"/>
      <c r="J68" s="747"/>
    </row>
    <row r="69" spans="1:10" ht="14.25" hidden="1">
      <c r="A69" s="732">
        <v>1126000</v>
      </c>
      <c r="B69" s="758" t="s">
        <v>1032</v>
      </c>
      <c r="C69" s="734" t="s">
        <v>358</v>
      </c>
      <c r="D69" s="759">
        <v>0</v>
      </c>
      <c r="E69" s="759"/>
      <c r="F69" s="759">
        <v>0</v>
      </c>
      <c r="G69" s="759">
        <v>0</v>
      </c>
      <c r="H69" s="759">
        <v>0</v>
      </c>
      <c r="I69" s="759">
        <v>0</v>
      </c>
      <c r="J69" s="759">
        <v>0</v>
      </c>
    </row>
    <row r="70" spans="1:10" hidden="1">
      <c r="A70" s="732">
        <v>1126100</v>
      </c>
      <c r="B70" s="753" t="s">
        <v>983</v>
      </c>
      <c r="C70" s="738" t="s">
        <v>1033</v>
      </c>
      <c r="D70" s="743">
        <v>0</v>
      </c>
      <c r="E70" s="743"/>
      <c r="F70" s="743"/>
      <c r="G70" s="743"/>
      <c r="H70" s="743"/>
      <c r="I70" s="743"/>
      <c r="J70" s="743"/>
    </row>
    <row r="71" spans="1:10" hidden="1">
      <c r="A71" s="732">
        <v>1126200</v>
      </c>
      <c r="B71" s="753" t="s">
        <v>984</v>
      </c>
      <c r="C71" s="742" t="s">
        <v>1034</v>
      </c>
      <c r="D71" s="743">
        <v>0</v>
      </c>
      <c r="E71" s="743"/>
      <c r="F71" s="743"/>
      <c r="G71" s="743"/>
      <c r="H71" s="743"/>
      <c r="I71" s="743"/>
      <c r="J71" s="743"/>
    </row>
    <row r="72" spans="1:10" hidden="1">
      <c r="A72" s="732">
        <v>1126300</v>
      </c>
      <c r="B72" s="753" t="s">
        <v>390</v>
      </c>
      <c r="C72" s="742" t="s">
        <v>391</v>
      </c>
      <c r="D72" s="743">
        <v>0</v>
      </c>
      <c r="E72" s="743"/>
      <c r="F72" s="743"/>
      <c r="G72" s="743"/>
      <c r="H72" s="743"/>
      <c r="I72" s="743"/>
      <c r="J72" s="743"/>
    </row>
    <row r="73" spans="1:10" hidden="1">
      <c r="A73" s="740">
        <v>1126400</v>
      </c>
      <c r="B73" s="763" t="s">
        <v>985</v>
      </c>
      <c r="C73" s="742" t="s">
        <v>392</v>
      </c>
      <c r="D73" s="743">
        <v>0</v>
      </c>
      <c r="E73" s="743"/>
      <c r="F73" s="743"/>
      <c r="G73" s="743"/>
      <c r="H73" s="743"/>
      <c r="I73" s="743"/>
      <c r="J73" s="743"/>
    </row>
    <row r="74" spans="1:10" ht="25.5" hidden="1">
      <c r="A74" s="744">
        <v>1126500</v>
      </c>
      <c r="B74" s="764" t="s">
        <v>943</v>
      </c>
      <c r="C74" s="742" t="s">
        <v>393</v>
      </c>
      <c r="D74" s="743">
        <v>0</v>
      </c>
      <c r="E74" s="743"/>
      <c r="F74" s="743"/>
      <c r="G74" s="743"/>
      <c r="H74" s="743"/>
      <c r="I74" s="743"/>
      <c r="J74" s="743"/>
    </row>
    <row r="75" spans="1:10" hidden="1">
      <c r="A75" s="740">
        <v>1126600</v>
      </c>
      <c r="B75" s="763" t="s">
        <v>229</v>
      </c>
      <c r="C75" s="742" t="s">
        <v>394</v>
      </c>
      <c r="D75" s="743">
        <v>0</v>
      </c>
      <c r="E75" s="743"/>
      <c r="F75" s="743"/>
      <c r="G75" s="743"/>
      <c r="H75" s="743"/>
      <c r="I75" s="743"/>
      <c r="J75" s="743"/>
    </row>
    <row r="76" spans="1:10" hidden="1">
      <c r="A76" s="740">
        <v>1126700</v>
      </c>
      <c r="B76" s="763" t="s">
        <v>230</v>
      </c>
      <c r="C76" s="742" t="s">
        <v>395</v>
      </c>
      <c r="D76" s="743">
        <v>0</v>
      </c>
      <c r="E76" s="743"/>
      <c r="F76" s="743"/>
      <c r="G76" s="743"/>
      <c r="H76" s="743"/>
      <c r="I76" s="743"/>
      <c r="J76" s="743"/>
    </row>
    <row r="77" spans="1:10" ht="13.5" hidden="1" thickBot="1">
      <c r="A77" s="756">
        <v>1126800</v>
      </c>
      <c r="B77" s="765" t="s">
        <v>480</v>
      </c>
      <c r="C77" s="746" t="s">
        <v>396</v>
      </c>
      <c r="D77" s="747">
        <v>0</v>
      </c>
      <c r="E77" s="747"/>
      <c r="F77" s="747"/>
      <c r="G77" s="747"/>
      <c r="H77" s="747"/>
      <c r="I77" s="747"/>
      <c r="J77" s="747"/>
    </row>
    <row r="78" spans="1:10" ht="14.25" hidden="1">
      <c r="A78" s="766">
        <v>1130000</v>
      </c>
      <c r="B78" s="767" t="s">
        <v>294</v>
      </c>
      <c r="C78" s="734" t="s">
        <v>358</v>
      </c>
      <c r="D78" s="759">
        <v>0</v>
      </c>
      <c r="E78" s="759"/>
      <c r="F78" s="759">
        <v>0</v>
      </c>
      <c r="G78" s="759">
        <v>0</v>
      </c>
      <c r="H78" s="759">
        <v>0</v>
      </c>
      <c r="I78" s="759">
        <v>0</v>
      </c>
      <c r="J78" s="759">
        <v>0</v>
      </c>
    </row>
    <row r="79" spans="1:10" hidden="1">
      <c r="A79" s="766">
        <v>1130100</v>
      </c>
      <c r="B79" s="763" t="s">
        <v>481</v>
      </c>
      <c r="C79" s="738" t="s">
        <v>295</v>
      </c>
      <c r="D79" s="743">
        <v>0</v>
      </c>
      <c r="E79" s="743"/>
      <c r="F79" s="743"/>
      <c r="G79" s="743"/>
      <c r="H79" s="743"/>
      <c r="I79" s="743"/>
      <c r="J79" s="743"/>
    </row>
    <row r="80" spans="1:10" hidden="1">
      <c r="A80" s="766">
        <v>1130200</v>
      </c>
      <c r="B80" s="763" t="s">
        <v>482</v>
      </c>
      <c r="C80" s="742" t="s">
        <v>296</v>
      </c>
      <c r="D80" s="743">
        <v>0</v>
      </c>
      <c r="E80" s="743"/>
      <c r="F80" s="743"/>
      <c r="G80" s="743"/>
      <c r="H80" s="743"/>
      <c r="I80" s="743"/>
      <c r="J80" s="743"/>
    </row>
    <row r="81" spans="1:10" hidden="1">
      <c r="A81" s="766">
        <v>1130300</v>
      </c>
      <c r="B81" s="763" t="s">
        <v>483</v>
      </c>
      <c r="C81" s="742" t="s">
        <v>297</v>
      </c>
      <c r="D81" s="743">
        <v>0</v>
      </c>
      <c r="E81" s="743"/>
      <c r="F81" s="743"/>
      <c r="G81" s="743"/>
      <c r="H81" s="743"/>
      <c r="I81" s="743"/>
      <c r="J81" s="743"/>
    </row>
    <row r="82" spans="1:10" hidden="1">
      <c r="A82" s="766">
        <v>1130400</v>
      </c>
      <c r="B82" s="768" t="s">
        <v>484</v>
      </c>
      <c r="C82" s="769" t="s">
        <v>298</v>
      </c>
      <c r="D82" s="743">
        <v>0</v>
      </c>
      <c r="E82" s="743"/>
      <c r="F82" s="739"/>
      <c r="G82" s="739"/>
      <c r="H82" s="739"/>
      <c r="I82" s="739"/>
      <c r="J82" s="739"/>
    </row>
    <row r="83" spans="1:10" ht="14.25" hidden="1">
      <c r="A83" s="740">
        <v>1131000</v>
      </c>
      <c r="B83" s="770" t="s">
        <v>299</v>
      </c>
      <c r="C83" s="771" t="s">
        <v>358</v>
      </c>
      <c r="D83" s="743">
        <v>0</v>
      </c>
      <c r="E83" s="743"/>
      <c r="F83" s="772"/>
      <c r="G83" s="772"/>
      <c r="H83" s="772"/>
      <c r="I83" s="772"/>
      <c r="J83" s="772"/>
    </row>
    <row r="84" spans="1:10" ht="25.5" hidden="1">
      <c r="A84" s="740">
        <v>1131100</v>
      </c>
      <c r="B84" s="763" t="s">
        <v>588</v>
      </c>
      <c r="C84" s="738" t="s">
        <v>300</v>
      </c>
      <c r="D84" s="743">
        <v>0</v>
      </c>
      <c r="E84" s="743"/>
      <c r="F84" s="743"/>
      <c r="G84" s="743"/>
      <c r="H84" s="743"/>
      <c r="I84" s="743"/>
      <c r="J84" s="743"/>
    </row>
    <row r="85" spans="1:10" hidden="1">
      <c r="A85" s="740">
        <v>1131200</v>
      </c>
      <c r="B85" s="763" t="s">
        <v>589</v>
      </c>
      <c r="C85" s="742" t="s">
        <v>301</v>
      </c>
      <c r="D85" s="743">
        <v>0</v>
      </c>
      <c r="E85" s="743"/>
      <c r="F85" s="743"/>
      <c r="G85" s="743"/>
      <c r="H85" s="743"/>
      <c r="I85" s="743"/>
      <c r="J85" s="743"/>
    </row>
    <row r="86" spans="1:10" ht="13.5" hidden="1" thickBot="1">
      <c r="A86" s="740">
        <v>1131300</v>
      </c>
      <c r="B86" s="765" t="s">
        <v>590</v>
      </c>
      <c r="C86" s="746" t="s">
        <v>302</v>
      </c>
      <c r="D86" s="747">
        <v>0</v>
      </c>
      <c r="E86" s="747"/>
      <c r="F86" s="747"/>
      <c r="G86" s="747"/>
      <c r="H86" s="747"/>
      <c r="I86" s="747"/>
      <c r="J86" s="747"/>
    </row>
    <row r="87" spans="1:10" ht="14.25" hidden="1">
      <c r="A87" s="773">
        <v>1140000</v>
      </c>
      <c r="B87" s="767" t="s">
        <v>303</v>
      </c>
      <c r="C87" s="734" t="s">
        <v>358</v>
      </c>
      <c r="D87" s="759">
        <v>0</v>
      </c>
      <c r="E87" s="759"/>
      <c r="F87" s="759">
        <v>0</v>
      </c>
      <c r="G87" s="759">
        <v>0</v>
      </c>
      <c r="H87" s="759">
        <v>0</v>
      </c>
      <c r="I87" s="759">
        <v>0</v>
      </c>
      <c r="J87" s="759">
        <v>0</v>
      </c>
    </row>
    <row r="88" spans="1:10" ht="25.5" hidden="1">
      <c r="A88" s="773">
        <v>1141000</v>
      </c>
      <c r="B88" s="763" t="s">
        <v>304</v>
      </c>
      <c r="C88" s="738" t="s">
        <v>1003</v>
      </c>
      <c r="D88" s="743">
        <v>0</v>
      </c>
      <c r="E88" s="743"/>
      <c r="F88" s="743"/>
      <c r="G88" s="743"/>
      <c r="H88" s="743"/>
      <c r="I88" s="743"/>
      <c r="J88" s="743"/>
    </row>
    <row r="89" spans="1:10" ht="25.5" hidden="1">
      <c r="A89" s="773">
        <v>1142000</v>
      </c>
      <c r="B89" s="763" t="s">
        <v>42</v>
      </c>
      <c r="C89" s="742" t="s">
        <v>43</v>
      </c>
      <c r="D89" s="743">
        <v>0</v>
      </c>
      <c r="E89" s="743"/>
      <c r="F89" s="743"/>
      <c r="G89" s="743"/>
      <c r="H89" s="743"/>
      <c r="I89" s="743"/>
      <c r="J89" s="743"/>
    </row>
    <row r="90" spans="1:10" ht="25.5" hidden="1">
      <c r="A90" s="773">
        <v>1143000</v>
      </c>
      <c r="B90" s="763" t="s">
        <v>44</v>
      </c>
      <c r="C90" s="742" t="s">
        <v>45</v>
      </c>
      <c r="D90" s="743">
        <v>0</v>
      </c>
      <c r="E90" s="743"/>
      <c r="F90" s="743"/>
      <c r="G90" s="743"/>
      <c r="H90" s="743"/>
      <c r="I90" s="743"/>
      <c r="J90" s="743"/>
    </row>
    <row r="91" spans="1:10" ht="26.25" hidden="1" thickBot="1">
      <c r="A91" s="773">
        <v>1144000</v>
      </c>
      <c r="B91" s="765" t="s">
        <v>46</v>
      </c>
      <c r="C91" s="746" t="s">
        <v>439</v>
      </c>
      <c r="D91" s="747">
        <v>0</v>
      </c>
      <c r="E91" s="747"/>
      <c r="F91" s="747"/>
      <c r="G91" s="747"/>
      <c r="H91" s="747"/>
      <c r="I91" s="747"/>
      <c r="J91" s="747"/>
    </row>
    <row r="92" spans="1:10" ht="14.25" hidden="1">
      <c r="A92" s="773">
        <v>1150000</v>
      </c>
      <c r="B92" s="774" t="s">
        <v>730</v>
      </c>
      <c r="C92" s="734" t="s">
        <v>358</v>
      </c>
      <c r="D92" s="759">
        <v>0</v>
      </c>
      <c r="E92" s="759"/>
      <c r="F92" s="759">
        <v>0</v>
      </c>
      <c r="G92" s="759">
        <v>0</v>
      </c>
      <c r="H92" s="759">
        <v>0</v>
      </c>
      <c r="I92" s="759">
        <v>0</v>
      </c>
      <c r="J92" s="759">
        <v>0</v>
      </c>
    </row>
    <row r="93" spans="1:10" ht="25.5" hidden="1">
      <c r="A93" s="775">
        <v>1151000</v>
      </c>
      <c r="B93" s="763" t="s">
        <v>808</v>
      </c>
      <c r="C93" s="738" t="s">
        <v>809</v>
      </c>
      <c r="D93" s="743">
        <v>0</v>
      </c>
      <c r="E93" s="743"/>
      <c r="F93" s="743"/>
      <c r="G93" s="743"/>
      <c r="H93" s="743"/>
      <c r="I93" s="743"/>
      <c r="J93" s="743"/>
    </row>
    <row r="94" spans="1:10" ht="25.5" hidden="1">
      <c r="A94" s="775">
        <v>1152000</v>
      </c>
      <c r="B94" s="763" t="s">
        <v>1101</v>
      </c>
      <c r="C94" s="742" t="s">
        <v>810</v>
      </c>
      <c r="D94" s="743">
        <v>0</v>
      </c>
      <c r="E94" s="743"/>
      <c r="F94" s="743"/>
      <c r="G94" s="743"/>
      <c r="H94" s="743"/>
      <c r="I94" s="743"/>
      <c r="J94" s="743"/>
    </row>
    <row r="95" spans="1:10" ht="25.5" hidden="1">
      <c r="A95" s="775">
        <v>1153000</v>
      </c>
      <c r="B95" s="763" t="s">
        <v>830</v>
      </c>
      <c r="C95" s="742" t="s">
        <v>811</v>
      </c>
      <c r="D95" s="743">
        <v>0</v>
      </c>
      <c r="E95" s="743"/>
      <c r="F95" s="743"/>
      <c r="G95" s="743"/>
      <c r="H95" s="743"/>
      <c r="I95" s="743"/>
      <c r="J95" s="743"/>
    </row>
    <row r="96" spans="1:10" ht="25.5" hidden="1">
      <c r="A96" s="775">
        <v>1154000</v>
      </c>
      <c r="B96" s="763" t="s">
        <v>737</v>
      </c>
      <c r="C96" s="742" t="s">
        <v>812</v>
      </c>
      <c r="D96" s="743">
        <v>0</v>
      </c>
      <c r="E96" s="743"/>
      <c r="F96" s="743"/>
      <c r="G96" s="743"/>
      <c r="H96" s="743"/>
      <c r="I96" s="743"/>
      <c r="J96" s="743"/>
    </row>
    <row r="97" spans="1:10" ht="25.5" hidden="1">
      <c r="A97" s="760">
        <v>1155000</v>
      </c>
      <c r="B97" s="776" t="s">
        <v>1664</v>
      </c>
      <c r="C97" s="742" t="s">
        <v>727</v>
      </c>
      <c r="D97" s="743">
        <v>0</v>
      </c>
      <c r="E97" s="743"/>
      <c r="F97" s="777"/>
      <c r="G97" s="777"/>
      <c r="H97" s="777"/>
      <c r="I97" s="777"/>
      <c r="J97" s="777"/>
    </row>
    <row r="98" spans="1:10" ht="26.25" hidden="1" thickBot="1">
      <c r="A98" s="748">
        <v>1156000</v>
      </c>
      <c r="B98" s="778" t="s">
        <v>1665</v>
      </c>
      <c r="C98" s="746" t="s">
        <v>818</v>
      </c>
      <c r="D98" s="779">
        <v>0</v>
      </c>
      <c r="E98" s="779"/>
      <c r="F98" s="779"/>
      <c r="G98" s="779"/>
      <c r="H98" s="779"/>
      <c r="I98" s="779"/>
      <c r="J98" s="779"/>
    </row>
    <row r="99" spans="1:10" hidden="1">
      <c r="A99" s="732">
        <v>1160000</v>
      </c>
      <c r="B99" s="780" t="s">
        <v>819</v>
      </c>
      <c r="C99" s="734" t="s">
        <v>358</v>
      </c>
      <c r="D99" s="781">
        <v>0</v>
      </c>
      <c r="E99" s="781"/>
      <c r="F99" s="781">
        <v>0</v>
      </c>
      <c r="G99" s="781">
        <v>0</v>
      </c>
      <c r="H99" s="781">
        <v>0</v>
      </c>
      <c r="I99" s="781">
        <v>0</v>
      </c>
      <c r="J99" s="781">
        <v>0</v>
      </c>
    </row>
    <row r="100" spans="1:10" ht="38.25" hidden="1">
      <c r="A100" s="760">
        <v>1161000</v>
      </c>
      <c r="B100" s="782" t="s">
        <v>206</v>
      </c>
      <c r="C100" s="783" t="s">
        <v>358</v>
      </c>
      <c r="D100" s="777">
        <v>0</v>
      </c>
      <c r="E100" s="777"/>
      <c r="F100" s="777">
        <v>0</v>
      </c>
      <c r="G100" s="777">
        <v>0</v>
      </c>
      <c r="H100" s="777">
        <v>0</v>
      </c>
      <c r="I100" s="777">
        <v>0</v>
      </c>
      <c r="J100" s="777">
        <v>0</v>
      </c>
    </row>
    <row r="101" spans="1:10" ht="25.5" hidden="1">
      <c r="A101" s="760">
        <v>1161100</v>
      </c>
      <c r="B101" s="741" t="s">
        <v>1666</v>
      </c>
      <c r="C101" s="762">
        <v>471100</v>
      </c>
      <c r="D101" s="777">
        <v>0</v>
      </c>
      <c r="E101" s="777"/>
      <c r="F101" s="777"/>
      <c r="G101" s="777"/>
      <c r="H101" s="777"/>
      <c r="I101" s="777"/>
      <c r="J101" s="777"/>
    </row>
    <row r="102" spans="1:10" ht="25.5" hidden="1">
      <c r="A102" s="760">
        <v>1161200</v>
      </c>
      <c r="B102" s="776" t="s">
        <v>1667</v>
      </c>
      <c r="C102" s="762">
        <v>471200</v>
      </c>
      <c r="D102" s="777">
        <v>0</v>
      </c>
      <c r="E102" s="777"/>
      <c r="F102" s="777"/>
      <c r="G102" s="777"/>
      <c r="H102" s="777"/>
      <c r="I102" s="777"/>
      <c r="J102" s="777"/>
    </row>
    <row r="103" spans="1:10" ht="25.5" hidden="1">
      <c r="A103" s="760">
        <v>1162000</v>
      </c>
      <c r="B103" s="782" t="s">
        <v>1125</v>
      </c>
      <c r="C103" s="783" t="s">
        <v>358</v>
      </c>
      <c r="D103" s="777">
        <v>0</v>
      </c>
      <c r="E103" s="777"/>
      <c r="F103" s="777">
        <v>0</v>
      </c>
      <c r="G103" s="777">
        <v>0</v>
      </c>
      <c r="H103" s="777">
        <v>0</v>
      </c>
      <c r="I103" s="777">
        <v>0</v>
      </c>
      <c r="J103" s="777">
        <v>0</v>
      </c>
    </row>
    <row r="104" spans="1:10" ht="25.5" hidden="1">
      <c r="A104" s="760">
        <v>1162100</v>
      </c>
      <c r="B104" s="776" t="s">
        <v>1668</v>
      </c>
      <c r="C104" s="742" t="s">
        <v>130</v>
      </c>
      <c r="D104" s="777">
        <v>0</v>
      </c>
      <c r="E104" s="777"/>
      <c r="F104" s="777"/>
      <c r="G104" s="777"/>
      <c r="H104" s="777"/>
      <c r="I104" s="777"/>
      <c r="J104" s="777"/>
    </row>
    <row r="105" spans="1:10" hidden="1">
      <c r="A105" s="760">
        <v>1162200</v>
      </c>
      <c r="B105" s="776" t="s">
        <v>1669</v>
      </c>
      <c r="C105" s="742" t="s">
        <v>24</v>
      </c>
      <c r="D105" s="777">
        <v>0</v>
      </c>
      <c r="E105" s="777"/>
      <c r="F105" s="777"/>
      <c r="G105" s="777"/>
      <c r="H105" s="777"/>
      <c r="I105" s="777"/>
      <c r="J105" s="777"/>
    </row>
    <row r="106" spans="1:10" ht="25.5" hidden="1">
      <c r="A106" s="760">
        <v>1162300</v>
      </c>
      <c r="B106" s="776" t="s">
        <v>1670</v>
      </c>
      <c r="C106" s="742" t="s">
        <v>26</v>
      </c>
      <c r="D106" s="777">
        <v>0</v>
      </c>
      <c r="E106" s="777"/>
      <c r="F106" s="777"/>
      <c r="G106" s="777"/>
      <c r="H106" s="777"/>
      <c r="I106" s="777"/>
      <c r="J106" s="777"/>
    </row>
    <row r="107" spans="1:10" hidden="1">
      <c r="A107" s="760">
        <v>1162400</v>
      </c>
      <c r="B107" s="776" t="s">
        <v>1671</v>
      </c>
      <c r="C107" s="742" t="s">
        <v>832</v>
      </c>
      <c r="D107" s="777">
        <v>0</v>
      </c>
      <c r="E107" s="777"/>
      <c r="F107" s="777"/>
      <c r="G107" s="777"/>
      <c r="H107" s="777"/>
      <c r="I107" s="777"/>
      <c r="J107" s="777"/>
    </row>
    <row r="108" spans="1:10" ht="25.5" hidden="1">
      <c r="A108" s="760">
        <v>1162500</v>
      </c>
      <c r="B108" s="776" t="s">
        <v>1672</v>
      </c>
      <c r="C108" s="742" t="s">
        <v>834</v>
      </c>
      <c r="D108" s="777">
        <v>0</v>
      </c>
      <c r="E108" s="777"/>
      <c r="F108" s="777"/>
      <c r="G108" s="777"/>
      <c r="H108" s="777"/>
      <c r="I108" s="777"/>
      <c r="J108" s="777"/>
    </row>
    <row r="109" spans="1:10" hidden="1">
      <c r="A109" s="760">
        <v>1162600</v>
      </c>
      <c r="B109" s="776" t="s">
        <v>1673</v>
      </c>
      <c r="C109" s="742" t="s">
        <v>511</v>
      </c>
      <c r="D109" s="777">
        <v>0</v>
      </c>
      <c r="E109" s="777"/>
      <c r="F109" s="777"/>
      <c r="G109" s="777"/>
      <c r="H109" s="777"/>
      <c r="I109" s="777"/>
      <c r="J109" s="777"/>
    </row>
    <row r="110" spans="1:10" ht="25.5" hidden="1">
      <c r="A110" s="760">
        <v>1162700</v>
      </c>
      <c r="B110" s="741" t="s">
        <v>1674</v>
      </c>
      <c r="C110" s="742" t="s">
        <v>513</v>
      </c>
      <c r="D110" s="777">
        <v>0</v>
      </c>
      <c r="E110" s="777"/>
      <c r="F110" s="777"/>
      <c r="G110" s="777"/>
      <c r="H110" s="777"/>
      <c r="I110" s="777"/>
      <c r="J110" s="777"/>
    </row>
    <row r="111" spans="1:10" hidden="1">
      <c r="A111" s="760">
        <v>1162800</v>
      </c>
      <c r="B111" s="776" t="s">
        <v>1675</v>
      </c>
      <c r="C111" s="742" t="s">
        <v>872</v>
      </c>
      <c r="D111" s="777">
        <v>0</v>
      </c>
      <c r="E111" s="777"/>
      <c r="F111" s="784"/>
      <c r="G111" s="784"/>
      <c r="H111" s="784"/>
      <c r="I111" s="784"/>
      <c r="J111" s="784"/>
    </row>
    <row r="112" spans="1:10" ht="30" hidden="1" customHeight="1" thickBot="1">
      <c r="A112" s="785">
        <v>1162900</v>
      </c>
      <c r="B112" s="778" t="s">
        <v>1676</v>
      </c>
      <c r="C112" s="746" t="s">
        <v>874</v>
      </c>
      <c r="D112" s="786">
        <v>0</v>
      </c>
      <c r="E112" s="786">
        <v>0</v>
      </c>
      <c r="F112" s="786">
        <f>D112+E112</f>
        <v>0</v>
      </c>
      <c r="G112" s="786">
        <v>0</v>
      </c>
      <c r="H112" s="786">
        <v>0</v>
      </c>
      <c r="I112" s="786">
        <v>0</v>
      </c>
      <c r="J112" s="786">
        <f>F112</f>
        <v>0</v>
      </c>
    </row>
    <row r="113" spans="1:10" hidden="1">
      <c r="A113" s="787">
        <v>1170000</v>
      </c>
      <c r="B113" s="788" t="s">
        <v>875</v>
      </c>
      <c r="C113" s="789" t="s">
        <v>358</v>
      </c>
      <c r="D113" s="790">
        <v>0</v>
      </c>
      <c r="E113" s="790"/>
      <c r="F113" s="790">
        <v>0</v>
      </c>
      <c r="G113" s="790">
        <v>0</v>
      </c>
      <c r="H113" s="790">
        <v>0</v>
      </c>
      <c r="I113" s="790">
        <v>0</v>
      </c>
      <c r="J113" s="790">
        <v>0</v>
      </c>
    </row>
    <row r="114" spans="1:10" ht="24.75" hidden="1" customHeight="1">
      <c r="A114" s="791">
        <v>1171000</v>
      </c>
      <c r="B114" s="792" t="s">
        <v>215</v>
      </c>
      <c r="C114" s="734" t="s">
        <v>358</v>
      </c>
      <c r="D114" s="793">
        <v>0</v>
      </c>
      <c r="E114" s="793"/>
      <c r="F114" s="793">
        <v>0</v>
      </c>
      <c r="G114" s="793">
        <v>0</v>
      </c>
      <c r="H114" s="793">
        <v>0</v>
      </c>
      <c r="I114" s="793">
        <v>0</v>
      </c>
      <c r="J114" s="793">
        <v>0</v>
      </c>
    </row>
    <row r="115" spans="1:10" ht="27" hidden="1" customHeight="1">
      <c r="A115" s="791">
        <v>1171100</v>
      </c>
      <c r="B115" s="741" t="s">
        <v>1677</v>
      </c>
      <c r="C115" s="738" t="s">
        <v>479</v>
      </c>
      <c r="D115" s="784">
        <v>0</v>
      </c>
      <c r="E115" s="784"/>
      <c r="F115" s="784"/>
      <c r="G115" s="784"/>
      <c r="H115" s="784"/>
      <c r="I115" s="784"/>
      <c r="J115" s="784"/>
    </row>
    <row r="116" spans="1:10" ht="0.75" hidden="1" customHeight="1">
      <c r="A116" s="791">
        <v>1171200</v>
      </c>
      <c r="B116" s="776" t="s">
        <v>1678</v>
      </c>
      <c r="C116" s="794" t="s">
        <v>352</v>
      </c>
      <c r="D116" s="784">
        <v>0</v>
      </c>
      <c r="E116" s="784"/>
      <c r="F116" s="784"/>
      <c r="G116" s="784"/>
      <c r="H116" s="784"/>
      <c r="I116" s="784"/>
      <c r="J116" s="784"/>
    </row>
    <row r="117" spans="1:10" ht="51" hidden="1">
      <c r="A117" s="760">
        <v>1172000</v>
      </c>
      <c r="B117" s="795" t="s">
        <v>1017</v>
      </c>
      <c r="C117" s="771" t="s">
        <v>358</v>
      </c>
      <c r="D117" s="790">
        <v>0</v>
      </c>
      <c r="E117" s="790"/>
      <c r="F117" s="790">
        <v>0</v>
      </c>
      <c r="G117" s="790">
        <v>0</v>
      </c>
      <c r="H117" s="790">
        <v>0</v>
      </c>
      <c r="I117" s="790">
        <v>0</v>
      </c>
      <c r="J117" s="790">
        <v>0</v>
      </c>
    </row>
    <row r="118" spans="1:10" hidden="1">
      <c r="A118" s="760">
        <v>1172100</v>
      </c>
      <c r="B118" s="763" t="s">
        <v>1102</v>
      </c>
      <c r="C118" s="738" t="s">
        <v>1018</v>
      </c>
      <c r="D118" s="784">
        <v>0</v>
      </c>
      <c r="E118" s="784"/>
      <c r="F118" s="784"/>
      <c r="G118" s="784"/>
      <c r="H118" s="784"/>
      <c r="I118" s="784"/>
      <c r="J118" s="784"/>
    </row>
    <row r="119" spans="1:10" hidden="1">
      <c r="A119" s="760">
        <v>1172200</v>
      </c>
      <c r="B119" s="763" t="s">
        <v>1103</v>
      </c>
      <c r="C119" s="796">
        <v>482200</v>
      </c>
      <c r="D119" s="784">
        <v>0</v>
      </c>
      <c r="E119" s="784"/>
      <c r="F119" s="784"/>
      <c r="G119" s="784"/>
      <c r="H119" s="784"/>
      <c r="I119" s="784"/>
      <c r="J119" s="784"/>
    </row>
    <row r="120" spans="1:10" hidden="1">
      <c r="A120" s="760">
        <v>1172300</v>
      </c>
      <c r="B120" s="776" t="s">
        <v>1679</v>
      </c>
      <c r="C120" s="742" t="s">
        <v>1020</v>
      </c>
      <c r="D120" s="784">
        <v>0</v>
      </c>
      <c r="E120" s="784"/>
      <c r="F120" s="784"/>
      <c r="G120" s="784"/>
      <c r="H120" s="784"/>
      <c r="I120" s="784"/>
      <c r="J120" s="784"/>
    </row>
    <row r="121" spans="1:10" ht="25.5" hidden="1">
      <c r="A121" s="760">
        <v>1172400</v>
      </c>
      <c r="B121" s="797" t="s">
        <v>1680</v>
      </c>
      <c r="C121" s="742" t="s">
        <v>125</v>
      </c>
      <c r="D121" s="793">
        <v>0</v>
      </c>
      <c r="E121" s="793"/>
      <c r="F121" s="793"/>
      <c r="G121" s="793"/>
      <c r="H121" s="793"/>
      <c r="I121" s="793"/>
      <c r="J121" s="793"/>
    </row>
    <row r="122" spans="1:10" ht="25.5" hidden="1">
      <c r="A122" s="760">
        <v>1173000</v>
      </c>
      <c r="B122" s="795" t="s">
        <v>126</v>
      </c>
      <c r="C122" s="771" t="s">
        <v>358</v>
      </c>
      <c r="D122" s="793">
        <v>0</v>
      </c>
      <c r="E122" s="793"/>
      <c r="F122" s="793">
        <v>0</v>
      </c>
      <c r="G122" s="793">
        <v>0</v>
      </c>
      <c r="H122" s="793">
        <v>0</v>
      </c>
      <c r="I122" s="793">
        <v>0</v>
      </c>
      <c r="J122" s="793">
        <v>0</v>
      </c>
    </row>
    <row r="123" spans="1:10" ht="25.5" hidden="1">
      <c r="A123" s="791">
        <v>1173100</v>
      </c>
      <c r="B123" s="798" t="s">
        <v>127</v>
      </c>
      <c r="C123" s="742" t="s">
        <v>1088</v>
      </c>
      <c r="D123" s="793">
        <v>0</v>
      </c>
      <c r="E123" s="793"/>
      <c r="F123" s="793"/>
      <c r="G123" s="793"/>
      <c r="H123" s="793"/>
      <c r="I123" s="793"/>
      <c r="J123" s="793"/>
    </row>
    <row r="124" spans="1:10" ht="38.25" hidden="1">
      <c r="A124" s="791">
        <v>1174000</v>
      </c>
      <c r="B124" s="795" t="s">
        <v>1089</v>
      </c>
      <c r="C124" s="771" t="s">
        <v>358</v>
      </c>
      <c r="D124" s="793">
        <v>0</v>
      </c>
      <c r="E124" s="793"/>
      <c r="F124" s="793">
        <v>0</v>
      </c>
      <c r="G124" s="793">
        <v>0</v>
      </c>
      <c r="H124" s="793">
        <v>0</v>
      </c>
      <c r="I124" s="793">
        <v>0</v>
      </c>
      <c r="J124" s="793">
        <v>0</v>
      </c>
    </row>
    <row r="125" spans="1:10" ht="25.5" hidden="1">
      <c r="A125" s="791">
        <v>1174100</v>
      </c>
      <c r="B125" s="798" t="s">
        <v>1104</v>
      </c>
      <c r="C125" s="742" t="s">
        <v>1090</v>
      </c>
      <c r="D125" s="793">
        <v>0</v>
      </c>
      <c r="E125" s="793"/>
      <c r="F125" s="793"/>
      <c r="G125" s="793"/>
      <c r="H125" s="793"/>
      <c r="I125" s="793"/>
      <c r="J125" s="793"/>
    </row>
    <row r="126" spans="1:10" ht="25.5" hidden="1">
      <c r="A126" s="791">
        <v>1174200</v>
      </c>
      <c r="B126" s="797" t="s">
        <v>1681</v>
      </c>
      <c r="C126" s="742" t="s">
        <v>447</v>
      </c>
      <c r="D126" s="793">
        <v>0</v>
      </c>
      <c r="E126" s="793"/>
      <c r="F126" s="793"/>
      <c r="G126" s="793"/>
      <c r="H126" s="793"/>
      <c r="I126" s="793"/>
      <c r="J126" s="793"/>
    </row>
    <row r="127" spans="1:10" ht="51" hidden="1">
      <c r="A127" s="791">
        <v>1175000</v>
      </c>
      <c r="B127" s="795" t="s">
        <v>558</v>
      </c>
      <c r="C127" s="771" t="s">
        <v>358</v>
      </c>
      <c r="D127" s="793">
        <v>0</v>
      </c>
      <c r="E127" s="793"/>
      <c r="F127" s="793">
        <v>0</v>
      </c>
      <c r="G127" s="793">
        <v>0</v>
      </c>
      <c r="H127" s="793">
        <v>0</v>
      </c>
      <c r="I127" s="793">
        <v>0</v>
      </c>
      <c r="J127" s="793">
        <v>0</v>
      </c>
    </row>
    <row r="128" spans="1:10" ht="38.25" hidden="1">
      <c r="A128" s="791">
        <v>1175100</v>
      </c>
      <c r="B128" s="797" t="s">
        <v>1682</v>
      </c>
      <c r="C128" s="742" t="s">
        <v>227</v>
      </c>
      <c r="D128" s="793">
        <v>0</v>
      </c>
      <c r="E128" s="793"/>
      <c r="F128" s="793"/>
      <c r="G128" s="793"/>
      <c r="H128" s="793"/>
      <c r="I128" s="793"/>
      <c r="J128" s="793"/>
    </row>
    <row r="129" spans="1:12" hidden="1">
      <c r="A129" s="791">
        <v>1176000</v>
      </c>
      <c r="B129" s="795" t="s">
        <v>228</v>
      </c>
      <c r="C129" s="771" t="s">
        <v>358</v>
      </c>
      <c r="D129" s="793">
        <v>0</v>
      </c>
      <c r="E129" s="793"/>
      <c r="F129" s="793">
        <v>0</v>
      </c>
      <c r="G129" s="793">
        <v>0</v>
      </c>
      <c r="H129" s="793">
        <v>0</v>
      </c>
      <c r="I129" s="793">
        <v>0</v>
      </c>
      <c r="J129" s="793">
        <v>0</v>
      </c>
    </row>
    <row r="130" spans="1:12" hidden="1">
      <c r="A130" s="791">
        <v>1176100</v>
      </c>
      <c r="B130" s="797" t="s">
        <v>1683</v>
      </c>
      <c r="C130" s="742" t="s">
        <v>8</v>
      </c>
      <c r="D130" s="793">
        <v>0</v>
      </c>
      <c r="E130" s="793"/>
      <c r="F130" s="793"/>
      <c r="G130" s="793"/>
      <c r="H130" s="793"/>
      <c r="I130" s="793"/>
      <c r="J130" s="793"/>
    </row>
    <row r="131" spans="1:12" hidden="1">
      <c r="A131" s="791">
        <v>1177000</v>
      </c>
      <c r="B131" s="795" t="s">
        <v>587</v>
      </c>
      <c r="C131" s="771" t="s">
        <v>358</v>
      </c>
      <c r="D131" s="793">
        <v>0</v>
      </c>
      <c r="E131" s="793"/>
      <c r="F131" s="793">
        <v>0</v>
      </c>
      <c r="G131" s="793">
        <v>0</v>
      </c>
      <c r="H131" s="793">
        <v>0</v>
      </c>
      <c r="I131" s="793">
        <v>0</v>
      </c>
      <c r="J131" s="793">
        <v>0</v>
      </c>
    </row>
    <row r="132" spans="1:12" ht="13.5" hidden="1" thickBot="1">
      <c r="A132" s="785">
        <v>1177100</v>
      </c>
      <c r="B132" s="799" t="s">
        <v>1684</v>
      </c>
      <c r="C132" s="746" t="s">
        <v>259</v>
      </c>
      <c r="D132" s="800">
        <v>0</v>
      </c>
      <c r="E132" s="800"/>
      <c r="F132" s="800"/>
      <c r="G132" s="800"/>
      <c r="H132" s="800"/>
      <c r="I132" s="800"/>
      <c r="J132" s="800"/>
    </row>
    <row r="133" spans="1:12" ht="13.5" thickBot="1">
      <c r="A133" s="801" t="s">
        <v>260</v>
      </c>
      <c r="B133" s="802" t="s">
        <v>261</v>
      </c>
      <c r="C133" s="803"/>
      <c r="D133" s="804"/>
      <c r="E133" s="804"/>
      <c r="F133" s="804"/>
      <c r="G133" s="804"/>
      <c r="H133" s="804"/>
      <c r="I133" s="804"/>
      <c r="J133" s="804"/>
    </row>
    <row r="134" spans="1:12" ht="26.25" thickBot="1">
      <c r="A134" s="805" t="s">
        <v>262</v>
      </c>
      <c r="B134" s="806" t="s">
        <v>648</v>
      </c>
      <c r="C134" s="807" t="s">
        <v>358</v>
      </c>
      <c r="D134" s="804">
        <f>D143</f>
        <v>0</v>
      </c>
      <c r="E134" s="804"/>
      <c r="F134" s="804">
        <f>F143</f>
        <v>0</v>
      </c>
      <c r="G134" s="804">
        <f>G143</f>
        <v>0</v>
      </c>
      <c r="H134" s="804">
        <f>H143</f>
        <v>0</v>
      </c>
      <c r="I134" s="804">
        <f>I143</f>
        <v>0</v>
      </c>
      <c r="J134" s="804">
        <f>F134</f>
        <v>0</v>
      </c>
    </row>
    <row r="135" spans="1:12" ht="12.75" customHeight="1" thickBot="1">
      <c r="A135" s="808"/>
      <c r="B135" s="809" t="s">
        <v>649</v>
      </c>
      <c r="C135" s="810"/>
      <c r="D135" s="811"/>
      <c r="E135" s="811"/>
      <c r="F135" s="811"/>
      <c r="G135" s="811"/>
      <c r="H135" s="811"/>
      <c r="I135" s="811"/>
      <c r="J135" s="811"/>
    </row>
    <row r="136" spans="1:12" hidden="1">
      <c r="A136" s="801" t="s">
        <v>260</v>
      </c>
      <c r="B136" s="802" t="s">
        <v>261</v>
      </c>
      <c r="C136" s="812"/>
      <c r="D136" s="813"/>
      <c r="E136" s="813"/>
      <c r="F136" s="813"/>
      <c r="G136" s="813"/>
      <c r="H136" s="813"/>
      <c r="I136" s="813"/>
      <c r="J136" s="813"/>
    </row>
    <row r="137" spans="1:12" hidden="1">
      <c r="A137" s="814" t="s">
        <v>650</v>
      </c>
      <c r="B137" s="815" t="s">
        <v>651</v>
      </c>
      <c r="C137" s="816" t="s">
        <v>358</v>
      </c>
      <c r="D137" s="817">
        <v>0</v>
      </c>
      <c r="E137" s="817"/>
      <c r="F137" s="817">
        <v>0</v>
      </c>
      <c r="G137" s="817">
        <v>0</v>
      </c>
      <c r="H137" s="817">
        <v>0</v>
      </c>
      <c r="I137" s="817">
        <v>0</v>
      </c>
      <c r="J137" s="817">
        <v>0</v>
      </c>
    </row>
    <row r="138" spans="1:12" hidden="1">
      <c r="A138" s="818" t="s">
        <v>652</v>
      </c>
      <c r="B138" s="797" t="s">
        <v>1685</v>
      </c>
      <c r="C138" s="819" t="s">
        <v>987</v>
      </c>
      <c r="D138" s="793">
        <v>0</v>
      </c>
      <c r="E138" s="793"/>
      <c r="F138" s="793"/>
      <c r="G138" s="793"/>
      <c r="H138" s="793"/>
      <c r="I138" s="793"/>
      <c r="J138" s="793"/>
    </row>
    <row r="139" spans="1:12" hidden="1">
      <c r="A139" s="818" t="s">
        <v>988</v>
      </c>
      <c r="B139" s="797" t="s">
        <v>1686</v>
      </c>
      <c r="C139" s="819" t="s">
        <v>965</v>
      </c>
      <c r="D139" s="793">
        <v>0</v>
      </c>
      <c r="E139" s="793"/>
      <c r="F139" s="793"/>
      <c r="G139" s="793"/>
      <c r="H139" s="793"/>
      <c r="I139" s="793"/>
      <c r="J139" s="793"/>
      <c r="L139" s="626" t="s">
        <v>89</v>
      </c>
    </row>
    <row r="140" spans="1:12" ht="25.5" hidden="1">
      <c r="A140" s="818" t="s">
        <v>966</v>
      </c>
      <c r="B140" s="797" t="s">
        <v>1687</v>
      </c>
      <c r="C140" s="819" t="s">
        <v>968</v>
      </c>
      <c r="D140" s="793">
        <v>0</v>
      </c>
      <c r="E140" s="793"/>
      <c r="F140" s="793"/>
      <c r="G140" s="793"/>
      <c r="H140" s="793"/>
      <c r="I140" s="793"/>
      <c r="J140" s="793"/>
    </row>
    <row r="141" spans="1:12" hidden="1">
      <c r="A141" s="818" t="s">
        <v>969</v>
      </c>
      <c r="B141" s="797" t="s">
        <v>1688</v>
      </c>
      <c r="C141" s="819" t="s">
        <v>1099</v>
      </c>
      <c r="D141" s="793">
        <v>0</v>
      </c>
      <c r="E141" s="793"/>
      <c r="F141" s="793"/>
      <c r="G141" s="793"/>
      <c r="H141" s="793"/>
      <c r="I141" s="793"/>
      <c r="J141" s="793"/>
    </row>
    <row r="142" spans="1:12" hidden="1">
      <c r="A142" s="818" t="s">
        <v>138</v>
      </c>
      <c r="B142" s="798" t="s">
        <v>139</v>
      </c>
      <c r="C142" s="819" t="s">
        <v>140</v>
      </c>
      <c r="D142" s="793">
        <v>0</v>
      </c>
      <c r="E142" s="793"/>
      <c r="F142" s="793"/>
      <c r="G142" s="793"/>
      <c r="H142" s="793"/>
      <c r="I142" s="793"/>
      <c r="J142" s="793"/>
    </row>
    <row r="143" spans="1:12" hidden="1">
      <c r="A143" s="818" t="s">
        <v>141</v>
      </c>
      <c r="B143" s="797" t="s">
        <v>1689</v>
      </c>
      <c r="C143" s="819" t="s">
        <v>897</v>
      </c>
      <c r="D143" s="793">
        <v>0</v>
      </c>
      <c r="E143" s="793">
        <v>0</v>
      </c>
      <c r="F143" s="793">
        <v>0</v>
      </c>
      <c r="G143" s="793">
        <v>0</v>
      </c>
      <c r="H143" s="793">
        <v>0</v>
      </c>
      <c r="I143" s="793">
        <v>0</v>
      </c>
      <c r="J143" s="793">
        <v>0</v>
      </c>
    </row>
    <row r="144" spans="1:12" ht="12" hidden="1" customHeight="1">
      <c r="A144" s="818" t="s">
        <v>898</v>
      </c>
      <c r="B144" s="797" t="s">
        <v>1690</v>
      </c>
      <c r="C144" s="819" t="s">
        <v>900</v>
      </c>
      <c r="D144" s="793">
        <v>0</v>
      </c>
      <c r="E144" s="793"/>
      <c r="F144" s="793"/>
      <c r="G144" s="793"/>
      <c r="H144" s="793"/>
      <c r="I144" s="793"/>
      <c r="J144" s="793"/>
    </row>
    <row r="145" spans="1:10" hidden="1">
      <c r="A145" s="818" t="s">
        <v>655</v>
      </c>
      <c r="B145" s="797" t="s">
        <v>1691</v>
      </c>
      <c r="C145" s="819" t="s">
        <v>657</v>
      </c>
      <c r="D145" s="793">
        <v>0</v>
      </c>
      <c r="E145" s="793"/>
      <c r="F145" s="793"/>
      <c r="G145" s="793"/>
      <c r="H145" s="793"/>
      <c r="I145" s="793"/>
      <c r="J145" s="793"/>
    </row>
    <row r="146" spans="1:10" hidden="1">
      <c r="A146" s="818" t="s">
        <v>658</v>
      </c>
      <c r="B146" s="795" t="s">
        <v>659</v>
      </c>
      <c r="C146" s="820" t="s">
        <v>358</v>
      </c>
      <c r="D146" s="793">
        <v>0</v>
      </c>
      <c r="E146" s="793"/>
      <c r="F146" s="793">
        <v>0</v>
      </c>
      <c r="G146" s="793">
        <v>0</v>
      </c>
      <c r="H146" s="793">
        <v>0</v>
      </c>
      <c r="I146" s="793">
        <v>0</v>
      </c>
      <c r="J146" s="793">
        <v>0</v>
      </c>
    </row>
    <row r="147" spans="1:10" hidden="1">
      <c r="A147" s="818" t="s">
        <v>660</v>
      </c>
      <c r="B147" s="798" t="s">
        <v>661</v>
      </c>
      <c r="C147" s="819" t="s">
        <v>662</v>
      </c>
      <c r="D147" s="793">
        <v>0</v>
      </c>
      <c r="E147" s="793"/>
      <c r="F147" s="793"/>
      <c r="G147" s="793"/>
      <c r="H147" s="793"/>
      <c r="I147" s="793"/>
      <c r="J147" s="793"/>
    </row>
    <row r="148" spans="1:10" hidden="1">
      <c r="A148" s="818" t="s">
        <v>663</v>
      </c>
      <c r="B148" s="798" t="s">
        <v>664</v>
      </c>
      <c r="C148" s="819" t="s">
        <v>665</v>
      </c>
      <c r="D148" s="793">
        <v>0</v>
      </c>
      <c r="E148" s="793"/>
      <c r="F148" s="793"/>
      <c r="G148" s="793"/>
      <c r="H148" s="793"/>
      <c r="I148" s="793"/>
      <c r="J148" s="793"/>
    </row>
    <row r="149" spans="1:10" ht="25.5" hidden="1">
      <c r="A149" s="818" t="s">
        <v>666</v>
      </c>
      <c r="B149" s="797" t="s">
        <v>1692</v>
      </c>
      <c r="C149" s="819" t="s">
        <v>314</v>
      </c>
      <c r="D149" s="793">
        <v>0</v>
      </c>
      <c r="E149" s="793"/>
      <c r="F149" s="793"/>
      <c r="G149" s="793"/>
      <c r="H149" s="793"/>
      <c r="I149" s="793"/>
      <c r="J149" s="793"/>
    </row>
    <row r="150" spans="1:10" hidden="1">
      <c r="A150" s="818" t="s">
        <v>315</v>
      </c>
      <c r="B150" s="797" t="s">
        <v>1693</v>
      </c>
      <c r="C150" s="819" t="s">
        <v>317</v>
      </c>
      <c r="D150" s="793">
        <v>0</v>
      </c>
      <c r="E150" s="793"/>
      <c r="F150" s="793"/>
      <c r="G150" s="793"/>
      <c r="H150" s="793"/>
      <c r="I150" s="793"/>
      <c r="J150" s="793"/>
    </row>
    <row r="151" spans="1:10" hidden="1">
      <c r="A151" s="818" t="s">
        <v>318</v>
      </c>
      <c r="B151" s="795" t="s">
        <v>319</v>
      </c>
      <c r="C151" s="820" t="s">
        <v>358</v>
      </c>
      <c r="D151" s="793">
        <v>0</v>
      </c>
      <c r="E151" s="793"/>
      <c r="F151" s="793">
        <v>0</v>
      </c>
      <c r="G151" s="793">
        <v>0</v>
      </c>
      <c r="H151" s="793">
        <v>0</v>
      </c>
      <c r="I151" s="793">
        <v>0</v>
      </c>
      <c r="J151" s="793">
        <v>0</v>
      </c>
    </row>
    <row r="152" spans="1:10" hidden="1">
      <c r="A152" s="818" t="s">
        <v>320</v>
      </c>
      <c r="B152" s="798" t="s">
        <v>1105</v>
      </c>
      <c r="C152" s="819" t="s">
        <v>321</v>
      </c>
      <c r="D152" s="793">
        <v>0</v>
      </c>
      <c r="E152" s="793"/>
      <c r="F152" s="793"/>
      <c r="G152" s="793"/>
      <c r="H152" s="793"/>
      <c r="I152" s="793"/>
      <c r="J152" s="793"/>
    </row>
    <row r="153" spans="1:10" hidden="1">
      <c r="A153" s="821" t="s">
        <v>322</v>
      </c>
      <c r="B153" s="822" t="s">
        <v>323</v>
      </c>
      <c r="C153" s="820" t="s">
        <v>358</v>
      </c>
      <c r="D153" s="793">
        <v>0</v>
      </c>
      <c r="E153" s="793"/>
      <c r="F153" s="793">
        <v>0</v>
      </c>
      <c r="G153" s="793">
        <v>0</v>
      </c>
      <c r="H153" s="793">
        <v>0</v>
      </c>
      <c r="I153" s="793">
        <v>0</v>
      </c>
      <c r="J153" s="793">
        <v>0</v>
      </c>
    </row>
    <row r="154" spans="1:10" hidden="1">
      <c r="A154" s="818" t="s">
        <v>324</v>
      </c>
      <c r="B154" s="798" t="s">
        <v>1106</v>
      </c>
      <c r="C154" s="819" t="s">
        <v>325</v>
      </c>
      <c r="D154" s="793">
        <v>0</v>
      </c>
      <c r="E154" s="793"/>
      <c r="F154" s="793"/>
      <c r="G154" s="793"/>
      <c r="H154" s="793"/>
      <c r="I154" s="793"/>
      <c r="J154" s="793"/>
    </row>
    <row r="155" spans="1:10" hidden="1">
      <c r="A155" s="818" t="s">
        <v>326</v>
      </c>
      <c r="B155" s="798" t="s">
        <v>1107</v>
      </c>
      <c r="C155" s="819" t="s">
        <v>327</v>
      </c>
      <c r="D155" s="793">
        <v>0</v>
      </c>
      <c r="E155" s="793"/>
      <c r="F155" s="793"/>
      <c r="G155" s="793"/>
      <c r="H155" s="793"/>
      <c r="I155" s="793"/>
      <c r="J155" s="793"/>
    </row>
    <row r="156" spans="1:10">
      <c r="A156" s="818" t="s">
        <v>328</v>
      </c>
      <c r="B156" s="797" t="s">
        <v>1694</v>
      </c>
      <c r="C156" s="819" t="s">
        <v>330</v>
      </c>
      <c r="D156" s="793">
        <v>0</v>
      </c>
      <c r="E156" s="793"/>
      <c r="F156" s="793"/>
      <c r="G156" s="793"/>
      <c r="H156" s="793"/>
      <c r="I156" s="793"/>
      <c r="J156" s="793"/>
    </row>
    <row r="157" spans="1:10" ht="13.5" thickBot="1">
      <c r="A157" s="823">
        <v>1244000</v>
      </c>
      <c r="B157" s="824" t="s">
        <v>1695</v>
      </c>
      <c r="C157" s="825" t="s">
        <v>1134</v>
      </c>
      <c r="D157" s="1136">
        <v>0</v>
      </c>
      <c r="E157" s="1136"/>
      <c r="F157" s="1136"/>
      <c r="G157" s="1136"/>
      <c r="H157" s="1136"/>
      <c r="I157" s="1136"/>
      <c r="J157" s="1136"/>
    </row>
    <row r="158" spans="1:10" ht="26.25" thickBot="1">
      <c r="A158" s="826">
        <v>1000000</v>
      </c>
      <c r="B158" s="827" t="s">
        <v>1135</v>
      </c>
      <c r="C158" s="828" t="s">
        <v>358</v>
      </c>
      <c r="D158" s="1137">
        <f>D32+D134</f>
        <v>0</v>
      </c>
      <c r="E158" s="1137">
        <v>0</v>
      </c>
      <c r="F158" s="1137">
        <f>F32+F134</f>
        <v>0</v>
      </c>
      <c r="G158" s="1137">
        <f>G32+G134</f>
        <v>0</v>
      </c>
      <c r="H158" s="1137">
        <f>H32+H134</f>
        <v>0</v>
      </c>
      <c r="I158" s="1137">
        <f>I32+I134</f>
        <v>0</v>
      </c>
      <c r="J158" s="1572">
        <f>J32+J134</f>
        <v>0</v>
      </c>
    </row>
    <row r="159" spans="1:10" ht="11.25" customHeight="1">
      <c r="A159" s="829"/>
      <c r="B159" s="830"/>
      <c r="C159" s="831"/>
      <c r="D159" s="678"/>
      <c r="E159" s="678"/>
      <c r="F159" s="678"/>
      <c r="G159" s="678"/>
      <c r="H159" s="678"/>
      <c r="I159" s="678"/>
      <c r="J159" s="678"/>
    </row>
    <row r="160" spans="1:10" s="678" customFormat="1" ht="15.75" customHeight="1">
      <c r="A160" s="2594" t="s">
        <v>2261</v>
      </c>
      <c r="B160" s="2594"/>
      <c r="C160" s="2594"/>
      <c r="D160" s="2594"/>
      <c r="E160" s="2594"/>
      <c r="F160" s="2594"/>
      <c r="G160" s="2594"/>
      <c r="H160" s="2594"/>
      <c r="I160" s="2594"/>
      <c r="J160" s="2594"/>
    </row>
    <row r="161" spans="1:10" ht="12.75" customHeight="1">
      <c r="A161" s="2610"/>
      <c r="B161" s="2610"/>
      <c r="C161" s="2610"/>
      <c r="D161" s="2610"/>
      <c r="E161" s="2610"/>
      <c r="F161" s="2610"/>
      <c r="G161" s="2610"/>
      <c r="H161" s="2610"/>
      <c r="I161" s="2610"/>
      <c r="J161" s="2610"/>
    </row>
    <row r="162" spans="1:10" ht="12.75" customHeight="1">
      <c r="A162" s="2610" t="s">
        <v>1114</v>
      </c>
      <c r="B162" s="2610"/>
      <c r="C162" s="2610"/>
      <c r="D162" s="2610"/>
      <c r="E162" s="2610"/>
      <c r="F162" s="2610"/>
      <c r="G162" s="2610"/>
      <c r="H162" s="2610"/>
      <c r="I162" s="2610"/>
      <c r="J162" s="2610"/>
    </row>
    <row r="163" spans="1:10" ht="12.75" customHeight="1">
      <c r="A163" s="832" t="s">
        <v>1696</v>
      </c>
      <c r="B163" s="832"/>
      <c r="C163" s="833"/>
      <c r="D163" s="832"/>
      <c r="E163" s="832"/>
      <c r="F163" s="832"/>
      <c r="G163" s="832" t="s">
        <v>1143</v>
      </c>
      <c r="H163" s="832"/>
      <c r="I163" s="832"/>
      <c r="J163" s="832"/>
    </row>
    <row r="164" spans="1:10" ht="12.75" customHeight="1">
      <c r="A164" s="834" t="s">
        <v>1697</v>
      </c>
      <c r="B164" s="834"/>
      <c r="C164" s="834"/>
      <c r="D164" s="678"/>
      <c r="E164" s="675" t="s">
        <v>309</v>
      </c>
      <c r="F164" s="678"/>
      <c r="G164" s="675" t="s">
        <v>310</v>
      </c>
      <c r="H164" s="678"/>
      <c r="I164" s="678"/>
      <c r="J164" s="834"/>
    </row>
    <row r="165" spans="1:10" ht="12.75" customHeight="1">
      <c r="A165" s="835" t="s">
        <v>1698</v>
      </c>
      <c r="B165" s="835"/>
      <c r="C165" s="834"/>
      <c r="D165" s="835"/>
      <c r="E165" s="835"/>
      <c r="F165" s="835"/>
      <c r="G165" s="835"/>
      <c r="H165" s="835"/>
      <c r="I165" s="835"/>
      <c r="J165" s="835"/>
    </row>
    <row r="166" spans="1:10" ht="12.75" customHeight="1">
      <c r="A166" s="832" t="s">
        <v>1699</v>
      </c>
      <c r="B166" s="832"/>
      <c r="C166" s="833"/>
      <c r="D166" s="832"/>
      <c r="E166" s="832"/>
      <c r="F166" s="832"/>
      <c r="G166" s="832" t="s">
        <v>1147</v>
      </c>
      <c r="H166" s="832"/>
      <c r="I166" s="832"/>
      <c r="J166" s="832"/>
    </row>
    <row r="167" spans="1:10" ht="12.75" customHeight="1">
      <c r="A167" s="834" t="s">
        <v>1700</v>
      </c>
      <c r="B167" s="833" t="s">
        <v>642</v>
      </c>
      <c r="C167" s="836"/>
      <c r="D167" s="678"/>
      <c r="E167" s="675" t="s">
        <v>309</v>
      </c>
      <c r="F167" s="678"/>
      <c r="G167" s="675" t="s">
        <v>310</v>
      </c>
      <c r="H167" s="678"/>
      <c r="I167" s="678"/>
      <c r="J167" s="834"/>
    </row>
    <row r="168" spans="1:10" ht="12.75" customHeight="1">
      <c r="A168" s="688"/>
      <c r="B168" s="679"/>
      <c r="C168" s="689"/>
      <c r="D168" s="678"/>
      <c r="E168" s="678"/>
      <c r="F168" s="678"/>
      <c r="G168" s="678"/>
      <c r="H168" s="678"/>
      <c r="I168" s="678"/>
      <c r="J168" s="678"/>
    </row>
    <row r="169" spans="1:10" ht="12.75" customHeight="1">
      <c r="A169" s="688"/>
      <c r="B169" s="679"/>
      <c r="C169" s="689"/>
      <c r="D169" s="678"/>
      <c r="E169" s="678"/>
      <c r="F169" s="678"/>
      <c r="G169" s="678"/>
      <c r="H169" s="678"/>
      <c r="I169" s="678"/>
      <c r="J169" s="678"/>
    </row>
    <row r="170" spans="1:10" ht="12.75" customHeight="1">
      <c r="A170" s="688"/>
      <c r="B170" s="679"/>
      <c r="C170" s="689"/>
      <c r="D170" s="678"/>
      <c r="E170" s="678"/>
      <c r="F170" s="678"/>
      <c r="G170" s="678"/>
      <c r="H170" s="678"/>
      <c r="I170" s="678"/>
      <c r="J170" s="678"/>
    </row>
    <row r="171" spans="1:10" ht="12.75" customHeight="1">
      <c r="A171" s="688"/>
      <c r="B171" s="679"/>
      <c r="C171" s="689"/>
      <c r="D171" s="678"/>
      <c r="E171" s="678"/>
      <c r="F171" s="678"/>
      <c r="G171" s="678"/>
      <c r="H171" s="678"/>
      <c r="I171" s="678"/>
      <c r="J171" s="678"/>
    </row>
  </sheetData>
  <mergeCells count="17">
    <mergeCell ref="F1:J1"/>
    <mergeCell ref="F3:J3"/>
    <mergeCell ref="A10:E10"/>
    <mergeCell ref="A11:E11"/>
    <mergeCell ref="A13:J13"/>
    <mergeCell ref="A12:B12"/>
    <mergeCell ref="A14:J14"/>
    <mergeCell ref="A15:J15"/>
    <mergeCell ref="A162:J162"/>
    <mergeCell ref="A160:J160"/>
    <mergeCell ref="A161:J161"/>
    <mergeCell ref="F23:J24"/>
    <mergeCell ref="F29:F30"/>
    <mergeCell ref="G29:J29"/>
    <mergeCell ref="H27:J27"/>
    <mergeCell ref="A16:E17"/>
    <mergeCell ref="F16:J17"/>
  </mergeCells>
  <phoneticPr fontId="5" type="noConversion"/>
  <pageMargins left="0.24" right="0.16" top="0.21" bottom="0.23" header="0.2" footer="0.2"/>
  <pageSetup paperSize="9" orientation="landscape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theme="8" tint="0.39997558519241921"/>
  </sheetPr>
  <dimension ref="A1:N172"/>
  <sheetViews>
    <sheetView topLeftCell="A29" workbookViewId="0">
      <selection activeCell="A162" sqref="A162:XFD162"/>
    </sheetView>
  </sheetViews>
  <sheetFormatPr defaultRowHeight="12.75"/>
  <cols>
    <col min="1" max="1" width="7" style="626" customWidth="1"/>
    <col min="2" max="2" width="43.42578125" style="626" customWidth="1"/>
    <col min="3" max="3" width="8.140625" style="626" customWidth="1"/>
    <col min="4" max="4" width="11.28515625" style="626" customWidth="1"/>
    <col min="5" max="5" width="10.140625" style="626" customWidth="1"/>
    <col min="6" max="6" width="10.85546875" style="626" customWidth="1"/>
    <col min="7" max="7" width="11.28515625" style="626" customWidth="1"/>
    <col min="8" max="9" width="12.28515625" style="626" customWidth="1"/>
    <col min="10" max="10" width="10" style="626" customWidth="1"/>
    <col min="11" max="11" width="2.5703125" style="626" customWidth="1"/>
    <col min="12" max="12" width="15.140625" style="626" customWidth="1"/>
    <col min="13" max="16384" width="9.140625" style="626"/>
  </cols>
  <sheetData>
    <row r="1" spans="1:12">
      <c r="A1" s="678"/>
      <c r="B1" s="679"/>
      <c r="C1" s="680"/>
      <c r="D1" s="678"/>
      <c r="E1" s="681"/>
      <c r="F1" s="2598" t="s">
        <v>32</v>
      </c>
      <c r="G1" s="2598"/>
      <c r="H1" s="2598"/>
      <c r="I1" s="2598"/>
      <c r="J1" s="2598"/>
      <c r="K1" s="678"/>
      <c r="L1" s="678"/>
    </row>
    <row r="2" spans="1:12">
      <c r="A2" s="678"/>
      <c r="B2" s="679"/>
      <c r="C2" s="680"/>
      <c r="D2" s="678"/>
      <c r="E2" s="681"/>
      <c r="F2" s="682"/>
      <c r="G2" s="682"/>
      <c r="H2" s="682"/>
      <c r="I2" s="682"/>
      <c r="J2" s="682"/>
      <c r="K2" s="678"/>
      <c r="L2" s="678"/>
    </row>
    <row r="3" spans="1:12">
      <c r="A3" s="678"/>
      <c r="B3" s="679"/>
      <c r="C3" s="680"/>
      <c r="D3" s="678"/>
      <c r="E3" s="681"/>
      <c r="F3" s="2599" t="s">
        <v>890</v>
      </c>
      <c r="G3" s="2599"/>
      <c r="H3" s="2599"/>
      <c r="I3" s="2599"/>
      <c r="J3" s="2599"/>
      <c r="K3" s="678"/>
      <c r="L3" s="678"/>
    </row>
    <row r="4" spans="1:12">
      <c r="A4" s="678"/>
      <c r="B4" s="679"/>
      <c r="C4" s="680"/>
      <c r="D4" s="678"/>
      <c r="E4" s="681"/>
      <c r="F4" s="683" t="s">
        <v>34</v>
      </c>
      <c r="G4" s="683"/>
      <c r="H4" s="678"/>
      <c r="I4" s="678"/>
      <c r="J4" s="678"/>
      <c r="K4" s="678"/>
      <c r="L4" s="678"/>
    </row>
    <row r="5" spans="1:12" ht="14.25">
      <c r="A5" s="678"/>
      <c r="B5" s="2044" t="s">
        <v>35</v>
      </c>
      <c r="C5" s="680"/>
      <c r="D5" s="678"/>
      <c r="E5" s="681"/>
      <c r="F5" s="681"/>
      <c r="G5" s="685" t="s">
        <v>174</v>
      </c>
      <c r="H5" s="678"/>
      <c r="I5" s="678"/>
      <c r="J5" s="678"/>
      <c r="K5" s="678"/>
      <c r="L5" s="678"/>
    </row>
    <row r="6" spans="1:12">
      <c r="A6" s="683" t="s">
        <v>2232</v>
      </c>
      <c r="B6" s="687"/>
      <c r="C6" s="680"/>
      <c r="D6" s="678"/>
      <c r="E6" s="681" t="s">
        <v>175</v>
      </c>
      <c r="F6" s="683" t="s">
        <v>935</v>
      </c>
      <c r="G6" s="678"/>
      <c r="H6" s="678"/>
      <c r="I6" s="678"/>
      <c r="J6" s="688"/>
      <c r="K6" s="678"/>
      <c r="L6" s="678"/>
    </row>
    <row r="7" spans="1:12">
      <c r="A7" s="688"/>
      <c r="B7" s="837" t="s">
        <v>1701</v>
      </c>
      <c r="C7" s="708"/>
      <c r="D7" s="688"/>
      <c r="E7" s="710"/>
      <c r="F7" s="688"/>
      <c r="G7" s="688"/>
      <c r="H7" s="678"/>
      <c r="I7" s="678"/>
      <c r="J7" s="678"/>
      <c r="K7" s="688"/>
      <c r="L7" s="688"/>
    </row>
    <row r="8" spans="1:12" ht="14.25">
      <c r="A8" s="838" t="s">
        <v>1702</v>
      </c>
      <c r="B8" s="830"/>
      <c r="C8" s="839"/>
      <c r="D8" s="840"/>
      <c r="E8" s="841"/>
      <c r="F8" s="841"/>
      <c r="G8" s="688"/>
      <c r="H8" s="678"/>
      <c r="I8" s="678"/>
      <c r="J8" s="678"/>
      <c r="K8" s="678"/>
      <c r="L8" s="678"/>
    </row>
    <row r="9" spans="1:12">
      <c r="A9" s="678"/>
      <c r="B9" s="679"/>
      <c r="C9" s="680"/>
      <c r="D9" s="678"/>
      <c r="E9" s="681"/>
      <c r="F9" s="681"/>
      <c r="G9" s="678"/>
      <c r="H9" s="678"/>
      <c r="I9" s="678"/>
      <c r="J9" s="678"/>
      <c r="K9" s="678"/>
      <c r="L9" s="678"/>
    </row>
    <row r="10" spans="1:12">
      <c r="A10" s="2602" t="s">
        <v>1159</v>
      </c>
      <c r="B10" s="2602"/>
      <c r="C10" s="2602"/>
      <c r="D10" s="2602"/>
      <c r="E10" s="2602"/>
      <c r="F10" s="681"/>
      <c r="G10" s="690" t="s">
        <v>208</v>
      </c>
      <c r="H10" s="678"/>
      <c r="I10" s="678"/>
      <c r="J10" s="678"/>
      <c r="K10" s="678"/>
      <c r="L10" s="678"/>
    </row>
    <row r="11" spans="1:12">
      <c r="A11" s="2597" t="s">
        <v>903</v>
      </c>
      <c r="B11" s="2597"/>
      <c r="C11" s="2597"/>
      <c r="D11" s="2597"/>
      <c r="E11" s="2597"/>
      <c r="F11" s="681"/>
      <c r="G11" s="678"/>
      <c r="H11" s="678"/>
      <c r="I11" s="678"/>
      <c r="J11" s="678"/>
      <c r="K11" s="678"/>
      <c r="L11" s="678"/>
    </row>
    <row r="12" spans="1:12" s="857" customFormat="1">
      <c r="A12" s="2603" t="s">
        <v>2228</v>
      </c>
      <c r="B12" s="2604"/>
      <c r="C12" s="1530"/>
      <c r="F12" s="1531"/>
      <c r="G12" s="1531"/>
    </row>
    <row r="13" spans="1:12" ht="18">
      <c r="A13" s="2620" t="s">
        <v>816</v>
      </c>
      <c r="B13" s="2620"/>
      <c r="C13" s="2620"/>
      <c r="D13" s="2620"/>
      <c r="E13" s="2620"/>
      <c r="F13" s="2620"/>
      <c r="G13" s="2620"/>
      <c r="H13" s="2620"/>
      <c r="I13" s="2620"/>
      <c r="J13" s="2620"/>
      <c r="K13" s="678"/>
      <c r="L13" s="678"/>
    </row>
    <row r="14" spans="1:12" ht="14.25">
      <c r="A14" s="2638" t="s">
        <v>1036</v>
      </c>
      <c r="B14" s="2622"/>
      <c r="C14" s="2622"/>
      <c r="D14" s="2622"/>
      <c r="E14" s="2622"/>
      <c r="F14" s="2622"/>
      <c r="G14" s="2622"/>
      <c r="H14" s="2622"/>
      <c r="I14" s="2622"/>
      <c r="J14" s="2622"/>
      <c r="K14" s="678"/>
      <c r="L14" s="678"/>
    </row>
    <row r="15" spans="1:12" ht="16.5">
      <c r="A15" s="2639" t="s">
        <v>2233</v>
      </c>
      <c r="B15" s="2639"/>
      <c r="C15" s="2639"/>
      <c r="D15" s="2639"/>
      <c r="E15" s="2639"/>
      <c r="F15" s="2639"/>
      <c r="G15" s="2639"/>
      <c r="H15" s="2639"/>
      <c r="I15" s="2639"/>
      <c r="J15" s="2639"/>
      <c r="K15" s="678"/>
      <c r="L15" s="678"/>
    </row>
    <row r="16" spans="1:12" ht="12.75" customHeight="1">
      <c r="A16" s="2619" t="s">
        <v>2229</v>
      </c>
      <c r="B16" s="2619"/>
      <c r="C16" s="2619"/>
      <c r="D16" s="2619"/>
      <c r="E16" s="2619"/>
      <c r="F16" s="2619"/>
      <c r="G16" s="2619"/>
      <c r="H16" s="2619"/>
      <c r="I16" s="2619"/>
      <c r="J16" s="2619"/>
      <c r="K16" s="688"/>
      <c r="L16" s="688"/>
    </row>
    <row r="17" spans="1:14">
      <c r="A17" s="2619"/>
      <c r="B17" s="2619"/>
      <c r="C17" s="2619"/>
      <c r="D17" s="2619"/>
      <c r="E17" s="2619"/>
      <c r="F17" s="2619"/>
      <c r="G17" s="2619"/>
      <c r="H17" s="2619"/>
      <c r="I17" s="2619"/>
      <c r="J17" s="2619"/>
      <c r="K17" s="688"/>
      <c r="L17" s="688"/>
    </row>
    <row r="18" spans="1:14">
      <c r="A18" s="693" t="s">
        <v>1005</v>
      </c>
      <c r="B18" s="694"/>
      <c r="C18" s="694"/>
      <c r="D18" s="694"/>
      <c r="E18" s="688"/>
      <c r="F18" s="695" t="s">
        <v>332</v>
      </c>
      <c r="G18" s="688"/>
      <c r="H18" s="688"/>
      <c r="I18" s="688"/>
      <c r="J18" s="688"/>
      <c r="K18" s="688"/>
      <c r="L18" s="688"/>
    </row>
    <row r="19" spans="1:14">
      <c r="A19" s="693" t="s">
        <v>1004</v>
      </c>
      <c r="B19" s="696"/>
      <c r="C19" s="696"/>
      <c r="D19" s="696"/>
      <c r="E19" s="696"/>
      <c r="F19" s="693" t="s">
        <v>333</v>
      </c>
      <c r="G19" s="660" t="s">
        <v>877</v>
      </c>
      <c r="H19" s="656">
        <v>1</v>
      </c>
      <c r="I19" s="657">
        <v>1</v>
      </c>
      <c r="J19" s="696"/>
      <c r="K19" s="696"/>
      <c r="L19" s="696"/>
    </row>
    <row r="20" spans="1:14">
      <c r="A20" s="693" t="s">
        <v>334</v>
      </c>
      <c r="B20" s="693"/>
      <c r="C20" s="693"/>
      <c r="D20" s="693"/>
      <c r="E20" s="693"/>
      <c r="F20" s="696"/>
      <c r="G20" s="693"/>
      <c r="H20" s="696"/>
      <c r="I20" s="693"/>
      <c r="J20" s="693"/>
      <c r="K20" s="693"/>
      <c r="L20" s="693"/>
    </row>
    <row r="21" spans="1:14">
      <c r="A21" s="693" t="s">
        <v>926</v>
      </c>
      <c r="B21" s="693"/>
      <c r="C21" s="693"/>
      <c r="D21" s="697"/>
      <c r="E21" s="697"/>
      <c r="F21" s="693" t="s">
        <v>924</v>
      </c>
      <c r="G21" s="693"/>
      <c r="H21" s="693"/>
      <c r="I21" s="693"/>
      <c r="J21" s="693"/>
      <c r="K21" s="693"/>
      <c r="L21" s="693"/>
    </row>
    <row r="22" spans="1:14" ht="15.75" customHeight="1">
      <c r="A22" s="693" t="s">
        <v>1660</v>
      </c>
      <c r="B22" s="696"/>
      <c r="C22" s="696"/>
      <c r="D22" s="696"/>
      <c r="E22" s="696"/>
      <c r="F22" s="693" t="s">
        <v>937</v>
      </c>
      <c r="G22" s="693"/>
      <c r="H22" s="693"/>
      <c r="I22" s="696"/>
      <c r="J22" s="698"/>
      <c r="K22" s="696"/>
      <c r="L22" s="696"/>
    </row>
    <row r="23" spans="1:14" ht="15" customHeight="1">
      <c r="A23" s="696" t="s">
        <v>207</v>
      </c>
      <c r="B23" s="698"/>
      <c r="C23" s="699"/>
      <c r="D23" s="696"/>
      <c r="E23" s="696"/>
      <c r="F23" s="2611" t="s">
        <v>942</v>
      </c>
      <c r="G23" s="2611"/>
      <c r="H23" s="2611"/>
      <c r="I23" s="2611"/>
      <c r="J23" s="2611"/>
      <c r="K23" s="696"/>
      <c r="L23" s="696"/>
    </row>
    <row r="24" spans="1:14" ht="13.5" thickBot="1">
      <c r="A24" s="695" t="s">
        <v>916</v>
      </c>
      <c r="B24" s="700"/>
      <c r="C24" s="701"/>
      <c r="D24" s="700"/>
      <c r="E24" s="696"/>
      <c r="F24" s="2611"/>
      <c r="G24" s="2611"/>
      <c r="H24" s="2611"/>
      <c r="I24" s="2611"/>
      <c r="J24" s="2611"/>
      <c r="K24" s="696"/>
      <c r="L24" s="696"/>
    </row>
    <row r="25" spans="1:14" ht="13.5" thickBot="1">
      <c r="A25" s="693" t="s">
        <v>116</v>
      </c>
      <c r="B25" s="696"/>
      <c r="C25" s="699"/>
      <c r="D25" s="698"/>
      <c r="E25" s="702"/>
      <c r="G25" s="703"/>
      <c r="H25" s="704"/>
      <c r="I25" s="705"/>
      <c r="K25" s="698"/>
      <c r="L25" s="698"/>
    </row>
    <row r="26" spans="1:14" ht="13.5" thickBot="1">
      <c r="A26" s="693" t="s">
        <v>418</v>
      </c>
      <c r="B26" s="696"/>
      <c r="C26" s="696"/>
      <c r="D26" s="700"/>
      <c r="E26" s="700"/>
      <c r="F26" s="700"/>
      <c r="G26" s="706" t="s">
        <v>419</v>
      </c>
      <c r="H26" s="696"/>
      <c r="I26" s="698"/>
      <c r="J26" s="698"/>
      <c r="K26" s="700"/>
      <c r="L26" s="700"/>
    </row>
    <row r="27" spans="1:14" ht="13.5" thickBot="1">
      <c r="A27" s="693" t="s">
        <v>420</v>
      </c>
      <c r="B27" s="707"/>
      <c r="C27" s="708"/>
      <c r="D27" s="699"/>
      <c r="E27" s="709"/>
      <c r="F27" s="710"/>
      <c r="G27" s="688"/>
      <c r="H27" s="1822">
        <v>900272000416</v>
      </c>
      <c r="I27" s="1822"/>
      <c r="J27" s="1822"/>
      <c r="K27" s="688"/>
      <c r="L27" s="688"/>
    </row>
    <row r="28" spans="1:14" ht="4.5" customHeight="1" thickBot="1"/>
    <row r="29" spans="1:14" ht="46.5" customHeight="1" thickBot="1">
      <c r="A29" s="711" t="s">
        <v>406</v>
      </c>
      <c r="B29" s="712" t="s">
        <v>421</v>
      </c>
      <c r="C29" s="713"/>
      <c r="D29" s="712" t="s">
        <v>422</v>
      </c>
      <c r="E29" s="714"/>
      <c r="F29" s="2612" t="s">
        <v>362</v>
      </c>
      <c r="G29" s="2614" t="s">
        <v>363</v>
      </c>
      <c r="H29" s="2615"/>
      <c r="I29" s="2615"/>
      <c r="J29" s="2616"/>
    </row>
    <row r="30" spans="1:14" ht="69.75" customHeight="1" thickBot="1">
      <c r="A30" s="715"/>
      <c r="B30" s="716" t="s">
        <v>349</v>
      </c>
      <c r="C30" s="717" t="s">
        <v>671</v>
      </c>
      <c r="D30" s="718" t="s">
        <v>796</v>
      </c>
      <c r="E30" s="719" t="s">
        <v>971</v>
      </c>
      <c r="F30" s="2613"/>
      <c r="G30" s="718" t="s">
        <v>972</v>
      </c>
      <c r="H30" s="718" t="s">
        <v>973</v>
      </c>
      <c r="I30" s="718" t="s">
        <v>974</v>
      </c>
      <c r="J30" s="718" t="s">
        <v>975</v>
      </c>
      <c r="M30" s="704"/>
      <c r="N30" s="698"/>
    </row>
    <row r="31" spans="1:14" ht="18" customHeight="1" thickBot="1">
      <c r="A31" s="720" t="s">
        <v>976</v>
      </c>
      <c r="B31" s="721" t="s">
        <v>977</v>
      </c>
      <c r="C31" s="722" t="s">
        <v>978</v>
      </c>
      <c r="D31" s="723" t="s">
        <v>739</v>
      </c>
      <c r="E31" s="723" t="s">
        <v>740</v>
      </c>
      <c r="F31" s="723" t="s">
        <v>672</v>
      </c>
      <c r="G31" s="724">
        <v>4</v>
      </c>
      <c r="H31" s="725">
        <v>5</v>
      </c>
      <c r="I31" s="726">
        <v>6</v>
      </c>
      <c r="J31" s="725">
        <v>7</v>
      </c>
    </row>
    <row r="32" spans="1:14" ht="26.25" customHeight="1" thickBot="1">
      <c r="A32" s="720">
        <v>1100000</v>
      </c>
      <c r="B32" s="727" t="s">
        <v>1661</v>
      </c>
      <c r="C32" s="728" t="s">
        <v>358</v>
      </c>
      <c r="D32" s="1003">
        <f>D42+D111</f>
        <v>0</v>
      </c>
      <c r="E32" s="1003">
        <f>E52+E111+E99</f>
        <v>0</v>
      </c>
      <c r="F32" s="1003">
        <f>F42+F111+F67+F64+F99</f>
        <v>0</v>
      </c>
      <c r="G32" s="1003">
        <f>G42+G111+G99</f>
        <v>0</v>
      </c>
      <c r="H32" s="1003">
        <f>H42+H111+H99</f>
        <v>0</v>
      </c>
      <c r="I32" s="1003">
        <f>I42+I111+I64+I99</f>
        <v>0</v>
      </c>
      <c r="J32" s="1003">
        <f>J42+J111+J67+J64+J99</f>
        <v>0</v>
      </c>
    </row>
    <row r="33" spans="1:10" ht="77.25" hidden="1" thickBot="1">
      <c r="A33" s="720">
        <v>1110000</v>
      </c>
      <c r="B33" s="730" t="s">
        <v>1662</v>
      </c>
      <c r="C33" s="728" t="s">
        <v>358</v>
      </c>
      <c r="D33" s="1004">
        <v>0</v>
      </c>
      <c r="E33" s="1004">
        <v>0</v>
      </c>
      <c r="F33" s="1004">
        <v>0</v>
      </c>
      <c r="G33" s="1004">
        <v>0</v>
      </c>
      <c r="H33" s="1004">
        <v>0</v>
      </c>
      <c r="I33" s="1004">
        <v>0</v>
      </c>
      <c r="J33" s="1004">
        <v>0</v>
      </c>
    </row>
    <row r="34" spans="1:10" ht="14.25" hidden="1">
      <c r="A34" s="732">
        <v>1110000</v>
      </c>
      <c r="B34" s="733" t="s">
        <v>803</v>
      </c>
      <c r="C34" s="734" t="s">
        <v>358</v>
      </c>
      <c r="D34" s="1005">
        <v>0</v>
      </c>
      <c r="E34" s="1005">
        <v>0</v>
      </c>
      <c r="F34" s="1005">
        <v>0</v>
      </c>
      <c r="G34" s="1005">
        <v>0</v>
      </c>
      <c r="H34" s="1005">
        <v>0</v>
      </c>
      <c r="I34" s="1005">
        <v>0</v>
      </c>
      <c r="J34" s="1005">
        <v>0</v>
      </c>
    </row>
    <row r="35" spans="1:10" ht="25.5" hidden="1">
      <c r="A35" s="736">
        <v>1111000</v>
      </c>
      <c r="B35" s="737" t="s">
        <v>673</v>
      </c>
      <c r="C35" s="738" t="s">
        <v>804</v>
      </c>
      <c r="D35" s="1006"/>
      <c r="E35" s="1006"/>
      <c r="F35" s="1006"/>
      <c r="G35" s="1006"/>
      <c r="H35" s="1006"/>
      <c r="I35" s="1006"/>
      <c r="J35" s="1006"/>
    </row>
    <row r="36" spans="1:10" ht="25.5" hidden="1">
      <c r="A36" s="740">
        <v>1112000</v>
      </c>
      <c r="B36" s="741" t="s">
        <v>271</v>
      </c>
      <c r="C36" s="742" t="s">
        <v>805</v>
      </c>
      <c r="D36" s="1007"/>
      <c r="E36" s="1007"/>
      <c r="F36" s="1007"/>
      <c r="G36" s="1007"/>
      <c r="H36" s="1007"/>
      <c r="I36" s="1007"/>
      <c r="J36" s="1007"/>
    </row>
    <row r="37" spans="1:10" ht="25.5" hidden="1">
      <c r="A37" s="740">
        <v>1113000</v>
      </c>
      <c r="B37" s="741" t="s">
        <v>806</v>
      </c>
      <c r="C37" s="742" t="s">
        <v>807</v>
      </c>
      <c r="D37" s="1007"/>
      <c r="E37" s="1007"/>
      <c r="F37" s="1007"/>
      <c r="G37" s="1007"/>
      <c r="H37" s="1007"/>
      <c r="I37" s="1007"/>
      <c r="J37" s="1007"/>
    </row>
    <row r="38" spans="1:10" ht="51" hidden="1">
      <c r="A38" s="740">
        <v>1114000</v>
      </c>
      <c r="B38" s="741" t="s">
        <v>398</v>
      </c>
      <c r="C38" s="742" t="s">
        <v>399</v>
      </c>
      <c r="D38" s="1007"/>
      <c r="E38" s="1007"/>
      <c r="F38" s="1007"/>
      <c r="G38" s="1007"/>
      <c r="H38" s="1007"/>
      <c r="I38" s="1007"/>
      <c r="J38" s="1007"/>
    </row>
    <row r="39" spans="1:10" hidden="1">
      <c r="A39" s="740">
        <v>1115000</v>
      </c>
      <c r="B39" s="741" t="s">
        <v>615</v>
      </c>
      <c r="C39" s="742" t="s">
        <v>388</v>
      </c>
      <c r="D39" s="1007"/>
      <c r="E39" s="1007"/>
      <c r="F39" s="1007"/>
      <c r="G39" s="1007"/>
      <c r="H39" s="1007"/>
      <c r="I39" s="1007"/>
      <c r="J39" s="1007"/>
    </row>
    <row r="40" spans="1:10" ht="24.75" hidden="1" customHeight="1">
      <c r="A40" s="740">
        <v>1116000</v>
      </c>
      <c r="B40" s="741" t="s">
        <v>1024</v>
      </c>
      <c r="C40" s="742" t="s">
        <v>389</v>
      </c>
      <c r="D40" s="1007"/>
      <c r="E40" s="1007"/>
      <c r="F40" s="1007"/>
      <c r="G40" s="1007"/>
      <c r="H40" s="1007"/>
      <c r="I40" s="1007"/>
      <c r="J40" s="1007"/>
    </row>
    <row r="41" spans="1:10" ht="39" hidden="1" thickBot="1">
      <c r="A41" s="744">
        <v>1117000</v>
      </c>
      <c r="B41" s="745" t="s">
        <v>19</v>
      </c>
      <c r="C41" s="746" t="s">
        <v>20</v>
      </c>
      <c r="D41" s="1008"/>
      <c r="E41" s="1008"/>
      <c r="F41" s="1008"/>
      <c r="G41" s="1008"/>
      <c r="H41" s="1008"/>
      <c r="I41" s="1008"/>
      <c r="J41" s="1008"/>
    </row>
    <row r="42" spans="1:10" ht="29.25" hidden="1" thickBot="1">
      <c r="A42" s="748">
        <v>1120000</v>
      </c>
      <c r="B42" s="749" t="s">
        <v>21</v>
      </c>
      <c r="C42" s="728" t="s">
        <v>358</v>
      </c>
      <c r="D42" s="1009">
        <f>D51</f>
        <v>0</v>
      </c>
      <c r="E42" s="1009">
        <v>0</v>
      </c>
      <c r="F42" s="1009">
        <f>F51+F69</f>
        <v>0</v>
      </c>
      <c r="G42" s="1009">
        <f>G51</f>
        <v>0</v>
      </c>
      <c r="H42" s="1009">
        <f>H51</f>
        <v>0</v>
      </c>
      <c r="I42" s="1009">
        <f>I51+I69</f>
        <v>0</v>
      </c>
      <c r="J42" s="1009">
        <f>J51+J69</f>
        <v>0</v>
      </c>
    </row>
    <row r="43" spans="1:10" ht="14.25" hidden="1">
      <c r="A43" s="732">
        <v>1121000</v>
      </c>
      <c r="B43" s="751" t="s">
        <v>22</v>
      </c>
      <c r="C43" s="752"/>
      <c r="D43" s="1006">
        <v>0</v>
      </c>
      <c r="E43" s="1006">
        <v>0</v>
      </c>
      <c r="F43" s="1006">
        <v>0</v>
      </c>
      <c r="G43" s="1006">
        <v>0</v>
      </c>
      <c r="H43" s="1006">
        <v>0</v>
      </c>
      <c r="I43" s="1006">
        <v>0</v>
      </c>
      <c r="J43" s="1006">
        <v>0</v>
      </c>
    </row>
    <row r="44" spans="1:10" ht="25.5" hidden="1">
      <c r="A44" s="740">
        <v>1121100</v>
      </c>
      <c r="B44" s="753" t="s">
        <v>380</v>
      </c>
      <c r="C44" s="742" t="s">
        <v>381</v>
      </c>
      <c r="D44" s="1007"/>
      <c r="E44" s="1007"/>
      <c r="F44" s="1007"/>
      <c r="G44" s="1007"/>
      <c r="H44" s="1007"/>
      <c r="I44" s="1007"/>
      <c r="J44" s="1007"/>
    </row>
    <row r="45" spans="1:10" hidden="1">
      <c r="A45" s="740">
        <v>1121200</v>
      </c>
      <c r="B45" s="754" t="s">
        <v>1663</v>
      </c>
      <c r="C45" s="742" t="s">
        <v>383</v>
      </c>
      <c r="D45" s="1007"/>
      <c r="E45" s="1007"/>
      <c r="F45" s="1007"/>
      <c r="G45" s="1007"/>
      <c r="H45" s="1007"/>
      <c r="I45" s="1007"/>
      <c r="J45" s="1007"/>
    </row>
    <row r="46" spans="1:10" hidden="1">
      <c r="A46" s="740">
        <v>1121300</v>
      </c>
      <c r="B46" s="753" t="s">
        <v>769</v>
      </c>
      <c r="C46" s="742" t="s">
        <v>384</v>
      </c>
      <c r="D46" s="1007"/>
      <c r="E46" s="1007"/>
      <c r="F46" s="1007"/>
      <c r="G46" s="1007"/>
      <c r="H46" s="1007"/>
      <c r="I46" s="1007"/>
      <c r="J46" s="1007"/>
    </row>
    <row r="47" spans="1:10" hidden="1">
      <c r="A47" s="740">
        <v>1121400</v>
      </c>
      <c r="B47" s="753" t="s">
        <v>770</v>
      </c>
      <c r="C47" s="742" t="s">
        <v>385</v>
      </c>
      <c r="D47" s="1007"/>
      <c r="E47" s="1007"/>
      <c r="F47" s="1007"/>
      <c r="G47" s="1007"/>
      <c r="H47" s="1007"/>
      <c r="I47" s="1007"/>
      <c r="J47" s="1007"/>
    </row>
    <row r="48" spans="1:10" hidden="1">
      <c r="A48" s="740">
        <v>1121500</v>
      </c>
      <c r="B48" s="753" t="s">
        <v>69</v>
      </c>
      <c r="C48" s="742" t="s">
        <v>386</v>
      </c>
      <c r="D48" s="1006"/>
      <c r="E48" s="1006"/>
      <c r="F48" s="1006"/>
      <c r="G48" s="1006"/>
      <c r="H48" s="1006"/>
      <c r="I48" s="1006"/>
      <c r="J48" s="1006"/>
    </row>
    <row r="49" spans="1:10" hidden="1">
      <c r="A49" s="740">
        <v>1121600</v>
      </c>
      <c r="B49" s="753" t="s">
        <v>70</v>
      </c>
      <c r="C49" s="742" t="s">
        <v>387</v>
      </c>
      <c r="D49" s="1007"/>
      <c r="E49" s="1007"/>
      <c r="F49" s="1007"/>
      <c r="G49" s="1007"/>
      <c r="H49" s="1007"/>
      <c r="I49" s="1007"/>
      <c r="J49" s="1007"/>
    </row>
    <row r="50" spans="1:10" ht="13.5" hidden="1" thickBot="1">
      <c r="A50" s="756">
        <v>1121700</v>
      </c>
      <c r="B50" s="757" t="s">
        <v>71</v>
      </c>
      <c r="C50" s="746" t="s">
        <v>766</v>
      </c>
      <c r="D50" s="1008"/>
      <c r="E50" s="1008"/>
      <c r="F50" s="1008"/>
      <c r="G50" s="1008"/>
      <c r="H50" s="1008"/>
      <c r="I50" s="1008"/>
      <c r="J50" s="1008"/>
    </row>
    <row r="51" spans="1:10" ht="28.5" hidden="1">
      <c r="A51" s="732">
        <v>1122000</v>
      </c>
      <c r="B51" s="758" t="s">
        <v>767</v>
      </c>
      <c r="C51" s="734" t="s">
        <v>358</v>
      </c>
      <c r="D51" s="1010">
        <f>D52</f>
        <v>0</v>
      </c>
      <c r="E51" s="1010">
        <v>0</v>
      </c>
      <c r="F51" s="1010">
        <f>F52</f>
        <v>0</v>
      </c>
      <c r="G51" s="1010">
        <f>G52</f>
        <v>0</v>
      </c>
      <c r="H51" s="1010">
        <f>H52</f>
        <v>0</v>
      </c>
      <c r="I51" s="1010">
        <f>I52</f>
        <v>0</v>
      </c>
      <c r="J51" s="1010">
        <f>J52</f>
        <v>0</v>
      </c>
    </row>
    <row r="52" spans="1:10" hidden="1">
      <c r="A52" s="760">
        <v>1122100</v>
      </c>
      <c r="B52" s="1624" t="s">
        <v>72</v>
      </c>
      <c r="C52" s="738" t="s">
        <v>768</v>
      </c>
      <c r="D52" s="1011">
        <v>0</v>
      </c>
      <c r="E52" s="1011">
        <v>0</v>
      </c>
      <c r="F52" s="1011">
        <f>D52+E52</f>
        <v>0</v>
      </c>
      <c r="G52" s="1007">
        <v>0</v>
      </c>
      <c r="H52" s="1007">
        <v>0</v>
      </c>
      <c r="I52" s="1007">
        <v>0</v>
      </c>
      <c r="J52" s="1007">
        <f>F52</f>
        <v>0</v>
      </c>
    </row>
    <row r="53" spans="1:10" ht="25.5" hidden="1">
      <c r="A53" s="760">
        <v>1122200</v>
      </c>
      <c r="B53" s="753" t="s">
        <v>487</v>
      </c>
      <c r="C53" s="742" t="s">
        <v>1021</v>
      </c>
      <c r="D53" s="1012"/>
      <c r="E53" s="1013"/>
      <c r="F53" s="1013"/>
      <c r="G53" s="1012"/>
      <c r="H53" s="1012"/>
      <c r="I53" s="1012"/>
      <c r="J53" s="1012"/>
    </row>
    <row r="54" spans="1:10" ht="13.5" hidden="1" thickBot="1">
      <c r="A54" s="748">
        <v>1122300</v>
      </c>
      <c r="B54" s="757" t="s">
        <v>148</v>
      </c>
      <c r="C54" s="746" t="s">
        <v>1022</v>
      </c>
      <c r="D54" s="1014"/>
      <c r="E54" s="1015"/>
      <c r="F54" s="1015"/>
      <c r="G54" s="1014"/>
      <c r="H54" s="1014"/>
      <c r="I54" s="1014"/>
      <c r="J54" s="1014"/>
    </row>
    <row r="55" spans="1:10" ht="28.5" hidden="1">
      <c r="A55" s="732">
        <v>1123000</v>
      </c>
      <c r="B55" s="758" t="s">
        <v>364</v>
      </c>
      <c r="C55" s="734" t="s">
        <v>358</v>
      </c>
      <c r="D55" s="1016">
        <v>0</v>
      </c>
      <c r="E55" s="1707">
        <v>0</v>
      </c>
      <c r="F55" s="1707">
        <v>0</v>
      </c>
      <c r="G55" s="1016">
        <v>0</v>
      </c>
      <c r="H55" s="1016">
        <v>0</v>
      </c>
      <c r="I55" s="1016">
        <v>0</v>
      </c>
      <c r="J55" s="1016">
        <v>0</v>
      </c>
    </row>
    <row r="56" spans="1:10" hidden="1">
      <c r="A56" s="760">
        <v>1123100</v>
      </c>
      <c r="B56" s="753" t="s">
        <v>149</v>
      </c>
      <c r="C56" s="738" t="s">
        <v>365</v>
      </c>
      <c r="D56" s="1012"/>
      <c r="E56" s="1013"/>
      <c r="F56" s="1013"/>
      <c r="G56" s="1012"/>
      <c r="H56" s="1012"/>
      <c r="I56" s="1012"/>
      <c r="J56" s="1012"/>
    </row>
    <row r="57" spans="1:10" hidden="1">
      <c r="A57" s="760">
        <v>1123200</v>
      </c>
      <c r="B57" s="753" t="s">
        <v>150</v>
      </c>
      <c r="C57" s="742" t="s">
        <v>366</v>
      </c>
      <c r="D57" s="1012"/>
      <c r="E57" s="1013"/>
      <c r="F57" s="1013"/>
      <c r="G57" s="1012"/>
      <c r="H57" s="1012"/>
      <c r="I57" s="1012"/>
      <c r="J57" s="1012"/>
    </row>
    <row r="58" spans="1:10" ht="25.5" hidden="1">
      <c r="A58" s="760">
        <v>1123300</v>
      </c>
      <c r="B58" s="753" t="s">
        <v>151</v>
      </c>
      <c r="C58" s="742" t="s">
        <v>367</v>
      </c>
      <c r="D58" s="1012"/>
      <c r="E58" s="1013"/>
      <c r="F58" s="1013"/>
      <c r="G58" s="1012"/>
      <c r="H58" s="1012"/>
      <c r="I58" s="1012"/>
      <c r="J58" s="1012"/>
    </row>
    <row r="59" spans="1:10" hidden="1">
      <c r="A59" s="760">
        <v>1123400</v>
      </c>
      <c r="B59" s="753" t="s">
        <v>556</v>
      </c>
      <c r="C59" s="742" t="s">
        <v>368</v>
      </c>
      <c r="D59" s="1012"/>
      <c r="E59" s="1013"/>
      <c r="F59" s="1013"/>
      <c r="G59" s="1012"/>
      <c r="H59" s="1012"/>
      <c r="I59" s="1012"/>
      <c r="J59" s="1012"/>
    </row>
    <row r="60" spans="1:10" hidden="1">
      <c r="A60" s="760">
        <v>1123500</v>
      </c>
      <c r="B60" s="761" t="s">
        <v>557</v>
      </c>
      <c r="C60" s="762">
        <v>423500</v>
      </c>
      <c r="D60" s="1012"/>
      <c r="E60" s="1013"/>
      <c r="F60" s="1013"/>
      <c r="G60" s="1012"/>
      <c r="H60" s="1012"/>
      <c r="I60" s="1012"/>
      <c r="J60" s="1012"/>
    </row>
    <row r="61" spans="1:10" ht="25.5" hidden="1">
      <c r="A61" s="760">
        <v>1123600</v>
      </c>
      <c r="B61" s="753" t="s">
        <v>186</v>
      </c>
      <c r="C61" s="742" t="s">
        <v>369</v>
      </c>
      <c r="D61" s="1012"/>
      <c r="E61" s="1013"/>
      <c r="F61" s="1013"/>
      <c r="G61" s="1012"/>
      <c r="H61" s="1012"/>
      <c r="I61" s="1012"/>
      <c r="J61" s="1012"/>
    </row>
    <row r="62" spans="1:10" hidden="1">
      <c r="A62" s="760">
        <v>1123700</v>
      </c>
      <c r="B62" s="753" t="s">
        <v>187</v>
      </c>
      <c r="C62" s="742" t="s">
        <v>370</v>
      </c>
      <c r="D62" s="1012"/>
      <c r="E62" s="1013"/>
      <c r="F62" s="1013"/>
      <c r="G62" s="1012"/>
      <c r="H62" s="1012"/>
      <c r="I62" s="1012"/>
      <c r="J62" s="1012"/>
    </row>
    <row r="63" spans="1:10" ht="13.5" hidden="1" thickBot="1">
      <c r="A63" s="748">
        <v>1123800</v>
      </c>
      <c r="B63" s="757" t="s">
        <v>188</v>
      </c>
      <c r="C63" s="746" t="s">
        <v>371</v>
      </c>
      <c r="D63" s="1014"/>
      <c r="E63" s="1015"/>
      <c r="F63" s="1015"/>
      <c r="G63" s="1014"/>
      <c r="H63" s="1014"/>
      <c r="I63" s="1014"/>
      <c r="J63" s="1014"/>
    </row>
    <row r="64" spans="1:10" ht="28.5" hidden="1">
      <c r="A64" s="732">
        <v>1124000</v>
      </c>
      <c r="B64" s="758" t="s">
        <v>213</v>
      </c>
      <c r="C64" s="734" t="s">
        <v>358</v>
      </c>
      <c r="D64" s="1016">
        <f>D65</f>
        <v>0</v>
      </c>
      <c r="E64" s="1707">
        <f>E65</f>
        <v>0</v>
      </c>
      <c r="F64" s="1707">
        <f>F65</f>
        <v>0</v>
      </c>
      <c r="G64" s="1016">
        <v>0</v>
      </c>
      <c r="H64" s="1016">
        <v>0</v>
      </c>
      <c r="I64" s="1016">
        <f>I65</f>
        <v>0</v>
      </c>
      <c r="J64" s="1016">
        <f>F64</f>
        <v>0</v>
      </c>
    </row>
    <row r="65" spans="1:10" ht="13.5" hidden="1" thickBot="1">
      <c r="A65" s="748">
        <v>1124100</v>
      </c>
      <c r="B65" s="757" t="s">
        <v>189</v>
      </c>
      <c r="C65" s="746" t="s">
        <v>214</v>
      </c>
      <c r="D65" s="1016">
        <v>0</v>
      </c>
      <c r="E65" s="1015">
        <v>0</v>
      </c>
      <c r="F65" s="1707">
        <f>D65+E65</f>
        <v>0</v>
      </c>
      <c r="G65" s="1014"/>
      <c r="H65" s="1014"/>
      <c r="I65" s="1014">
        <v>0</v>
      </c>
      <c r="J65" s="1014">
        <v>0</v>
      </c>
    </row>
    <row r="66" spans="1:10" ht="42.75" hidden="1">
      <c r="A66" s="732">
        <v>1125000</v>
      </c>
      <c r="B66" s="758" t="s">
        <v>918</v>
      </c>
      <c r="C66" s="734" t="s">
        <v>358</v>
      </c>
      <c r="D66" s="1016">
        <v>0</v>
      </c>
      <c r="E66" s="1707">
        <v>0</v>
      </c>
      <c r="F66" s="1707">
        <v>0</v>
      </c>
      <c r="G66" s="1016">
        <v>0</v>
      </c>
      <c r="H66" s="1016">
        <v>0</v>
      </c>
      <c r="I66" s="1016">
        <v>0</v>
      </c>
      <c r="J66" s="1016">
        <v>0</v>
      </c>
    </row>
    <row r="67" spans="1:10" ht="25.5" hidden="1">
      <c r="A67" s="760">
        <v>1125100</v>
      </c>
      <c r="B67" s="753" t="s">
        <v>190</v>
      </c>
      <c r="C67" s="738" t="s">
        <v>919</v>
      </c>
      <c r="D67" s="1012"/>
      <c r="E67" s="1013">
        <v>0</v>
      </c>
      <c r="F67" s="1013">
        <f>D67+E67</f>
        <v>0</v>
      </c>
      <c r="G67" s="1012"/>
      <c r="H67" s="1012"/>
      <c r="I67" s="1012"/>
      <c r="J67" s="1012">
        <f>F67</f>
        <v>0</v>
      </c>
    </row>
    <row r="68" spans="1:10" ht="26.25" hidden="1" thickBot="1">
      <c r="A68" s="748">
        <v>1125200</v>
      </c>
      <c r="B68" s="757" t="s">
        <v>703</v>
      </c>
      <c r="C68" s="746" t="s">
        <v>1031</v>
      </c>
      <c r="D68" s="1014"/>
      <c r="E68" s="1015"/>
      <c r="F68" s="1015"/>
      <c r="G68" s="1014"/>
      <c r="H68" s="1014"/>
      <c r="I68" s="1014"/>
      <c r="J68" s="1014"/>
    </row>
    <row r="69" spans="1:10" ht="14.25" hidden="1">
      <c r="A69" s="732">
        <v>1126000</v>
      </c>
      <c r="B69" s="758" t="s">
        <v>1032</v>
      </c>
      <c r="C69" s="734" t="s">
        <v>358</v>
      </c>
      <c r="D69" s="1016">
        <v>0</v>
      </c>
      <c r="E69" s="1707">
        <v>0</v>
      </c>
      <c r="F69" s="1707">
        <f>F70</f>
        <v>0</v>
      </c>
      <c r="G69" s="1016">
        <v>0</v>
      </c>
      <c r="H69" s="1016">
        <v>0</v>
      </c>
      <c r="I69" s="1016">
        <f>I70</f>
        <v>0</v>
      </c>
      <c r="J69" s="1016">
        <f>J70</f>
        <v>0</v>
      </c>
    </row>
    <row r="70" spans="1:10" ht="0.75" hidden="1" customHeight="1">
      <c r="A70" s="732">
        <v>1126100</v>
      </c>
      <c r="B70" s="753" t="s">
        <v>983</v>
      </c>
      <c r="C70" s="738" t="s">
        <v>1033</v>
      </c>
      <c r="D70" s="1012">
        <v>0</v>
      </c>
      <c r="E70" s="1013">
        <v>0</v>
      </c>
      <c r="F70" s="1013">
        <f>D70+E70</f>
        <v>0</v>
      </c>
      <c r="G70" s="1012"/>
      <c r="H70" s="1012"/>
      <c r="I70" s="1012">
        <v>0</v>
      </c>
      <c r="J70" s="1012">
        <f>F70</f>
        <v>0</v>
      </c>
    </row>
    <row r="71" spans="1:10" hidden="1">
      <c r="A71" s="732">
        <v>1126200</v>
      </c>
      <c r="B71" s="753" t="s">
        <v>984</v>
      </c>
      <c r="C71" s="742" t="s">
        <v>1034</v>
      </c>
      <c r="D71" s="1012"/>
      <c r="E71" s="1013"/>
      <c r="F71" s="1013"/>
      <c r="G71" s="1012"/>
      <c r="H71" s="1012"/>
      <c r="I71" s="1012"/>
      <c r="J71" s="1012"/>
    </row>
    <row r="72" spans="1:10" hidden="1">
      <c r="A72" s="732">
        <v>1126300</v>
      </c>
      <c r="B72" s="753" t="s">
        <v>390</v>
      </c>
      <c r="C72" s="742" t="s">
        <v>391</v>
      </c>
      <c r="D72" s="1012"/>
      <c r="E72" s="1013"/>
      <c r="F72" s="1013"/>
      <c r="G72" s="1012"/>
      <c r="H72" s="1012"/>
      <c r="I72" s="1012"/>
      <c r="J72" s="1012"/>
    </row>
    <row r="73" spans="1:10" hidden="1">
      <c r="A73" s="740">
        <v>1126400</v>
      </c>
      <c r="B73" s="763" t="s">
        <v>985</v>
      </c>
      <c r="C73" s="742" t="s">
        <v>392</v>
      </c>
      <c r="D73" s="1012"/>
      <c r="E73" s="1013"/>
      <c r="F73" s="1013"/>
      <c r="G73" s="1012"/>
      <c r="H73" s="1012"/>
      <c r="I73" s="1012"/>
      <c r="J73" s="1012"/>
    </row>
    <row r="74" spans="1:10" ht="25.5" hidden="1">
      <c r="A74" s="744">
        <v>1126500</v>
      </c>
      <c r="B74" s="764" t="s">
        <v>943</v>
      </c>
      <c r="C74" s="742" t="s">
        <v>393</v>
      </c>
      <c r="D74" s="1012"/>
      <c r="E74" s="1013"/>
      <c r="F74" s="1013"/>
      <c r="G74" s="1012"/>
      <c r="H74" s="1012"/>
      <c r="I74" s="1012"/>
      <c r="J74" s="1012"/>
    </row>
    <row r="75" spans="1:10" ht="9.75" hidden="1" customHeight="1">
      <c r="A75" s="740">
        <v>1126600</v>
      </c>
      <c r="B75" s="763" t="s">
        <v>229</v>
      </c>
      <c r="C75" s="742" t="s">
        <v>394</v>
      </c>
      <c r="D75" s="1012"/>
      <c r="E75" s="1013"/>
      <c r="F75" s="1013"/>
      <c r="G75" s="1012"/>
      <c r="H75" s="1012"/>
      <c r="I75" s="1012"/>
      <c r="J75" s="1012"/>
    </row>
    <row r="76" spans="1:10" hidden="1">
      <c r="A76" s="740">
        <v>1126700</v>
      </c>
      <c r="B76" s="763" t="s">
        <v>230</v>
      </c>
      <c r="C76" s="742" t="s">
        <v>395</v>
      </c>
      <c r="D76" s="1012"/>
      <c r="E76" s="1013"/>
      <c r="F76" s="1013"/>
      <c r="G76" s="1012"/>
      <c r="H76" s="1012"/>
      <c r="I76" s="1012"/>
      <c r="J76" s="1012"/>
    </row>
    <row r="77" spans="1:10" ht="13.5" hidden="1" thickBot="1">
      <c r="A77" s="756">
        <v>1126800</v>
      </c>
      <c r="B77" s="765" t="s">
        <v>480</v>
      </c>
      <c r="C77" s="746" t="s">
        <v>396</v>
      </c>
      <c r="D77" s="1014"/>
      <c r="E77" s="1015">
        <v>0</v>
      </c>
      <c r="F77" s="1015"/>
      <c r="G77" s="1014"/>
      <c r="H77" s="1014"/>
      <c r="I77" s="1014"/>
      <c r="J77" s="1014">
        <v>0</v>
      </c>
    </row>
    <row r="78" spans="1:10" ht="15" hidden="1" thickBot="1">
      <c r="A78" s="766">
        <v>1130000</v>
      </c>
      <c r="B78" s="767" t="s">
        <v>294</v>
      </c>
      <c r="C78" s="734" t="s">
        <v>358</v>
      </c>
      <c r="D78" s="1016">
        <v>0</v>
      </c>
      <c r="E78" s="1707">
        <v>0</v>
      </c>
      <c r="F78" s="1707">
        <v>0</v>
      </c>
      <c r="G78" s="1016">
        <v>0</v>
      </c>
      <c r="H78" s="1016">
        <v>0</v>
      </c>
      <c r="I78" s="1016">
        <v>0</v>
      </c>
      <c r="J78" s="1014">
        <v>0</v>
      </c>
    </row>
    <row r="79" spans="1:10" ht="13.5" hidden="1" thickBot="1">
      <c r="A79" s="766">
        <v>1130100</v>
      </c>
      <c r="B79" s="763" t="s">
        <v>481</v>
      </c>
      <c r="C79" s="738" t="s">
        <v>295</v>
      </c>
      <c r="D79" s="1012"/>
      <c r="E79" s="1013"/>
      <c r="F79" s="1013"/>
      <c r="G79" s="1012"/>
      <c r="H79" s="1012"/>
      <c r="I79" s="1012"/>
      <c r="J79" s="1014">
        <v>0</v>
      </c>
    </row>
    <row r="80" spans="1:10" ht="13.5" hidden="1" thickBot="1">
      <c r="A80" s="766">
        <v>1130200</v>
      </c>
      <c r="B80" s="763" t="s">
        <v>482</v>
      </c>
      <c r="C80" s="742" t="s">
        <v>296</v>
      </c>
      <c r="D80" s="1012"/>
      <c r="E80" s="1013"/>
      <c r="F80" s="1013"/>
      <c r="G80" s="1012"/>
      <c r="H80" s="1012"/>
      <c r="I80" s="1012"/>
      <c r="J80" s="1014">
        <v>0</v>
      </c>
    </row>
    <row r="81" spans="1:10" ht="26.25" hidden="1" thickBot="1">
      <c r="A81" s="766">
        <v>1130300</v>
      </c>
      <c r="B81" s="763" t="s">
        <v>483</v>
      </c>
      <c r="C81" s="742" t="s">
        <v>297</v>
      </c>
      <c r="D81" s="1012"/>
      <c r="E81" s="1013"/>
      <c r="F81" s="1013"/>
      <c r="G81" s="1012"/>
      <c r="H81" s="1012"/>
      <c r="I81" s="1012"/>
      <c r="J81" s="1014">
        <v>0</v>
      </c>
    </row>
    <row r="82" spans="1:10" ht="13.5" hidden="1" thickBot="1">
      <c r="A82" s="766">
        <v>1130400</v>
      </c>
      <c r="B82" s="768" t="s">
        <v>484</v>
      </c>
      <c r="C82" s="769" t="s">
        <v>298</v>
      </c>
      <c r="D82" s="1017"/>
      <c r="E82" s="1018"/>
      <c r="F82" s="1018"/>
      <c r="G82" s="1017"/>
      <c r="H82" s="1017"/>
      <c r="I82" s="1017"/>
      <c r="J82" s="1014">
        <v>0</v>
      </c>
    </row>
    <row r="83" spans="1:10" ht="29.25" hidden="1" thickBot="1">
      <c r="A83" s="740">
        <v>1131000</v>
      </c>
      <c r="B83" s="770" t="s">
        <v>299</v>
      </c>
      <c r="C83" s="771" t="s">
        <v>358</v>
      </c>
      <c r="D83" s="1019"/>
      <c r="E83" s="1773"/>
      <c r="F83" s="1773"/>
      <c r="G83" s="1019"/>
      <c r="H83" s="1019"/>
      <c r="I83" s="1019"/>
      <c r="J83" s="1014">
        <v>0</v>
      </c>
    </row>
    <row r="84" spans="1:10" ht="26.25" hidden="1" thickBot="1">
      <c r="A84" s="740">
        <v>1131100</v>
      </c>
      <c r="B84" s="763" t="s">
        <v>588</v>
      </c>
      <c r="C84" s="738" t="s">
        <v>300</v>
      </c>
      <c r="D84" s="1012"/>
      <c r="E84" s="1013"/>
      <c r="F84" s="1013"/>
      <c r="G84" s="1012"/>
      <c r="H84" s="1012"/>
      <c r="I84" s="1012"/>
      <c r="J84" s="1014">
        <v>0</v>
      </c>
    </row>
    <row r="85" spans="1:10" ht="13.5" hidden="1" thickBot="1">
      <c r="A85" s="740">
        <v>1131200</v>
      </c>
      <c r="B85" s="763" t="s">
        <v>589</v>
      </c>
      <c r="C85" s="742" t="s">
        <v>301</v>
      </c>
      <c r="D85" s="1012"/>
      <c r="E85" s="1013"/>
      <c r="F85" s="1013"/>
      <c r="G85" s="1012"/>
      <c r="H85" s="1012"/>
      <c r="I85" s="1012"/>
      <c r="J85" s="1014">
        <v>0</v>
      </c>
    </row>
    <row r="86" spans="1:10" ht="13.5" hidden="1" thickBot="1">
      <c r="A86" s="740">
        <v>1131300</v>
      </c>
      <c r="B86" s="765" t="s">
        <v>590</v>
      </c>
      <c r="C86" s="746" t="s">
        <v>302</v>
      </c>
      <c r="D86" s="1014"/>
      <c r="E86" s="1015"/>
      <c r="F86" s="1015"/>
      <c r="G86" s="1014"/>
      <c r="H86" s="1014"/>
      <c r="I86" s="1014"/>
      <c r="J86" s="1014">
        <v>0</v>
      </c>
    </row>
    <row r="87" spans="1:10" ht="15" hidden="1" thickBot="1">
      <c r="A87" s="773">
        <v>1140000</v>
      </c>
      <c r="B87" s="767" t="s">
        <v>303</v>
      </c>
      <c r="C87" s="734" t="s">
        <v>358</v>
      </c>
      <c r="D87" s="1016">
        <v>0</v>
      </c>
      <c r="E87" s="1707">
        <v>0</v>
      </c>
      <c r="F87" s="1707">
        <v>0</v>
      </c>
      <c r="G87" s="1016">
        <v>0</v>
      </c>
      <c r="H87" s="1016">
        <v>0</v>
      </c>
      <c r="I87" s="1016">
        <v>0</v>
      </c>
      <c r="J87" s="1014">
        <v>0</v>
      </c>
    </row>
    <row r="88" spans="1:10" ht="26.25" hidden="1" thickBot="1">
      <c r="A88" s="773">
        <v>1141000</v>
      </c>
      <c r="B88" s="763" t="s">
        <v>304</v>
      </c>
      <c r="C88" s="738" t="s">
        <v>1003</v>
      </c>
      <c r="D88" s="1012"/>
      <c r="E88" s="1013"/>
      <c r="F88" s="1013"/>
      <c r="G88" s="1012"/>
      <c r="H88" s="1012"/>
      <c r="I88" s="1012"/>
      <c r="J88" s="1014">
        <v>0</v>
      </c>
    </row>
    <row r="89" spans="1:10" ht="26.25" hidden="1" thickBot="1">
      <c r="A89" s="773">
        <v>1142000</v>
      </c>
      <c r="B89" s="763" t="s">
        <v>42</v>
      </c>
      <c r="C89" s="742" t="s">
        <v>43</v>
      </c>
      <c r="D89" s="1012"/>
      <c r="E89" s="1013"/>
      <c r="F89" s="1013"/>
      <c r="G89" s="1012"/>
      <c r="H89" s="1012"/>
      <c r="I89" s="1012"/>
      <c r="J89" s="1014">
        <v>0</v>
      </c>
    </row>
    <row r="90" spans="1:10" ht="26.25" hidden="1" thickBot="1">
      <c r="A90" s="773">
        <v>1143000</v>
      </c>
      <c r="B90" s="763" t="s">
        <v>44</v>
      </c>
      <c r="C90" s="742" t="s">
        <v>45</v>
      </c>
      <c r="D90" s="1012"/>
      <c r="E90" s="1013"/>
      <c r="F90" s="1013"/>
      <c r="G90" s="1012"/>
      <c r="H90" s="1012"/>
      <c r="I90" s="1012"/>
      <c r="J90" s="1014">
        <v>0</v>
      </c>
    </row>
    <row r="91" spans="1:10" ht="26.25" hidden="1" thickBot="1">
      <c r="A91" s="773">
        <v>1144000</v>
      </c>
      <c r="B91" s="765" t="s">
        <v>46</v>
      </c>
      <c r="C91" s="746" t="s">
        <v>439</v>
      </c>
      <c r="D91" s="1014"/>
      <c r="E91" s="1015"/>
      <c r="F91" s="1015"/>
      <c r="G91" s="1014"/>
      <c r="H91" s="1014"/>
      <c r="I91" s="1014"/>
      <c r="J91" s="1014">
        <v>0</v>
      </c>
    </row>
    <row r="92" spans="1:10" ht="15" hidden="1" thickBot="1">
      <c r="A92" s="773">
        <v>1150000</v>
      </c>
      <c r="B92" s="774" t="s">
        <v>730</v>
      </c>
      <c r="C92" s="734" t="s">
        <v>358</v>
      </c>
      <c r="D92" s="1016">
        <v>0</v>
      </c>
      <c r="E92" s="1707">
        <v>0</v>
      </c>
      <c r="F92" s="1707">
        <v>0</v>
      </c>
      <c r="G92" s="1016">
        <v>0</v>
      </c>
      <c r="H92" s="1016">
        <v>0</v>
      </c>
      <c r="I92" s="1016">
        <v>0</v>
      </c>
      <c r="J92" s="1014">
        <v>0</v>
      </c>
    </row>
    <row r="93" spans="1:10" ht="26.25" hidden="1" thickBot="1">
      <c r="A93" s="775">
        <v>1151000</v>
      </c>
      <c r="B93" s="763" t="s">
        <v>808</v>
      </c>
      <c r="C93" s="738" t="s">
        <v>809</v>
      </c>
      <c r="D93" s="1012"/>
      <c r="E93" s="1013"/>
      <c r="F93" s="1013"/>
      <c r="G93" s="1012"/>
      <c r="H93" s="1012"/>
      <c r="I93" s="1012"/>
      <c r="J93" s="1014">
        <v>0</v>
      </c>
    </row>
    <row r="94" spans="1:10" ht="26.25" hidden="1" thickBot="1">
      <c r="A94" s="775">
        <v>1152000</v>
      </c>
      <c r="B94" s="763" t="s">
        <v>1101</v>
      </c>
      <c r="C94" s="742" t="s">
        <v>810</v>
      </c>
      <c r="D94" s="1012"/>
      <c r="E94" s="1013"/>
      <c r="F94" s="1013"/>
      <c r="G94" s="1012"/>
      <c r="H94" s="1012"/>
      <c r="I94" s="1012"/>
      <c r="J94" s="1014">
        <v>0</v>
      </c>
    </row>
    <row r="95" spans="1:10" ht="26.25" hidden="1" thickBot="1">
      <c r="A95" s="775">
        <v>1153000</v>
      </c>
      <c r="B95" s="763" t="s">
        <v>830</v>
      </c>
      <c r="C95" s="742" t="s">
        <v>811</v>
      </c>
      <c r="D95" s="1012"/>
      <c r="E95" s="1013"/>
      <c r="F95" s="1013"/>
      <c r="G95" s="1012"/>
      <c r="H95" s="1012"/>
      <c r="I95" s="1012"/>
      <c r="J95" s="1014">
        <v>0</v>
      </c>
    </row>
    <row r="96" spans="1:10" ht="26.25" hidden="1" thickBot="1">
      <c r="A96" s="775">
        <v>1154000</v>
      </c>
      <c r="B96" s="763" t="s">
        <v>737</v>
      </c>
      <c r="C96" s="742" t="s">
        <v>812</v>
      </c>
      <c r="D96" s="1012"/>
      <c r="E96" s="1013"/>
      <c r="F96" s="1013"/>
      <c r="G96" s="1012"/>
      <c r="H96" s="1012"/>
      <c r="I96" s="1012"/>
      <c r="J96" s="1014">
        <v>0</v>
      </c>
    </row>
    <row r="97" spans="1:10" ht="26.25" hidden="1" thickBot="1">
      <c r="A97" s="760">
        <v>1155000</v>
      </c>
      <c r="B97" s="776" t="s">
        <v>1664</v>
      </c>
      <c r="C97" s="742" t="s">
        <v>727</v>
      </c>
      <c r="D97" s="1007"/>
      <c r="E97" s="1011"/>
      <c r="F97" s="1011"/>
      <c r="G97" s="1007"/>
      <c r="H97" s="1007"/>
      <c r="I97" s="1007"/>
      <c r="J97" s="1014">
        <v>0</v>
      </c>
    </row>
    <row r="98" spans="1:10" ht="26.25" hidden="1" thickBot="1">
      <c r="A98" s="1647">
        <v>1156000</v>
      </c>
      <c r="B98" s="778" t="s">
        <v>1665</v>
      </c>
      <c r="C98" s="746" t="s">
        <v>818</v>
      </c>
      <c r="D98" s="1154"/>
      <c r="E98" s="1491"/>
      <c r="F98" s="1491"/>
      <c r="G98" s="1154"/>
      <c r="H98" s="1154"/>
      <c r="I98" s="1154"/>
      <c r="J98" s="1014">
        <v>0</v>
      </c>
    </row>
    <row r="99" spans="1:10" ht="13.5" hidden="1" thickBot="1">
      <c r="A99" s="775">
        <v>1154700</v>
      </c>
      <c r="B99" s="962" t="s">
        <v>78</v>
      </c>
      <c r="C99" s="746" t="s">
        <v>79</v>
      </c>
      <c r="D99" s="1007"/>
      <c r="E99" s="1774">
        <v>0</v>
      </c>
      <c r="F99" s="1488">
        <f>D99+E99</f>
        <v>0</v>
      </c>
      <c r="G99" s="1149">
        <v>0</v>
      </c>
      <c r="H99" s="1149">
        <v>0</v>
      </c>
      <c r="I99" s="1149">
        <v>0</v>
      </c>
      <c r="J99" s="1008">
        <f>F99</f>
        <v>0</v>
      </c>
    </row>
    <row r="100" spans="1:10" ht="13.5" hidden="1" thickBot="1">
      <c r="A100" s="732">
        <v>1160000</v>
      </c>
      <c r="B100" s="780" t="s">
        <v>819</v>
      </c>
      <c r="C100" s="734" t="s">
        <v>358</v>
      </c>
      <c r="D100" s="1010">
        <v>0</v>
      </c>
      <c r="E100" s="1021">
        <v>0</v>
      </c>
      <c r="F100" s="1021">
        <v>0</v>
      </c>
      <c r="G100" s="1010">
        <v>0</v>
      </c>
      <c r="H100" s="1010">
        <v>0</v>
      </c>
      <c r="I100" s="1010">
        <v>0</v>
      </c>
      <c r="J100" s="1014">
        <v>0</v>
      </c>
    </row>
    <row r="101" spans="1:10" ht="51.75" hidden="1" thickBot="1">
      <c r="A101" s="760">
        <v>1161000</v>
      </c>
      <c r="B101" s="782" t="s">
        <v>206</v>
      </c>
      <c r="C101" s="783" t="s">
        <v>358</v>
      </c>
      <c r="D101" s="1007">
        <v>0</v>
      </c>
      <c r="E101" s="1011">
        <v>0</v>
      </c>
      <c r="F101" s="1011">
        <v>0</v>
      </c>
      <c r="G101" s="1007">
        <v>0</v>
      </c>
      <c r="H101" s="1007">
        <v>0</v>
      </c>
      <c r="I101" s="1007">
        <v>0</v>
      </c>
      <c r="J101" s="1014">
        <v>0</v>
      </c>
    </row>
    <row r="102" spans="1:10" ht="39" hidden="1" thickBot="1">
      <c r="A102" s="760">
        <v>1161100</v>
      </c>
      <c r="B102" s="741" t="s">
        <v>1666</v>
      </c>
      <c r="C102" s="762">
        <v>471100</v>
      </c>
      <c r="D102" s="1007"/>
      <c r="E102" s="1011"/>
      <c r="F102" s="1011"/>
      <c r="G102" s="1007"/>
      <c r="H102" s="1007"/>
      <c r="I102" s="1007"/>
      <c r="J102" s="1014">
        <v>0</v>
      </c>
    </row>
    <row r="103" spans="1:10" ht="26.25" hidden="1" thickBot="1">
      <c r="A103" s="760">
        <v>1161200</v>
      </c>
      <c r="B103" s="776" t="s">
        <v>1667</v>
      </c>
      <c r="C103" s="762">
        <v>471200</v>
      </c>
      <c r="D103" s="1007"/>
      <c r="E103" s="1011"/>
      <c r="F103" s="1011"/>
      <c r="G103" s="1007"/>
      <c r="H103" s="1007"/>
      <c r="I103" s="1007"/>
      <c r="J103" s="1014">
        <v>0</v>
      </c>
    </row>
    <row r="104" spans="1:10" ht="2.25" hidden="1" customHeight="1" thickBot="1">
      <c r="A104" s="760">
        <v>1162000</v>
      </c>
      <c r="B104" s="782" t="s">
        <v>1125</v>
      </c>
      <c r="C104" s="783" t="s">
        <v>358</v>
      </c>
      <c r="D104" s="1007">
        <v>0</v>
      </c>
      <c r="E104" s="1011">
        <v>0</v>
      </c>
      <c r="F104" s="1011">
        <v>0</v>
      </c>
      <c r="G104" s="1007">
        <v>0</v>
      </c>
      <c r="H104" s="1007">
        <v>0</v>
      </c>
      <c r="I104" s="1007">
        <v>0</v>
      </c>
      <c r="J104" s="1014">
        <v>0</v>
      </c>
    </row>
    <row r="105" spans="1:10" ht="26.25" hidden="1" thickBot="1">
      <c r="A105" s="760">
        <v>1162100</v>
      </c>
      <c r="B105" s="776" t="s">
        <v>1668</v>
      </c>
      <c r="C105" s="742" t="s">
        <v>130</v>
      </c>
      <c r="D105" s="1007"/>
      <c r="E105" s="1011"/>
      <c r="F105" s="1011"/>
      <c r="G105" s="1007"/>
      <c r="H105" s="1007"/>
      <c r="I105" s="1007"/>
      <c r="J105" s="1014">
        <v>0</v>
      </c>
    </row>
    <row r="106" spans="1:10" ht="13.5" hidden="1" thickBot="1">
      <c r="A106" s="760">
        <v>1162200</v>
      </c>
      <c r="B106" s="776" t="s">
        <v>1669</v>
      </c>
      <c r="C106" s="742" t="s">
        <v>24</v>
      </c>
      <c r="D106" s="1007"/>
      <c r="E106" s="1011"/>
      <c r="F106" s="1011"/>
      <c r="G106" s="1007"/>
      <c r="H106" s="1007"/>
      <c r="I106" s="1007"/>
      <c r="J106" s="1014">
        <v>0</v>
      </c>
    </row>
    <row r="107" spans="1:10" ht="26.25" hidden="1" thickBot="1">
      <c r="A107" s="760">
        <v>1162300</v>
      </c>
      <c r="B107" s="776" t="s">
        <v>1670</v>
      </c>
      <c r="C107" s="742" t="s">
        <v>26</v>
      </c>
      <c r="D107" s="1007"/>
      <c r="E107" s="1011"/>
      <c r="F107" s="1011"/>
      <c r="G107" s="1007"/>
      <c r="H107" s="1007"/>
      <c r="I107" s="1007"/>
      <c r="J107" s="1014">
        <v>0</v>
      </c>
    </row>
    <row r="108" spans="1:10" ht="13.5" hidden="1" thickBot="1">
      <c r="A108" s="760">
        <v>1162400</v>
      </c>
      <c r="B108" s="776" t="s">
        <v>1671</v>
      </c>
      <c r="C108" s="742" t="s">
        <v>832</v>
      </c>
      <c r="D108" s="1007"/>
      <c r="E108" s="1011"/>
      <c r="F108" s="1011"/>
      <c r="G108" s="1007"/>
      <c r="H108" s="1007"/>
      <c r="I108" s="1007"/>
      <c r="J108" s="1014">
        <v>0</v>
      </c>
    </row>
    <row r="109" spans="1:10" ht="26.25" hidden="1" thickBot="1">
      <c r="A109" s="760">
        <v>1162500</v>
      </c>
      <c r="B109" s="776" t="s">
        <v>1672</v>
      </c>
      <c r="C109" s="742" t="s">
        <v>834</v>
      </c>
      <c r="D109" s="1007"/>
      <c r="E109" s="1011"/>
      <c r="F109" s="1011"/>
      <c r="G109" s="1007"/>
      <c r="H109" s="1007"/>
      <c r="I109" s="1007"/>
      <c r="J109" s="1014">
        <v>0</v>
      </c>
    </row>
    <row r="110" spans="1:10" ht="13.5" hidden="1" thickBot="1">
      <c r="A110" s="760">
        <v>1162600</v>
      </c>
      <c r="B110" s="776" t="s">
        <v>1673</v>
      </c>
      <c r="C110" s="742" t="s">
        <v>511</v>
      </c>
      <c r="D110" s="1007"/>
      <c r="E110" s="1011"/>
      <c r="F110" s="1011"/>
      <c r="G110" s="1007"/>
      <c r="H110" s="1007"/>
      <c r="I110" s="1007"/>
      <c r="J110" s="1014">
        <v>0</v>
      </c>
    </row>
    <row r="111" spans="1:10" ht="26.25" hidden="1" thickBot="1">
      <c r="A111" s="760">
        <v>1162700</v>
      </c>
      <c r="B111" s="741" t="s">
        <v>1674</v>
      </c>
      <c r="C111" s="742" t="s">
        <v>513</v>
      </c>
      <c r="D111" s="1007">
        <v>0</v>
      </c>
      <c r="E111" s="1011">
        <v>0</v>
      </c>
      <c r="F111" s="1011">
        <f>D111+E111</f>
        <v>0</v>
      </c>
      <c r="G111" s="1007">
        <v>0</v>
      </c>
      <c r="H111" s="1007">
        <v>0</v>
      </c>
      <c r="I111" s="1011">
        <v>0</v>
      </c>
      <c r="J111" s="1008">
        <f>F111</f>
        <v>0</v>
      </c>
    </row>
    <row r="112" spans="1:10" ht="13.5" hidden="1" thickBot="1">
      <c r="A112" s="760">
        <v>1162800</v>
      </c>
      <c r="B112" s="776" t="s">
        <v>1675</v>
      </c>
      <c r="C112" s="742" t="s">
        <v>872</v>
      </c>
      <c r="D112" s="1022"/>
      <c r="E112" s="1023"/>
      <c r="F112" s="1022"/>
      <c r="G112" s="1022"/>
      <c r="H112" s="1022"/>
      <c r="I112" s="1022"/>
      <c r="J112" s="1014">
        <v>0</v>
      </c>
    </row>
    <row r="113" spans="1:10" ht="13.5" hidden="1" thickBot="1">
      <c r="A113" s="785">
        <v>1162900</v>
      </c>
      <c r="B113" s="778" t="s">
        <v>1676</v>
      </c>
      <c r="C113" s="746" t="s">
        <v>874</v>
      </c>
      <c r="D113" s="1024"/>
      <c r="E113" s="1025"/>
      <c r="F113" s="1024"/>
      <c r="G113" s="1024"/>
      <c r="H113" s="1024"/>
      <c r="I113" s="1024"/>
      <c r="J113" s="1014">
        <v>0</v>
      </c>
    </row>
    <row r="114" spans="1:10" ht="13.5" hidden="1" thickBot="1">
      <c r="A114" s="787">
        <v>1170000</v>
      </c>
      <c r="B114" s="788" t="s">
        <v>875</v>
      </c>
      <c r="C114" s="789" t="s">
        <v>358</v>
      </c>
      <c r="D114" s="1026">
        <v>0</v>
      </c>
      <c r="E114" s="1027">
        <v>0</v>
      </c>
      <c r="F114" s="1026">
        <f>F121</f>
        <v>0</v>
      </c>
      <c r="G114" s="1026">
        <f>G121</f>
        <v>0</v>
      </c>
      <c r="H114" s="1026">
        <f>H121</f>
        <v>0</v>
      </c>
      <c r="I114" s="1026">
        <f>I121</f>
        <v>0</v>
      </c>
      <c r="J114" s="1014">
        <f>F114</f>
        <v>0</v>
      </c>
    </row>
    <row r="115" spans="1:10" ht="39" hidden="1" thickBot="1">
      <c r="A115" s="791">
        <v>1171000</v>
      </c>
      <c r="B115" s="792" t="s">
        <v>215</v>
      </c>
      <c r="C115" s="734" t="s">
        <v>358</v>
      </c>
      <c r="D115" s="1028">
        <v>0</v>
      </c>
      <c r="E115" s="1029">
        <v>0</v>
      </c>
      <c r="F115" s="1028">
        <v>0</v>
      </c>
      <c r="G115" s="1028">
        <v>0</v>
      </c>
      <c r="H115" s="1028">
        <v>0</v>
      </c>
      <c r="I115" s="1028">
        <v>0</v>
      </c>
      <c r="J115" s="1014">
        <v>0</v>
      </c>
    </row>
    <row r="116" spans="1:10" ht="39" hidden="1" thickBot="1">
      <c r="A116" s="791">
        <v>1171100</v>
      </c>
      <c r="B116" s="741" t="s">
        <v>1677</v>
      </c>
      <c r="C116" s="738" t="s">
        <v>479</v>
      </c>
      <c r="D116" s="1022"/>
      <c r="E116" s="1023"/>
      <c r="F116" s="1022"/>
      <c r="G116" s="1022"/>
      <c r="H116" s="1022"/>
      <c r="I116" s="1022"/>
      <c r="J116" s="1014">
        <v>0</v>
      </c>
    </row>
    <row r="117" spans="1:10" ht="26.25" hidden="1" thickBot="1">
      <c r="A117" s="791">
        <v>1171200</v>
      </c>
      <c r="B117" s="776" t="s">
        <v>1678</v>
      </c>
      <c r="C117" s="794" t="s">
        <v>352</v>
      </c>
      <c r="D117" s="1022"/>
      <c r="E117" s="1023">
        <v>0</v>
      </c>
      <c r="F117" s="1022"/>
      <c r="G117" s="1022"/>
      <c r="H117" s="1022"/>
      <c r="I117" s="1022"/>
      <c r="J117" s="1014">
        <v>0</v>
      </c>
    </row>
    <row r="118" spans="1:10" ht="51" hidden="1">
      <c r="A118" s="760">
        <v>1172000</v>
      </c>
      <c r="B118" s="795" t="s">
        <v>1017</v>
      </c>
      <c r="C118" s="771" t="s">
        <v>358</v>
      </c>
      <c r="D118" s="1026">
        <v>0</v>
      </c>
      <c r="E118" s="1027">
        <v>0</v>
      </c>
      <c r="F118" s="1026">
        <v>0</v>
      </c>
      <c r="G118" s="1026">
        <v>0</v>
      </c>
      <c r="H118" s="1026">
        <v>0</v>
      </c>
      <c r="I118" s="1026">
        <v>0</v>
      </c>
      <c r="J118" s="1026">
        <v>0</v>
      </c>
    </row>
    <row r="119" spans="1:10" hidden="1">
      <c r="A119" s="760">
        <v>1172100</v>
      </c>
      <c r="B119" s="763" t="s">
        <v>1102</v>
      </c>
      <c r="C119" s="738" t="s">
        <v>1018</v>
      </c>
      <c r="D119" s="1022"/>
      <c r="E119" s="1023"/>
      <c r="F119" s="1022"/>
      <c r="G119" s="1022"/>
      <c r="H119" s="1022"/>
      <c r="I119" s="1022"/>
      <c r="J119" s="1022"/>
    </row>
    <row r="120" spans="1:10" hidden="1">
      <c r="A120" s="760">
        <v>1172200</v>
      </c>
      <c r="B120" s="763" t="s">
        <v>1103</v>
      </c>
      <c r="C120" s="796">
        <v>482200</v>
      </c>
      <c r="D120" s="1022"/>
      <c r="E120" s="1023"/>
      <c r="F120" s="1022"/>
      <c r="G120" s="1022"/>
      <c r="H120" s="1022"/>
      <c r="I120" s="1022"/>
      <c r="J120" s="1022"/>
    </row>
    <row r="121" spans="1:10" hidden="1">
      <c r="A121" s="760">
        <v>1172300</v>
      </c>
      <c r="B121" s="776" t="s">
        <v>1679</v>
      </c>
      <c r="C121" s="742" t="s">
        <v>1020</v>
      </c>
      <c r="D121" s="1022">
        <v>0</v>
      </c>
      <c r="E121" s="1023">
        <v>0</v>
      </c>
      <c r="F121" s="1022">
        <f>D121+E121</f>
        <v>0</v>
      </c>
      <c r="G121" s="1022"/>
      <c r="H121" s="1022"/>
      <c r="I121" s="1022">
        <v>0</v>
      </c>
      <c r="J121" s="1022">
        <f>F121</f>
        <v>0</v>
      </c>
    </row>
    <row r="122" spans="1:10" ht="38.25" hidden="1">
      <c r="A122" s="760">
        <v>1172400</v>
      </c>
      <c r="B122" s="797" t="s">
        <v>1680</v>
      </c>
      <c r="C122" s="742" t="s">
        <v>125</v>
      </c>
      <c r="D122" s="1028"/>
      <c r="E122" s="1029"/>
      <c r="F122" s="1028"/>
      <c r="G122" s="1028"/>
      <c r="H122" s="1028"/>
      <c r="I122" s="1028"/>
      <c r="J122" s="1028"/>
    </row>
    <row r="123" spans="1:10" ht="25.5">
      <c r="A123" s="760">
        <v>1173000</v>
      </c>
      <c r="B123" s="795" t="s">
        <v>126</v>
      </c>
      <c r="C123" s="771" t="s">
        <v>358</v>
      </c>
      <c r="D123" s="1028">
        <v>0</v>
      </c>
      <c r="E123" s="1029">
        <v>0</v>
      </c>
      <c r="F123" s="1028">
        <v>0</v>
      </c>
      <c r="G123" s="1028">
        <v>0</v>
      </c>
      <c r="H123" s="1028">
        <v>0</v>
      </c>
      <c r="I123" s="1028">
        <v>0</v>
      </c>
      <c r="J123" s="1028">
        <v>0</v>
      </c>
    </row>
    <row r="124" spans="1:10" ht="25.5" hidden="1">
      <c r="A124" s="791">
        <v>1173100</v>
      </c>
      <c r="B124" s="798" t="s">
        <v>127</v>
      </c>
      <c r="C124" s="742" t="s">
        <v>1088</v>
      </c>
      <c r="D124" s="1028"/>
      <c r="E124" s="1029"/>
      <c r="F124" s="1028"/>
      <c r="G124" s="1028"/>
      <c r="H124" s="1028"/>
      <c r="I124" s="1028"/>
      <c r="J124" s="1028"/>
    </row>
    <row r="125" spans="1:10" ht="38.25" hidden="1">
      <c r="A125" s="791">
        <v>1174000</v>
      </c>
      <c r="B125" s="795" t="s">
        <v>1089</v>
      </c>
      <c r="C125" s="771" t="s">
        <v>358</v>
      </c>
      <c r="D125" s="1028">
        <v>0</v>
      </c>
      <c r="E125" s="1029">
        <v>0</v>
      </c>
      <c r="F125" s="1028">
        <v>0</v>
      </c>
      <c r="G125" s="1028">
        <v>0</v>
      </c>
      <c r="H125" s="1028">
        <v>0</v>
      </c>
      <c r="I125" s="1028">
        <v>0</v>
      </c>
      <c r="J125" s="1028">
        <v>0</v>
      </c>
    </row>
    <row r="126" spans="1:10" ht="25.5" hidden="1">
      <c r="A126" s="791">
        <v>1174100</v>
      </c>
      <c r="B126" s="798" t="s">
        <v>1104</v>
      </c>
      <c r="C126" s="742" t="s">
        <v>1090</v>
      </c>
      <c r="D126" s="1028"/>
      <c r="E126" s="1029"/>
      <c r="F126" s="1028"/>
      <c r="G126" s="1028"/>
      <c r="H126" s="1028"/>
      <c r="I126" s="1028"/>
      <c r="J126" s="1028"/>
    </row>
    <row r="127" spans="1:10" ht="25.5" hidden="1">
      <c r="A127" s="791">
        <v>1174200</v>
      </c>
      <c r="B127" s="797" t="s">
        <v>1681</v>
      </c>
      <c r="C127" s="742" t="s">
        <v>447</v>
      </c>
      <c r="D127" s="1028"/>
      <c r="E127" s="1029"/>
      <c r="F127" s="1028"/>
      <c r="G127" s="1028"/>
      <c r="H127" s="1028"/>
      <c r="I127" s="1028"/>
      <c r="J127" s="1028"/>
    </row>
    <row r="128" spans="1:10" ht="51" hidden="1">
      <c r="A128" s="791">
        <v>1175000</v>
      </c>
      <c r="B128" s="795" t="s">
        <v>558</v>
      </c>
      <c r="C128" s="771" t="s">
        <v>358</v>
      </c>
      <c r="D128" s="1028">
        <v>0</v>
      </c>
      <c r="E128" s="1029">
        <v>0</v>
      </c>
      <c r="F128" s="1028">
        <v>0</v>
      </c>
      <c r="G128" s="1028">
        <v>0</v>
      </c>
      <c r="H128" s="1028">
        <v>0</v>
      </c>
      <c r="I128" s="1028">
        <v>0</v>
      </c>
      <c r="J128" s="1028">
        <v>0</v>
      </c>
    </row>
    <row r="129" spans="1:14" ht="38.25" hidden="1">
      <c r="A129" s="791">
        <v>1175100</v>
      </c>
      <c r="B129" s="797" t="s">
        <v>1682</v>
      </c>
      <c r="C129" s="742" t="s">
        <v>227</v>
      </c>
      <c r="D129" s="1028"/>
      <c r="E129" s="1029"/>
      <c r="F129" s="1028"/>
      <c r="G129" s="1028"/>
      <c r="H129" s="1028"/>
      <c r="I129" s="1028"/>
      <c r="J129" s="1028"/>
    </row>
    <row r="130" spans="1:14" hidden="1">
      <c r="A130" s="791">
        <v>1176000</v>
      </c>
      <c r="B130" s="795" t="s">
        <v>228</v>
      </c>
      <c r="C130" s="771" t="s">
        <v>358</v>
      </c>
      <c r="D130" s="1028">
        <v>0</v>
      </c>
      <c r="E130" s="1029">
        <v>0</v>
      </c>
      <c r="F130" s="1028">
        <v>0</v>
      </c>
      <c r="G130" s="1028">
        <v>0</v>
      </c>
      <c r="H130" s="1028">
        <v>0</v>
      </c>
      <c r="I130" s="1028">
        <v>0</v>
      </c>
      <c r="J130" s="1028">
        <v>0</v>
      </c>
    </row>
    <row r="131" spans="1:14" hidden="1">
      <c r="A131" s="791">
        <v>1176100</v>
      </c>
      <c r="B131" s="797" t="s">
        <v>1683</v>
      </c>
      <c r="C131" s="742" t="s">
        <v>8</v>
      </c>
      <c r="D131" s="1028"/>
      <c r="E131" s="1029"/>
      <c r="F131" s="1028"/>
      <c r="G131" s="1028"/>
      <c r="H131" s="1028"/>
      <c r="I131" s="1028"/>
      <c r="J131" s="1028"/>
    </row>
    <row r="132" spans="1:14">
      <c r="A132" s="791">
        <v>1177000</v>
      </c>
      <c r="B132" s="795" t="s">
        <v>587</v>
      </c>
      <c r="C132" s="771" t="s">
        <v>358</v>
      </c>
      <c r="D132" s="1028">
        <v>0</v>
      </c>
      <c r="E132" s="1029">
        <v>0</v>
      </c>
      <c r="F132" s="1028">
        <v>0</v>
      </c>
      <c r="G132" s="1028">
        <v>0</v>
      </c>
      <c r="H132" s="1028">
        <v>0</v>
      </c>
      <c r="I132" s="1028">
        <v>0</v>
      </c>
      <c r="J132" s="1028">
        <v>0</v>
      </c>
    </row>
    <row r="133" spans="1:14" ht="13.5" thickBot="1">
      <c r="A133" s="785">
        <v>1177100</v>
      </c>
      <c r="B133" s="799" t="s">
        <v>1684</v>
      </c>
      <c r="C133" s="746" t="s">
        <v>259</v>
      </c>
      <c r="D133" s="1030"/>
      <c r="E133" s="1031"/>
      <c r="F133" s="1030"/>
      <c r="G133" s="1030"/>
      <c r="H133" s="1030"/>
      <c r="I133" s="1030"/>
      <c r="J133" s="1030"/>
    </row>
    <row r="134" spans="1:14" ht="13.5" thickBot="1">
      <c r="A134" s="801" t="s">
        <v>260</v>
      </c>
      <c r="B134" s="802" t="s">
        <v>261</v>
      </c>
      <c r="C134" s="803"/>
      <c r="D134" s="1032"/>
      <c r="E134" s="1033"/>
      <c r="F134" s="1032"/>
      <c r="G134" s="1032"/>
      <c r="H134" s="1032"/>
      <c r="I134" s="1032"/>
      <c r="J134" s="1032"/>
    </row>
    <row r="135" spans="1:14" ht="26.25" thickBot="1">
      <c r="A135" s="805" t="s">
        <v>262</v>
      </c>
      <c r="B135" s="806" t="s">
        <v>648</v>
      </c>
      <c r="C135" s="807" t="s">
        <v>358</v>
      </c>
      <c r="D135" s="1032">
        <f>D138</f>
        <v>0</v>
      </c>
      <c r="E135" s="1033">
        <v>0</v>
      </c>
      <c r="F135" s="1032">
        <f>F138</f>
        <v>0</v>
      </c>
      <c r="G135" s="1032">
        <f>G138</f>
        <v>0</v>
      </c>
      <c r="H135" s="1032">
        <f>H138</f>
        <v>0</v>
      </c>
      <c r="I135" s="1032">
        <f>I138</f>
        <v>0</v>
      </c>
      <c r="J135" s="1032">
        <f>F135</f>
        <v>0</v>
      </c>
    </row>
    <row r="136" spans="1:14" ht="13.5" thickBot="1">
      <c r="A136" s="808"/>
      <c r="B136" s="809" t="s">
        <v>649</v>
      </c>
      <c r="C136" s="810"/>
      <c r="D136" s="1775"/>
      <c r="E136" s="1776"/>
      <c r="F136" s="1775"/>
      <c r="G136" s="1775"/>
      <c r="H136" s="1775"/>
      <c r="I136" s="1775"/>
      <c r="J136" s="1775"/>
    </row>
    <row r="137" spans="1:14">
      <c r="A137" s="801" t="s">
        <v>260</v>
      </c>
      <c r="B137" s="802" t="s">
        <v>261</v>
      </c>
      <c r="C137" s="812"/>
      <c r="D137" s="1777"/>
      <c r="E137" s="1778"/>
      <c r="F137" s="1777"/>
      <c r="G137" s="1777"/>
      <c r="H137" s="1777"/>
      <c r="I137" s="1777"/>
      <c r="J137" s="1777"/>
    </row>
    <row r="138" spans="1:14" ht="20.25" customHeight="1">
      <c r="A138" s="814" t="s">
        <v>650</v>
      </c>
      <c r="B138" s="815" t="s">
        <v>651</v>
      </c>
      <c r="C138" s="816" t="s">
        <v>358</v>
      </c>
      <c r="D138" s="1036">
        <f>D144+D140</f>
        <v>0</v>
      </c>
      <c r="E138" s="1037">
        <v>0</v>
      </c>
      <c r="F138" s="1036">
        <f>F141+F140+F144</f>
        <v>0</v>
      </c>
      <c r="G138" s="1036">
        <f>G140+G144</f>
        <v>0</v>
      </c>
      <c r="H138" s="1036">
        <f>H140+H144</f>
        <v>0</v>
      </c>
      <c r="I138" s="1036">
        <f>I140+I144</f>
        <v>0</v>
      </c>
      <c r="J138" s="1036">
        <f>J140</f>
        <v>0</v>
      </c>
    </row>
    <row r="139" spans="1:14">
      <c r="A139" s="818" t="s">
        <v>652</v>
      </c>
      <c r="B139" s="797" t="s">
        <v>1685</v>
      </c>
      <c r="C139" s="819" t="s">
        <v>987</v>
      </c>
      <c r="D139" s="1028"/>
      <c r="E139" s="1029"/>
      <c r="F139" s="1028"/>
      <c r="G139" s="1028"/>
      <c r="H139" s="1028"/>
      <c r="I139" s="1028"/>
      <c r="J139" s="1028"/>
    </row>
    <row r="140" spans="1:14" ht="27.75" customHeight="1">
      <c r="A140" s="818" t="s">
        <v>988</v>
      </c>
      <c r="B140" s="797" t="s">
        <v>1686</v>
      </c>
      <c r="C140" s="881" t="s">
        <v>965</v>
      </c>
      <c r="D140" s="1488">
        <v>0</v>
      </c>
      <c r="E140" s="1488">
        <v>0</v>
      </c>
      <c r="F140" s="1488">
        <f>D140+E140</f>
        <v>0</v>
      </c>
      <c r="G140" s="1149"/>
      <c r="H140" s="1149"/>
      <c r="I140" s="1149"/>
      <c r="J140" s="1149">
        <f>F140</f>
        <v>0</v>
      </c>
      <c r="K140" s="2633"/>
      <c r="L140" s="2629"/>
      <c r="M140" s="2629"/>
      <c r="N140" s="2629"/>
    </row>
    <row r="141" spans="1:14" ht="25.5">
      <c r="A141" s="818" t="s">
        <v>966</v>
      </c>
      <c r="B141" s="797" t="s">
        <v>1687</v>
      </c>
      <c r="C141" s="819" t="s">
        <v>968</v>
      </c>
      <c r="D141" s="1028">
        <v>0</v>
      </c>
      <c r="E141" s="1028">
        <v>0</v>
      </c>
      <c r="F141" s="1028">
        <f>D141+E141</f>
        <v>0</v>
      </c>
      <c r="G141" s="1028">
        <v>0</v>
      </c>
      <c r="H141" s="1028">
        <v>0</v>
      </c>
      <c r="I141" s="1028">
        <v>0</v>
      </c>
      <c r="J141" s="1028">
        <f>F141</f>
        <v>0</v>
      </c>
    </row>
    <row r="142" spans="1:14" ht="0.75" customHeight="1">
      <c r="A142" s="818" t="s">
        <v>969</v>
      </c>
      <c r="B142" s="797" t="s">
        <v>1688</v>
      </c>
      <c r="C142" s="819" t="s">
        <v>1099</v>
      </c>
      <c r="D142" s="1028"/>
      <c r="E142" s="1028"/>
      <c r="F142" s="1028"/>
      <c r="G142" s="1028"/>
      <c r="H142" s="1028"/>
      <c r="I142" s="1028"/>
      <c r="J142" s="1028"/>
    </row>
    <row r="143" spans="1:14" hidden="1">
      <c r="A143" s="818" t="s">
        <v>138</v>
      </c>
      <c r="B143" s="798" t="s">
        <v>139</v>
      </c>
      <c r="C143" s="819" t="s">
        <v>140</v>
      </c>
      <c r="D143" s="1028"/>
      <c r="E143" s="1028"/>
      <c r="F143" s="1028"/>
      <c r="G143" s="1028"/>
      <c r="H143" s="1028"/>
      <c r="I143" s="1028"/>
      <c r="J143" s="1028"/>
    </row>
    <row r="144" spans="1:14" hidden="1">
      <c r="A144" s="818" t="s">
        <v>141</v>
      </c>
      <c r="B144" s="797" t="s">
        <v>1689</v>
      </c>
      <c r="C144" s="819" t="s">
        <v>897</v>
      </c>
      <c r="D144" s="1028">
        <v>0</v>
      </c>
      <c r="E144" s="1029">
        <v>0</v>
      </c>
      <c r="F144" s="1028">
        <f>D144+E144</f>
        <v>0</v>
      </c>
      <c r="G144" s="1028"/>
      <c r="H144" s="1028"/>
      <c r="I144" s="1028"/>
      <c r="J144" s="1028">
        <f>F144</f>
        <v>0</v>
      </c>
    </row>
    <row r="145" spans="1:10" hidden="1">
      <c r="A145" s="818" t="s">
        <v>898</v>
      </c>
      <c r="B145" s="797" t="s">
        <v>1690</v>
      </c>
      <c r="C145" s="819" t="s">
        <v>900</v>
      </c>
      <c r="D145" s="1028"/>
      <c r="E145" s="1028"/>
      <c r="F145" s="1028"/>
      <c r="G145" s="1028"/>
      <c r="H145" s="1028"/>
      <c r="I145" s="1028"/>
      <c r="J145" s="1028"/>
    </row>
    <row r="146" spans="1:10" hidden="1">
      <c r="A146" s="818" t="s">
        <v>655</v>
      </c>
      <c r="B146" s="797" t="s">
        <v>1691</v>
      </c>
      <c r="C146" s="819" t="s">
        <v>657</v>
      </c>
      <c r="D146" s="1028"/>
      <c r="E146" s="1028"/>
      <c r="F146" s="1028"/>
      <c r="G146" s="1028"/>
      <c r="H146" s="1028"/>
      <c r="I146" s="1028"/>
      <c r="J146" s="1028"/>
    </row>
    <row r="147" spans="1:10" hidden="1">
      <c r="A147" s="818" t="s">
        <v>658</v>
      </c>
      <c r="B147" s="795" t="s">
        <v>659</v>
      </c>
      <c r="C147" s="820" t="s">
        <v>358</v>
      </c>
      <c r="D147" s="1028">
        <v>0</v>
      </c>
      <c r="E147" s="1028">
        <v>0</v>
      </c>
      <c r="F147" s="1028">
        <v>0</v>
      </c>
      <c r="G147" s="1028">
        <v>0</v>
      </c>
      <c r="H147" s="1028">
        <v>0</v>
      </c>
      <c r="I147" s="1028">
        <v>0</v>
      </c>
      <c r="J147" s="1028">
        <v>0</v>
      </c>
    </row>
    <row r="148" spans="1:10" hidden="1">
      <c r="A148" s="818" t="s">
        <v>660</v>
      </c>
      <c r="B148" s="798" t="s">
        <v>661</v>
      </c>
      <c r="C148" s="819" t="s">
        <v>662</v>
      </c>
      <c r="D148" s="1028"/>
      <c r="E148" s="1028"/>
      <c r="F148" s="1028"/>
      <c r="G148" s="1028"/>
      <c r="H148" s="1028"/>
      <c r="I148" s="1028"/>
      <c r="J148" s="1028"/>
    </row>
    <row r="149" spans="1:10" hidden="1">
      <c r="A149" s="818" t="s">
        <v>663</v>
      </c>
      <c r="B149" s="798" t="s">
        <v>664</v>
      </c>
      <c r="C149" s="819" t="s">
        <v>665</v>
      </c>
      <c r="D149" s="1028"/>
      <c r="E149" s="1028"/>
      <c r="F149" s="1028"/>
      <c r="G149" s="1028"/>
      <c r="H149" s="1028"/>
      <c r="I149" s="1028"/>
      <c r="J149" s="1028"/>
    </row>
    <row r="150" spans="1:10" ht="25.5" hidden="1">
      <c r="A150" s="818" t="s">
        <v>666</v>
      </c>
      <c r="B150" s="797" t="s">
        <v>1692</v>
      </c>
      <c r="C150" s="819" t="s">
        <v>314</v>
      </c>
      <c r="D150" s="1028"/>
      <c r="E150" s="1028"/>
      <c r="F150" s="1028"/>
      <c r="G150" s="1028"/>
      <c r="H150" s="1028"/>
      <c r="I150" s="1028"/>
      <c r="J150" s="1028"/>
    </row>
    <row r="151" spans="1:10" hidden="1">
      <c r="A151" s="818" t="s">
        <v>315</v>
      </c>
      <c r="B151" s="797" t="s">
        <v>1693</v>
      </c>
      <c r="C151" s="819" t="s">
        <v>317</v>
      </c>
      <c r="D151" s="1028"/>
      <c r="E151" s="1028"/>
      <c r="F151" s="1028"/>
      <c r="G151" s="1028"/>
      <c r="H151" s="1028"/>
      <c r="I151" s="1028"/>
      <c r="J151" s="1028"/>
    </row>
    <row r="152" spans="1:10" hidden="1">
      <c r="A152" s="818" t="s">
        <v>318</v>
      </c>
      <c r="B152" s="795" t="s">
        <v>319</v>
      </c>
      <c r="C152" s="820" t="s">
        <v>358</v>
      </c>
      <c r="D152" s="1028">
        <v>0</v>
      </c>
      <c r="E152" s="1028">
        <v>0</v>
      </c>
      <c r="F152" s="1028">
        <v>0</v>
      </c>
      <c r="G152" s="1028">
        <v>0</v>
      </c>
      <c r="H152" s="1028">
        <v>0</v>
      </c>
      <c r="I152" s="1028">
        <v>0</v>
      </c>
      <c r="J152" s="1028">
        <v>0</v>
      </c>
    </row>
    <row r="153" spans="1:10" hidden="1">
      <c r="A153" s="818" t="s">
        <v>320</v>
      </c>
      <c r="B153" s="798" t="s">
        <v>1105</v>
      </c>
      <c r="C153" s="819" t="s">
        <v>321</v>
      </c>
      <c r="D153" s="1028"/>
      <c r="E153" s="1028"/>
      <c r="F153" s="1028"/>
      <c r="G153" s="1028"/>
      <c r="H153" s="1028"/>
      <c r="I153" s="1028"/>
      <c r="J153" s="1028"/>
    </row>
    <row r="154" spans="1:10" hidden="1">
      <c r="A154" s="821" t="s">
        <v>322</v>
      </c>
      <c r="B154" s="822" t="s">
        <v>323</v>
      </c>
      <c r="C154" s="820" t="s">
        <v>358</v>
      </c>
      <c r="D154" s="1028">
        <v>0</v>
      </c>
      <c r="E154" s="1028">
        <v>0</v>
      </c>
      <c r="F154" s="1028">
        <v>0</v>
      </c>
      <c r="G154" s="1028">
        <v>0</v>
      </c>
      <c r="H154" s="1028">
        <v>0</v>
      </c>
      <c r="I154" s="1028">
        <v>0</v>
      </c>
      <c r="J154" s="1028">
        <v>0</v>
      </c>
    </row>
    <row r="155" spans="1:10" hidden="1">
      <c r="A155" s="818" t="s">
        <v>324</v>
      </c>
      <c r="B155" s="798" t="s">
        <v>1106</v>
      </c>
      <c r="C155" s="819" t="s">
        <v>325</v>
      </c>
      <c r="D155" s="1028"/>
      <c r="E155" s="1028"/>
      <c r="F155" s="1028"/>
      <c r="G155" s="1028"/>
      <c r="H155" s="1028"/>
      <c r="I155" s="1028"/>
      <c r="J155" s="1028"/>
    </row>
    <row r="156" spans="1:10">
      <c r="A156" s="818" t="s">
        <v>326</v>
      </c>
      <c r="B156" s="798" t="s">
        <v>1107</v>
      </c>
      <c r="C156" s="819" t="s">
        <v>327</v>
      </c>
      <c r="D156" s="1028"/>
      <c r="E156" s="1028"/>
      <c r="F156" s="1028"/>
      <c r="G156" s="1028"/>
      <c r="H156" s="1028"/>
      <c r="I156" s="1028"/>
      <c r="J156" s="1028"/>
    </row>
    <row r="157" spans="1:10">
      <c r="A157" s="818" t="s">
        <v>328</v>
      </c>
      <c r="B157" s="797" t="s">
        <v>1694</v>
      </c>
      <c r="C157" s="819" t="s">
        <v>330</v>
      </c>
      <c r="D157" s="1028"/>
      <c r="E157" s="1028"/>
      <c r="F157" s="1028"/>
      <c r="G157" s="1028"/>
      <c r="H157" s="1028"/>
      <c r="I157" s="1028"/>
      <c r="J157" s="1028"/>
    </row>
    <row r="158" spans="1:10" ht="13.5" thickBot="1">
      <c r="A158" s="823">
        <v>1244000</v>
      </c>
      <c r="B158" s="824" t="s">
        <v>1695</v>
      </c>
      <c r="C158" s="825" t="s">
        <v>1134</v>
      </c>
      <c r="D158" s="1038"/>
      <c r="E158" s="1038"/>
      <c r="F158" s="1038"/>
      <c r="G158" s="1038"/>
      <c r="H158" s="1038"/>
      <c r="I158" s="1038"/>
      <c r="J158" s="1038"/>
    </row>
    <row r="159" spans="1:10" ht="26.25" thickBot="1">
      <c r="A159" s="826">
        <v>1000000</v>
      </c>
      <c r="B159" s="827" t="s">
        <v>1135</v>
      </c>
      <c r="C159" s="828" t="s">
        <v>358</v>
      </c>
      <c r="D159" s="1779">
        <f>D32+D140+D144</f>
        <v>0</v>
      </c>
      <c r="E159" s="1779">
        <f>E32</f>
        <v>0</v>
      </c>
      <c r="F159" s="1779">
        <f>F32+F138</f>
        <v>0</v>
      </c>
      <c r="G159" s="1779">
        <f>G32+G138</f>
        <v>0</v>
      </c>
      <c r="H159" s="1779">
        <f>H32+H138</f>
        <v>0</v>
      </c>
      <c r="I159" s="1779">
        <f>I32+I135</f>
        <v>0</v>
      </c>
      <c r="J159" s="1780">
        <f>F159</f>
        <v>0</v>
      </c>
    </row>
    <row r="160" spans="1:10">
      <c r="A160" s="829"/>
      <c r="B160" s="830"/>
      <c r="C160" s="831"/>
      <c r="D160" s="678"/>
      <c r="E160" s="678"/>
      <c r="F160" s="678"/>
      <c r="G160" s="678"/>
      <c r="H160" s="678"/>
      <c r="I160" s="678"/>
      <c r="J160" s="678"/>
    </row>
    <row r="161" spans="1:10" ht="14.25">
      <c r="A161" s="2617"/>
      <c r="B161" s="2617"/>
      <c r="C161" s="2617"/>
      <c r="D161" s="2617"/>
      <c r="E161" s="2617"/>
      <c r="F161" s="2617"/>
      <c r="G161" s="2617"/>
      <c r="H161" s="2617"/>
      <c r="I161" s="2617"/>
      <c r="J161" s="2617"/>
    </row>
    <row r="162" spans="1:10" s="678" customFormat="1" ht="15.75" customHeight="1">
      <c r="A162" s="2594" t="s">
        <v>2261</v>
      </c>
      <c r="B162" s="2594"/>
      <c r="C162" s="2594"/>
      <c r="D162" s="2594"/>
      <c r="E162" s="2594"/>
      <c r="F162" s="2594"/>
      <c r="G162" s="2594"/>
      <c r="H162" s="2594"/>
      <c r="I162" s="2594"/>
      <c r="J162" s="2594"/>
    </row>
    <row r="163" spans="1:10">
      <c r="A163" s="2637" t="s">
        <v>1114</v>
      </c>
      <c r="B163" s="2637"/>
      <c r="C163" s="2637"/>
      <c r="D163" s="2637"/>
      <c r="E163" s="2637"/>
      <c r="F163" s="2637"/>
      <c r="G163" s="2637"/>
      <c r="H163" s="2637"/>
      <c r="I163" s="2637"/>
      <c r="J163" s="2637"/>
    </row>
    <row r="164" spans="1:10" ht="14.25">
      <c r="A164" s="832" t="s">
        <v>1696</v>
      </c>
      <c r="B164" s="832"/>
      <c r="C164" s="833"/>
      <c r="D164" s="832"/>
      <c r="E164" s="832"/>
      <c r="F164" s="832"/>
      <c r="G164" s="832" t="s">
        <v>1143</v>
      </c>
      <c r="H164" s="832"/>
      <c r="I164" s="832"/>
      <c r="J164" s="832"/>
    </row>
    <row r="165" spans="1:10" ht="14.25">
      <c r="A165" s="834" t="s">
        <v>1697</v>
      </c>
      <c r="B165" s="834"/>
      <c r="C165" s="834"/>
      <c r="D165" s="678"/>
      <c r="E165" s="675" t="s">
        <v>309</v>
      </c>
      <c r="F165" s="678"/>
      <c r="G165" s="675" t="s">
        <v>310</v>
      </c>
      <c r="H165" s="678"/>
      <c r="I165" s="678"/>
      <c r="J165" s="834"/>
    </row>
    <row r="166" spans="1:10" ht="14.25">
      <c r="A166" s="835"/>
      <c r="B166" s="835"/>
      <c r="C166" s="834"/>
      <c r="D166" s="835"/>
      <c r="E166" s="835"/>
      <c r="F166" s="835"/>
      <c r="G166" s="835"/>
      <c r="H166" s="835"/>
      <c r="I166" s="835"/>
      <c r="J166" s="835"/>
    </row>
    <row r="167" spans="1:10" ht="14.25">
      <c r="A167" s="832" t="s">
        <v>2075</v>
      </c>
      <c r="B167" s="832"/>
      <c r="C167" s="833"/>
      <c r="D167" s="832"/>
      <c r="E167" s="832"/>
      <c r="F167" s="832"/>
      <c r="G167" s="832" t="s">
        <v>1147</v>
      </c>
      <c r="H167" s="832"/>
      <c r="I167" s="832"/>
      <c r="J167" s="832"/>
    </row>
    <row r="168" spans="1:10" ht="14.25">
      <c r="A168" s="834" t="s">
        <v>1700</v>
      </c>
      <c r="B168" s="833" t="s">
        <v>642</v>
      </c>
      <c r="C168" s="836"/>
      <c r="D168" s="678"/>
      <c r="E168" s="675" t="s">
        <v>309</v>
      </c>
      <c r="F168" s="678"/>
      <c r="G168" s="675" t="s">
        <v>310</v>
      </c>
      <c r="H168" s="678"/>
      <c r="I168" s="678"/>
      <c r="J168" s="834"/>
    </row>
    <row r="169" spans="1:10">
      <c r="A169" s="688"/>
      <c r="B169" s="679"/>
      <c r="C169" s="689"/>
      <c r="D169" s="678"/>
      <c r="E169" s="678"/>
      <c r="F169" s="678"/>
      <c r="G169" s="678"/>
      <c r="H169" s="678"/>
      <c r="I169" s="678"/>
      <c r="J169" s="678"/>
    </row>
    <row r="170" spans="1:10">
      <c r="A170" s="688"/>
      <c r="B170" s="679"/>
      <c r="C170" s="689"/>
      <c r="D170" s="678"/>
      <c r="E170" s="678"/>
      <c r="F170" s="678"/>
      <c r="G170" s="678"/>
      <c r="H170" s="678"/>
      <c r="I170" s="678"/>
      <c r="J170" s="678"/>
    </row>
    <row r="171" spans="1:10">
      <c r="A171" s="688"/>
      <c r="B171" s="679"/>
      <c r="C171" s="689"/>
      <c r="D171" s="678"/>
      <c r="E171" s="678"/>
      <c r="F171" s="678"/>
      <c r="G171" s="678"/>
      <c r="H171" s="678"/>
      <c r="I171" s="678"/>
      <c r="J171" s="678"/>
    </row>
    <row r="172" spans="1:10">
      <c r="A172" s="688"/>
      <c r="B172" s="679"/>
      <c r="C172" s="689"/>
      <c r="D172" s="678"/>
      <c r="E172" s="678"/>
      <c r="F172" s="678"/>
      <c r="G172" s="678"/>
      <c r="H172" s="678"/>
      <c r="I172" s="678"/>
      <c r="J172" s="678"/>
    </row>
  </sheetData>
  <mergeCells count="17">
    <mergeCell ref="A13:J13"/>
    <mergeCell ref="F1:J1"/>
    <mergeCell ref="F3:J3"/>
    <mergeCell ref="A10:E10"/>
    <mergeCell ref="A11:E11"/>
    <mergeCell ref="A12:B12"/>
    <mergeCell ref="K140:N140"/>
    <mergeCell ref="A161:J161"/>
    <mergeCell ref="A162:J162"/>
    <mergeCell ref="A163:J163"/>
    <mergeCell ref="A14:J14"/>
    <mergeCell ref="A15:J15"/>
    <mergeCell ref="A16:E17"/>
    <mergeCell ref="F16:J17"/>
    <mergeCell ref="F23:J24"/>
    <mergeCell ref="F29:F30"/>
    <mergeCell ref="G29:J29"/>
  </mergeCells>
  <pageMargins left="0.25" right="0.25" top="0.75" bottom="0.75" header="0.3" footer="0.3"/>
  <pageSetup paperSize="9" orientation="landscape" horizontalDpi="120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N172"/>
  <sheetViews>
    <sheetView topLeftCell="A42" workbookViewId="0">
      <selection activeCell="A162" sqref="A162:XFD162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1.28515625" style="626" customWidth="1"/>
    <col min="5" max="5" width="12.5703125" style="626" customWidth="1"/>
    <col min="6" max="6" width="10.85546875" style="626" customWidth="1"/>
    <col min="7" max="7" width="12.85546875" style="626" customWidth="1"/>
    <col min="8" max="8" width="12" style="626" customWidth="1"/>
    <col min="9" max="9" width="12.28515625" style="626" customWidth="1"/>
    <col min="10" max="10" width="12.14062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8"/>
      <c r="B1" s="679"/>
      <c r="C1" s="680"/>
      <c r="D1" s="678"/>
      <c r="E1" s="681"/>
      <c r="F1" s="2598" t="s">
        <v>32</v>
      </c>
      <c r="G1" s="2598"/>
      <c r="H1" s="2598"/>
      <c r="I1" s="2598"/>
      <c r="J1" s="2598"/>
      <c r="K1" s="678"/>
      <c r="L1" s="678"/>
    </row>
    <row r="2" spans="1:12">
      <c r="A2" s="678"/>
      <c r="B2" s="679"/>
      <c r="C2" s="680"/>
      <c r="D2" s="678"/>
      <c r="E2" s="681"/>
      <c r="F2" s="682"/>
      <c r="G2" s="682"/>
      <c r="H2" s="682"/>
      <c r="I2" s="682"/>
      <c r="J2" s="682"/>
      <c r="K2" s="678"/>
      <c r="L2" s="678"/>
    </row>
    <row r="3" spans="1:12">
      <c r="A3" s="678"/>
      <c r="B3" s="679"/>
      <c r="C3" s="680"/>
      <c r="D3" s="678"/>
      <c r="E3" s="681"/>
      <c r="F3" s="2599" t="s">
        <v>890</v>
      </c>
      <c r="G3" s="2599"/>
      <c r="H3" s="2599"/>
      <c r="I3" s="2599"/>
      <c r="J3" s="2599"/>
      <c r="K3" s="678"/>
      <c r="L3" s="678"/>
    </row>
    <row r="4" spans="1:12">
      <c r="A4" s="678"/>
      <c r="B4" s="679"/>
      <c r="C4" s="680"/>
      <c r="D4" s="678"/>
      <c r="E4" s="681"/>
      <c r="F4" s="683" t="s">
        <v>34</v>
      </c>
      <c r="G4" s="683"/>
      <c r="H4" s="678"/>
      <c r="I4" s="678"/>
      <c r="J4" s="678"/>
      <c r="K4" s="678"/>
      <c r="L4" s="678"/>
    </row>
    <row r="5" spans="1:12">
      <c r="A5" s="678"/>
      <c r="B5" s="836" t="s">
        <v>35</v>
      </c>
      <c r="C5" s="680"/>
      <c r="D5" s="678"/>
      <c r="E5" s="681"/>
      <c r="F5" s="681"/>
      <c r="G5" s="685" t="s">
        <v>174</v>
      </c>
      <c r="H5" s="678"/>
      <c r="I5" s="678"/>
      <c r="J5" s="678"/>
      <c r="K5" s="678"/>
      <c r="L5" s="678"/>
    </row>
    <row r="6" spans="1:12">
      <c r="A6" s="683" t="s">
        <v>2286</v>
      </c>
      <c r="B6" s="687"/>
      <c r="C6" s="680"/>
      <c r="D6" s="678"/>
      <c r="E6" s="681" t="s">
        <v>175</v>
      </c>
      <c r="F6" s="683" t="s">
        <v>935</v>
      </c>
      <c r="G6" s="678"/>
      <c r="H6" s="678"/>
      <c r="I6" s="678"/>
      <c r="J6" s="688"/>
      <c r="K6" s="678"/>
      <c r="L6" s="678"/>
    </row>
    <row r="7" spans="1:12">
      <c r="A7" s="688"/>
      <c r="B7" s="837" t="s">
        <v>1701</v>
      </c>
      <c r="C7" s="708"/>
      <c r="D7" s="688"/>
      <c r="E7" s="710"/>
      <c r="F7" s="688"/>
      <c r="G7" s="688"/>
      <c r="H7" s="678"/>
      <c r="I7" s="678"/>
      <c r="J7" s="678"/>
      <c r="K7" s="688"/>
      <c r="L7" s="688"/>
    </row>
    <row r="8" spans="1:12" ht="14.25">
      <c r="A8" s="838" t="s">
        <v>1702</v>
      </c>
      <c r="B8" s="830"/>
      <c r="C8" s="839"/>
      <c r="D8" s="840"/>
      <c r="E8" s="841"/>
      <c r="F8" s="841"/>
      <c r="G8" s="688"/>
      <c r="H8" s="678"/>
      <c r="I8" s="678"/>
      <c r="J8" s="678"/>
      <c r="K8" s="678"/>
      <c r="L8" s="678"/>
    </row>
    <row r="9" spans="1:12">
      <c r="A9" s="678"/>
      <c r="B9" s="679"/>
      <c r="C9" s="680"/>
      <c r="D9" s="678"/>
      <c r="E9" s="681"/>
      <c r="F9" s="681"/>
      <c r="G9" s="678"/>
      <c r="H9" s="678"/>
      <c r="I9" s="678"/>
      <c r="J9" s="678"/>
      <c r="K9" s="678"/>
      <c r="L9" s="678"/>
    </row>
    <row r="10" spans="1:12">
      <c r="A10" s="2602" t="s">
        <v>1159</v>
      </c>
      <c r="B10" s="2602"/>
      <c r="C10" s="2602"/>
      <c r="D10" s="2602"/>
      <c r="E10" s="2602"/>
      <c r="F10" s="681"/>
      <c r="G10" s="690" t="s">
        <v>208</v>
      </c>
      <c r="H10" s="678"/>
      <c r="I10" s="678"/>
      <c r="J10" s="678"/>
      <c r="K10" s="678"/>
      <c r="L10" s="678"/>
    </row>
    <row r="11" spans="1:12">
      <c r="A11" s="2597" t="s">
        <v>903</v>
      </c>
      <c r="B11" s="2597"/>
      <c r="C11" s="2597"/>
      <c r="D11" s="2597"/>
      <c r="E11" s="2597"/>
      <c r="F11" s="681"/>
      <c r="G11" s="678"/>
      <c r="H11" s="678"/>
      <c r="I11" s="678"/>
      <c r="J11" s="678"/>
      <c r="K11" s="678"/>
      <c r="L11" s="678"/>
    </row>
    <row r="12" spans="1:12" s="857" customFormat="1">
      <c r="A12" s="2603" t="s">
        <v>2266</v>
      </c>
      <c r="B12" s="2604"/>
      <c r="C12" s="1530"/>
      <c r="F12" s="1531"/>
      <c r="G12" s="1531"/>
    </row>
    <row r="13" spans="1:12" ht="15.75">
      <c r="A13" s="2632" t="s">
        <v>816</v>
      </c>
      <c r="B13" s="2632"/>
      <c r="C13" s="2632"/>
      <c r="D13" s="2632"/>
      <c r="E13" s="2632"/>
      <c r="F13" s="2632"/>
      <c r="G13" s="2632"/>
      <c r="H13" s="2632"/>
      <c r="I13" s="2632"/>
      <c r="J13" s="2632"/>
      <c r="K13" s="678"/>
      <c r="L13" s="678"/>
    </row>
    <row r="14" spans="1:12" ht="14.25">
      <c r="A14" s="2638" t="s">
        <v>1036</v>
      </c>
      <c r="B14" s="2622"/>
      <c r="C14" s="2622"/>
      <c r="D14" s="2622"/>
      <c r="E14" s="2622"/>
      <c r="F14" s="2622"/>
      <c r="G14" s="2622"/>
      <c r="H14" s="2622"/>
      <c r="I14" s="2622"/>
      <c r="J14" s="2622"/>
      <c r="K14" s="678"/>
      <c r="L14" s="678"/>
    </row>
    <row r="15" spans="1:12" ht="16.5">
      <c r="A15" s="2639" t="s">
        <v>2233</v>
      </c>
      <c r="B15" s="2639"/>
      <c r="C15" s="2639"/>
      <c r="D15" s="2639"/>
      <c r="E15" s="2639"/>
      <c r="F15" s="2639"/>
      <c r="G15" s="2639"/>
      <c r="H15" s="2639"/>
      <c r="I15" s="2639"/>
      <c r="J15" s="2639"/>
      <c r="K15" s="678"/>
      <c r="L15" s="678"/>
    </row>
    <row r="16" spans="1:12" ht="14.25" customHeight="1">
      <c r="A16" s="2619" t="s">
        <v>2229</v>
      </c>
      <c r="B16" s="2619"/>
      <c r="C16" s="2619"/>
      <c r="D16" s="2619"/>
      <c r="E16" s="2619"/>
      <c r="F16" s="2619"/>
      <c r="G16" s="2619"/>
      <c r="H16" s="2619"/>
      <c r="I16" s="2619"/>
      <c r="J16" s="2619"/>
      <c r="K16" s="688"/>
      <c r="L16" s="688"/>
    </row>
    <row r="17" spans="1:14">
      <c r="A17" s="2619"/>
      <c r="B17" s="2619"/>
      <c r="C17" s="2619"/>
      <c r="D17" s="2619"/>
      <c r="E17" s="2619"/>
      <c r="F17" s="2619"/>
      <c r="G17" s="2619"/>
      <c r="H17" s="2619"/>
      <c r="I17" s="2619"/>
      <c r="J17" s="2619"/>
      <c r="K17" s="688"/>
      <c r="L17" s="688"/>
    </row>
    <row r="18" spans="1:14">
      <c r="A18" s="693" t="s">
        <v>1005</v>
      </c>
      <c r="B18" s="694"/>
      <c r="C18" s="694"/>
      <c r="D18" s="694"/>
      <c r="E18" s="688"/>
      <c r="F18" s="695" t="s">
        <v>332</v>
      </c>
      <c r="G18" s="688"/>
      <c r="H18" s="688"/>
      <c r="I18" s="688"/>
      <c r="J18" s="688"/>
      <c r="K18" s="688"/>
      <c r="L18" s="688"/>
    </row>
    <row r="19" spans="1:14">
      <c r="A19" s="693" t="s">
        <v>1004</v>
      </c>
      <c r="B19" s="696"/>
      <c r="C19" s="696"/>
      <c r="D19" s="696"/>
      <c r="E19" s="696"/>
      <c r="F19" s="693" t="s">
        <v>333</v>
      </c>
      <c r="G19" s="660" t="s">
        <v>877</v>
      </c>
      <c r="H19" s="656">
        <v>1</v>
      </c>
      <c r="I19" s="657">
        <v>1</v>
      </c>
      <c r="J19" s="696"/>
      <c r="K19" s="696"/>
      <c r="L19" s="696"/>
    </row>
    <row r="20" spans="1:14">
      <c r="A20" s="693" t="s">
        <v>334</v>
      </c>
      <c r="B20" s="693"/>
      <c r="C20" s="693"/>
      <c r="D20" s="693"/>
      <c r="E20" s="693"/>
      <c r="F20" s="696"/>
      <c r="G20" s="693"/>
      <c r="H20" s="696"/>
      <c r="I20" s="693"/>
      <c r="J20" s="693"/>
      <c r="K20" s="693"/>
      <c r="L20" s="693"/>
    </row>
    <row r="21" spans="1:14">
      <c r="A21" s="693" t="s">
        <v>926</v>
      </c>
      <c r="B21" s="693"/>
      <c r="C21" s="693"/>
      <c r="D21" s="697"/>
      <c r="E21" s="697"/>
      <c r="F21" s="693" t="s">
        <v>924</v>
      </c>
      <c r="G21" s="693"/>
      <c r="H21" s="693"/>
      <c r="I21" s="693"/>
      <c r="J21" s="693"/>
      <c r="K21" s="693"/>
      <c r="L21" s="693"/>
    </row>
    <row r="22" spans="1:14" ht="15.75" customHeight="1">
      <c r="A22" s="693" t="s">
        <v>1660</v>
      </c>
      <c r="B22" s="696"/>
      <c r="C22" s="696"/>
      <c r="D22" s="696"/>
      <c r="E22" s="696"/>
      <c r="F22" s="693" t="s">
        <v>937</v>
      </c>
      <c r="G22" s="693"/>
      <c r="H22" s="693"/>
      <c r="I22" s="696"/>
      <c r="J22" s="698"/>
      <c r="K22" s="696"/>
      <c r="L22" s="696"/>
    </row>
    <row r="23" spans="1:14" ht="15" customHeight="1">
      <c r="A23" s="696" t="s">
        <v>207</v>
      </c>
      <c r="B23" s="698"/>
      <c r="C23" s="699"/>
      <c r="D23" s="696"/>
      <c r="E23" s="696"/>
      <c r="F23" s="2611" t="s">
        <v>942</v>
      </c>
      <c r="G23" s="2611"/>
      <c r="H23" s="2611"/>
      <c r="I23" s="2611"/>
      <c r="J23" s="2611"/>
      <c r="K23" s="696"/>
      <c r="L23" s="696"/>
    </row>
    <row r="24" spans="1:14" ht="13.5" thickBot="1">
      <c r="A24" s="695" t="s">
        <v>916</v>
      </c>
      <c r="B24" s="700"/>
      <c r="C24" s="701"/>
      <c r="D24" s="700"/>
      <c r="E24" s="696"/>
      <c r="F24" s="2611"/>
      <c r="G24" s="2611"/>
      <c r="H24" s="2611"/>
      <c r="I24" s="2611"/>
      <c r="J24" s="2611"/>
      <c r="K24" s="696"/>
      <c r="L24" s="696"/>
    </row>
    <row r="25" spans="1:14" ht="13.5" thickBot="1">
      <c r="A25" s="693" t="s">
        <v>116</v>
      </c>
      <c r="B25" s="696"/>
      <c r="C25" s="699"/>
      <c r="D25" s="698"/>
      <c r="E25" s="702"/>
      <c r="G25" s="703"/>
      <c r="H25" s="704"/>
      <c r="I25" s="705"/>
      <c r="K25" s="698"/>
      <c r="L25" s="698"/>
    </row>
    <row r="26" spans="1:14" ht="13.5" thickBot="1">
      <c r="A26" s="693" t="s">
        <v>418</v>
      </c>
      <c r="B26" s="696"/>
      <c r="C26" s="696"/>
      <c r="D26" s="700"/>
      <c r="E26" s="700"/>
      <c r="F26" s="700"/>
      <c r="G26" s="706" t="s">
        <v>419</v>
      </c>
      <c r="H26" s="696"/>
      <c r="I26" s="698"/>
      <c r="J26" s="698"/>
      <c r="K26" s="700"/>
      <c r="L26" s="700"/>
    </row>
    <row r="27" spans="1:14" ht="13.5" thickBot="1">
      <c r="A27" s="693" t="s">
        <v>420</v>
      </c>
      <c r="B27" s="707"/>
      <c r="C27" s="708"/>
      <c r="D27" s="699"/>
      <c r="E27" s="709"/>
      <c r="F27" s="710"/>
      <c r="G27" s="688"/>
      <c r="H27" s="1822">
        <v>900272220022</v>
      </c>
      <c r="I27" s="1822"/>
      <c r="J27" s="1822"/>
      <c r="K27" s="688"/>
      <c r="L27" s="688"/>
    </row>
    <row r="28" spans="1:14" ht="4.5" customHeight="1" thickBot="1"/>
    <row r="29" spans="1:14" ht="46.5" customHeight="1" thickBot="1">
      <c r="A29" s="711" t="s">
        <v>406</v>
      </c>
      <c r="B29" s="712" t="s">
        <v>421</v>
      </c>
      <c r="C29" s="713"/>
      <c r="D29" s="712" t="s">
        <v>422</v>
      </c>
      <c r="E29" s="714"/>
      <c r="F29" s="2612" t="s">
        <v>362</v>
      </c>
      <c r="G29" s="2614" t="s">
        <v>363</v>
      </c>
      <c r="H29" s="2615"/>
      <c r="I29" s="2615"/>
      <c r="J29" s="2616"/>
    </row>
    <row r="30" spans="1:14" ht="69.75" customHeight="1" thickBot="1">
      <c r="A30" s="715"/>
      <c r="B30" s="716" t="s">
        <v>349</v>
      </c>
      <c r="C30" s="717" t="s">
        <v>671</v>
      </c>
      <c r="D30" s="718" t="s">
        <v>796</v>
      </c>
      <c r="E30" s="719" t="s">
        <v>971</v>
      </c>
      <c r="F30" s="2613"/>
      <c r="G30" s="718" t="s">
        <v>972</v>
      </c>
      <c r="H30" s="718" t="s">
        <v>973</v>
      </c>
      <c r="I30" s="718" t="s">
        <v>974</v>
      </c>
      <c r="J30" s="718" t="s">
        <v>975</v>
      </c>
      <c r="M30" s="704"/>
      <c r="N30" s="698"/>
    </row>
    <row r="31" spans="1:14" ht="18" customHeight="1" thickBot="1">
      <c r="A31" s="720" t="s">
        <v>976</v>
      </c>
      <c r="B31" s="721" t="s">
        <v>977</v>
      </c>
      <c r="C31" s="722" t="s">
        <v>978</v>
      </c>
      <c r="D31" s="723" t="s">
        <v>739</v>
      </c>
      <c r="E31" s="723" t="s">
        <v>740</v>
      </c>
      <c r="F31" s="723" t="s">
        <v>672</v>
      </c>
      <c r="G31" s="724">
        <v>4</v>
      </c>
      <c r="H31" s="725">
        <v>5</v>
      </c>
      <c r="I31" s="726">
        <v>6</v>
      </c>
      <c r="J31" s="725">
        <v>7</v>
      </c>
    </row>
    <row r="32" spans="1:14" ht="27.75" customHeight="1" thickBot="1">
      <c r="A32" s="720">
        <v>1100000</v>
      </c>
      <c r="B32" s="727" t="s">
        <v>1661</v>
      </c>
      <c r="C32" s="728" t="s">
        <v>358</v>
      </c>
      <c r="D32" s="1003">
        <f>D42+D111</f>
        <v>300</v>
      </c>
      <c r="E32" s="1003">
        <f>E52+E111+E99</f>
        <v>0</v>
      </c>
      <c r="F32" s="1003">
        <f>F42+F111+F67+F64+F99</f>
        <v>300</v>
      </c>
      <c r="G32" s="1003">
        <f>G42+G111+G99</f>
        <v>100</v>
      </c>
      <c r="H32" s="1003">
        <f>H42+H111+H99</f>
        <v>100</v>
      </c>
      <c r="I32" s="1003">
        <f>I42+I111+I64+I99</f>
        <v>200</v>
      </c>
      <c r="J32" s="1003">
        <f>J42+J111+J67+J64+J99</f>
        <v>300</v>
      </c>
    </row>
    <row r="33" spans="1:10" ht="14.25" hidden="1" customHeight="1" thickBot="1">
      <c r="A33" s="720">
        <v>1110000</v>
      </c>
      <c r="B33" s="730" t="s">
        <v>1662</v>
      </c>
      <c r="C33" s="728" t="s">
        <v>358</v>
      </c>
      <c r="D33" s="1004">
        <v>0</v>
      </c>
      <c r="E33" s="1004">
        <v>0</v>
      </c>
      <c r="F33" s="1004">
        <v>0</v>
      </c>
      <c r="G33" s="1004">
        <v>0</v>
      </c>
      <c r="H33" s="1004">
        <v>0</v>
      </c>
      <c r="I33" s="1004">
        <v>0</v>
      </c>
      <c r="J33" s="1004">
        <v>0</v>
      </c>
    </row>
    <row r="34" spans="1:10" ht="14.25" hidden="1" customHeight="1" thickBot="1">
      <c r="A34" s="732">
        <v>1110000</v>
      </c>
      <c r="B34" s="733" t="s">
        <v>803</v>
      </c>
      <c r="C34" s="734" t="s">
        <v>358</v>
      </c>
      <c r="D34" s="1005">
        <v>0</v>
      </c>
      <c r="E34" s="1005">
        <v>0</v>
      </c>
      <c r="F34" s="1005">
        <v>0</v>
      </c>
      <c r="G34" s="1005">
        <v>0</v>
      </c>
      <c r="H34" s="1005">
        <v>0</v>
      </c>
      <c r="I34" s="1005">
        <v>0</v>
      </c>
      <c r="J34" s="1005">
        <v>0</v>
      </c>
    </row>
    <row r="35" spans="1:10" ht="14.25" hidden="1" customHeight="1" thickBot="1">
      <c r="A35" s="736">
        <v>1111000</v>
      </c>
      <c r="B35" s="737" t="s">
        <v>673</v>
      </c>
      <c r="C35" s="738" t="s">
        <v>804</v>
      </c>
      <c r="D35" s="1006"/>
      <c r="E35" s="1006"/>
      <c r="F35" s="1006"/>
      <c r="G35" s="1006"/>
      <c r="H35" s="1006"/>
      <c r="I35" s="1006"/>
      <c r="J35" s="1006"/>
    </row>
    <row r="36" spans="1:10" ht="14.25" hidden="1" customHeight="1" thickBot="1">
      <c r="A36" s="740">
        <v>1112000</v>
      </c>
      <c r="B36" s="741" t="s">
        <v>271</v>
      </c>
      <c r="C36" s="742" t="s">
        <v>805</v>
      </c>
      <c r="D36" s="1007"/>
      <c r="E36" s="1007"/>
      <c r="F36" s="1007"/>
      <c r="G36" s="1007"/>
      <c r="H36" s="1007"/>
      <c r="I36" s="1007"/>
      <c r="J36" s="1007"/>
    </row>
    <row r="37" spans="1:10" ht="14.25" hidden="1" customHeight="1" thickBot="1">
      <c r="A37" s="740">
        <v>1113000</v>
      </c>
      <c r="B37" s="741" t="s">
        <v>806</v>
      </c>
      <c r="C37" s="742" t="s">
        <v>807</v>
      </c>
      <c r="D37" s="1007"/>
      <c r="E37" s="1007"/>
      <c r="F37" s="1007"/>
      <c r="G37" s="1007"/>
      <c r="H37" s="1007"/>
      <c r="I37" s="1007"/>
      <c r="J37" s="1007"/>
    </row>
    <row r="38" spans="1:10" ht="14.25" hidden="1" customHeight="1" thickBot="1">
      <c r="A38" s="740">
        <v>1114000</v>
      </c>
      <c r="B38" s="741" t="s">
        <v>398</v>
      </c>
      <c r="C38" s="742" t="s">
        <v>399</v>
      </c>
      <c r="D38" s="1007"/>
      <c r="E38" s="1007"/>
      <c r="F38" s="1007"/>
      <c r="G38" s="1007"/>
      <c r="H38" s="1007"/>
      <c r="I38" s="1007"/>
      <c r="J38" s="1007"/>
    </row>
    <row r="39" spans="1:10" ht="14.25" hidden="1" customHeight="1" thickBot="1">
      <c r="A39" s="740">
        <v>1115000</v>
      </c>
      <c r="B39" s="741" t="s">
        <v>615</v>
      </c>
      <c r="C39" s="742" t="s">
        <v>388</v>
      </c>
      <c r="D39" s="1007"/>
      <c r="E39" s="1007"/>
      <c r="F39" s="1007"/>
      <c r="G39" s="1007"/>
      <c r="H39" s="1007"/>
      <c r="I39" s="1007"/>
      <c r="J39" s="1007"/>
    </row>
    <row r="40" spans="1:10" ht="14.25" hidden="1" customHeight="1" thickBot="1">
      <c r="A40" s="740">
        <v>1116000</v>
      </c>
      <c r="B40" s="741" t="s">
        <v>1024</v>
      </c>
      <c r="C40" s="742" t="s">
        <v>389</v>
      </c>
      <c r="D40" s="1007"/>
      <c r="E40" s="1007"/>
      <c r="F40" s="1007"/>
      <c r="G40" s="1007"/>
      <c r="H40" s="1007"/>
      <c r="I40" s="1007"/>
      <c r="J40" s="1007"/>
    </row>
    <row r="41" spans="1:10" ht="14.25" hidden="1" customHeight="1" thickBot="1">
      <c r="A41" s="744">
        <v>1117000</v>
      </c>
      <c r="B41" s="745" t="s">
        <v>19</v>
      </c>
      <c r="C41" s="746" t="s">
        <v>20</v>
      </c>
      <c r="D41" s="1008"/>
      <c r="E41" s="1008"/>
      <c r="F41" s="1008"/>
      <c r="G41" s="1008"/>
      <c r="H41" s="1008"/>
      <c r="I41" s="1008"/>
      <c r="J41" s="1008"/>
    </row>
    <row r="42" spans="1:10" ht="30" customHeight="1" thickBot="1">
      <c r="A42" s="748">
        <v>1120000</v>
      </c>
      <c r="B42" s="749" t="s">
        <v>21</v>
      </c>
      <c r="C42" s="728" t="s">
        <v>358</v>
      </c>
      <c r="D42" s="1009">
        <f>D51</f>
        <v>0</v>
      </c>
      <c r="E42" s="1009">
        <v>0</v>
      </c>
      <c r="F42" s="1009">
        <f>F51+F69</f>
        <v>0</v>
      </c>
      <c r="G42" s="1009">
        <f>G51</f>
        <v>0</v>
      </c>
      <c r="H42" s="1009">
        <f>H51</f>
        <v>0</v>
      </c>
      <c r="I42" s="1009">
        <f>I51+I69</f>
        <v>0</v>
      </c>
      <c r="J42" s="1009">
        <f>J51+J69</f>
        <v>0</v>
      </c>
    </row>
    <row r="43" spans="1:10" ht="14.25" hidden="1" customHeight="1">
      <c r="A43" s="732">
        <v>1121000</v>
      </c>
      <c r="B43" s="751" t="s">
        <v>22</v>
      </c>
      <c r="C43" s="752"/>
      <c r="D43" s="1006">
        <v>0</v>
      </c>
      <c r="E43" s="1006">
        <v>0</v>
      </c>
      <c r="F43" s="1006">
        <v>0</v>
      </c>
      <c r="G43" s="1006">
        <v>0</v>
      </c>
      <c r="H43" s="1006">
        <v>0</v>
      </c>
      <c r="I43" s="1006">
        <v>0</v>
      </c>
      <c r="J43" s="1006">
        <v>0</v>
      </c>
    </row>
    <row r="44" spans="1:10" ht="14.25" hidden="1" customHeight="1">
      <c r="A44" s="740">
        <v>1121100</v>
      </c>
      <c r="B44" s="753" t="s">
        <v>380</v>
      </c>
      <c r="C44" s="742" t="s">
        <v>381</v>
      </c>
      <c r="D44" s="1007"/>
      <c r="E44" s="1007"/>
      <c r="F44" s="1007"/>
      <c r="G44" s="1007"/>
      <c r="H44" s="1007"/>
      <c r="I44" s="1007"/>
      <c r="J44" s="1007"/>
    </row>
    <row r="45" spans="1:10" ht="14.25" hidden="1" customHeight="1">
      <c r="A45" s="740">
        <v>1121200</v>
      </c>
      <c r="B45" s="754" t="s">
        <v>1663</v>
      </c>
      <c r="C45" s="742" t="s">
        <v>383</v>
      </c>
      <c r="D45" s="1007"/>
      <c r="E45" s="1007"/>
      <c r="F45" s="1007"/>
      <c r="G45" s="1007"/>
      <c r="H45" s="1007"/>
      <c r="I45" s="1007"/>
      <c r="J45" s="1007"/>
    </row>
    <row r="46" spans="1:10" ht="14.25" hidden="1" customHeight="1">
      <c r="A46" s="740">
        <v>1121300</v>
      </c>
      <c r="B46" s="753" t="s">
        <v>769</v>
      </c>
      <c r="C46" s="742" t="s">
        <v>384</v>
      </c>
      <c r="D46" s="1007"/>
      <c r="E46" s="1007"/>
      <c r="F46" s="1007"/>
      <c r="G46" s="1007"/>
      <c r="H46" s="1007"/>
      <c r="I46" s="1007"/>
      <c r="J46" s="1007"/>
    </row>
    <row r="47" spans="1:10" ht="14.25" hidden="1" customHeight="1">
      <c r="A47" s="740">
        <v>1121400</v>
      </c>
      <c r="B47" s="753" t="s">
        <v>770</v>
      </c>
      <c r="C47" s="742" t="s">
        <v>385</v>
      </c>
      <c r="D47" s="1007"/>
      <c r="E47" s="1007"/>
      <c r="F47" s="1007"/>
      <c r="G47" s="1007"/>
      <c r="H47" s="1007"/>
      <c r="I47" s="1007"/>
      <c r="J47" s="1007"/>
    </row>
    <row r="48" spans="1:10" ht="14.25" hidden="1" customHeight="1">
      <c r="A48" s="740">
        <v>1121500</v>
      </c>
      <c r="B48" s="753" t="s">
        <v>69</v>
      </c>
      <c r="C48" s="742" t="s">
        <v>386</v>
      </c>
      <c r="D48" s="1006"/>
      <c r="E48" s="1006"/>
      <c r="F48" s="1006"/>
      <c r="G48" s="1006"/>
      <c r="H48" s="1006"/>
      <c r="I48" s="1006"/>
      <c r="J48" s="1006"/>
    </row>
    <row r="49" spans="1:10" ht="14.25" hidden="1" customHeight="1">
      <c r="A49" s="740">
        <v>1121600</v>
      </c>
      <c r="B49" s="753" t="s">
        <v>70</v>
      </c>
      <c r="C49" s="742" t="s">
        <v>387</v>
      </c>
      <c r="D49" s="1007"/>
      <c r="E49" s="1007"/>
      <c r="F49" s="1007"/>
      <c r="G49" s="1007"/>
      <c r="H49" s="1007"/>
      <c r="I49" s="1007"/>
      <c r="J49" s="1007"/>
    </row>
    <row r="50" spans="1:10" ht="14.25" hidden="1" customHeight="1" thickBot="1">
      <c r="A50" s="756">
        <v>1121700</v>
      </c>
      <c r="B50" s="757" t="s">
        <v>71</v>
      </c>
      <c r="C50" s="746" t="s">
        <v>766</v>
      </c>
      <c r="D50" s="1008"/>
      <c r="E50" s="1008"/>
      <c r="F50" s="1008"/>
      <c r="G50" s="1008"/>
      <c r="H50" s="1008"/>
      <c r="I50" s="1008"/>
      <c r="J50" s="1008"/>
    </row>
    <row r="51" spans="1:10" ht="24" customHeight="1">
      <c r="A51" s="732">
        <v>1122000</v>
      </c>
      <c r="B51" s="758" t="s">
        <v>767</v>
      </c>
      <c r="C51" s="734" t="s">
        <v>358</v>
      </c>
      <c r="D51" s="1010">
        <f>D52</f>
        <v>0</v>
      </c>
      <c r="E51" s="1010">
        <v>0</v>
      </c>
      <c r="F51" s="1010">
        <f>F52</f>
        <v>0</v>
      </c>
      <c r="G51" s="1010">
        <f>G52</f>
        <v>0</v>
      </c>
      <c r="H51" s="1010">
        <f>H52</f>
        <v>0</v>
      </c>
      <c r="I51" s="1010">
        <f>I52</f>
        <v>0</v>
      </c>
      <c r="J51" s="1010">
        <f>J52</f>
        <v>0</v>
      </c>
    </row>
    <row r="52" spans="1:10" ht="27.75" customHeight="1">
      <c r="A52" s="760">
        <v>1122100</v>
      </c>
      <c r="B52" s="1624" t="s">
        <v>72</v>
      </c>
      <c r="C52" s="738" t="s">
        <v>768</v>
      </c>
      <c r="D52" s="1011">
        <v>0</v>
      </c>
      <c r="E52" s="1011">
        <v>0</v>
      </c>
      <c r="F52" s="1011">
        <f>D52+E52</f>
        <v>0</v>
      </c>
      <c r="G52" s="1007">
        <v>0</v>
      </c>
      <c r="H52" s="1007">
        <v>0</v>
      </c>
      <c r="I52" s="1007">
        <v>0</v>
      </c>
      <c r="J52" s="1007">
        <f>F52</f>
        <v>0</v>
      </c>
    </row>
    <row r="53" spans="1:10" ht="15.75" hidden="1" customHeight="1">
      <c r="A53" s="760">
        <v>1122200</v>
      </c>
      <c r="B53" s="753" t="s">
        <v>487</v>
      </c>
      <c r="C53" s="742" t="s">
        <v>1021</v>
      </c>
      <c r="D53" s="1012"/>
      <c r="E53" s="1013"/>
      <c r="F53" s="1013"/>
      <c r="G53" s="1012"/>
      <c r="H53" s="1012"/>
      <c r="I53" s="1012"/>
      <c r="J53" s="1012"/>
    </row>
    <row r="54" spans="1:10" ht="22.5" hidden="1" customHeight="1" thickBot="1">
      <c r="A54" s="748">
        <v>1122300</v>
      </c>
      <c r="B54" s="757" t="s">
        <v>148</v>
      </c>
      <c r="C54" s="746" t="s">
        <v>1022</v>
      </c>
      <c r="D54" s="1014"/>
      <c r="E54" s="1015"/>
      <c r="F54" s="1015"/>
      <c r="G54" s="1014"/>
      <c r="H54" s="1014"/>
      <c r="I54" s="1014"/>
      <c r="J54" s="1014"/>
    </row>
    <row r="55" spans="1:10" ht="28.5" hidden="1">
      <c r="A55" s="732">
        <v>1123000</v>
      </c>
      <c r="B55" s="758" t="s">
        <v>364</v>
      </c>
      <c r="C55" s="734" t="s">
        <v>358</v>
      </c>
      <c r="D55" s="1016">
        <v>0</v>
      </c>
      <c r="E55" s="1707">
        <v>0</v>
      </c>
      <c r="F55" s="1707">
        <v>0</v>
      </c>
      <c r="G55" s="1016">
        <v>0</v>
      </c>
      <c r="H55" s="1016">
        <v>0</v>
      </c>
      <c r="I55" s="1016">
        <v>0</v>
      </c>
      <c r="J55" s="1016">
        <v>0</v>
      </c>
    </row>
    <row r="56" spans="1:10" hidden="1">
      <c r="A56" s="760">
        <v>1123100</v>
      </c>
      <c r="B56" s="753" t="s">
        <v>149</v>
      </c>
      <c r="C56" s="738" t="s">
        <v>365</v>
      </c>
      <c r="D56" s="1012"/>
      <c r="E56" s="1013"/>
      <c r="F56" s="1013"/>
      <c r="G56" s="1012"/>
      <c r="H56" s="1012"/>
      <c r="I56" s="1012"/>
      <c r="J56" s="1012"/>
    </row>
    <row r="57" spans="1:10" hidden="1">
      <c r="A57" s="760">
        <v>1123200</v>
      </c>
      <c r="B57" s="753" t="s">
        <v>150</v>
      </c>
      <c r="C57" s="742" t="s">
        <v>366</v>
      </c>
      <c r="D57" s="1012"/>
      <c r="E57" s="1013"/>
      <c r="F57" s="1013"/>
      <c r="G57" s="1012"/>
      <c r="H57" s="1012"/>
      <c r="I57" s="1012"/>
      <c r="J57" s="1012"/>
    </row>
    <row r="58" spans="1:10" ht="25.5" hidden="1">
      <c r="A58" s="760">
        <v>1123300</v>
      </c>
      <c r="B58" s="753" t="s">
        <v>151</v>
      </c>
      <c r="C58" s="742" t="s">
        <v>367</v>
      </c>
      <c r="D58" s="1012"/>
      <c r="E58" s="1013"/>
      <c r="F58" s="1013"/>
      <c r="G58" s="1012"/>
      <c r="H58" s="1012"/>
      <c r="I58" s="1012"/>
      <c r="J58" s="1012"/>
    </row>
    <row r="59" spans="1:10" hidden="1">
      <c r="A59" s="760">
        <v>1123400</v>
      </c>
      <c r="B59" s="753" t="s">
        <v>556</v>
      </c>
      <c r="C59" s="742" t="s">
        <v>368</v>
      </c>
      <c r="D59" s="1012"/>
      <c r="E59" s="1013"/>
      <c r="F59" s="1013"/>
      <c r="G59" s="1012"/>
      <c r="H59" s="1012"/>
      <c r="I59" s="1012"/>
      <c r="J59" s="1012"/>
    </row>
    <row r="60" spans="1:10" hidden="1">
      <c r="A60" s="760">
        <v>1123500</v>
      </c>
      <c r="B60" s="761" t="s">
        <v>557</v>
      </c>
      <c r="C60" s="762">
        <v>423500</v>
      </c>
      <c r="D60" s="1012"/>
      <c r="E60" s="1013"/>
      <c r="F60" s="1013"/>
      <c r="G60" s="1012"/>
      <c r="H60" s="1012"/>
      <c r="I60" s="1012"/>
      <c r="J60" s="1012"/>
    </row>
    <row r="61" spans="1:10" ht="25.5" hidden="1">
      <c r="A61" s="760">
        <v>1123600</v>
      </c>
      <c r="B61" s="753" t="s">
        <v>186</v>
      </c>
      <c r="C61" s="742" t="s">
        <v>369</v>
      </c>
      <c r="D61" s="1012"/>
      <c r="E61" s="1013"/>
      <c r="F61" s="1013"/>
      <c r="G61" s="1012"/>
      <c r="H61" s="1012"/>
      <c r="I61" s="1012"/>
      <c r="J61" s="1012"/>
    </row>
    <row r="62" spans="1:10" hidden="1">
      <c r="A62" s="760">
        <v>1123700</v>
      </c>
      <c r="B62" s="753" t="s">
        <v>187</v>
      </c>
      <c r="C62" s="742" t="s">
        <v>370</v>
      </c>
      <c r="D62" s="1012"/>
      <c r="E62" s="1013"/>
      <c r="F62" s="1013"/>
      <c r="G62" s="1012"/>
      <c r="H62" s="1012"/>
      <c r="I62" s="1012"/>
      <c r="J62" s="1012"/>
    </row>
    <row r="63" spans="1:10" ht="13.5" hidden="1" thickBot="1">
      <c r="A63" s="748">
        <v>1123800</v>
      </c>
      <c r="B63" s="757" t="s">
        <v>188</v>
      </c>
      <c r="C63" s="746" t="s">
        <v>371</v>
      </c>
      <c r="D63" s="1014"/>
      <c r="E63" s="1015"/>
      <c r="F63" s="1015"/>
      <c r="G63" s="1014"/>
      <c r="H63" s="1014"/>
      <c r="I63" s="1014"/>
      <c r="J63" s="1014"/>
    </row>
    <row r="64" spans="1:10" ht="28.5" hidden="1">
      <c r="A64" s="732">
        <v>1124000</v>
      </c>
      <c r="B64" s="758" t="s">
        <v>213</v>
      </c>
      <c r="C64" s="734" t="s">
        <v>358</v>
      </c>
      <c r="D64" s="1016">
        <f>D65</f>
        <v>0</v>
      </c>
      <c r="E64" s="1707">
        <f>E65</f>
        <v>0</v>
      </c>
      <c r="F64" s="1707">
        <f>F65</f>
        <v>0</v>
      </c>
      <c r="G64" s="1016">
        <v>0</v>
      </c>
      <c r="H64" s="1016">
        <v>0</v>
      </c>
      <c r="I64" s="1016">
        <f>I65</f>
        <v>0</v>
      </c>
      <c r="J64" s="1016">
        <f>F64</f>
        <v>0</v>
      </c>
    </row>
    <row r="65" spans="1:10" ht="13.5" hidden="1" thickBot="1">
      <c r="A65" s="748">
        <v>1124100</v>
      </c>
      <c r="B65" s="757" t="s">
        <v>189</v>
      </c>
      <c r="C65" s="746" t="s">
        <v>214</v>
      </c>
      <c r="D65" s="1016">
        <v>0</v>
      </c>
      <c r="E65" s="1015">
        <v>0</v>
      </c>
      <c r="F65" s="1707">
        <f>D65+E65</f>
        <v>0</v>
      </c>
      <c r="G65" s="1014"/>
      <c r="H65" s="1014"/>
      <c r="I65" s="1014">
        <v>0</v>
      </c>
      <c r="J65" s="1014">
        <v>0</v>
      </c>
    </row>
    <row r="66" spans="1:10" ht="28.5" hidden="1">
      <c r="A66" s="732">
        <v>1125000</v>
      </c>
      <c r="B66" s="758" t="s">
        <v>918</v>
      </c>
      <c r="C66" s="734" t="s">
        <v>358</v>
      </c>
      <c r="D66" s="1016">
        <v>0</v>
      </c>
      <c r="E66" s="1707">
        <v>0</v>
      </c>
      <c r="F66" s="1707">
        <v>0</v>
      </c>
      <c r="G66" s="1016">
        <v>0</v>
      </c>
      <c r="H66" s="1016">
        <v>0</v>
      </c>
      <c r="I66" s="1016">
        <v>0</v>
      </c>
      <c r="J66" s="1016">
        <v>0</v>
      </c>
    </row>
    <row r="67" spans="1:10" ht="25.5" hidden="1">
      <c r="A67" s="760">
        <v>1125100</v>
      </c>
      <c r="B67" s="753" t="s">
        <v>190</v>
      </c>
      <c r="C67" s="738" t="s">
        <v>919</v>
      </c>
      <c r="D67" s="1012"/>
      <c r="E67" s="1013">
        <v>0</v>
      </c>
      <c r="F67" s="1013">
        <f>D67+E67</f>
        <v>0</v>
      </c>
      <c r="G67" s="1012"/>
      <c r="H67" s="1012"/>
      <c r="I67" s="1012"/>
      <c r="J67" s="1012">
        <f>F67</f>
        <v>0</v>
      </c>
    </row>
    <row r="68" spans="1:10" ht="26.25" hidden="1" thickBot="1">
      <c r="A68" s="748">
        <v>1125200</v>
      </c>
      <c r="B68" s="757" t="s">
        <v>703</v>
      </c>
      <c r="C68" s="746" t="s">
        <v>1031</v>
      </c>
      <c r="D68" s="1014"/>
      <c r="E68" s="1015"/>
      <c r="F68" s="1015"/>
      <c r="G68" s="1014"/>
      <c r="H68" s="1014"/>
      <c r="I68" s="1014"/>
      <c r="J68" s="1014"/>
    </row>
    <row r="69" spans="1:10" ht="14.25" hidden="1">
      <c r="A69" s="732">
        <v>1126000</v>
      </c>
      <c r="B69" s="758" t="s">
        <v>1032</v>
      </c>
      <c r="C69" s="734" t="s">
        <v>358</v>
      </c>
      <c r="D69" s="1016">
        <v>0</v>
      </c>
      <c r="E69" s="1707">
        <v>0</v>
      </c>
      <c r="F69" s="1707">
        <f>F70</f>
        <v>0</v>
      </c>
      <c r="G69" s="1016">
        <v>0</v>
      </c>
      <c r="H69" s="1016">
        <v>0</v>
      </c>
      <c r="I69" s="1016">
        <f>I70</f>
        <v>0</v>
      </c>
      <c r="J69" s="1016">
        <f>J70</f>
        <v>0</v>
      </c>
    </row>
    <row r="70" spans="1:10" hidden="1">
      <c r="A70" s="732">
        <v>1126100</v>
      </c>
      <c r="B70" s="753" t="s">
        <v>983</v>
      </c>
      <c r="C70" s="738" t="s">
        <v>1033</v>
      </c>
      <c r="D70" s="1012">
        <v>0</v>
      </c>
      <c r="E70" s="1013">
        <v>0</v>
      </c>
      <c r="F70" s="1013">
        <f>D70+E70</f>
        <v>0</v>
      </c>
      <c r="G70" s="1012"/>
      <c r="H70" s="1012"/>
      <c r="I70" s="1012">
        <v>0</v>
      </c>
      <c r="J70" s="1012">
        <f>F70</f>
        <v>0</v>
      </c>
    </row>
    <row r="71" spans="1:10" hidden="1">
      <c r="A71" s="732">
        <v>1126200</v>
      </c>
      <c r="B71" s="753" t="s">
        <v>984</v>
      </c>
      <c r="C71" s="742" t="s">
        <v>1034</v>
      </c>
      <c r="D71" s="1012"/>
      <c r="E71" s="1013"/>
      <c r="F71" s="1013"/>
      <c r="G71" s="1012"/>
      <c r="H71" s="1012"/>
      <c r="I71" s="1012"/>
      <c r="J71" s="1012"/>
    </row>
    <row r="72" spans="1:10" hidden="1">
      <c r="A72" s="732">
        <v>1126300</v>
      </c>
      <c r="B72" s="753" t="s">
        <v>390</v>
      </c>
      <c r="C72" s="742" t="s">
        <v>391</v>
      </c>
      <c r="D72" s="1012"/>
      <c r="E72" s="1013"/>
      <c r="F72" s="1013"/>
      <c r="G72" s="1012"/>
      <c r="H72" s="1012"/>
      <c r="I72" s="1012"/>
      <c r="J72" s="1012"/>
    </row>
    <row r="73" spans="1:10" hidden="1">
      <c r="A73" s="740">
        <v>1126400</v>
      </c>
      <c r="B73" s="763" t="s">
        <v>985</v>
      </c>
      <c r="C73" s="742" t="s">
        <v>392</v>
      </c>
      <c r="D73" s="1012"/>
      <c r="E73" s="1013"/>
      <c r="F73" s="1013"/>
      <c r="G73" s="1012"/>
      <c r="H73" s="1012"/>
      <c r="I73" s="1012"/>
      <c r="J73" s="1012"/>
    </row>
    <row r="74" spans="1:10" ht="25.5" hidden="1">
      <c r="A74" s="744">
        <v>1126500</v>
      </c>
      <c r="B74" s="764" t="s">
        <v>943</v>
      </c>
      <c r="C74" s="742" t="s">
        <v>393</v>
      </c>
      <c r="D74" s="1012"/>
      <c r="E74" s="1013"/>
      <c r="F74" s="1013"/>
      <c r="G74" s="1012"/>
      <c r="H74" s="1012"/>
      <c r="I74" s="1012"/>
      <c r="J74" s="1012"/>
    </row>
    <row r="75" spans="1:10" hidden="1">
      <c r="A75" s="740">
        <v>1126600</v>
      </c>
      <c r="B75" s="763" t="s">
        <v>229</v>
      </c>
      <c r="C75" s="742" t="s">
        <v>394</v>
      </c>
      <c r="D75" s="1012"/>
      <c r="E75" s="1013"/>
      <c r="F75" s="1013"/>
      <c r="G75" s="1012"/>
      <c r="H75" s="1012"/>
      <c r="I75" s="1012"/>
      <c r="J75" s="1012"/>
    </row>
    <row r="76" spans="1:10" hidden="1">
      <c r="A76" s="740">
        <v>1126700</v>
      </c>
      <c r="B76" s="763" t="s">
        <v>230</v>
      </c>
      <c r="C76" s="742" t="s">
        <v>395</v>
      </c>
      <c r="D76" s="1012"/>
      <c r="E76" s="1013"/>
      <c r="F76" s="1013"/>
      <c r="G76" s="1012"/>
      <c r="H76" s="1012"/>
      <c r="I76" s="1012"/>
      <c r="J76" s="1012"/>
    </row>
    <row r="77" spans="1:10" ht="13.5" hidden="1" thickBot="1">
      <c r="A77" s="756">
        <v>1126800</v>
      </c>
      <c r="B77" s="765" t="s">
        <v>480</v>
      </c>
      <c r="C77" s="746" t="s">
        <v>396</v>
      </c>
      <c r="D77" s="1014"/>
      <c r="E77" s="1015">
        <v>0</v>
      </c>
      <c r="F77" s="1015"/>
      <c r="G77" s="1014"/>
      <c r="H77" s="1014"/>
      <c r="I77" s="1014"/>
      <c r="J77" s="1014">
        <v>0</v>
      </c>
    </row>
    <row r="78" spans="1:10" ht="13.5" hidden="1" customHeight="1" thickBot="1">
      <c r="A78" s="766">
        <v>1130000</v>
      </c>
      <c r="B78" s="767" t="s">
        <v>294</v>
      </c>
      <c r="C78" s="734" t="s">
        <v>358</v>
      </c>
      <c r="D78" s="1016">
        <v>0</v>
      </c>
      <c r="E78" s="1707">
        <v>0</v>
      </c>
      <c r="F78" s="1707">
        <v>0</v>
      </c>
      <c r="G78" s="1016">
        <v>0</v>
      </c>
      <c r="H78" s="1016">
        <v>0</v>
      </c>
      <c r="I78" s="1016">
        <v>0</v>
      </c>
      <c r="J78" s="1014">
        <v>0</v>
      </c>
    </row>
    <row r="79" spans="1:10" ht="13.5" hidden="1" thickBot="1">
      <c r="A79" s="766">
        <v>1130100</v>
      </c>
      <c r="B79" s="763" t="s">
        <v>481</v>
      </c>
      <c r="C79" s="738" t="s">
        <v>295</v>
      </c>
      <c r="D79" s="1012"/>
      <c r="E79" s="1013"/>
      <c r="F79" s="1013"/>
      <c r="G79" s="1012"/>
      <c r="H79" s="1012"/>
      <c r="I79" s="1012"/>
      <c r="J79" s="1014">
        <v>0</v>
      </c>
    </row>
    <row r="80" spans="1:10" ht="13.5" hidden="1" thickBot="1">
      <c r="A80" s="766">
        <v>1130200</v>
      </c>
      <c r="B80" s="763" t="s">
        <v>482</v>
      </c>
      <c r="C80" s="742" t="s">
        <v>296</v>
      </c>
      <c r="D80" s="1012"/>
      <c r="E80" s="1013"/>
      <c r="F80" s="1013"/>
      <c r="G80" s="1012"/>
      <c r="H80" s="1012"/>
      <c r="I80" s="1012"/>
      <c r="J80" s="1014">
        <v>0</v>
      </c>
    </row>
    <row r="81" spans="1:10" ht="13.5" hidden="1" thickBot="1">
      <c r="A81" s="766">
        <v>1130300</v>
      </c>
      <c r="B81" s="763" t="s">
        <v>483</v>
      </c>
      <c r="C81" s="742" t="s">
        <v>297</v>
      </c>
      <c r="D81" s="1012"/>
      <c r="E81" s="1013"/>
      <c r="F81" s="1013"/>
      <c r="G81" s="1012"/>
      <c r="H81" s="1012"/>
      <c r="I81" s="1012"/>
      <c r="J81" s="1014">
        <v>0</v>
      </c>
    </row>
    <row r="82" spans="1:10" ht="13.5" hidden="1" thickBot="1">
      <c r="A82" s="766">
        <v>1130400</v>
      </c>
      <c r="B82" s="768" t="s">
        <v>484</v>
      </c>
      <c r="C82" s="769" t="s">
        <v>298</v>
      </c>
      <c r="D82" s="1017"/>
      <c r="E82" s="1018"/>
      <c r="F82" s="1018"/>
      <c r="G82" s="1017"/>
      <c r="H82" s="1017"/>
      <c r="I82" s="1017"/>
      <c r="J82" s="1014">
        <v>0</v>
      </c>
    </row>
    <row r="83" spans="1:10" ht="15" hidden="1" thickBot="1">
      <c r="A83" s="740">
        <v>1131000</v>
      </c>
      <c r="B83" s="770" t="s">
        <v>299</v>
      </c>
      <c r="C83" s="771" t="s">
        <v>358</v>
      </c>
      <c r="D83" s="1019"/>
      <c r="E83" s="1773"/>
      <c r="F83" s="1773"/>
      <c r="G83" s="1019"/>
      <c r="H83" s="1019"/>
      <c r="I83" s="1019"/>
      <c r="J83" s="1014">
        <v>0</v>
      </c>
    </row>
    <row r="84" spans="1:10" ht="26.25" hidden="1" thickBot="1">
      <c r="A84" s="740">
        <v>1131100</v>
      </c>
      <c r="B84" s="763" t="s">
        <v>588</v>
      </c>
      <c r="C84" s="738" t="s">
        <v>300</v>
      </c>
      <c r="D84" s="1012"/>
      <c r="E84" s="1013"/>
      <c r="F84" s="1013"/>
      <c r="G84" s="1012"/>
      <c r="H84" s="1012"/>
      <c r="I84" s="1012"/>
      <c r="J84" s="1014">
        <v>0</v>
      </c>
    </row>
    <row r="85" spans="1:10" ht="13.5" hidden="1" thickBot="1">
      <c r="A85" s="740">
        <v>1131200</v>
      </c>
      <c r="B85" s="763" t="s">
        <v>589</v>
      </c>
      <c r="C85" s="742" t="s">
        <v>301</v>
      </c>
      <c r="D85" s="1012"/>
      <c r="E85" s="1013"/>
      <c r="F85" s="1013"/>
      <c r="G85" s="1012"/>
      <c r="H85" s="1012"/>
      <c r="I85" s="1012"/>
      <c r="J85" s="1014">
        <v>0</v>
      </c>
    </row>
    <row r="86" spans="1:10" ht="13.5" hidden="1" thickBot="1">
      <c r="A86" s="740">
        <v>1131300</v>
      </c>
      <c r="B86" s="765" t="s">
        <v>590</v>
      </c>
      <c r="C86" s="746" t="s">
        <v>302</v>
      </c>
      <c r="D86" s="1014"/>
      <c r="E86" s="1015"/>
      <c r="F86" s="1015"/>
      <c r="G86" s="1014"/>
      <c r="H86" s="1014"/>
      <c r="I86" s="1014"/>
      <c r="J86" s="1014">
        <v>0</v>
      </c>
    </row>
    <row r="87" spans="1:10" ht="15" hidden="1" thickBot="1">
      <c r="A87" s="773">
        <v>1140000</v>
      </c>
      <c r="B87" s="767" t="s">
        <v>303</v>
      </c>
      <c r="C87" s="734" t="s">
        <v>358</v>
      </c>
      <c r="D87" s="1016">
        <v>0</v>
      </c>
      <c r="E87" s="1707">
        <v>0</v>
      </c>
      <c r="F87" s="1707">
        <v>0</v>
      </c>
      <c r="G87" s="1016">
        <v>0</v>
      </c>
      <c r="H87" s="1016">
        <v>0</v>
      </c>
      <c r="I87" s="1016">
        <v>0</v>
      </c>
      <c r="J87" s="1014">
        <v>0</v>
      </c>
    </row>
    <row r="88" spans="1:10" ht="26.25" hidden="1" thickBot="1">
      <c r="A88" s="773">
        <v>1141000</v>
      </c>
      <c r="B88" s="763" t="s">
        <v>304</v>
      </c>
      <c r="C88" s="738" t="s">
        <v>1003</v>
      </c>
      <c r="D88" s="1012"/>
      <c r="E88" s="1013"/>
      <c r="F88" s="1013"/>
      <c r="G88" s="1012"/>
      <c r="H88" s="1012"/>
      <c r="I88" s="1012"/>
      <c r="J88" s="1014">
        <v>0</v>
      </c>
    </row>
    <row r="89" spans="1:10" ht="26.25" hidden="1" thickBot="1">
      <c r="A89" s="773">
        <v>1142000</v>
      </c>
      <c r="B89" s="763" t="s">
        <v>42</v>
      </c>
      <c r="C89" s="742" t="s">
        <v>43</v>
      </c>
      <c r="D89" s="1012"/>
      <c r="E89" s="1013"/>
      <c r="F89" s="1013"/>
      <c r="G89" s="1012"/>
      <c r="H89" s="1012"/>
      <c r="I89" s="1012"/>
      <c r="J89" s="1014">
        <v>0</v>
      </c>
    </row>
    <row r="90" spans="1:10" ht="26.25" hidden="1" thickBot="1">
      <c r="A90" s="773">
        <v>1143000</v>
      </c>
      <c r="B90" s="763" t="s">
        <v>44</v>
      </c>
      <c r="C90" s="742" t="s">
        <v>45</v>
      </c>
      <c r="D90" s="1012"/>
      <c r="E90" s="1013"/>
      <c r="F90" s="1013"/>
      <c r="G90" s="1012"/>
      <c r="H90" s="1012"/>
      <c r="I90" s="1012"/>
      <c r="J90" s="1014">
        <v>0</v>
      </c>
    </row>
    <row r="91" spans="1:10" ht="26.25" hidden="1" thickBot="1">
      <c r="A91" s="773">
        <v>1144000</v>
      </c>
      <c r="B91" s="765" t="s">
        <v>46</v>
      </c>
      <c r="C91" s="746" t="s">
        <v>439</v>
      </c>
      <c r="D91" s="1014"/>
      <c r="E91" s="1015"/>
      <c r="F91" s="1015"/>
      <c r="G91" s="1014"/>
      <c r="H91" s="1014"/>
      <c r="I91" s="1014"/>
      <c r="J91" s="1014">
        <v>0</v>
      </c>
    </row>
    <row r="92" spans="1:10" ht="15" hidden="1" thickBot="1">
      <c r="A92" s="773">
        <v>1150000</v>
      </c>
      <c r="B92" s="774" t="s">
        <v>730</v>
      </c>
      <c r="C92" s="734" t="s">
        <v>358</v>
      </c>
      <c r="D92" s="1016">
        <v>0</v>
      </c>
      <c r="E92" s="1707">
        <v>0</v>
      </c>
      <c r="F92" s="1707">
        <v>0</v>
      </c>
      <c r="G92" s="1016">
        <v>0</v>
      </c>
      <c r="H92" s="1016">
        <v>0</v>
      </c>
      <c r="I92" s="1016">
        <v>0</v>
      </c>
      <c r="J92" s="1014">
        <v>0</v>
      </c>
    </row>
    <row r="93" spans="1:10" ht="26.25" hidden="1" thickBot="1">
      <c r="A93" s="775">
        <v>1151000</v>
      </c>
      <c r="B93" s="763" t="s">
        <v>808</v>
      </c>
      <c r="C93" s="738" t="s">
        <v>809</v>
      </c>
      <c r="D93" s="1012"/>
      <c r="E93" s="1013"/>
      <c r="F93" s="1013"/>
      <c r="G93" s="1012"/>
      <c r="H93" s="1012"/>
      <c r="I93" s="1012"/>
      <c r="J93" s="1014">
        <v>0</v>
      </c>
    </row>
    <row r="94" spans="1:10" ht="26.25" hidden="1" thickBot="1">
      <c r="A94" s="775">
        <v>1152000</v>
      </c>
      <c r="B94" s="763" t="s">
        <v>1101</v>
      </c>
      <c r="C94" s="742" t="s">
        <v>810</v>
      </c>
      <c r="D94" s="1012"/>
      <c r="E94" s="1013"/>
      <c r="F94" s="1013"/>
      <c r="G94" s="1012"/>
      <c r="H94" s="1012"/>
      <c r="I94" s="1012"/>
      <c r="J94" s="1014">
        <v>0</v>
      </c>
    </row>
    <row r="95" spans="1:10" ht="26.25" hidden="1" thickBot="1">
      <c r="A95" s="775">
        <v>1153000</v>
      </c>
      <c r="B95" s="763" t="s">
        <v>830</v>
      </c>
      <c r="C95" s="742" t="s">
        <v>811</v>
      </c>
      <c r="D95" s="1012"/>
      <c r="E95" s="1013"/>
      <c r="F95" s="1013"/>
      <c r="G95" s="1012"/>
      <c r="H95" s="1012"/>
      <c r="I95" s="1012"/>
      <c r="J95" s="1014">
        <v>0</v>
      </c>
    </row>
    <row r="96" spans="1:10" ht="25.5" hidden="1" customHeight="1" thickBot="1">
      <c r="A96" s="775">
        <v>1154000</v>
      </c>
      <c r="B96" s="763" t="s">
        <v>737</v>
      </c>
      <c r="C96" s="742" t="s">
        <v>812</v>
      </c>
      <c r="D96" s="1012"/>
      <c r="E96" s="1013"/>
      <c r="F96" s="1013"/>
      <c r="G96" s="1012"/>
      <c r="H96" s="1012"/>
      <c r="I96" s="1012"/>
      <c r="J96" s="1014">
        <v>0</v>
      </c>
    </row>
    <row r="97" spans="1:10" ht="26.25" hidden="1" thickBot="1">
      <c r="A97" s="760">
        <v>1155000</v>
      </c>
      <c r="B97" s="776" t="s">
        <v>1664</v>
      </c>
      <c r="C97" s="742" t="s">
        <v>727</v>
      </c>
      <c r="D97" s="1007"/>
      <c r="E97" s="1011"/>
      <c r="F97" s="1011"/>
      <c r="G97" s="1007"/>
      <c r="H97" s="1007"/>
      <c r="I97" s="1007"/>
      <c r="J97" s="1014">
        <v>0</v>
      </c>
    </row>
    <row r="98" spans="1:10" ht="26.25" hidden="1" thickBot="1">
      <c r="A98" s="1647">
        <v>1156000</v>
      </c>
      <c r="B98" s="778" t="s">
        <v>1665</v>
      </c>
      <c r="C98" s="746" t="s">
        <v>818</v>
      </c>
      <c r="D98" s="1154"/>
      <c r="E98" s="1491"/>
      <c r="F98" s="1491"/>
      <c r="G98" s="1154"/>
      <c r="H98" s="1154"/>
      <c r="I98" s="1154"/>
      <c r="J98" s="1014">
        <v>0</v>
      </c>
    </row>
    <row r="99" spans="1:10" ht="21.75" hidden="1" customHeight="1" thickBot="1">
      <c r="A99" s="775">
        <v>1154700</v>
      </c>
      <c r="B99" s="962" t="s">
        <v>78</v>
      </c>
      <c r="C99" s="746" t="s">
        <v>79</v>
      </c>
      <c r="D99" s="1007"/>
      <c r="E99" s="1774">
        <v>0</v>
      </c>
      <c r="F99" s="1488">
        <f>D99+E99</f>
        <v>0</v>
      </c>
      <c r="G99" s="1149">
        <v>0</v>
      </c>
      <c r="H99" s="1149">
        <v>0</v>
      </c>
      <c r="I99" s="1149">
        <v>0</v>
      </c>
      <c r="J99" s="1008">
        <f>F99</f>
        <v>0</v>
      </c>
    </row>
    <row r="100" spans="1:10" ht="13.5" hidden="1" thickBot="1">
      <c r="A100" s="732">
        <v>1160000</v>
      </c>
      <c r="B100" s="780" t="s">
        <v>819</v>
      </c>
      <c r="C100" s="734" t="s">
        <v>358</v>
      </c>
      <c r="D100" s="1010">
        <v>0</v>
      </c>
      <c r="E100" s="1021">
        <v>0</v>
      </c>
      <c r="F100" s="1021">
        <v>0</v>
      </c>
      <c r="G100" s="1010">
        <v>0</v>
      </c>
      <c r="H100" s="1010">
        <v>0</v>
      </c>
      <c r="I100" s="1010">
        <v>0</v>
      </c>
      <c r="J100" s="1014">
        <v>0</v>
      </c>
    </row>
    <row r="101" spans="1:10" ht="33" hidden="1" customHeight="1" thickBot="1">
      <c r="A101" s="760">
        <v>1161000</v>
      </c>
      <c r="B101" s="782" t="s">
        <v>206</v>
      </c>
      <c r="C101" s="783" t="s">
        <v>358</v>
      </c>
      <c r="D101" s="1007">
        <v>0</v>
      </c>
      <c r="E101" s="1011">
        <v>0</v>
      </c>
      <c r="F101" s="1011">
        <v>0</v>
      </c>
      <c r="G101" s="1007">
        <v>0</v>
      </c>
      <c r="H101" s="1007">
        <v>0</v>
      </c>
      <c r="I101" s="1007">
        <v>0</v>
      </c>
      <c r="J101" s="1014">
        <v>0</v>
      </c>
    </row>
    <row r="102" spans="1:10" ht="26.25" hidden="1" thickBot="1">
      <c r="A102" s="760">
        <v>1161100</v>
      </c>
      <c r="B102" s="741" t="s">
        <v>1666</v>
      </c>
      <c r="C102" s="762">
        <v>471100</v>
      </c>
      <c r="D102" s="1007"/>
      <c r="E102" s="1011"/>
      <c r="F102" s="1011"/>
      <c r="G102" s="1007"/>
      <c r="H102" s="1007"/>
      <c r="I102" s="1007"/>
      <c r="J102" s="1014">
        <v>0</v>
      </c>
    </row>
    <row r="103" spans="1:10" ht="26.25" hidden="1" thickBot="1">
      <c r="A103" s="760">
        <v>1161200</v>
      </c>
      <c r="B103" s="776" t="s">
        <v>1667</v>
      </c>
      <c r="C103" s="762">
        <v>471200</v>
      </c>
      <c r="D103" s="1007"/>
      <c r="E103" s="1011"/>
      <c r="F103" s="1011"/>
      <c r="G103" s="1007"/>
      <c r="H103" s="1007"/>
      <c r="I103" s="1007"/>
      <c r="J103" s="1014">
        <v>0</v>
      </c>
    </row>
    <row r="104" spans="1:10" ht="26.25" hidden="1" thickBot="1">
      <c r="A104" s="760">
        <v>1162000</v>
      </c>
      <c r="B104" s="782" t="s">
        <v>1125</v>
      </c>
      <c r="C104" s="783" t="s">
        <v>358</v>
      </c>
      <c r="D104" s="1007">
        <v>0</v>
      </c>
      <c r="E104" s="1011">
        <v>0</v>
      </c>
      <c r="F104" s="1011">
        <v>0</v>
      </c>
      <c r="G104" s="1007">
        <v>0</v>
      </c>
      <c r="H104" s="1007">
        <v>0</v>
      </c>
      <c r="I104" s="1007">
        <v>0</v>
      </c>
      <c r="J104" s="1014">
        <v>0</v>
      </c>
    </row>
    <row r="105" spans="1:10" ht="26.25" hidden="1" thickBot="1">
      <c r="A105" s="760">
        <v>1162100</v>
      </c>
      <c r="B105" s="776" t="s">
        <v>1668</v>
      </c>
      <c r="C105" s="742" t="s">
        <v>130</v>
      </c>
      <c r="D105" s="1007"/>
      <c r="E105" s="1011"/>
      <c r="F105" s="1011"/>
      <c r="G105" s="1007"/>
      <c r="H105" s="1007"/>
      <c r="I105" s="1007"/>
      <c r="J105" s="1014">
        <v>0</v>
      </c>
    </row>
    <row r="106" spans="1:10" ht="13.5" hidden="1" thickBot="1">
      <c r="A106" s="760">
        <v>1162200</v>
      </c>
      <c r="B106" s="776" t="s">
        <v>1669</v>
      </c>
      <c r="C106" s="742" t="s">
        <v>24</v>
      </c>
      <c r="D106" s="1007"/>
      <c r="E106" s="1011"/>
      <c r="F106" s="1011"/>
      <c r="G106" s="1007"/>
      <c r="H106" s="1007"/>
      <c r="I106" s="1007"/>
      <c r="J106" s="1014">
        <v>0</v>
      </c>
    </row>
    <row r="107" spans="1:10" ht="26.25" hidden="1" thickBot="1">
      <c r="A107" s="760">
        <v>1162300</v>
      </c>
      <c r="B107" s="776" t="s">
        <v>1670</v>
      </c>
      <c r="C107" s="742" t="s">
        <v>26</v>
      </c>
      <c r="D107" s="1007"/>
      <c r="E107" s="1011"/>
      <c r="F107" s="1011"/>
      <c r="G107" s="1007"/>
      <c r="H107" s="1007"/>
      <c r="I107" s="1007"/>
      <c r="J107" s="1014">
        <v>0</v>
      </c>
    </row>
    <row r="108" spans="1:10" ht="13.5" hidden="1" thickBot="1">
      <c r="A108" s="760">
        <v>1162400</v>
      </c>
      <c r="B108" s="776" t="s">
        <v>1671</v>
      </c>
      <c r="C108" s="742" t="s">
        <v>832</v>
      </c>
      <c r="D108" s="1007"/>
      <c r="E108" s="1011"/>
      <c r="F108" s="1011"/>
      <c r="G108" s="1007"/>
      <c r="H108" s="1007"/>
      <c r="I108" s="1007"/>
      <c r="J108" s="1014">
        <v>0</v>
      </c>
    </row>
    <row r="109" spans="1:10" ht="26.25" hidden="1" thickBot="1">
      <c r="A109" s="760">
        <v>1162500</v>
      </c>
      <c r="B109" s="776" t="s">
        <v>1672</v>
      </c>
      <c r="C109" s="742" t="s">
        <v>834</v>
      </c>
      <c r="D109" s="1007"/>
      <c r="E109" s="1011"/>
      <c r="F109" s="1011"/>
      <c r="G109" s="1007"/>
      <c r="H109" s="1007"/>
      <c r="I109" s="1007"/>
      <c r="J109" s="1014">
        <v>0</v>
      </c>
    </row>
    <row r="110" spans="1:10" ht="13.5" thickBot="1">
      <c r="A110" s="760">
        <v>1162600</v>
      </c>
      <c r="B110" s="776" t="s">
        <v>1673</v>
      </c>
      <c r="C110" s="742" t="s">
        <v>511</v>
      </c>
      <c r="D110" s="1007"/>
      <c r="E110" s="1011"/>
      <c r="F110" s="1011"/>
      <c r="G110" s="1007"/>
      <c r="H110" s="1007"/>
      <c r="I110" s="1007"/>
      <c r="J110" s="1014">
        <v>0</v>
      </c>
    </row>
    <row r="111" spans="1:10" ht="26.25" thickBot="1">
      <c r="A111" s="760">
        <v>1162700</v>
      </c>
      <c r="B111" s="741" t="s">
        <v>1674</v>
      </c>
      <c r="C111" s="742" t="s">
        <v>513</v>
      </c>
      <c r="D111" s="1007">
        <v>300</v>
      </c>
      <c r="E111" s="1011">
        <v>0</v>
      </c>
      <c r="F111" s="1011">
        <f>D111+E111</f>
        <v>300</v>
      </c>
      <c r="G111" s="1007">
        <v>100</v>
      </c>
      <c r="H111" s="1007">
        <v>100</v>
      </c>
      <c r="I111" s="1011">
        <v>200</v>
      </c>
      <c r="J111" s="1008">
        <f>F111</f>
        <v>300</v>
      </c>
    </row>
    <row r="112" spans="1:10" ht="0.75" customHeight="1" thickBot="1">
      <c r="A112" s="760">
        <v>1162800</v>
      </c>
      <c r="B112" s="776" t="s">
        <v>1675</v>
      </c>
      <c r="C112" s="742" t="s">
        <v>872</v>
      </c>
      <c r="D112" s="1022"/>
      <c r="E112" s="1023"/>
      <c r="F112" s="1022"/>
      <c r="G112" s="1022"/>
      <c r="H112" s="1022"/>
      <c r="I112" s="1022"/>
      <c r="J112" s="1014">
        <v>0</v>
      </c>
    </row>
    <row r="113" spans="1:10" ht="13.5" hidden="1" thickBot="1">
      <c r="A113" s="785">
        <v>1162900</v>
      </c>
      <c r="B113" s="778" t="s">
        <v>1676</v>
      </c>
      <c r="C113" s="746" t="s">
        <v>874</v>
      </c>
      <c r="D113" s="1024"/>
      <c r="E113" s="1025"/>
      <c r="F113" s="1024"/>
      <c r="G113" s="1024"/>
      <c r="H113" s="1024"/>
      <c r="I113" s="1024"/>
      <c r="J113" s="1014">
        <v>0</v>
      </c>
    </row>
    <row r="114" spans="1:10" ht="13.5" hidden="1" thickBot="1">
      <c r="A114" s="787">
        <v>1170000</v>
      </c>
      <c r="B114" s="788" t="s">
        <v>875</v>
      </c>
      <c r="C114" s="789" t="s">
        <v>358</v>
      </c>
      <c r="D114" s="1026">
        <v>0</v>
      </c>
      <c r="E114" s="1027">
        <v>0</v>
      </c>
      <c r="F114" s="1026">
        <f>F121</f>
        <v>0</v>
      </c>
      <c r="G114" s="1026">
        <f>G121</f>
        <v>0</v>
      </c>
      <c r="H114" s="1026">
        <f>H121</f>
        <v>0</v>
      </c>
      <c r="I114" s="1026">
        <f>I121</f>
        <v>0</v>
      </c>
      <c r="J114" s="1014">
        <f>F114</f>
        <v>0</v>
      </c>
    </row>
    <row r="115" spans="1:10" ht="39" hidden="1" thickBot="1">
      <c r="A115" s="791">
        <v>1171000</v>
      </c>
      <c r="B115" s="792" t="s">
        <v>215</v>
      </c>
      <c r="C115" s="734" t="s">
        <v>358</v>
      </c>
      <c r="D115" s="1028">
        <v>0</v>
      </c>
      <c r="E115" s="1029">
        <v>0</v>
      </c>
      <c r="F115" s="1028">
        <v>0</v>
      </c>
      <c r="G115" s="1028">
        <v>0</v>
      </c>
      <c r="H115" s="1028">
        <v>0</v>
      </c>
      <c r="I115" s="1028">
        <v>0</v>
      </c>
      <c r="J115" s="1014">
        <v>0</v>
      </c>
    </row>
    <row r="116" spans="1:10" ht="39" hidden="1" thickBot="1">
      <c r="A116" s="791">
        <v>1171100</v>
      </c>
      <c r="B116" s="741" t="s">
        <v>1677</v>
      </c>
      <c r="C116" s="738" t="s">
        <v>479</v>
      </c>
      <c r="D116" s="1022"/>
      <c r="E116" s="1023"/>
      <c r="F116" s="1022"/>
      <c r="G116" s="1022"/>
      <c r="H116" s="1022"/>
      <c r="I116" s="1022"/>
      <c r="J116" s="1014">
        <v>0</v>
      </c>
    </row>
    <row r="117" spans="1:10" ht="26.25" hidden="1" thickBot="1">
      <c r="A117" s="791">
        <v>1171200</v>
      </c>
      <c r="B117" s="776" t="s">
        <v>1678</v>
      </c>
      <c r="C117" s="794" t="s">
        <v>352</v>
      </c>
      <c r="D117" s="1022"/>
      <c r="E117" s="1023">
        <v>0</v>
      </c>
      <c r="F117" s="1022"/>
      <c r="G117" s="1022"/>
      <c r="H117" s="1022"/>
      <c r="I117" s="1022"/>
      <c r="J117" s="1014">
        <v>0</v>
      </c>
    </row>
    <row r="118" spans="1:10" ht="51" hidden="1">
      <c r="A118" s="760">
        <v>1172000</v>
      </c>
      <c r="B118" s="795" t="s">
        <v>1017</v>
      </c>
      <c r="C118" s="771" t="s">
        <v>358</v>
      </c>
      <c r="D118" s="1026">
        <v>0</v>
      </c>
      <c r="E118" s="1027">
        <v>0</v>
      </c>
      <c r="F118" s="1026">
        <v>0</v>
      </c>
      <c r="G118" s="1026">
        <v>0</v>
      </c>
      <c r="H118" s="1026">
        <v>0</v>
      </c>
      <c r="I118" s="1026">
        <v>0</v>
      </c>
      <c r="J118" s="1026">
        <v>0</v>
      </c>
    </row>
    <row r="119" spans="1:10" hidden="1">
      <c r="A119" s="760">
        <v>1172100</v>
      </c>
      <c r="B119" s="763" t="s">
        <v>1102</v>
      </c>
      <c r="C119" s="738" t="s">
        <v>1018</v>
      </c>
      <c r="D119" s="1022"/>
      <c r="E119" s="1023"/>
      <c r="F119" s="1022"/>
      <c r="G119" s="1022"/>
      <c r="H119" s="1022"/>
      <c r="I119" s="1022"/>
      <c r="J119" s="1022"/>
    </row>
    <row r="120" spans="1:10" hidden="1">
      <c r="A120" s="760">
        <v>1172200</v>
      </c>
      <c r="B120" s="763" t="s">
        <v>1103</v>
      </c>
      <c r="C120" s="796">
        <v>482200</v>
      </c>
      <c r="D120" s="1022"/>
      <c r="E120" s="1023"/>
      <c r="F120" s="1022"/>
      <c r="G120" s="1022"/>
      <c r="H120" s="1022"/>
      <c r="I120" s="1022"/>
      <c r="J120" s="1022"/>
    </row>
    <row r="121" spans="1:10" hidden="1">
      <c r="A121" s="760">
        <v>1172300</v>
      </c>
      <c r="B121" s="776" t="s">
        <v>1679</v>
      </c>
      <c r="C121" s="742" t="s">
        <v>1020</v>
      </c>
      <c r="D121" s="1022">
        <v>0</v>
      </c>
      <c r="E121" s="1023">
        <v>0</v>
      </c>
      <c r="F121" s="1022">
        <f>D121+E121</f>
        <v>0</v>
      </c>
      <c r="G121" s="1022"/>
      <c r="H121" s="1022"/>
      <c r="I121" s="1022">
        <v>0</v>
      </c>
      <c r="J121" s="1022">
        <f>F121</f>
        <v>0</v>
      </c>
    </row>
    <row r="122" spans="1:10" ht="25.5" hidden="1">
      <c r="A122" s="760">
        <v>1172400</v>
      </c>
      <c r="B122" s="797" t="s">
        <v>1680</v>
      </c>
      <c r="C122" s="742" t="s">
        <v>125</v>
      </c>
      <c r="D122" s="1028"/>
      <c r="E122" s="1029"/>
      <c r="F122" s="1028"/>
      <c r="G122" s="1028"/>
      <c r="H122" s="1028"/>
      <c r="I122" s="1028"/>
      <c r="J122" s="1028"/>
    </row>
    <row r="123" spans="1:10" ht="25.5" hidden="1">
      <c r="A123" s="760">
        <v>1173000</v>
      </c>
      <c r="B123" s="795" t="s">
        <v>126</v>
      </c>
      <c r="C123" s="771" t="s">
        <v>358</v>
      </c>
      <c r="D123" s="1028">
        <v>0</v>
      </c>
      <c r="E123" s="1029">
        <v>0</v>
      </c>
      <c r="F123" s="1028">
        <v>0</v>
      </c>
      <c r="G123" s="1028">
        <v>0</v>
      </c>
      <c r="H123" s="1028">
        <v>0</v>
      </c>
      <c r="I123" s="1028">
        <v>0</v>
      </c>
      <c r="J123" s="1028">
        <v>0</v>
      </c>
    </row>
    <row r="124" spans="1:10" ht="25.5" hidden="1">
      <c r="A124" s="791">
        <v>1173100</v>
      </c>
      <c r="B124" s="798" t="s">
        <v>127</v>
      </c>
      <c r="C124" s="742" t="s">
        <v>1088</v>
      </c>
      <c r="D124" s="1028"/>
      <c r="E124" s="1029"/>
      <c r="F124" s="1028"/>
      <c r="G124" s="1028"/>
      <c r="H124" s="1028"/>
      <c r="I124" s="1028"/>
      <c r="J124" s="1028"/>
    </row>
    <row r="125" spans="1:10" ht="38.25" hidden="1">
      <c r="A125" s="791">
        <v>1174000</v>
      </c>
      <c r="B125" s="795" t="s">
        <v>1089</v>
      </c>
      <c r="C125" s="771" t="s">
        <v>358</v>
      </c>
      <c r="D125" s="1028">
        <v>0</v>
      </c>
      <c r="E125" s="1029">
        <v>0</v>
      </c>
      <c r="F125" s="1028">
        <v>0</v>
      </c>
      <c r="G125" s="1028">
        <v>0</v>
      </c>
      <c r="H125" s="1028">
        <v>0</v>
      </c>
      <c r="I125" s="1028">
        <v>0</v>
      </c>
      <c r="J125" s="1028">
        <v>0</v>
      </c>
    </row>
    <row r="126" spans="1:10" ht="25.5" hidden="1">
      <c r="A126" s="791">
        <v>1174100</v>
      </c>
      <c r="B126" s="798" t="s">
        <v>1104</v>
      </c>
      <c r="C126" s="742" t="s">
        <v>1090</v>
      </c>
      <c r="D126" s="1028"/>
      <c r="E126" s="1029"/>
      <c r="F126" s="1028"/>
      <c r="G126" s="1028"/>
      <c r="H126" s="1028"/>
      <c r="I126" s="1028"/>
      <c r="J126" s="1028"/>
    </row>
    <row r="127" spans="1:10" ht="25.5" hidden="1">
      <c r="A127" s="791">
        <v>1174200</v>
      </c>
      <c r="B127" s="797" t="s">
        <v>1681</v>
      </c>
      <c r="C127" s="742" t="s">
        <v>447</v>
      </c>
      <c r="D127" s="1028"/>
      <c r="E127" s="1029"/>
      <c r="F127" s="1028"/>
      <c r="G127" s="1028"/>
      <c r="H127" s="1028"/>
      <c r="I127" s="1028"/>
      <c r="J127" s="1028"/>
    </row>
    <row r="128" spans="1:10" ht="51" hidden="1">
      <c r="A128" s="791">
        <v>1175000</v>
      </c>
      <c r="B128" s="795" t="s">
        <v>558</v>
      </c>
      <c r="C128" s="771" t="s">
        <v>358</v>
      </c>
      <c r="D128" s="1028">
        <v>0</v>
      </c>
      <c r="E128" s="1029">
        <v>0</v>
      </c>
      <c r="F128" s="1028">
        <v>0</v>
      </c>
      <c r="G128" s="1028">
        <v>0</v>
      </c>
      <c r="H128" s="1028">
        <v>0</v>
      </c>
      <c r="I128" s="1028">
        <v>0</v>
      </c>
      <c r="J128" s="1028">
        <v>0</v>
      </c>
    </row>
    <row r="129" spans="1:12" ht="38.25" hidden="1">
      <c r="A129" s="791">
        <v>1175100</v>
      </c>
      <c r="B129" s="797" t="s">
        <v>1682</v>
      </c>
      <c r="C129" s="742" t="s">
        <v>227</v>
      </c>
      <c r="D129" s="1028"/>
      <c r="E129" s="1029"/>
      <c r="F129" s="1028"/>
      <c r="G129" s="1028"/>
      <c r="H129" s="1028"/>
      <c r="I129" s="1028"/>
      <c r="J129" s="1028"/>
    </row>
    <row r="130" spans="1:12" hidden="1">
      <c r="A130" s="791">
        <v>1176000</v>
      </c>
      <c r="B130" s="795" t="s">
        <v>228</v>
      </c>
      <c r="C130" s="771" t="s">
        <v>358</v>
      </c>
      <c r="D130" s="1028">
        <v>0</v>
      </c>
      <c r="E130" s="1029">
        <v>0</v>
      </c>
      <c r="F130" s="1028">
        <v>0</v>
      </c>
      <c r="G130" s="1028">
        <v>0</v>
      </c>
      <c r="H130" s="1028">
        <v>0</v>
      </c>
      <c r="I130" s="1028">
        <v>0</v>
      </c>
      <c r="J130" s="1028">
        <v>0</v>
      </c>
    </row>
    <row r="131" spans="1:12" hidden="1">
      <c r="A131" s="791">
        <v>1176100</v>
      </c>
      <c r="B131" s="797" t="s">
        <v>1683</v>
      </c>
      <c r="C131" s="742" t="s">
        <v>8</v>
      </c>
      <c r="D131" s="1028"/>
      <c r="E131" s="1029"/>
      <c r="F131" s="1028"/>
      <c r="G131" s="1028"/>
      <c r="H131" s="1028"/>
      <c r="I131" s="1028"/>
      <c r="J131" s="1028"/>
    </row>
    <row r="132" spans="1:12" hidden="1">
      <c r="A132" s="791">
        <v>1177000</v>
      </c>
      <c r="B132" s="795" t="s">
        <v>587</v>
      </c>
      <c r="C132" s="771" t="s">
        <v>358</v>
      </c>
      <c r="D132" s="1028">
        <v>0</v>
      </c>
      <c r="E132" s="1029">
        <v>0</v>
      </c>
      <c r="F132" s="1028">
        <v>0</v>
      </c>
      <c r="G132" s="1028">
        <v>0</v>
      </c>
      <c r="H132" s="1028">
        <v>0</v>
      </c>
      <c r="I132" s="1028">
        <v>0</v>
      </c>
      <c r="J132" s="1028">
        <v>0</v>
      </c>
    </row>
    <row r="133" spans="1:12" ht="13.5" hidden="1" thickBot="1">
      <c r="A133" s="785">
        <v>1177100</v>
      </c>
      <c r="B133" s="799" t="s">
        <v>1684</v>
      </c>
      <c r="C133" s="746" t="s">
        <v>259</v>
      </c>
      <c r="D133" s="1030"/>
      <c r="E133" s="1031"/>
      <c r="F133" s="1030"/>
      <c r="G133" s="1030"/>
      <c r="H133" s="1030"/>
      <c r="I133" s="1030"/>
      <c r="J133" s="1030"/>
    </row>
    <row r="134" spans="1:12" ht="13.5" thickBot="1">
      <c r="A134" s="801" t="s">
        <v>260</v>
      </c>
      <c r="B134" s="802" t="s">
        <v>261</v>
      </c>
      <c r="C134" s="803"/>
      <c r="D134" s="1032"/>
      <c r="E134" s="1033"/>
      <c r="F134" s="1032"/>
      <c r="G134" s="1032"/>
      <c r="H134" s="1032"/>
      <c r="I134" s="1032"/>
      <c r="J134" s="1032"/>
    </row>
    <row r="135" spans="1:12" ht="26.25" thickBot="1">
      <c r="A135" s="805" t="s">
        <v>262</v>
      </c>
      <c r="B135" s="806" t="s">
        <v>648</v>
      </c>
      <c r="C135" s="807" t="s">
        <v>358</v>
      </c>
      <c r="D135" s="1824">
        <f>D138</f>
        <v>0</v>
      </c>
      <c r="E135" s="1825">
        <v>0</v>
      </c>
      <c r="F135" s="1824">
        <f>F138</f>
        <v>0</v>
      </c>
      <c r="G135" s="1824">
        <f>G138</f>
        <v>0</v>
      </c>
      <c r="H135" s="1824">
        <f>H138</f>
        <v>0</v>
      </c>
      <c r="I135" s="1824">
        <f>I138</f>
        <v>0</v>
      </c>
      <c r="J135" s="1824">
        <f>F135</f>
        <v>0</v>
      </c>
    </row>
    <row r="136" spans="1:12" ht="13.5" thickBot="1">
      <c r="A136" s="808"/>
      <c r="B136" s="809" t="s">
        <v>649</v>
      </c>
      <c r="C136" s="810"/>
      <c r="D136" s="1775"/>
      <c r="E136" s="1776"/>
      <c r="F136" s="1775"/>
      <c r="G136" s="1775"/>
      <c r="H136" s="1775"/>
      <c r="I136" s="1775"/>
      <c r="J136" s="1775"/>
    </row>
    <row r="137" spans="1:12">
      <c r="A137" s="801" t="s">
        <v>260</v>
      </c>
      <c r="B137" s="802" t="s">
        <v>261</v>
      </c>
      <c r="C137" s="812"/>
      <c r="D137" s="1777"/>
      <c r="E137" s="1778"/>
      <c r="F137" s="1777"/>
      <c r="G137" s="1777"/>
      <c r="H137" s="1777"/>
      <c r="I137" s="1777"/>
      <c r="J137" s="1777"/>
    </row>
    <row r="138" spans="1:12" ht="24.75" customHeight="1">
      <c r="A138" s="814" t="s">
        <v>650</v>
      </c>
      <c r="B138" s="815" t="s">
        <v>651</v>
      </c>
      <c r="C138" s="816" t="s">
        <v>358</v>
      </c>
      <c r="D138" s="1036">
        <f>D144+D140</f>
        <v>0</v>
      </c>
      <c r="E138" s="1037">
        <v>0</v>
      </c>
      <c r="F138" s="1036">
        <f>F141+F140+F144</f>
        <v>0</v>
      </c>
      <c r="G138" s="1036">
        <f>G140+G144</f>
        <v>0</v>
      </c>
      <c r="H138" s="1036">
        <f>H140+H144</f>
        <v>0</v>
      </c>
      <c r="I138" s="1036">
        <f>I140+I144</f>
        <v>0</v>
      </c>
      <c r="J138" s="1036">
        <f>J140</f>
        <v>0</v>
      </c>
    </row>
    <row r="139" spans="1:12">
      <c r="A139" s="818" t="s">
        <v>652</v>
      </c>
      <c r="B139" s="797" t="s">
        <v>1685</v>
      </c>
      <c r="C139" s="819" t="s">
        <v>987</v>
      </c>
      <c r="D139" s="1028"/>
      <c r="E139" s="1029"/>
      <c r="F139" s="1028"/>
      <c r="G139" s="1028"/>
      <c r="H139" s="1028"/>
      <c r="I139" s="1028"/>
      <c r="J139" s="1028"/>
    </row>
    <row r="140" spans="1:12" ht="23.25" customHeight="1">
      <c r="A140" s="818" t="s">
        <v>988</v>
      </c>
      <c r="B140" s="797" t="s">
        <v>1686</v>
      </c>
      <c r="C140" s="881" t="s">
        <v>965</v>
      </c>
      <c r="D140" s="1488">
        <v>0</v>
      </c>
      <c r="E140" s="1488">
        <v>0</v>
      </c>
      <c r="F140" s="1488">
        <f>D140+E140</f>
        <v>0</v>
      </c>
      <c r="G140" s="1149"/>
      <c r="H140" s="1149"/>
      <c r="I140" s="1149"/>
      <c r="J140" s="1149">
        <f>F140</f>
        <v>0</v>
      </c>
      <c r="L140" s="626" t="s">
        <v>89</v>
      </c>
    </row>
    <row r="141" spans="1:12" ht="23.25" customHeight="1">
      <c r="A141" s="818" t="s">
        <v>966</v>
      </c>
      <c r="B141" s="797" t="s">
        <v>1687</v>
      </c>
      <c r="C141" s="819" t="s">
        <v>968</v>
      </c>
      <c r="D141" s="1028">
        <v>0</v>
      </c>
      <c r="E141" s="1028">
        <v>0</v>
      </c>
      <c r="F141" s="1028">
        <f>D141+E141</f>
        <v>0</v>
      </c>
      <c r="G141" s="1028">
        <v>0</v>
      </c>
      <c r="H141" s="1028">
        <v>0</v>
      </c>
      <c r="I141" s="1028">
        <v>0</v>
      </c>
      <c r="J141" s="1028">
        <f>F141</f>
        <v>0</v>
      </c>
    </row>
    <row r="142" spans="1:12" hidden="1">
      <c r="A142" s="818" t="s">
        <v>969</v>
      </c>
      <c r="B142" s="797" t="s">
        <v>1688</v>
      </c>
      <c r="C142" s="819" t="s">
        <v>1099</v>
      </c>
      <c r="D142" s="1028"/>
      <c r="E142" s="1028"/>
      <c r="F142" s="1028"/>
      <c r="G142" s="1028"/>
      <c r="H142" s="1028"/>
      <c r="I142" s="1028"/>
      <c r="J142" s="1028"/>
    </row>
    <row r="143" spans="1:12" ht="12" hidden="1" customHeight="1">
      <c r="A143" s="818" t="s">
        <v>138</v>
      </c>
      <c r="B143" s="798" t="s">
        <v>139</v>
      </c>
      <c r="C143" s="819" t="s">
        <v>140</v>
      </c>
      <c r="D143" s="1028"/>
      <c r="E143" s="1028"/>
      <c r="F143" s="1028"/>
      <c r="G143" s="1028"/>
      <c r="H143" s="1028"/>
      <c r="I143" s="1028"/>
      <c r="J143" s="1028"/>
    </row>
    <row r="144" spans="1:12" hidden="1">
      <c r="A144" s="818" t="s">
        <v>141</v>
      </c>
      <c r="B144" s="797" t="s">
        <v>1689</v>
      </c>
      <c r="C144" s="819" t="s">
        <v>897</v>
      </c>
      <c r="D144" s="1028">
        <v>0</v>
      </c>
      <c r="E144" s="1029">
        <v>0</v>
      </c>
      <c r="F144" s="1028">
        <f>D144+E144</f>
        <v>0</v>
      </c>
      <c r="G144" s="1028"/>
      <c r="H144" s="1028"/>
      <c r="I144" s="1028"/>
      <c r="J144" s="1028">
        <f>F144</f>
        <v>0</v>
      </c>
    </row>
    <row r="145" spans="1:10" hidden="1">
      <c r="A145" s="818" t="s">
        <v>898</v>
      </c>
      <c r="B145" s="797" t="s">
        <v>1690</v>
      </c>
      <c r="C145" s="819" t="s">
        <v>900</v>
      </c>
      <c r="D145" s="1028"/>
      <c r="E145" s="1028"/>
      <c r="F145" s="1028"/>
      <c r="G145" s="1028"/>
      <c r="H145" s="1028"/>
      <c r="I145" s="1028"/>
      <c r="J145" s="1028"/>
    </row>
    <row r="146" spans="1:10" hidden="1">
      <c r="A146" s="818" t="s">
        <v>655</v>
      </c>
      <c r="B146" s="797" t="s">
        <v>1691</v>
      </c>
      <c r="C146" s="819" t="s">
        <v>657</v>
      </c>
      <c r="D146" s="1028"/>
      <c r="E146" s="1028"/>
      <c r="F146" s="1028"/>
      <c r="G146" s="1028"/>
      <c r="H146" s="1028"/>
      <c r="I146" s="1028"/>
      <c r="J146" s="1028"/>
    </row>
    <row r="147" spans="1:10" hidden="1">
      <c r="A147" s="818" t="s">
        <v>658</v>
      </c>
      <c r="B147" s="795" t="s">
        <v>659</v>
      </c>
      <c r="C147" s="820" t="s">
        <v>358</v>
      </c>
      <c r="D147" s="1028">
        <v>0</v>
      </c>
      <c r="E147" s="1028">
        <v>0</v>
      </c>
      <c r="F147" s="1028">
        <v>0</v>
      </c>
      <c r="G147" s="1028">
        <v>0</v>
      </c>
      <c r="H147" s="1028">
        <v>0</v>
      </c>
      <c r="I147" s="1028">
        <v>0</v>
      </c>
      <c r="J147" s="1028">
        <v>0</v>
      </c>
    </row>
    <row r="148" spans="1:10" hidden="1">
      <c r="A148" s="818" t="s">
        <v>660</v>
      </c>
      <c r="B148" s="798" t="s">
        <v>661</v>
      </c>
      <c r="C148" s="819" t="s">
        <v>662</v>
      </c>
      <c r="D148" s="1028"/>
      <c r="E148" s="1028"/>
      <c r="F148" s="1028"/>
      <c r="G148" s="1028"/>
      <c r="H148" s="1028"/>
      <c r="I148" s="1028"/>
      <c r="J148" s="1028"/>
    </row>
    <row r="149" spans="1:10" hidden="1">
      <c r="A149" s="818" t="s">
        <v>663</v>
      </c>
      <c r="B149" s="798" t="s">
        <v>664</v>
      </c>
      <c r="C149" s="819" t="s">
        <v>665</v>
      </c>
      <c r="D149" s="1028"/>
      <c r="E149" s="1028"/>
      <c r="F149" s="1028"/>
      <c r="G149" s="1028"/>
      <c r="H149" s="1028"/>
      <c r="I149" s="1028"/>
      <c r="J149" s="1028"/>
    </row>
    <row r="150" spans="1:10" ht="25.5" hidden="1">
      <c r="A150" s="818" t="s">
        <v>666</v>
      </c>
      <c r="B150" s="797" t="s">
        <v>1692</v>
      </c>
      <c r="C150" s="819" t="s">
        <v>314</v>
      </c>
      <c r="D150" s="1028"/>
      <c r="E150" s="1028"/>
      <c r="F150" s="1028"/>
      <c r="G150" s="1028"/>
      <c r="H150" s="1028"/>
      <c r="I150" s="1028"/>
      <c r="J150" s="1028"/>
    </row>
    <row r="151" spans="1:10" hidden="1">
      <c r="A151" s="818" t="s">
        <v>315</v>
      </c>
      <c r="B151" s="797" t="s">
        <v>1693</v>
      </c>
      <c r="C151" s="819" t="s">
        <v>317</v>
      </c>
      <c r="D151" s="1028"/>
      <c r="E151" s="1028"/>
      <c r="F151" s="1028"/>
      <c r="G151" s="1028"/>
      <c r="H151" s="1028"/>
      <c r="I151" s="1028"/>
      <c r="J151" s="1028"/>
    </row>
    <row r="152" spans="1:10" hidden="1">
      <c r="A152" s="818" t="s">
        <v>318</v>
      </c>
      <c r="B152" s="795" t="s">
        <v>319</v>
      </c>
      <c r="C152" s="820" t="s">
        <v>358</v>
      </c>
      <c r="D152" s="1028">
        <v>0</v>
      </c>
      <c r="E152" s="1028">
        <v>0</v>
      </c>
      <c r="F152" s="1028">
        <v>0</v>
      </c>
      <c r="G152" s="1028">
        <v>0</v>
      </c>
      <c r="H152" s="1028">
        <v>0</v>
      </c>
      <c r="I152" s="1028">
        <v>0</v>
      </c>
      <c r="J152" s="1028">
        <v>0</v>
      </c>
    </row>
    <row r="153" spans="1:10" hidden="1">
      <c r="A153" s="818" t="s">
        <v>320</v>
      </c>
      <c r="B153" s="798" t="s">
        <v>1105</v>
      </c>
      <c r="C153" s="819" t="s">
        <v>321</v>
      </c>
      <c r="D153" s="1028"/>
      <c r="E153" s="1028"/>
      <c r="F153" s="1028"/>
      <c r="G153" s="1028"/>
      <c r="H153" s="1028"/>
      <c r="I153" s="1028"/>
      <c r="J153" s="1028"/>
    </row>
    <row r="154" spans="1:10" hidden="1">
      <c r="A154" s="821" t="s">
        <v>322</v>
      </c>
      <c r="B154" s="822" t="s">
        <v>323</v>
      </c>
      <c r="C154" s="820" t="s">
        <v>358</v>
      </c>
      <c r="D154" s="1028">
        <v>0</v>
      </c>
      <c r="E154" s="1028">
        <v>0</v>
      </c>
      <c r="F154" s="1028">
        <v>0</v>
      </c>
      <c r="G154" s="1028">
        <v>0</v>
      </c>
      <c r="H154" s="1028">
        <v>0</v>
      </c>
      <c r="I154" s="1028">
        <v>0</v>
      </c>
      <c r="J154" s="1028">
        <v>0</v>
      </c>
    </row>
    <row r="155" spans="1:10" hidden="1">
      <c r="A155" s="818" t="s">
        <v>324</v>
      </c>
      <c r="B155" s="798" t="s">
        <v>1106</v>
      </c>
      <c r="C155" s="819" t="s">
        <v>325</v>
      </c>
      <c r="D155" s="1028"/>
      <c r="E155" s="1028"/>
      <c r="F155" s="1028"/>
      <c r="G155" s="1028"/>
      <c r="H155" s="1028"/>
      <c r="I155" s="1028"/>
      <c r="J155" s="1028"/>
    </row>
    <row r="156" spans="1:10" hidden="1">
      <c r="A156" s="818" t="s">
        <v>326</v>
      </c>
      <c r="B156" s="798" t="s">
        <v>1107</v>
      </c>
      <c r="C156" s="819" t="s">
        <v>327</v>
      </c>
      <c r="D156" s="1028"/>
      <c r="E156" s="1028"/>
      <c r="F156" s="1028"/>
      <c r="G156" s="1028"/>
      <c r="H156" s="1028"/>
      <c r="I156" s="1028"/>
      <c r="J156" s="1028"/>
    </row>
    <row r="157" spans="1:10" hidden="1">
      <c r="A157" s="818" t="s">
        <v>328</v>
      </c>
      <c r="B157" s="797" t="s">
        <v>1694</v>
      </c>
      <c r="C157" s="819" t="s">
        <v>330</v>
      </c>
      <c r="D157" s="1028"/>
      <c r="E157" s="1028"/>
      <c r="F157" s="1028"/>
      <c r="G157" s="1028"/>
      <c r="H157" s="1028"/>
      <c r="I157" s="1028"/>
      <c r="J157" s="1028"/>
    </row>
    <row r="158" spans="1:10" ht="13.5" thickBot="1">
      <c r="A158" s="823">
        <v>1244000</v>
      </c>
      <c r="B158" s="824" t="s">
        <v>1695</v>
      </c>
      <c r="C158" s="825" t="s">
        <v>1134</v>
      </c>
      <c r="D158" s="1038"/>
      <c r="E158" s="1038"/>
      <c r="F158" s="1038"/>
      <c r="G158" s="1038"/>
      <c r="H158" s="1038"/>
      <c r="I158" s="1038"/>
      <c r="J158" s="1038"/>
    </row>
    <row r="159" spans="1:10" ht="26.25" thickBot="1">
      <c r="A159" s="826">
        <v>1000000</v>
      </c>
      <c r="B159" s="827" t="s">
        <v>1135</v>
      </c>
      <c r="C159" s="828" t="s">
        <v>358</v>
      </c>
      <c r="D159" s="1779">
        <f>D32+D140+D144</f>
        <v>300</v>
      </c>
      <c r="E159" s="1779">
        <f>E32</f>
        <v>0</v>
      </c>
      <c r="F159" s="1779">
        <f>F32+F138</f>
        <v>300</v>
      </c>
      <c r="G159" s="1779">
        <f>G32+G138</f>
        <v>100</v>
      </c>
      <c r="H159" s="1779">
        <f>H32+H138</f>
        <v>100</v>
      </c>
      <c r="I159" s="1779">
        <f>I32+I135</f>
        <v>200</v>
      </c>
      <c r="J159" s="1780">
        <f>F159</f>
        <v>300</v>
      </c>
    </row>
    <row r="160" spans="1:10" ht="11.25" customHeight="1">
      <c r="A160" s="829"/>
      <c r="B160" s="830"/>
      <c r="C160" s="831"/>
      <c r="D160" s="678"/>
      <c r="E160" s="678"/>
      <c r="F160" s="678"/>
      <c r="G160" s="678"/>
      <c r="H160" s="678"/>
      <c r="I160" s="678"/>
      <c r="J160" s="678"/>
    </row>
    <row r="161" spans="1:10" ht="12.75" customHeight="1">
      <c r="A161" s="2617"/>
      <c r="B161" s="2617"/>
      <c r="C161" s="2617"/>
      <c r="D161" s="2617"/>
      <c r="E161" s="2617"/>
      <c r="F161" s="2617"/>
      <c r="G161" s="2617"/>
      <c r="H161" s="2617"/>
      <c r="I161" s="2617"/>
      <c r="J161" s="2617"/>
    </row>
    <row r="162" spans="1:10" s="678" customFormat="1" ht="15.75" customHeight="1">
      <c r="A162" s="2594" t="s">
        <v>2261</v>
      </c>
      <c r="B162" s="2594"/>
      <c r="C162" s="2594"/>
      <c r="D162" s="2594"/>
      <c r="E162" s="2594"/>
      <c r="F162" s="2594"/>
      <c r="G162" s="2594"/>
      <c r="H162" s="2594"/>
      <c r="I162" s="2594"/>
      <c r="J162" s="2594"/>
    </row>
    <row r="163" spans="1:10" ht="12.75" customHeight="1">
      <c r="A163" s="2637" t="s">
        <v>1114</v>
      </c>
      <c r="B163" s="2637"/>
      <c r="C163" s="2637"/>
      <c r="D163" s="2637"/>
      <c r="E163" s="2637"/>
      <c r="F163" s="2637"/>
      <c r="G163" s="2637"/>
      <c r="H163" s="2637"/>
      <c r="I163" s="2637"/>
      <c r="J163" s="2637"/>
    </row>
    <row r="164" spans="1:10" ht="12.75" customHeight="1">
      <c r="A164" s="832" t="s">
        <v>1696</v>
      </c>
      <c r="B164" s="832"/>
      <c r="C164" s="833"/>
      <c r="D164" s="832"/>
      <c r="E164" s="832"/>
      <c r="F164" s="832"/>
      <c r="G164" s="832" t="s">
        <v>1143</v>
      </c>
      <c r="H164" s="832"/>
      <c r="I164" s="832"/>
      <c r="J164" s="832"/>
    </row>
    <row r="165" spans="1:10" ht="12.75" customHeight="1">
      <c r="A165" s="834" t="s">
        <v>1697</v>
      </c>
      <c r="B165" s="834"/>
      <c r="C165" s="834"/>
      <c r="D165" s="678"/>
      <c r="E165" s="675" t="s">
        <v>309</v>
      </c>
      <c r="F165" s="678"/>
      <c r="G165" s="675" t="s">
        <v>310</v>
      </c>
      <c r="H165" s="678"/>
      <c r="I165" s="678"/>
      <c r="J165" s="834"/>
    </row>
    <row r="166" spans="1:10" ht="1.5" customHeight="1">
      <c r="A166" s="835"/>
      <c r="B166" s="835"/>
      <c r="C166" s="834"/>
      <c r="D166" s="835"/>
      <c r="E166" s="835"/>
      <c r="F166" s="835"/>
      <c r="G166" s="835"/>
      <c r="H166" s="835"/>
      <c r="I166" s="835"/>
      <c r="J166" s="835"/>
    </row>
    <row r="167" spans="1:10" ht="14.25">
      <c r="A167" s="832" t="s">
        <v>2075</v>
      </c>
      <c r="B167" s="832"/>
      <c r="C167" s="833"/>
      <c r="D167" s="832"/>
      <c r="E167" s="832"/>
      <c r="F167" s="832"/>
      <c r="G167" s="832" t="s">
        <v>1147</v>
      </c>
      <c r="H167" s="832"/>
      <c r="I167" s="832"/>
      <c r="J167" s="832"/>
    </row>
    <row r="168" spans="1:10" ht="14.25">
      <c r="A168" s="834" t="s">
        <v>1700</v>
      </c>
      <c r="B168" s="833" t="s">
        <v>642</v>
      </c>
      <c r="C168" s="836"/>
      <c r="D168" s="678"/>
      <c r="E168" s="675" t="s">
        <v>309</v>
      </c>
      <c r="F168" s="678"/>
      <c r="G168" s="675" t="s">
        <v>310</v>
      </c>
      <c r="H168" s="678"/>
      <c r="I168" s="678"/>
      <c r="J168" s="834"/>
    </row>
    <row r="169" spans="1:10" ht="12.75" customHeight="1">
      <c r="A169" s="688"/>
      <c r="B169" s="679"/>
      <c r="C169" s="689"/>
      <c r="D169" s="678"/>
      <c r="E169" s="678"/>
      <c r="F169" s="678"/>
      <c r="G169" s="678"/>
      <c r="H169" s="678"/>
      <c r="I169" s="678"/>
      <c r="J169" s="678"/>
    </row>
    <row r="170" spans="1:10" ht="12.75" customHeight="1">
      <c r="A170" s="688"/>
      <c r="B170" s="679"/>
      <c r="C170" s="689"/>
      <c r="D170" s="678"/>
      <c r="E170" s="678"/>
      <c r="F170" s="678"/>
      <c r="G170" s="678"/>
      <c r="H170" s="678"/>
      <c r="I170" s="678"/>
      <c r="J170" s="678"/>
    </row>
    <row r="171" spans="1:10" ht="12.75" customHeight="1">
      <c r="A171" s="688"/>
      <c r="B171" s="679"/>
      <c r="C171" s="689"/>
      <c r="D171" s="678"/>
      <c r="E171" s="678"/>
      <c r="F171" s="678"/>
      <c r="G171" s="678"/>
      <c r="H171" s="678"/>
      <c r="I171" s="678"/>
      <c r="J171" s="678"/>
    </row>
    <row r="172" spans="1:10" ht="12.75" customHeight="1">
      <c r="A172" s="688"/>
      <c r="B172" s="679"/>
      <c r="C172" s="689"/>
      <c r="D172" s="678"/>
      <c r="E172" s="678"/>
      <c r="F172" s="678"/>
      <c r="G172" s="678"/>
      <c r="H172" s="678"/>
      <c r="I172" s="678"/>
      <c r="J172" s="678"/>
    </row>
  </sheetData>
  <mergeCells count="16">
    <mergeCell ref="F1:J1"/>
    <mergeCell ref="F3:J3"/>
    <mergeCell ref="A10:E10"/>
    <mergeCell ref="A11:E11"/>
    <mergeCell ref="A13:J13"/>
    <mergeCell ref="A14:J14"/>
    <mergeCell ref="A12:B12"/>
    <mergeCell ref="A15:J15"/>
    <mergeCell ref="A163:J163"/>
    <mergeCell ref="A161:J161"/>
    <mergeCell ref="A162:J162"/>
    <mergeCell ref="F23:J24"/>
    <mergeCell ref="F29:F30"/>
    <mergeCell ref="G29:J29"/>
    <mergeCell ref="A16:E17"/>
    <mergeCell ref="F16:J17"/>
  </mergeCells>
  <phoneticPr fontId="5" type="noConversion"/>
  <pageMargins left="0.24" right="0.16" top="0.21" bottom="0.23" header="0.2" footer="0.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F57"/>
  <sheetViews>
    <sheetView topLeftCell="C1" workbookViewId="0">
      <selection activeCell="H23" sqref="H23"/>
    </sheetView>
  </sheetViews>
  <sheetFormatPr defaultRowHeight="16.5"/>
  <cols>
    <col min="1" max="1" width="4.42578125" style="1710" customWidth="1"/>
    <col min="2" max="2" width="26.85546875" style="1711" customWidth="1"/>
    <col min="3" max="3" width="67.42578125" style="1711" customWidth="1"/>
    <col min="4" max="4" width="8.5703125" style="1711" customWidth="1"/>
    <col min="5" max="5" width="13" style="1712" customWidth="1"/>
    <col min="6" max="6" width="10.85546875" style="1711" customWidth="1"/>
    <col min="7" max="7" width="23.85546875" style="1710" customWidth="1"/>
    <col min="8" max="8" width="30.85546875" style="1711" customWidth="1"/>
    <col min="9" max="16384" width="9.140625" style="1711"/>
  </cols>
  <sheetData>
    <row r="2" spans="1:8">
      <c r="A2" s="2549"/>
      <c r="B2" s="2549"/>
      <c r="C2" s="2549"/>
      <c r="D2" s="2549"/>
      <c r="E2" s="2549"/>
      <c r="F2" s="2549"/>
      <c r="G2" s="2549"/>
      <c r="H2" s="2549"/>
    </row>
    <row r="3" spans="1:8">
      <c r="A3" s="2550" t="s">
        <v>2180</v>
      </c>
      <c r="B3" s="2551"/>
      <c r="C3" s="2551"/>
      <c r="D3" s="2551"/>
      <c r="E3" s="2551"/>
      <c r="F3" s="2551"/>
      <c r="G3" s="2551"/>
      <c r="H3" s="2552"/>
    </row>
    <row r="4" spans="1:8" ht="28.5">
      <c r="A4" s="1713"/>
      <c r="B4" s="1714" t="s">
        <v>2080</v>
      </c>
      <c r="C4" s="2553" t="s">
        <v>2081</v>
      </c>
      <c r="D4" s="2554"/>
      <c r="E4" s="1715" t="s">
        <v>2082</v>
      </c>
      <c r="F4" s="1714" t="s">
        <v>2083</v>
      </c>
      <c r="G4" s="1716" t="s">
        <v>2084</v>
      </c>
      <c r="H4" s="1716" t="s">
        <v>2085</v>
      </c>
    </row>
    <row r="5" spans="1:8">
      <c r="A5" s="1713">
        <v>1</v>
      </c>
      <c r="B5" s="1717" t="s">
        <v>2086</v>
      </c>
      <c r="C5" s="1718" t="s">
        <v>2087</v>
      </c>
      <c r="D5" s="1715"/>
      <c r="E5" s="1715">
        <v>40000</v>
      </c>
      <c r="F5" s="1714" t="s">
        <v>2088</v>
      </c>
      <c r="G5" s="1716"/>
      <c r="H5" s="1716" t="s">
        <v>2089</v>
      </c>
    </row>
    <row r="6" spans="1:8">
      <c r="A6" s="1713">
        <v>2</v>
      </c>
      <c r="B6" s="1717" t="s">
        <v>2090</v>
      </c>
      <c r="C6" s="1718" t="s">
        <v>2091</v>
      </c>
      <c r="D6" s="1715"/>
      <c r="E6" s="1715">
        <v>80000</v>
      </c>
      <c r="F6" s="1714" t="s">
        <v>2092</v>
      </c>
      <c r="G6" s="1716"/>
      <c r="H6" s="1716"/>
    </row>
    <row r="7" spans="1:8">
      <c r="A7" s="1713">
        <v>3</v>
      </c>
      <c r="B7" s="588" t="s">
        <v>2093</v>
      </c>
      <c r="C7" s="1719" t="s">
        <v>2094</v>
      </c>
      <c r="D7" s="1715"/>
      <c r="E7" s="1715">
        <v>40000</v>
      </c>
      <c r="F7" s="1714" t="s">
        <v>2088</v>
      </c>
      <c r="G7" s="1716"/>
      <c r="H7" s="1716"/>
    </row>
    <row r="8" spans="1:8">
      <c r="A8" s="1713">
        <v>4</v>
      </c>
      <c r="B8" s="1720" t="s">
        <v>2095</v>
      </c>
      <c r="C8" s="1719" t="s">
        <v>2096</v>
      </c>
      <c r="D8" s="1715"/>
      <c r="E8" s="1715">
        <v>40000</v>
      </c>
      <c r="F8" s="1714" t="s">
        <v>2088</v>
      </c>
      <c r="G8" s="1716"/>
      <c r="H8" s="1716"/>
    </row>
    <row r="9" spans="1:8">
      <c r="A9" s="1713">
        <v>5</v>
      </c>
      <c r="B9" s="1717" t="s">
        <v>2097</v>
      </c>
      <c r="C9" s="1718" t="s">
        <v>2098</v>
      </c>
      <c r="D9" s="1715"/>
      <c r="E9" s="1715">
        <v>40000</v>
      </c>
      <c r="F9" s="1714" t="s">
        <v>2088</v>
      </c>
      <c r="G9" s="1716"/>
      <c r="H9" s="1716"/>
    </row>
    <row r="10" spans="1:8">
      <c r="A10" s="1713">
        <v>6</v>
      </c>
      <c r="B10" s="1717" t="s">
        <v>2099</v>
      </c>
      <c r="C10" s="1718" t="s">
        <v>2100</v>
      </c>
      <c r="D10" s="1715"/>
      <c r="E10" s="1715">
        <v>20000</v>
      </c>
      <c r="F10" s="1714" t="s">
        <v>2088</v>
      </c>
      <c r="G10" s="1716" t="s">
        <v>2101</v>
      </c>
      <c r="H10" s="1716" t="s">
        <v>2102</v>
      </c>
    </row>
    <row r="11" spans="1:8">
      <c r="A11" s="1713">
        <v>7</v>
      </c>
      <c r="B11" s="1720" t="s">
        <v>2103</v>
      </c>
      <c r="C11" s="1719" t="s">
        <v>2104</v>
      </c>
      <c r="D11" s="1715"/>
      <c r="E11" s="1715">
        <v>40000</v>
      </c>
      <c r="F11" s="1714" t="s">
        <v>2088</v>
      </c>
      <c r="G11" s="1716"/>
      <c r="H11" s="1716" t="s">
        <v>2105</v>
      </c>
    </row>
    <row r="12" spans="1:8">
      <c r="A12" s="1713">
        <v>8</v>
      </c>
      <c r="B12" s="1717" t="s">
        <v>2106</v>
      </c>
      <c r="C12" s="1718" t="s">
        <v>2107</v>
      </c>
      <c r="D12" s="1715"/>
      <c r="E12" s="1715">
        <v>40000</v>
      </c>
      <c r="F12" s="1714" t="s">
        <v>2088</v>
      </c>
      <c r="G12" s="1716"/>
      <c r="H12" s="1716"/>
    </row>
    <row r="13" spans="1:8">
      <c r="A13" s="1713">
        <v>9</v>
      </c>
      <c r="B13" s="1717" t="s">
        <v>2108</v>
      </c>
      <c r="C13" s="1718" t="s">
        <v>2109</v>
      </c>
      <c r="D13" s="1715"/>
      <c r="E13" s="1715">
        <v>40000</v>
      </c>
      <c r="F13" s="1714" t="s">
        <v>2088</v>
      </c>
      <c r="G13" s="1716"/>
      <c r="H13" s="1716"/>
    </row>
    <row r="14" spans="1:8">
      <c r="A14" s="1713">
        <v>10</v>
      </c>
      <c r="B14" s="1717" t="s">
        <v>2110</v>
      </c>
      <c r="C14" s="1718" t="s">
        <v>2111</v>
      </c>
      <c r="D14" s="1715"/>
      <c r="E14" s="1715">
        <v>40000</v>
      </c>
      <c r="F14" s="1714" t="s">
        <v>2088</v>
      </c>
      <c r="G14" s="1716"/>
      <c r="H14" s="1716" t="s">
        <v>2112</v>
      </c>
    </row>
    <row r="15" spans="1:8">
      <c r="A15" s="1713">
        <v>11</v>
      </c>
      <c r="B15" s="1717" t="s">
        <v>2113</v>
      </c>
      <c r="C15" s="1718" t="s">
        <v>2114</v>
      </c>
      <c r="D15" s="1715"/>
      <c r="E15" s="1715">
        <v>40000</v>
      </c>
      <c r="F15" s="1714" t="s">
        <v>2088</v>
      </c>
      <c r="G15" s="1716"/>
      <c r="H15" s="1716" t="s">
        <v>2115</v>
      </c>
    </row>
    <row r="16" spans="1:8">
      <c r="A16" s="1713">
        <v>12</v>
      </c>
      <c r="B16" s="1717" t="s">
        <v>2116</v>
      </c>
      <c r="C16" s="1718" t="s">
        <v>2117</v>
      </c>
      <c r="D16" s="1715"/>
      <c r="E16" s="1715">
        <v>20000</v>
      </c>
      <c r="F16" s="1714" t="s">
        <v>2088</v>
      </c>
      <c r="G16" s="1716" t="s">
        <v>2118</v>
      </c>
      <c r="H16" s="1716" t="s">
        <v>2119</v>
      </c>
    </row>
    <row r="17" spans="1:8">
      <c r="A17" s="1713">
        <v>13</v>
      </c>
      <c r="B17" s="1717" t="s">
        <v>2120</v>
      </c>
      <c r="C17" s="1718" t="s">
        <v>2121</v>
      </c>
      <c r="D17" s="1715"/>
      <c r="E17" s="1715">
        <v>40000</v>
      </c>
      <c r="F17" s="1714" t="s">
        <v>2088</v>
      </c>
      <c r="G17" s="1716"/>
      <c r="H17" s="1716" t="s">
        <v>2122</v>
      </c>
    </row>
    <row r="18" spans="1:8">
      <c r="A18" s="1713">
        <v>14</v>
      </c>
      <c r="B18" s="1717" t="s">
        <v>2123</v>
      </c>
      <c r="C18" s="1718" t="s">
        <v>2124</v>
      </c>
      <c r="D18" s="1715"/>
      <c r="E18" s="1715">
        <v>40000</v>
      </c>
      <c r="F18" s="1714" t="s">
        <v>2088</v>
      </c>
      <c r="G18" s="1716"/>
      <c r="H18" s="1716"/>
    </row>
    <row r="19" spans="1:8">
      <c r="A19" s="1713">
        <v>15</v>
      </c>
      <c r="B19" s="1717" t="s">
        <v>2125</v>
      </c>
      <c r="C19" s="1718" t="s">
        <v>2126</v>
      </c>
      <c r="D19" s="1715"/>
      <c r="E19" s="1715">
        <v>40000</v>
      </c>
      <c r="F19" s="1714" t="s">
        <v>2088</v>
      </c>
      <c r="G19" s="1716"/>
      <c r="H19" s="1732" t="s">
        <v>2181</v>
      </c>
    </row>
    <row r="20" spans="1:8">
      <c r="A20" s="1713">
        <v>16</v>
      </c>
      <c r="B20" s="1717" t="s">
        <v>2127</v>
      </c>
      <c r="C20" s="1718" t="s">
        <v>2128</v>
      </c>
      <c r="D20" s="1715"/>
      <c r="E20" s="1715">
        <v>40000</v>
      </c>
      <c r="F20" s="1714" t="s">
        <v>2088</v>
      </c>
      <c r="G20" s="1716"/>
      <c r="H20" s="1716"/>
    </row>
    <row r="21" spans="1:8">
      <c r="A21" s="1713">
        <v>17</v>
      </c>
      <c r="B21" s="1717" t="s">
        <v>2129</v>
      </c>
      <c r="C21" s="1718" t="s">
        <v>2130</v>
      </c>
      <c r="D21" s="1715"/>
      <c r="E21" s="1715">
        <v>40000</v>
      </c>
      <c r="F21" s="1714" t="s">
        <v>2088</v>
      </c>
      <c r="G21" s="1716"/>
      <c r="H21" s="1716"/>
    </row>
    <row r="22" spans="1:8">
      <c r="A22" s="1713">
        <v>18</v>
      </c>
      <c r="B22" s="1717" t="s">
        <v>2131</v>
      </c>
      <c r="C22" s="1718" t="s">
        <v>2132</v>
      </c>
      <c r="D22" s="1715"/>
      <c r="E22" s="1715">
        <v>80000</v>
      </c>
      <c r="F22" s="1714" t="s">
        <v>2092</v>
      </c>
      <c r="G22" s="1716"/>
      <c r="H22" s="1716"/>
    </row>
    <row r="23" spans="1:8">
      <c r="A23" s="1713">
        <v>19</v>
      </c>
      <c r="B23" s="1717" t="s">
        <v>2133</v>
      </c>
      <c r="C23" s="1718" t="s">
        <v>2134</v>
      </c>
      <c r="D23" s="1715"/>
      <c r="E23" s="1715">
        <v>40000</v>
      </c>
      <c r="F23" s="1714" t="s">
        <v>2088</v>
      </c>
      <c r="G23" s="1716"/>
      <c r="H23" s="1716"/>
    </row>
    <row r="24" spans="1:8">
      <c r="A24" s="1713">
        <v>20</v>
      </c>
      <c r="B24" s="1717" t="s">
        <v>2135</v>
      </c>
      <c r="C24" s="1718" t="s">
        <v>2136</v>
      </c>
      <c r="D24" s="1715"/>
      <c r="E24" s="1715">
        <v>40000</v>
      </c>
      <c r="F24" s="1714" t="s">
        <v>2088</v>
      </c>
      <c r="G24" s="1716"/>
      <c r="H24" s="1716"/>
    </row>
    <row r="25" spans="1:8">
      <c r="A25" s="1713">
        <v>21</v>
      </c>
      <c r="B25" s="1717" t="s">
        <v>2137</v>
      </c>
      <c r="C25" s="1718" t="s">
        <v>2138</v>
      </c>
      <c r="D25" s="1715"/>
      <c r="E25" s="1715">
        <v>40000</v>
      </c>
      <c r="F25" s="1714" t="s">
        <v>2088</v>
      </c>
      <c r="G25" s="1716"/>
      <c r="H25" s="1716"/>
    </row>
    <row r="26" spans="1:8">
      <c r="A26" s="1713">
        <v>22</v>
      </c>
      <c r="B26" s="1717" t="s">
        <v>2139</v>
      </c>
      <c r="C26" s="1718" t="s">
        <v>2140</v>
      </c>
      <c r="D26" s="1715"/>
      <c r="E26" s="1715">
        <v>360000</v>
      </c>
      <c r="F26" s="1714" t="s">
        <v>2141</v>
      </c>
      <c r="G26" s="1716"/>
      <c r="H26" s="1716"/>
    </row>
    <row r="27" spans="1:8">
      <c r="A27" s="1713">
        <v>23</v>
      </c>
      <c r="B27" s="1717" t="s">
        <v>2142</v>
      </c>
      <c r="C27" s="1718" t="s">
        <v>2143</v>
      </c>
      <c r="D27" s="1715"/>
      <c r="E27" s="1715">
        <v>104000</v>
      </c>
      <c r="F27" s="1714" t="s">
        <v>2144</v>
      </c>
      <c r="G27" s="1716"/>
      <c r="H27" s="1716"/>
    </row>
    <row r="28" spans="1:8">
      <c r="A28" s="1713">
        <v>24</v>
      </c>
      <c r="B28" s="1717" t="s">
        <v>2145</v>
      </c>
      <c r="C28" s="1718" t="s">
        <v>2146</v>
      </c>
      <c r="D28" s="1715"/>
      <c r="E28" s="1715">
        <v>360000</v>
      </c>
      <c r="F28" s="1714" t="s">
        <v>2141</v>
      </c>
      <c r="G28" s="1716"/>
      <c r="H28" s="1716"/>
    </row>
    <row r="29" spans="1:8">
      <c r="A29" s="1713">
        <v>25</v>
      </c>
      <c r="B29" s="1717" t="s">
        <v>2147</v>
      </c>
      <c r="C29" s="1718" t="s">
        <v>2148</v>
      </c>
      <c r="D29" s="1715"/>
      <c r="E29" s="1715">
        <v>104000</v>
      </c>
      <c r="F29" s="1714" t="s">
        <v>2144</v>
      </c>
      <c r="G29" s="1716"/>
      <c r="H29" s="1716"/>
    </row>
    <row r="30" spans="1:8">
      <c r="A30" s="1713">
        <v>26</v>
      </c>
      <c r="B30" s="1717" t="s">
        <v>2149</v>
      </c>
      <c r="C30" s="1718" t="s">
        <v>2150</v>
      </c>
      <c r="D30" s="1715"/>
      <c r="E30" s="1715">
        <v>40000</v>
      </c>
      <c r="F30" s="1714" t="s">
        <v>2088</v>
      </c>
      <c r="G30" s="1716"/>
      <c r="H30" s="1716"/>
    </row>
    <row r="31" spans="1:8">
      <c r="A31" s="1713">
        <v>27</v>
      </c>
      <c r="B31" s="1717" t="s">
        <v>2151</v>
      </c>
      <c r="C31" s="1718" t="s">
        <v>2152</v>
      </c>
      <c r="D31" s="1715"/>
      <c r="E31" s="1715">
        <v>40000</v>
      </c>
      <c r="F31" s="1714" t="s">
        <v>2088</v>
      </c>
      <c r="G31" s="1716"/>
      <c r="H31" s="1716"/>
    </row>
    <row r="32" spans="1:8">
      <c r="A32" s="1713">
        <v>28</v>
      </c>
      <c r="B32" s="1717" t="s">
        <v>2153</v>
      </c>
      <c r="C32" s="1718" t="s">
        <v>2154</v>
      </c>
      <c r="D32" s="1715"/>
      <c r="E32" s="1715">
        <v>40000</v>
      </c>
      <c r="F32" s="1714" t="s">
        <v>2088</v>
      </c>
      <c r="G32" s="1716"/>
      <c r="H32" s="1716"/>
    </row>
    <row r="33" spans="1:32">
      <c r="A33" s="1713">
        <v>29</v>
      </c>
      <c r="B33" s="1717" t="s">
        <v>2155</v>
      </c>
      <c r="C33" s="1718" t="s">
        <v>2156</v>
      </c>
      <c r="D33" s="1715"/>
      <c r="E33" s="1715">
        <v>104000</v>
      </c>
      <c r="F33" s="1714" t="s">
        <v>2144</v>
      </c>
      <c r="G33" s="1716"/>
      <c r="H33" s="1716"/>
    </row>
    <row r="34" spans="1:32">
      <c r="A34" s="1713">
        <v>30</v>
      </c>
      <c r="B34" s="1717" t="s">
        <v>2157</v>
      </c>
      <c r="C34" s="1718" t="s">
        <v>2158</v>
      </c>
      <c r="D34" s="1715"/>
      <c r="E34" s="1715">
        <v>80000</v>
      </c>
      <c r="F34" s="1714" t="s">
        <v>2092</v>
      </c>
      <c r="G34" s="1716"/>
      <c r="H34" s="1716"/>
    </row>
    <row r="35" spans="1:32">
      <c r="A35" s="1713">
        <v>31</v>
      </c>
      <c r="B35" s="1717" t="s">
        <v>2159</v>
      </c>
      <c r="C35" s="1718" t="s">
        <v>2160</v>
      </c>
      <c r="D35" s="1715"/>
      <c r="E35" s="1715">
        <v>40000</v>
      </c>
      <c r="F35" s="1714" t="s">
        <v>2088</v>
      </c>
      <c r="G35" s="1716"/>
      <c r="H35" s="1716"/>
    </row>
    <row r="36" spans="1:32">
      <c r="A36" s="1713">
        <v>32</v>
      </c>
      <c r="B36" s="1717" t="s">
        <v>2161</v>
      </c>
      <c r="C36" s="1718" t="s">
        <v>2162</v>
      </c>
      <c r="D36" s="1715"/>
      <c r="E36" s="1715">
        <v>80000</v>
      </c>
      <c r="F36" s="1714" t="s">
        <v>2092</v>
      </c>
      <c r="G36" s="1716"/>
      <c r="H36" s="1716"/>
    </row>
    <row r="37" spans="1:32">
      <c r="A37" s="1713">
        <v>33</v>
      </c>
      <c r="B37" s="1717" t="s">
        <v>2163</v>
      </c>
      <c r="C37" s="1718" t="s">
        <v>2164</v>
      </c>
      <c r="D37" s="1715"/>
      <c r="E37" s="1715">
        <v>80000</v>
      </c>
      <c r="F37" s="1714" t="s">
        <v>2092</v>
      </c>
      <c r="G37" s="1716"/>
      <c r="H37" s="1716"/>
    </row>
    <row r="38" spans="1:32">
      <c r="A38" s="1713">
        <v>34</v>
      </c>
      <c r="B38" s="1717" t="s">
        <v>2165</v>
      </c>
      <c r="C38" s="1718" t="s">
        <v>2166</v>
      </c>
      <c r="D38" s="1715"/>
      <c r="E38" s="1715">
        <v>40000</v>
      </c>
      <c r="F38" s="1714" t="s">
        <v>2088</v>
      </c>
      <c r="G38" s="1716"/>
      <c r="H38" s="1716"/>
    </row>
    <row r="39" spans="1:32">
      <c r="A39" s="1713">
        <v>35</v>
      </c>
      <c r="B39" s="1717" t="s">
        <v>2167</v>
      </c>
      <c r="C39" s="1718" t="s">
        <v>2162</v>
      </c>
      <c r="D39" s="1721"/>
      <c r="E39" s="1722">
        <v>40000</v>
      </c>
      <c r="F39" s="1714" t="s">
        <v>2088</v>
      </c>
      <c r="G39" s="1716"/>
      <c r="H39" s="1716"/>
    </row>
    <row r="40" spans="1:32" ht="27">
      <c r="A40" s="1713">
        <v>36</v>
      </c>
      <c r="B40" s="1717" t="s">
        <v>2168</v>
      </c>
      <c r="C40" s="1718" t="s">
        <v>2169</v>
      </c>
      <c r="D40" s="1721"/>
      <c r="E40" s="1722">
        <v>40000</v>
      </c>
      <c r="F40" s="1714" t="s">
        <v>2088</v>
      </c>
      <c r="G40" s="1716"/>
      <c r="H40" s="1716"/>
    </row>
    <row r="41" spans="1:32">
      <c r="A41" s="1713">
        <v>37</v>
      </c>
      <c r="B41" s="1717" t="s">
        <v>2170</v>
      </c>
      <c r="C41" s="1718" t="s">
        <v>2171</v>
      </c>
      <c r="D41" s="1721"/>
      <c r="E41" s="1722">
        <v>80000</v>
      </c>
      <c r="F41" s="1714" t="s">
        <v>2092</v>
      </c>
      <c r="G41" s="1716"/>
      <c r="H41" s="1716"/>
    </row>
    <row r="42" spans="1:32">
      <c r="A42" s="1713">
        <v>38</v>
      </c>
      <c r="B42" s="1723" t="s">
        <v>2172</v>
      </c>
      <c r="C42" s="1718" t="s">
        <v>2173</v>
      </c>
      <c r="D42" s="1721"/>
      <c r="E42" s="1722">
        <v>40000</v>
      </c>
      <c r="F42" s="1714" t="s">
        <v>2088</v>
      </c>
      <c r="G42" s="1716"/>
      <c r="H42" s="1716"/>
    </row>
    <row r="43" spans="1:32">
      <c r="A43" s="1724">
        <v>39</v>
      </c>
      <c r="B43" s="1717" t="s">
        <v>2174</v>
      </c>
      <c r="C43" s="1718" t="s">
        <v>2175</v>
      </c>
      <c r="D43" s="1721"/>
      <c r="E43" s="1722">
        <v>40000</v>
      </c>
      <c r="F43" s="1714" t="s">
        <v>2088</v>
      </c>
      <c r="G43" s="1716"/>
      <c r="H43" s="1716"/>
    </row>
    <row r="44" spans="1:32">
      <c r="A44" s="1724">
        <v>40</v>
      </c>
      <c r="B44" s="1717" t="s">
        <v>2176</v>
      </c>
      <c r="C44" s="1718" t="s">
        <v>2177</v>
      </c>
      <c r="D44" s="1721"/>
      <c r="E44" s="1722">
        <v>40000</v>
      </c>
      <c r="F44" s="1714" t="s">
        <v>2088</v>
      </c>
      <c r="G44" s="1716"/>
      <c r="H44" s="1716"/>
    </row>
    <row r="45" spans="1:32">
      <c r="A45" s="1724">
        <v>41</v>
      </c>
      <c r="B45" s="1717" t="s">
        <v>2178</v>
      </c>
      <c r="C45" s="1718" t="s">
        <v>2179</v>
      </c>
      <c r="D45" s="1721"/>
      <c r="E45" s="1722">
        <v>80000</v>
      </c>
      <c r="F45" s="1714" t="s">
        <v>2092</v>
      </c>
      <c r="G45" s="1716"/>
      <c r="H45" s="1716"/>
    </row>
    <row r="46" spans="1:32">
      <c r="A46" s="1713"/>
      <c r="B46" s="1725"/>
      <c r="C46" s="1718"/>
      <c r="D46" s="1721"/>
      <c r="E46" s="1722"/>
      <c r="F46" s="1714"/>
      <c r="G46" s="1716"/>
      <c r="H46" s="1716"/>
    </row>
    <row r="47" spans="1:32" s="1728" customFormat="1">
      <c r="A47" s="1713"/>
      <c r="B47" s="1726"/>
      <c r="C47" s="1718"/>
      <c r="D47" s="1721"/>
      <c r="E47" s="1722"/>
      <c r="F47" s="1726"/>
      <c r="G47" s="1727"/>
      <c r="H47" s="1726"/>
      <c r="I47" s="1711"/>
      <c r="J47" s="1711"/>
      <c r="K47" s="1711"/>
      <c r="L47" s="1711"/>
      <c r="M47" s="1711"/>
      <c r="N47" s="1711"/>
      <c r="O47" s="1711"/>
      <c r="P47" s="1711"/>
      <c r="Q47" s="1711"/>
      <c r="R47" s="1711"/>
      <c r="S47" s="1711"/>
      <c r="T47" s="1711"/>
      <c r="U47" s="1711"/>
      <c r="V47" s="1711"/>
      <c r="W47" s="1711"/>
      <c r="X47" s="1711"/>
      <c r="Y47" s="1711"/>
      <c r="Z47" s="1711"/>
      <c r="AA47" s="1711"/>
      <c r="AB47" s="1711"/>
      <c r="AC47" s="1711"/>
      <c r="AD47" s="1711"/>
      <c r="AE47" s="1711"/>
      <c r="AF47" s="1711"/>
    </row>
    <row r="48" spans="1:32">
      <c r="A48" s="1713"/>
      <c r="B48" s="1726"/>
      <c r="C48" s="1718"/>
      <c r="D48" s="1721"/>
      <c r="E48" s="1722"/>
      <c r="F48" s="1726"/>
      <c r="G48" s="1727"/>
      <c r="H48" s="1726"/>
    </row>
    <row r="49" spans="1:32">
      <c r="A49" s="1713"/>
      <c r="B49" s="1726"/>
      <c r="C49" s="1718"/>
      <c r="D49" s="1721"/>
      <c r="E49" s="1722"/>
      <c r="F49" s="1726"/>
      <c r="G49" s="1727"/>
      <c r="H49" s="1726"/>
    </row>
    <row r="50" spans="1:32">
      <c r="A50" s="1713"/>
      <c r="B50" s="1726"/>
      <c r="C50" s="1718"/>
      <c r="D50" s="1721"/>
      <c r="E50" s="1722"/>
      <c r="F50" s="1726"/>
      <c r="G50" s="1727"/>
      <c r="H50" s="1726"/>
    </row>
    <row r="51" spans="1:32">
      <c r="A51" s="1727"/>
      <c r="B51" s="1726"/>
      <c r="C51" s="1718"/>
      <c r="D51" s="1721"/>
      <c r="E51" s="1722"/>
      <c r="F51" s="1726"/>
      <c r="G51" s="1727"/>
      <c r="H51" s="1726"/>
    </row>
    <row r="52" spans="1:32">
      <c r="A52" s="1727"/>
      <c r="B52" s="1726"/>
      <c r="C52" s="1718"/>
      <c r="D52" s="1721"/>
      <c r="E52" s="1722"/>
      <c r="F52" s="1726"/>
      <c r="G52" s="1727"/>
      <c r="H52" s="1726"/>
    </row>
    <row r="53" spans="1:32">
      <c r="A53" s="1727"/>
      <c r="B53" s="1726"/>
      <c r="C53" s="1729"/>
      <c r="D53" s="1730"/>
      <c r="E53" s="1722"/>
      <c r="F53" s="1726"/>
      <c r="G53" s="1727"/>
      <c r="H53" s="1726"/>
    </row>
    <row r="54" spans="1:32">
      <c r="A54" s="1727"/>
      <c r="B54" s="1726"/>
      <c r="C54" s="1718"/>
      <c r="D54" s="1721"/>
      <c r="E54" s="1722"/>
      <c r="F54" s="1726"/>
      <c r="G54" s="1727"/>
      <c r="H54" s="1726"/>
    </row>
    <row r="55" spans="1:32">
      <c r="A55" s="1727"/>
      <c r="B55" s="1726"/>
      <c r="C55" s="1718"/>
      <c r="D55" s="1721"/>
      <c r="E55" s="1722"/>
      <c r="F55" s="1726"/>
      <c r="G55" s="1727"/>
      <c r="H55" s="1726"/>
    </row>
    <row r="56" spans="1:32">
      <c r="A56" s="1727"/>
      <c r="B56" s="1726"/>
      <c r="C56" s="1718"/>
      <c r="D56" s="1721"/>
      <c r="E56" s="1722"/>
      <c r="F56" s="1726"/>
      <c r="G56" s="1727"/>
      <c r="H56" s="1726"/>
    </row>
    <row r="57" spans="1:32" s="1731" customFormat="1">
      <c r="A57" s="1727"/>
      <c r="B57" s="1726"/>
      <c r="C57" s="1718"/>
      <c r="D57" s="1721"/>
      <c r="E57" s="1722"/>
      <c r="F57" s="1726"/>
      <c r="G57" s="1727"/>
      <c r="H57" s="1726"/>
      <c r="I57" s="1711"/>
      <c r="J57" s="1711"/>
      <c r="K57" s="1711"/>
      <c r="L57" s="1711"/>
      <c r="M57" s="1711"/>
      <c r="N57" s="1711"/>
      <c r="O57" s="1711"/>
      <c r="P57" s="1711"/>
      <c r="Q57" s="1711"/>
      <c r="R57" s="1711"/>
      <c r="S57" s="1711"/>
      <c r="T57" s="1711"/>
      <c r="U57" s="1711"/>
      <c r="V57" s="1711"/>
      <c r="W57" s="1711"/>
      <c r="X57" s="1711"/>
      <c r="Y57" s="1711"/>
      <c r="Z57" s="1711"/>
      <c r="AA57" s="1711"/>
      <c r="AB57" s="1711"/>
      <c r="AC57" s="1711"/>
      <c r="AD57" s="1711"/>
      <c r="AE57" s="1711"/>
      <c r="AF57" s="1711"/>
    </row>
  </sheetData>
  <mergeCells count="3">
    <mergeCell ref="A2:H2"/>
    <mergeCell ref="A3:H3"/>
    <mergeCell ref="C4:D4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N171"/>
  <sheetViews>
    <sheetView topLeftCell="A42" workbookViewId="0">
      <selection activeCell="L63" sqref="L63"/>
    </sheetView>
  </sheetViews>
  <sheetFormatPr defaultRowHeight="12.75"/>
  <cols>
    <col min="1" max="1" width="7" customWidth="1"/>
    <col min="2" max="2" width="45.85546875" customWidth="1"/>
    <col min="3" max="3" width="8.140625" customWidth="1"/>
    <col min="4" max="4" width="11.28515625" customWidth="1"/>
    <col min="5" max="5" width="10" customWidth="1"/>
    <col min="6" max="6" width="10.85546875" customWidth="1"/>
    <col min="7" max="7" width="8.85546875" customWidth="1"/>
    <col min="8" max="8" width="10.7109375" customWidth="1"/>
    <col min="9" max="9" width="12.28515625" customWidth="1"/>
    <col min="10" max="10" width="12.140625" customWidth="1"/>
    <col min="12" max="12" width="15.140625" customWidth="1"/>
  </cols>
  <sheetData>
    <row r="1" spans="1:12">
      <c r="A1" s="16"/>
      <c r="B1" s="17"/>
      <c r="C1" s="18"/>
      <c r="D1" s="16"/>
      <c r="E1" s="19"/>
      <c r="F1" s="2681" t="s">
        <v>32</v>
      </c>
      <c r="G1" s="2681"/>
      <c r="H1" s="2681"/>
      <c r="I1" s="2681"/>
      <c r="J1" s="2681"/>
      <c r="K1" s="16"/>
      <c r="L1" s="16"/>
    </row>
    <row r="2" spans="1:12">
      <c r="A2" s="16"/>
      <c r="B2" s="17"/>
      <c r="C2" s="18"/>
      <c r="D2" s="16"/>
      <c r="E2" s="19"/>
      <c r="F2" s="20"/>
      <c r="G2" s="20"/>
      <c r="H2" s="20"/>
      <c r="I2" s="20"/>
      <c r="J2" s="20"/>
      <c r="K2" s="16"/>
      <c r="L2" s="16"/>
    </row>
    <row r="3" spans="1:12">
      <c r="A3" s="16"/>
      <c r="B3" s="17"/>
      <c r="C3" s="18"/>
      <c r="D3" s="16"/>
      <c r="E3" s="19"/>
      <c r="F3" s="2682" t="s">
        <v>33</v>
      </c>
      <c r="G3" s="2682"/>
      <c r="H3" s="2682"/>
      <c r="I3" s="2682"/>
      <c r="J3" s="2682"/>
      <c r="K3" s="16"/>
      <c r="L3" s="16"/>
    </row>
    <row r="4" spans="1:12">
      <c r="A4" s="16"/>
      <c r="B4" s="17"/>
      <c r="C4" s="18"/>
      <c r="D4" s="16"/>
      <c r="E4" s="19"/>
      <c r="F4" s="21" t="s">
        <v>34</v>
      </c>
      <c r="G4" s="21"/>
      <c r="H4" s="16"/>
      <c r="I4" s="16"/>
      <c r="J4" s="16"/>
      <c r="K4" s="16"/>
      <c r="L4" s="16"/>
    </row>
    <row r="5" spans="1:12" ht="14.25">
      <c r="A5" s="16"/>
      <c r="B5" s="22" t="s">
        <v>35</v>
      </c>
      <c r="C5" s="18"/>
      <c r="D5" s="16"/>
      <c r="E5" s="19"/>
      <c r="F5" s="19"/>
      <c r="G5" s="23" t="s">
        <v>174</v>
      </c>
      <c r="H5" s="16"/>
      <c r="I5" s="16"/>
      <c r="J5" s="16"/>
      <c r="K5" s="16"/>
      <c r="L5" s="16"/>
    </row>
    <row r="6" spans="1:12">
      <c r="A6" s="354" t="s">
        <v>1160</v>
      </c>
      <c r="B6" s="355"/>
      <c r="C6" s="18"/>
      <c r="D6" s="16"/>
      <c r="E6" s="19" t="s">
        <v>175</v>
      </c>
      <c r="F6" s="21" t="s">
        <v>935</v>
      </c>
      <c r="G6" s="16"/>
      <c r="H6" s="16"/>
      <c r="I6" s="16"/>
      <c r="J6" s="24"/>
      <c r="K6" s="16"/>
      <c r="L6" s="16"/>
    </row>
    <row r="7" spans="1:12">
      <c r="A7" s="24"/>
      <c r="B7" s="25" t="s">
        <v>936</v>
      </c>
      <c r="C7" s="26"/>
      <c r="D7" s="24"/>
      <c r="E7" s="27"/>
      <c r="F7" s="28"/>
      <c r="G7" s="28"/>
      <c r="H7" s="16"/>
      <c r="I7" s="16"/>
      <c r="J7" s="16"/>
      <c r="K7" s="24"/>
      <c r="L7" s="24"/>
    </row>
    <row r="8" spans="1:12" ht="14.25">
      <c r="A8" s="29" t="s">
        <v>886</v>
      </c>
      <c r="B8" s="30"/>
      <c r="C8" s="31"/>
      <c r="D8" s="32"/>
      <c r="E8" s="33"/>
      <c r="F8" s="33"/>
      <c r="G8" s="28"/>
      <c r="H8" s="16"/>
      <c r="I8" s="16"/>
      <c r="J8" s="16"/>
      <c r="K8" s="16"/>
      <c r="L8" s="16"/>
    </row>
    <row r="9" spans="1:12">
      <c r="A9" s="16"/>
      <c r="B9" s="17"/>
      <c r="C9" s="18"/>
      <c r="D9" s="16"/>
      <c r="E9" s="19"/>
      <c r="F9" s="19"/>
      <c r="G9" s="16"/>
      <c r="H9" s="16"/>
      <c r="I9" s="16"/>
      <c r="J9" s="16"/>
      <c r="K9" s="16"/>
      <c r="L9" s="16"/>
    </row>
    <row r="10" spans="1:12">
      <c r="A10" s="2696" t="s">
        <v>1161</v>
      </c>
      <c r="B10" s="2683"/>
      <c r="C10" s="2683"/>
      <c r="D10" s="2683"/>
      <c r="E10" s="2683"/>
      <c r="F10" s="19"/>
      <c r="G10" s="34" t="s">
        <v>208</v>
      </c>
      <c r="H10" s="16"/>
      <c r="I10" s="16"/>
      <c r="J10" s="16"/>
      <c r="K10" s="16"/>
      <c r="L10" s="16"/>
    </row>
    <row r="11" spans="1:12">
      <c r="A11" s="2684" t="s">
        <v>903</v>
      </c>
      <c r="B11" s="2684"/>
      <c r="C11" s="2684"/>
      <c r="D11" s="2684"/>
      <c r="E11" s="2684"/>
      <c r="F11" s="19"/>
      <c r="G11" s="16"/>
      <c r="H11" s="16"/>
      <c r="I11" s="16"/>
      <c r="J11" s="16"/>
      <c r="K11" s="16"/>
      <c r="L11" s="16"/>
    </row>
    <row r="12" spans="1:12">
      <c r="A12" s="32"/>
      <c r="B12" s="17"/>
      <c r="C12" s="18"/>
      <c r="D12" s="16"/>
      <c r="E12" s="19"/>
      <c r="F12" s="19"/>
      <c r="G12" s="16"/>
      <c r="H12" s="16"/>
      <c r="I12" s="16"/>
      <c r="J12" s="16"/>
      <c r="K12" s="16"/>
      <c r="L12" s="16"/>
    </row>
    <row r="13" spans="1:12" ht="18">
      <c r="A13" s="2677" t="s">
        <v>816</v>
      </c>
      <c r="B13" s="2677"/>
      <c r="C13" s="2677"/>
      <c r="D13" s="2677"/>
      <c r="E13" s="2677"/>
      <c r="F13" s="2677"/>
      <c r="G13" s="2677"/>
      <c r="H13" s="2677"/>
      <c r="I13" s="2677"/>
      <c r="J13" s="2677"/>
      <c r="K13" s="16"/>
      <c r="L13" s="16"/>
    </row>
    <row r="14" spans="1:12" ht="14.25">
      <c r="A14" s="2678" t="s">
        <v>1036</v>
      </c>
      <c r="B14" s="2646"/>
      <c r="C14" s="2646"/>
      <c r="D14" s="2646"/>
      <c r="E14" s="2646"/>
      <c r="F14" s="2646"/>
      <c r="G14" s="2646"/>
      <c r="H14" s="2646"/>
      <c r="I14" s="2646"/>
      <c r="J14" s="2646"/>
      <c r="K14" s="16"/>
      <c r="L14" s="16"/>
    </row>
    <row r="15" spans="1:12" ht="16.5">
      <c r="A15" s="2679" t="s">
        <v>1037</v>
      </c>
      <c r="B15" s="2679"/>
      <c r="C15" s="2679"/>
      <c r="D15" s="2679"/>
      <c r="E15" s="2679"/>
      <c r="F15" s="2679"/>
      <c r="G15" s="2679"/>
      <c r="H15" s="2679"/>
      <c r="I15" s="2679"/>
      <c r="J15" s="2679"/>
      <c r="K15" s="16"/>
      <c r="L15" s="16"/>
    </row>
    <row r="16" spans="1:12" ht="14.25">
      <c r="A16" s="2680" t="s">
        <v>1215</v>
      </c>
      <c r="B16" s="2680"/>
      <c r="C16" s="2680"/>
      <c r="D16" s="2680"/>
      <c r="E16" s="2680"/>
      <c r="F16" s="2680"/>
      <c r="G16" s="2680"/>
      <c r="H16" s="2680"/>
      <c r="I16" s="2680"/>
      <c r="J16" s="2680"/>
      <c r="K16" s="28"/>
      <c r="L16" s="28"/>
    </row>
    <row r="17" spans="1:14" ht="14.25">
      <c r="A17" s="36"/>
      <c r="B17" s="36"/>
      <c r="C17" s="36"/>
      <c r="D17" s="36"/>
      <c r="E17" s="36"/>
      <c r="F17" s="37"/>
      <c r="G17" s="36"/>
      <c r="H17" s="28"/>
      <c r="I17" s="28"/>
      <c r="J17" s="28"/>
      <c r="K17" s="28"/>
      <c r="L17" s="28"/>
    </row>
    <row r="18" spans="1:14">
      <c r="A18" s="38" t="s">
        <v>1005</v>
      </c>
      <c r="B18" s="39"/>
      <c r="C18" s="39"/>
      <c r="D18" s="39"/>
      <c r="E18" s="28"/>
      <c r="F18" s="40" t="s">
        <v>332</v>
      </c>
      <c r="G18" s="28"/>
      <c r="H18" s="28"/>
      <c r="I18" s="28"/>
      <c r="J18" s="28"/>
      <c r="K18" s="28"/>
      <c r="L18" s="28"/>
    </row>
    <row r="19" spans="1:14">
      <c r="A19" s="38" t="s">
        <v>1004</v>
      </c>
      <c r="B19" s="41"/>
      <c r="C19" s="41"/>
      <c r="D19" s="41"/>
      <c r="E19" s="41"/>
      <c r="F19" s="38" t="s">
        <v>333</v>
      </c>
      <c r="G19" s="8" t="s">
        <v>877</v>
      </c>
      <c r="H19" s="10" t="s">
        <v>740</v>
      </c>
      <c r="I19" s="11" t="s">
        <v>1115</v>
      </c>
      <c r="J19" s="41"/>
      <c r="K19" s="41"/>
      <c r="L19" s="41"/>
    </row>
    <row r="20" spans="1:14">
      <c r="A20" s="38" t="s">
        <v>334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>
      <c r="A21" s="38" t="s">
        <v>926</v>
      </c>
      <c r="B21" s="38"/>
      <c r="C21" s="38"/>
      <c r="D21" s="42"/>
      <c r="E21" s="42"/>
      <c r="F21" s="38" t="s">
        <v>924</v>
      </c>
      <c r="G21" s="38"/>
      <c r="H21" s="38"/>
      <c r="I21" s="38"/>
      <c r="J21" s="38"/>
      <c r="K21" s="38"/>
      <c r="L21" s="38"/>
    </row>
    <row r="22" spans="1:14" ht="15.75" customHeight="1">
      <c r="A22" s="38" t="s">
        <v>350</v>
      </c>
      <c r="B22" s="41"/>
      <c r="C22" s="41"/>
      <c r="D22" s="41"/>
      <c r="E22" s="41"/>
      <c r="F22" s="38" t="s">
        <v>937</v>
      </c>
      <c r="G22" s="38"/>
      <c r="H22" s="38"/>
      <c r="I22" s="41"/>
      <c r="J22" s="43"/>
      <c r="K22" s="41"/>
      <c r="L22" s="41"/>
    </row>
    <row r="23" spans="1:14" ht="15" customHeight="1">
      <c r="A23" s="41" t="s">
        <v>207</v>
      </c>
      <c r="B23" s="43"/>
      <c r="C23" s="44"/>
      <c r="D23" s="41"/>
      <c r="E23" s="41"/>
      <c r="F23" s="2688" t="s">
        <v>942</v>
      </c>
      <c r="G23" s="2688"/>
      <c r="H23" s="2688"/>
      <c r="I23" s="2688"/>
      <c r="J23" s="2688"/>
      <c r="K23" s="41"/>
      <c r="L23" s="41"/>
    </row>
    <row r="24" spans="1:14" ht="13.5" thickBot="1">
      <c r="A24" s="40" t="s">
        <v>916</v>
      </c>
      <c r="B24" s="45"/>
      <c r="C24" s="46"/>
      <c r="D24" s="45"/>
      <c r="E24" s="41"/>
      <c r="F24" s="2688"/>
      <c r="G24" s="2688"/>
      <c r="H24" s="2688"/>
      <c r="I24" s="2688"/>
      <c r="J24" s="2688"/>
      <c r="K24" s="41"/>
      <c r="L24" s="41"/>
    </row>
    <row r="25" spans="1:14" ht="13.5" thickBot="1">
      <c r="A25" s="38" t="s">
        <v>116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418</v>
      </c>
      <c r="B26" s="41"/>
      <c r="C26" s="41"/>
      <c r="D26" s="45"/>
      <c r="E26" s="45"/>
      <c r="F26" s="45"/>
      <c r="G26" s="51" t="s">
        <v>419</v>
      </c>
      <c r="H26" s="41"/>
      <c r="I26" s="43"/>
      <c r="J26" s="43"/>
      <c r="K26" s="45"/>
      <c r="L26" s="45"/>
    </row>
    <row r="27" spans="1:14" ht="13.5" thickBot="1">
      <c r="A27" s="38" t="s">
        <v>420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6.5" customHeight="1" thickBot="1">
      <c r="A29" s="56" t="s">
        <v>406</v>
      </c>
      <c r="B29" s="2" t="s">
        <v>421</v>
      </c>
      <c r="C29" s="57"/>
      <c r="D29" s="2" t="s">
        <v>422</v>
      </c>
      <c r="E29" s="3"/>
      <c r="F29" s="2647" t="s">
        <v>362</v>
      </c>
      <c r="G29" s="2649" t="s">
        <v>363</v>
      </c>
      <c r="H29" s="2650"/>
      <c r="I29" s="2650"/>
      <c r="J29" s="2651"/>
    </row>
    <row r="30" spans="1:14" ht="69.75" customHeight="1" thickBot="1">
      <c r="A30" s="58"/>
      <c r="B30" s="4" t="s">
        <v>349</v>
      </c>
      <c r="C30" s="59" t="s">
        <v>671</v>
      </c>
      <c r="D30" s="15" t="s">
        <v>796</v>
      </c>
      <c r="E30" s="60" t="s">
        <v>971</v>
      </c>
      <c r="F30" s="2648"/>
      <c r="G30" s="15" t="s">
        <v>972</v>
      </c>
      <c r="H30" s="15" t="s">
        <v>973</v>
      </c>
      <c r="I30" s="15" t="s">
        <v>974</v>
      </c>
      <c r="J30" s="15" t="s">
        <v>975</v>
      </c>
      <c r="M30" s="49"/>
      <c r="N30" s="43"/>
    </row>
    <row r="31" spans="1:14" ht="18" customHeight="1" thickBot="1">
      <c r="A31" s="61" t="s">
        <v>976</v>
      </c>
      <c r="B31" s="62" t="s">
        <v>977</v>
      </c>
      <c r="C31" s="63" t="s">
        <v>978</v>
      </c>
      <c r="D31" s="64" t="s">
        <v>739</v>
      </c>
      <c r="E31" s="64" t="s">
        <v>740</v>
      </c>
      <c r="F31" s="64" t="s">
        <v>672</v>
      </c>
      <c r="G31" s="65">
        <v>4</v>
      </c>
      <c r="H31" s="66">
        <v>5</v>
      </c>
      <c r="I31" s="67">
        <v>6</v>
      </c>
      <c r="J31" s="66">
        <v>7</v>
      </c>
    </row>
    <row r="32" spans="1:14" ht="14.25" customHeight="1" thickBot="1">
      <c r="A32" s="61">
        <v>1100000</v>
      </c>
      <c r="B32" s="68" t="s">
        <v>1071</v>
      </c>
      <c r="C32" s="69" t="s">
        <v>358</v>
      </c>
      <c r="D32" s="304">
        <v>0</v>
      </c>
      <c r="E32" s="304">
        <f>E63</f>
        <v>0</v>
      </c>
      <c r="F32" s="304">
        <f>F63</f>
        <v>0</v>
      </c>
      <c r="G32" s="304">
        <v>0</v>
      </c>
      <c r="H32" s="304">
        <v>0</v>
      </c>
      <c r="I32" s="304">
        <f>I63</f>
        <v>0</v>
      </c>
      <c r="J32" s="304">
        <f>J63</f>
        <v>0</v>
      </c>
    </row>
    <row r="33" spans="1:10" ht="14.25" hidden="1" customHeight="1">
      <c r="A33" s="61">
        <v>1110000</v>
      </c>
      <c r="B33" s="70" t="s">
        <v>802</v>
      </c>
      <c r="C33" s="69" t="s">
        <v>358</v>
      </c>
      <c r="D33" s="305">
        <v>0</v>
      </c>
      <c r="E33" s="305">
        <v>0</v>
      </c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ht="14.25" hidden="1" customHeight="1">
      <c r="A34" s="72">
        <v>1110000</v>
      </c>
      <c r="B34" s="73" t="s">
        <v>803</v>
      </c>
      <c r="C34" s="74" t="s">
        <v>358</v>
      </c>
      <c r="D34" s="306">
        <v>0</v>
      </c>
      <c r="E34" s="306">
        <v>0</v>
      </c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ht="14.25" hidden="1" customHeight="1">
      <c r="A35" s="12">
        <v>1111000</v>
      </c>
      <c r="B35" s="76" t="s">
        <v>673</v>
      </c>
      <c r="C35" s="77" t="s">
        <v>804</v>
      </c>
      <c r="D35" s="307"/>
      <c r="E35" s="307"/>
      <c r="F35" s="307"/>
      <c r="G35" s="307"/>
      <c r="H35" s="307"/>
      <c r="I35" s="307"/>
      <c r="J35" s="307"/>
    </row>
    <row r="36" spans="1:10" ht="14.25" hidden="1" customHeight="1">
      <c r="A36" s="80">
        <v>1112000</v>
      </c>
      <c r="B36" s="14" t="s">
        <v>271</v>
      </c>
      <c r="C36" s="81" t="s">
        <v>805</v>
      </c>
      <c r="D36" s="310"/>
      <c r="E36" s="310"/>
      <c r="F36" s="310"/>
      <c r="G36" s="310"/>
      <c r="H36" s="310"/>
      <c r="I36" s="310"/>
      <c r="J36" s="310"/>
    </row>
    <row r="37" spans="1:10" ht="14.25" hidden="1" customHeight="1">
      <c r="A37" s="80">
        <v>1113000</v>
      </c>
      <c r="B37" s="14" t="s">
        <v>806</v>
      </c>
      <c r="C37" s="81" t="s">
        <v>807</v>
      </c>
      <c r="D37" s="310"/>
      <c r="E37" s="310"/>
      <c r="F37" s="310"/>
      <c r="G37" s="310"/>
      <c r="H37" s="310"/>
      <c r="I37" s="310"/>
      <c r="J37" s="310"/>
    </row>
    <row r="38" spans="1:10" ht="14.25" hidden="1" customHeight="1">
      <c r="A38" s="80">
        <v>1114000</v>
      </c>
      <c r="B38" s="14" t="s">
        <v>398</v>
      </c>
      <c r="C38" s="81" t="s">
        <v>399</v>
      </c>
      <c r="D38" s="310"/>
      <c r="E38" s="310"/>
      <c r="F38" s="310"/>
      <c r="G38" s="310"/>
      <c r="H38" s="310"/>
      <c r="I38" s="310"/>
      <c r="J38" s="310"/>
    </row>
    <row r="39" spans="1:10" ht="14.25" hidden="1" customHeight="1">
      <c r="A39" s="80">
        <v>1115000</v>
      </c>
      <c r="B39" s="14" t="s">
        <v>615</v>
      </c>
      <c r="C39" s="81" t="s">
        <v>388</v>
      </c>
      <c r="D39" s="310"/>
      <c r="E39" s="310"/>
      <c r="F39" s="310"/>
      <c r="G39" s="310"/>
      <c r="H39" s="310"/>
      <c r="I39" s="310"/>
      <c r="J39" s="310"/>
    </row>
    <row r="40" spans="1:10" ht="14.25" hidden="1" customHeight="1">
      <c r="A40" s="80">
        <v>1116000</v>
      </c>
      <c r="B40" s="14" t="s">
        <v>1024</v>
      </c>
      <c r="C40" s="83" t="s">
        <v>389</v>
      </c>
      <c r="D40" s="310"/>
      <c r="E40" s="310"/>
      <c r="F40" s="310"/>
      <c r="G40" s="310"/>
      <c r="H40" s="310"/>
      <c r="I40" s="310"/>
      <c r="J40" s="310"/>
    </row>
    <row r="41" spans="1:10" ht="14.25" hidden="1" customHeight="1">
      <c r="A41" s="84">
        <v>1117000</v>
      </c>
      <c r="B41" s="85" t="s">
        <v>19</v>
      </c>
      <c r="C41" s="86" t="s">
        <v>20</v>
      </c>
      <c r="D41" s="311"/>
      <c r="E41" s="311"/>
      <c r="F41" s="311"/>
      <c r="G41" s="311"/>
      <c r="H41" s="311"/>
      <c r="I41" s="311"/>
      <c r="J41" s="311"/>
    </row>
    <row r="42" spans="1:10" ht="14.25" customHeight="1" thickBot="1">
      <c r="A42" s="88">
        <v>1120000</v>
      </c>
      <c r="B42" s="89" t="s">
        <v>21</v>
      </c>
      <c r="C42" s="69" t="s">
        <v>358</v>
      </c>
      <c r="D42" s="312">
        <v>0</v>
      </c>
      <c r="E42" s="312">
        <v>0</v>
      </c>
      <c r="F42" s="312">
        <v>0</v>
      </c>
      <c r="G42" s="312">
        <v>0</v>
      </c>
      <c r="H42" s="312">
        <v>0</v>
      </c>
      <c r="I42" s="312">
        <v>0</v>
      </c>
      <c r="J42" s="312">
        <f>J51</f>
        <v>0</v>
      </c>
    </row>
    <row r="43" spans="1:10" ht="14.25" hidden="1" customHeight="1">
      <c r="A43" s="72">
        <v>1121000</v>
      </c>
      <c r="B43" s="91" t="s">
        <v>22</v>
      </c>
      <c r="C43" s="92"/>
      <c r="D43" s="307">
        <v>0</v>
      </c>
      <c r="E43" s="307">
        <v>0</v>
      </c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ht="14.25" hidden="1" customHeight="1">
      <c r="A44" s="80">
        <v>1121100</v>
      </c>
      <c r="B44" s="93" t="s">
        <v>380</v>
      </c>
      <c r="C44" s="83" t="s">
        <v>381</v>
      </c>
      <c r="D44" s="310"/>
      <c r="E44" s="310"/>
      <c r="F44" s="310"/>
      <c r="G44" s="310"/>
      <c r="H44" s="310"/>
      <c r="I44" s="310"/>
      <c r="J44" s="310"/>
    </row>
    <row r="45" spans="1:10" ht="14.25" hidden="1" customHeight="1">
      <c r="A45" s="80">
        <v>1121200</v>
      </c>
      <c r="B45" s="94" t="s">
        <v>382</v>
      </c>
      <c r="C45" s="81" t="s">
        <v>383</v>
      </c>
      <c r="D45" s="310"/>
      <c r="E45" s="310"/>
      <c r="F45" s="310"/>
      <c r="G45" s="310"/>
      <c r="H45" s="310"/>
      <c r="I45" s="310"/>
      <c r="J45" s="310"/>
    </row>
    <row r="46" spans="1:10" ht="14.25" hidden="1" customHeight="1">
      <c r="A46" s="80">
        <v>1121300</v>
      </c>
      <c r="B46" s="93" t="s">
        <v>769</v>
      </c>
      <c r="C46" s="83" t="s">
        <v>384</v>
      </c>
      <c r="D46" s="310"/>
      <c r="E46" s="310"/>
      <c r="F46" s="310"/>
      <c r="G46" s="310"/>
      <c r="H46" s="310"/>
      <c r="I46" s="310"/>
      <c r="J46" s="310"/>
    </row>
    <row r="47" spans="1:10" ht="14.25" hidden="1" customHeight="1">
      <c r="A47" s="80">
        <v>1121400</v>
      </c>
      <c r="B47" s="93" t="s">
        <v>770</v>
      </c>
      <c r="C47" s="81" t="s">
        <v>385</v>
      </c>
      <c r="D47" s="310"/>
      <c r="E47" s="310"/>
      <c r="F47" s="310"/>
      <c r="G47" s="310"/>
      <c r="H47" s="310"/>
      <c r="I47" s="310"/>
      <c r="J47" s="310"/>
    </row>
    <row r="48" spans="1:10" ht="14.25" hidden="1" customHeight="1">
      <c r="A48" s="80">
        <v>1121500</v>
      </c>
      <c r="B48" s="93" t="s">
        <v>69</v>
      </c>
      <c r="C48" s="83" t="s">
        <v>386</v>
      </c>
      <c r="D48" s="307"/>
      <c r="E48" s="307"/>
      <c r="F48" s="307"/>
      <c r="G48" s="307"/>
      <c r="H48" s="307"/>
      <c r="I48" s="307"/>
      <c r="J48" s="307"/>
    </row>
    <row r="49" spans="1:10" ht="14.25" hidden="1" customHeight="1">
      <c r="A49" s="80">
        <v>1121600</v>
      </c>
      <c r="B49" s="93" t="s">
        <v>70</v>
      </c>
      <c r="C49" s="81" t="s">
        <v>387</v>
      </c>
      <c r="D49" s="310"/>
      <c r="E49" s="310"/>
      <c r="F49" s="310"/>
      <c r="G49" s="310"/>
      <c r="H49" s="310"/>
      <c r="I49" s="310"/>
      <c r="J49" s="310"/>
    </row>
    <row r="50" spans="1:10" ht="14.25" hidden="1" customHeight="1">
      <c r="A50" s="95">
        <v>1121700</v>
      </c>
      <c r="B50" s="96" t="s">
        <v>71</v>
      </c>
      <c r="C50" s="86" t="s">
        <v>766</v>
      </c>
      <c r="D50" s="311"/>
      <c r="E50" s="311"/>
      <c r="F50" s="311"/>
      <c r="G50" s="311"/>
      <c r="H50" s="311"/>
      <c r="I50" s="311"/>
      <c r="J50" s="311"/>
    </row>
    <row r="51" spans="1:10" ht="14.25" customHeight="1">
      <c r="A51" s="72">
        <v>1122000</v>
      </c>
      <c r="B51" s="97" t="s">
        <v>767</v>
      </c>
      <c r="C51" s="74" t="s">
        <v>358</v>
      </c>
      <c r="D51" s="308">
        <v>0</v>
      </c>
      <c r="E51" s="308">
        <v>0</v>
      </c>
      <c r="F51" s="308">
        <f>F52</f>
        <v>0</v>
      </c>
      <c r="G51" s="308">
        <v>0</v>
      </c>
      <c r="H51" s="308">
        <v>0</v>
      </c>
      <c r="I51" s="308">
        <v>0</v>
      </c>
      <c r="J51" s="308">
        <f>J52</f>
        <v>0</v>
      </c>
    </row>
    <row r="52" spans="1:10" hidden="1">
      <c r="A52" s="98">
        <v>1122100</v>
      </c>
      <c r="B52" s="93" t="s">
        <v>72</v>
      </c>
      <c r="C52" s="99" t="s">
        <v>768</v>
      </c>
      <c r="D52" s="310">
        <v>0</v>
      </c>
      <c r="E52" s="310">
        <v>0</v>
      </c>
      <c r="F52" s="310">
        <v>0</v>
      </c>
      <c r="G52" s="310">
        <v>0</v>
      </c>
      <c r="H52" s="310">
        <v>0</v>
      </c>
      <c r="I52" s="310">
        <v>0</v>
      </c>
      <c r="J52" s="310">
        <f>F52</f>
        <v>0</v>
      </c>
    </row>
    <row r="53" spans="1:10" hidden="1">
      <c r="A53" s="98">
        <v>1122200</v>
      </c>
      <c r="B53" s="93" t="s">
        <v>487</v>
      </c>
      <c r="C53" s="83" t="s">
        <v>1021</v>
      </c>
      <c r="D53" s="310"/>
      <c r="E53" s="310"/>
      <c r="F53" s="310"/>
      <c r="G53" s="310"/>
      <c r="H53" s="310"/>
      <c r="I53" s="310"/>
      <c r="J53" s="310"/>
    </row>
    <row r="54" spans="1:10" ht="12.75" hidden="1" customHeight="1" thickBot="1">
      <c r="A54" s="88">
        <v>1122300</v>
      </c>
      <c r="B54" s="96" t="s">
        <v>148</v>
      </c>
      <c r="C54" s="100" t="s">
        <v>1022</v>
      </c>
      <c r="D54" s="311"/>
      <c r="E54" s="311"/>
      <c r="F54" s="311"/>
      <c r="G54" s="311"/>
      <c r="H54" s="311"/>
      <c r="I54" s="311"/>
      <c r="J54" s="311"/>
    </row>
    <row r="55" spans="1:10" ht="28.5">
      <c r="A55" s="72">
        <v>1123000</v>
      </c>
      <c r="B55" s="97" t="s">
        <v>364</v>
      </c>
      <c r="C55" s="74" t="s">
        <v>358</v>
      </c>
      <c r="D55" s="308">
        <v>0</v>
      </c>
      <c r="E55" s="308">
        <v>0</v>
      </c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>
      <c r="A56" s="98">
        <v>1123100</v>
      </c>
      <c r="B56" s="93" t="s">
        <v>149</v>
      </c>
      <c r="C56" s="99" t="s">
        <v>365</v>
      </c>
      <c r="D56" s="310"/>
      <c r="E56" s="310"/>
      <c r="F56" s="310"/>
      <c r="G56" s="310"/>
      <c r="H56" s="310"/>
      <c r="I56" s="310"/>
      <c r="J56" s="310"/>
    </row>
    <row r="57" spans="1:10">
      <c r="A57" s="98">
        <v>1123200</v>
      </c>
      <c r="B57" s="93" t="s">
        <v>150</v>
      </c>
      <c r="C57" s="83" t="s">
        <v>366</v>
      </c>
      <c r="D57" s="310"/>
      <c r="E57" s="310"/>
      <c r="F57" s="310"/>
      <c r="G57" s="310"/>
      <c r="H57" s="310"/>
      <c r="I57" s="310"/>
      <c r="J57" s="310"/>
    </row>
    <row r="58" spans="1:10" ht="25.5">
      <c r="A58" s="98">
        <v>1123300</v>
      </c>
      <c r="B58" s="93" t="s">
        <v>151</v>
      </c>
      <c r="C58" s="83" t="s">
        <v>367</v>
      </c>
      <c r="D58" s="310"/>
      <c r="E58" s="310"/>
      <c r="F58" s="310"/>
      <c r="G58" s="310"/>
      <c r="H58" s="310"/>
      <c r="I58" s="310"/>
      <c r="J58" s="310"/>
    </row>
    <row r="59" spans="1:10">
      <c r="A59" s="98">
        <v>1123400</v>
      </c>
      <c r="B59" s="93" t="s">
        <v>556</v>
      </c>
      <c r="C59" s="83" t="s">
        <v>368</v>
      </c>
      <c r="D59" s="310"/>
      <c r="E59" s="310"/>
      <c r="F59" s="310"/>
      <c r="G59" s="310"/>
      <c r="H59" s="310"/>
      <c r="I59" s="310"/>
      <c r="J59" s="310"/>
    </row>
    <row r="60" spans="1:10">
      <c r="A60" s="98">
        <v>1123500</v>
      </c>
      <c r="B60" s="101" t="s">
        <v>557</v>
      </c>
      <c r="C60" s="102">
        <v>423500</v>
      </c>
      <c r="D60" s="310"/>
      <c r="E60" s="310"/>
      <c r="F60" s="310"/>
      <c r="G60" s="310"/>
      <c r="H60" s="310"/>
      <c r="I60" s="310"/>
      <c r="J60" s="310"/>
    </row>
    <row r="61" spans="1:10" ht="25.5">
      <c r="A61" s="98">
        <v>1123600</v>
      </c>
      <c r="B61" s="93" t="s">
        <v>186</v>
      </c>
      <c r="C61" s="81" t="s">
        <v>369</v>
      </c>
      <c r="D61" s="310"/>
      <c r="E61" s="310"/>
      <c r="F61" s="310"/>
      <c r="G61" s="310"/>
      <c r="H61" s="310"/>
      <c r="I61" s="310"/>
      <c r="J61" s="310"/>
    </row>
    <row r="62" spans="1:10">
      <c r="A62" s="98">
        <v>1123700</v>
      </c>
      <c r="B62" s="93" t="s">
        <v>187</v>
      </c>
      <c r="C62" s="83" t="s">
        <v>370</v>
      </c>
      <c r="D62" s="310"/>
      <c r="E62" s="310"/>
      <c r="F62" s="310"/>
      <c r="G62" s="310"/>
      <c r="H62" s="310"/>
      <c r="I62" s="310"/>
      <c r="J62" s="310"/>
    </row>
    <row r="63" spans="1:10" ht="13.5" thickBot="1">
      <c r="A63" s="88">
        <v>1123800</v>
      </c>
      <c r="B63" s="96" t="s">
        <v>188</v>
      </c>
      <c r="C63" s="100" t="s">
        <v>371</v>
      </c>
      <c r="D63" s="311"/>
      <c r="E63" s="311">
        <v>0</v>
      </c>
      <c r="F63" s="311">
        <f>D63+E63</f>
        <v>0</v>
      </c>
      <c r="G63" s="311"/>
      <c r="H63" s="311"/>
      <c r="I63" s="311">
        <v>0</v>
      </c>
      <c r="J63" s="311">
        <f>F63</f>
        <v>0</v>
      </c>
    </row>
    <row r="64" spans="1:10" ht="31.5" customHeight="1">
      <c r="A64" s="72">
        <v>1124000</v>
      </c>
      <c r="B64" s="97" t="s">
        <v>213</v>
      </c>
      <c r="C64" s="74" t="s">
        <v>358</v>
      </c>
      <c r="D64" s="308">
        <v>0</v>
      </c>
      <c r="E64" s="308">
        <v>0</v>
      </c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ht="13.5" hidden="1" thickBot="1">
      <c r="A65" s="88">
        <v>1124100</v>
      </c>
      <c r="B65" s="96" t="s">
        <v>189</v>
      </c>
      <c r="C65" s="86" t="s">
        <v>214</v>
      </c>
      <c r="D65" s="311"/>
      <c r="E65" s="311"/>
      <c r="F65" s="311"/>
      <c r="G65" s="311"/>
      <c r="H65" s="311"/>
      <c r="I65" s="311"/>
      <c r="J65" s="311"/>
    </row>
    <row r="66" spans="1:10" ht="28.5" hidden="1">
      <c r="A66" s="72">
        <v>1125000</v>
      </c>
      <c r="B66" s="97" t="s">
        <v>918</v>
      </c>
      <c r="C66" s="74" t="s">
        <v>358</v>
      </c>
      <c r="D66" s="308">
        <v>0</v>
      </c>
      <c r="E66" s="308">
        <v>0</v>
      </c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ht="25.5" hidden="1">
      <c r="A67" s="98">
        <v>1125100</v>
      </c>
      <c r="B67" s="93" t="s">
        <v>190</v>
      </c>
      <c r="C67" s="99" t="s">
        <v>919</v>
      </c>
      <c r="D67" s="310"/>
      <c r="E67" s="310"/>
      <c r="F67" s="310"/>
      <c r="G67" s="310"/>
      <c r="H67" s="310"/>
      <c r="I67" s="310"/>
      <c r="J67" s="310"/>
    </row>
    <row r="68" spans="1:10" ht="26.25" hidden="1" thickBot="1">
      <c r="A68" s="88">
        <v>1125200</v>
      </c>
      <c r="B68" s="96" t="s">
        <v>703</v>
      </c>
      <c r="C68" s="100" t="s">
        <v>1031</v>
      </c>
      <c r="D68" s="311"/>
      <c r="E68" s="311"/>
      <c r="F68" s="311"/>
      <c r="G68" s="311"/>
      <c r="H68" s="311"/>
      <c r="I68" s="311"/>
      <c r="J68" s="311"/>
    </row>
    <row r="69" spans="1:10" ht="14.25" hidden="1">
      <c r="A69" s="72">
        <v>1126000</v>
      </c>
      <c r="B69" s="97" t="s">
        <v>1032</v>
      </c>
      <c r="C69" s="74" t="s">
        <v>358</v>
      </c>
      <c r="D69" s="308">
        <v>0</v>
      </c>
      <c r="E69" s="308">
        <v>0</v>
      </c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hidden="1">
      <c r="A70" s="72">
        <v>1126100</v>
      </c>
      <c r="B70" s="93" t="s">
        <v>983</v>
      </c>
      <c r="C70" s="77" t="s">
        <v>1033</v>
      </c>
      <c r="D70" s="310"/>
      <c r="E70" s="310"/>
      <c r="F70" s="310"/>
      <c r="G70" s="310"/>
      <c r="H70" s="310"/>
      <c r="I70" s="310"/>
      <c r="J70" s="310"/>
    </row>
    <row r="71" spans="1:10" hidden="1">
      <c r="A71" s="72">
        <v>1126200</v>
      </c>
      <c r="B71" s="93" t="s">
        <v>984</v>
      </c>
      <c r="C71" s="83" t="s">
        <v>1034</v>
      </c>
      <c r="D71" s="310"/>
      <c r="E71" s="310"/>
      <c r="F71" s="310"/>
      <c r="G71" s="310"/>
      <c r="H71" s="310"/>
      <c r="I71" s="310"/>
      <c r="J71" s="310"/>
    </row>
    <row r="72" spans="1:10" hidden="1">
      <c r="A72" s="72">
        <v>1126300</v>
      </c>
      <c r="B72" s="93" t="s">
        <v>390</v>
      </c>
      <c r="C72" s="83" t="s">
        <v>391</v>
      </c>
      <c r="D72" s="310"/>
      <c r="E72" s="310"/>
      <c r="F72" s="310"/>
      <c r="G72" s="310"/>
      <c r="H72" s="310"/>
      <c r="I72" s="310"/>
      <c r="J72" s="310"/>
    </row>
    <row r="73" spans="1:10" hidden="1">
      <c r="A73" s="80">
        <v>1126400</v>
      </c>
      <c r="B73" s="103" t="s">
        <v>985</v>
      </c>
      <c r="C73" s="81" t="s">
        <v>392</v>
      </c>
      <c r="D73" s="310"/>
      <c r="E73" s="310"/>
      <c r="F73" s="310"/>
      <c r="G73" s="310"/>
      <c r="H73" s="310"/>
      <c r="I73" s="310"/>
      <c r="J73" s="310"/>
    </row>
    <row r="74" spans="1:10" ht="25.5" hidden="1">
      <c r="A74" s="84">
        <v>1126500</v>
      </c>
      <c r="B74" s="104" t="s">
        <v>943</v>
      </c>
      <c r="C74" s="83" t="s">
        <v>393</v>
      </c>
      <c r="D74" s="310"/>
      <c r="E74" s="310"/>
      <c r="F74" s="310"/>
      <c r="G74" s="310"/>
      <c r="H74" s="310"/>
      <c r="I74" s="310"/>
      <c r="J74" s="310"/>
    </row>
    <row r="75" spans="1:10" hidden="1">
      <c r="A75" s="80">
        <v>1126600</v>
      </c>
      <c r="B75" s="103" t="s">
        <v>229</v>
      </c>
      <c r="C75" s="81" t="s">
        <v>394</v>
      </c>
      <c r="D75" s="310"/>
      <c r="E75" s="310"/>
      <c r="F75" s="310"/>
      <c r="G75" s="310"/>
      <c r="H75" s="310"/>
      <c r="I75" s="310"/>
      <c r="J75" s="310"/>
    </row>
    <row r="76" spans="1:10" hidden="1">
      <c r="A76" s="80">
        <v>1126700</v>
      </c>
      <c r="B76" s="103" t="s">
        <v>230</v>
      </c>
      <c r="C76" s="83" t="s">
        <v>395</v>
      </c>
      <c r="D76" s="310"/>
      <c r="E76" s="310"/>
      <c r="F76" s="310"/>
      <c r="G76" s="310"/>
      <c r="H76" s="310"/>
      <c r="I76" s="310"/>
      <c r="J76" s="310"/>
    </row>
    <row r="77" spans="1:10" ht="13.5" hidden="1" thickBot="1">
      <c r="A77" s="95">
        <v>1126800</v>
      </c>
      <c r="B77" s="105" t="s">
        <v>480</v>
      </c>
      <c r="C77" s="86" t="s">
        <v>396</v>
      </c>
      <c r="D77" s="311"/>
      <c r="E77" s="311">
        <v>0</v>
      </c>
      <c r="F77" s="311"/>
      <c r="G77" s="311"/>
      <c r="H77" s="311"/>
      <c r="I77" s="311"/>
      <c r="J77" s="311">
        <v>0</v>
      </c>
    </row>
    <row r="78" spans="1:10" ht="15" hidden="1" thickBot="1">
      <c r="A78" s="106">
        <v>1130000</v>
      </c>
      <c r="B78" s="107" t="s">
        <v>294</v>
      </c>
      <c r="C78" s="74" t="s">
        <v>358</v>
      </c>
      <c r="D78" s="308">
        <v>0</v>
      </c>
      <c r="E78" s="308">
        <v>0</v>
      </c>
      <c r="F78" s="308">
        <v>0</v>
      </c>
      <c r="G78" s="308">
        <v>0</v>
      </c>
      <c r="H78" s="308">
        <v>0</v>
      </c>
      <c r="I78" s="308">
        <v>0</v>
      </c>
      <c r="J78" s="311">
        <v>0</v>
      </c>
    </row>
    <row r="79" spans="1:10" ht="13.5" hidden="1" thickBot="1">
      <c r="A79" s="106">
        <v>1130100</v>
      </c>
      <c r="B79" s="103" t="s">
        <v>481</v>
      </c>
      <c r="C79" s="99" t="s">
        <v>295</v>
      </c>
      <c r="D79" s="310"/>
      <c r="E79" s="310"/>
      <c r="F79" s="310"/>
      <c r="G79" s="310"/>
      <c r="H79" s="310"/>
      <c r="I79" s="310"/>
      <c r="J79" s="311">
        <v>0</v>
      </c>
    </row>
    <row r="80" spans="1:10" ht="13.5" hidden="1" thickBot="1">
      <c r="A80" s="106">
        <v>1130200</v>
      </c>
      <c r="B80" s="103" t="s">
        <v>482</v>
      </c>
      <c r="C80" s="83" t="s">
        <v>296</v>
      </c>
      <c r="D80" s="310"/>
      <c r="E80" s="310"/>
      <c r="F80" s="310"/>
      <c r="G80" s="310"/>
      <c r="H80" s="310"/>
      <c r="I80" s="310"/>
      <c r="J80" s="311">
        <v>0</v>
      </c>
    </row>
    <row r="81" spans="1:10" ht="13.5" hidden="1" thickBot="1">
      <c r="A81" s="106">
        <v>1130300</v>
      </c>
      <c r="B81" s="103" t="s">
        <v>483</v>
      </c>
      <c r="C81" s="83" t="s">
        <v>297</v>
      </c>
      <c r="D81" s="310"/>
      <c r="E81" s="310"/>
      <c r="F81" s="310"/>
      <c r="G81" s="310"/>
      <c r="H81" s="310"/>
      <c r="I81" s="310"/>
      <c r="J81" s="311">
        <v>0</v>
      </c>
    </row>
    <row r="82" spans="1:10" ht="13.5" hidden="1" thickBot="1">
      <c r="A82" s="106">
        <v>1130400</v>
      </c>
      <c r="B82" s="108" t="s">
        <v>484</v>
      </c>
      <c r="C82" s="109" t="s">
        <v>298</v>
      </c>
      <c r="D82" s="307"/>
      <c r="E82" s="307"/>
      <c r="F82" s="307"/>
      <c r="G82" s="307"/>
      <c r="H82" s="307"/>
      <c r="I82" s="307"/>
      <c r="J82" s="311">
        <v>0</v>
      </c>
    </row>
    <row r="83" spans="1:10" ht="1.5" hidden="1" customHeight="1" thickBot="1">
      <c r="A83" s="80">
        <v>1131000</v>
      </c>
      <c r="B83" s="110" t="s">
        <v>299</v>
      </c>
      <c r="C83" s="111" t="s">
        <v>358</v>
      </c>
      <c r="D83" s="313"/>
      <c r="E83" s="313"/>
      <c r="F83" s="313"/>
      <c r="G83" s="313"/>
      <c r="H83" s="313"/>
      <c r="I83" s="313"/>
      <c r="J83" s="311">
        <v>0</v>
      </c>
    </row>
    <row r="84" spans="1:10" ht="26.25" hidden="1" thickBot="1">
      <c r="A84" s="80">
        <v>1131100</v>
      </c>
      <c r="B84" s="103" t="s">
        <v>588</v>
      </c>
      <c r="C84" s="77" t="s">
        <v>300</v>
      </c>
      <c r="D84" s="310"/>
      <c r="E84" s="310"/>
      <c r="F84" s="310"/>
      <c r="G84" s="310"/>
      <c r="H84" s="310"/>
      <c r="I84" s="310"/>
      <c r="J84" s="311">
        <v>0</v>
      </c>
    </row>
    <row r="85" spans="1:10" ht="13.5" hidden="1" thickBot="1">
      <c r="A85" s="80">
        <v>1131200</v>
      </c>
      <c r="B85" s="103" t="s">
        <v>589</v>
      </c>
      <c r="C85" s="83" t="s">
        <v>301</v>
      </c>
      <c r="D85" s="310"/>
      <c r="E85" s="310"/>
      <c r="F85" s="310"/>
      <c r="G85" s="310"/>
      <c r="H85" s="310"/>
      <c r="I85" s="310"/>
      <c r="J85" s="311">
        <v>0</v>
      </c>
    </row>
    <row r="86" spans="1:10" ht="13.5" hidden="1" thickBot="1">
      <c r="A86" s="80">
        <v>1131300</v>
      </c>
      <c r="B86" s="105" t="s">
        <v>590</v>
      </c>
      <c r="C86" s="86" t="s">
        <v>302</v>
      </c>
      <c r="D86" s="311"/>
      <c r="E86" s="311"/>
      <c r="F86" s="311"/>
      <c r="G86" s="311"/>
      <c r="H86" s="311"/>
      <c r="I86" s="311"/>
      <c r="J86" s="311">
        <v>0</v>
      </c>
    </row>
    <row r="87" spans="1:10" ht="15" hidden="1" thickBot="1">
      <c r="A87" s="113">
        <v>1140000</v>
      </c>
      <c r="B87" s="107" t="s">
        <v>303</v>
      </c>
      <c r="C87" s="74" t="s">
        <v>358</v>
      </c>
      <c r="D87" s="308">
        <v>0</v>
      </c>
      <c r="E87" s="308">
        <v>0</v>
      </c>
      <c r="F87" s="308">
        <v>0</v>
      </c>
      <c r="G87" s="308">
        <v>0</v>
      </c>
      <c r="H87" s="308">
        <v>0</v>
      </c>
      <c r="I87" s="308">
        <v>0</v>
      </c>
      <c r="J87" s="311">
        <v>0</v>
      </c>
    </row>
    <row r="88" spans="1:10" ht="26.25" hidden="1" thickBot="1">
      <c r="A88" s="113">
        <v>1141000</v>
      </c>
      <c r="B88" s="103" t="s">
        <v>304</v>
      </c>
      <c r="C88" s="99" t="s">
        <v>1003</v>
      </c>
      <c r="D88" s="310"/>
      <c r="E88" s="310"/>
      <c r="F88" s="310"/>
      <c r="G88" s="310"/>
      <c r="H88" s="310"/>
      <c r="I88" s="310"/>
      <c r="J88" s="311">
        <v>0</v>
      </c>
    </row>
    <row r="89" spans="1:10" ht="26.25" hidden="1" thickBot="1">
      <c r="A89" s="113">
        <v>1142000</v>
      </c>
      <c r="B89" s="103" t="s">
        <v>42</v>
      </c>
      <c r="C89" s="83" t="s">
        <v>43</v>
      </c>
      <c r="D89" s="310"/>
      <c r="E89" s="310"/>
      <c r="F89" s="310"/>
      <c r="G89" s="310"/>
      <c r="H89" s="310"/>
      <c r="I89" s="310"/>
      <c r="J89" s="311">
        <v>0</v>
      </c>
    </row>
    <row r="90" spans="1:10" ht="26.25" hidden="1" thickBot="1">
      <c r="A90" s="113">
        <v>1143000</v>
      </c>
      <c r="B90" s="103" t="s">
        <v>44</v>
      </c>
      <c r="C90" s="83" t="s">
        <v>45</v>
      </c>
      <c r="D90" s="310"/>
      <c r="E90" s="310"/>
      <c r="F90" s="310"/>
      <c r="G90" s="310"/>
      <c r="H90" s="310"/>
      <c r="I90" s="310"/>
      <c r="J90" s="311">
        <v>0</v>
      </c>
    </row>
    <row r="91" spans="1:10" ht="26.25" hidden="1" thickBot="1">
      <c r="A91" s="113">
        <v>1144000</v>
      </c>
      <c r="B91" s="105" t="s">
        <v>46</v>
      </c>
      <c r="C91" s="86" t="s">
        <v>439</v>
      </c>
      <c r="D91" s="311"/>
      <c r="E91" s="311"/>
      <c r="F91" s="311"/>
      <c r="G91" s="311"/>
      <c r="H91" s="311"/>
      <c r="I91" s="311"/>
      <c r="J91" s="311">
        <v>0</v>
      </c>
    </row>
    <row r="92" spans="1:10" ht="15" hidden="1" thickBot="1">
      <c r="A92" s="113">
        <v>1150000</v>
      </c>
      <c r="B92" s="114" t="s">
        <v>730</v>
      </c>
      <c r="C92" s="74" t="s">
        <v>358</v>
      </c>
      <c r="D92" s="308">
        <v>0</v>
      </c>
      <c r="E92" s="308">
        <v>0</v>
      </c>
      <c r="F92" s="308">
        <v>0</v>
      </c>
      <c r="G92" s="308">
        <v>0</v>
      </c>
      <c r="H92" s="308">
        <v>0</v>
      </c>
      <c r="I92" s="308">
        <v>0</v>
      </c>
      <c r="J92" s="311">
        <v>0</v>
      </c>
    </row>
    <row r="93" spans="1:10" ht="26.25" hidden="1" thickBot="1">
      <c r="A93" s="115">
        <v>1151000</v>
      </c>
      <c r="B93" s="103" t="s">
        <v>808</v>
      </c>
      <c r="C93" s="99" t="s">
        <v>809</v>
      </c>
      <c r="D93" s="310"/>
      <c r="E93" s="310"/>
      <c r="F93" s="310"/>
      <c r="G93" s="310"/>
      <c r="H93" s="310"/>
      <c r="I93" s="310"/>
      <c r="J93" s="311">
        <v>0</v>
      </c>
    </row>
    <row r="94" spans="1:10" ht="26.25" hidden="1" thickBot="1">
      <c r="A94" s="115">
        <v>1152000</v>
      </c>
      <c r="B94" s="103" t="s">
        <v>1101</v>
      </c>
      <c r="C94" s="83" t="s">
        <v>810</v>
      </c>
      <c r="D94" s="310"/>
      <c r="E94" s="310"/>
      <c r="F94" s="310"/>
      <c r="G94" s="310"/>
      <c r="H94" s="310"/>
      <c r="I94" s="310"/>
      <c r="J94" s="311">
        <v>0</v>
      </c>
    </row>
    <row r="95" spans="1:10" ht="26.25" hidden="1" thickBot="1">
      <c r="A95" s="115">
        <v>1153000</v>
      </c>
      <c r="B95" s="103" t="s">
        <v>830</v>
      </c>
      <c r="C95" s="83" t="s">
        <v>811</v>
      </c>
      <c r="D95" s="310"/>
      <c r="E95" s="310"/>
      <c r="F95" s="310"/>
      <c r="G95" s="310"/>
      <c r="H95" s="310"/>
      <c r="I95" s="310"/>
      <c r="J95" s="311">
        <v>0</v>
      </c>
    </row>
    <row r="96" spans="1:10" ht="26.25" hidden="1" thickBot="1">
      <c r="A96" s="115">
        <v>1154000</v>
      </c>
      <c r="B96" s="103" t="s">
        <v>737</v>
      </c>
      <c r="C96" s="83" t="s">
        <v>812</v>
      </c>
      <c r="D96" s="310"/>
      <c r="E96" s="310"/>
      <c r="F96" s="310"/>
      <c r="G96" s="310"/>
      <c r="H96" s="310"/>
      <c r="I96" s="310"/>
      <c r="J96" s="311">
        <v>0</v>
      </c>
    </row>
    <row r="97" spans="1:10" ht="26.25" hidden="1" thickBot="1">
      <c r="A97" s="98">
        <v>1155000</v>
      </c>
      <c r="B97" s="116" t="s">
        <v>726</v>
      </c>
      <c r="C97" s="83" t="s">
        <v>727</v>
      </c>
      <c r="D97" s="316"/>
      <c r="E97" s="316"/>
      <c r="F97" s="316"/>
      <c r="G97" s="316"/>
      <c r="H97" s="316"/>
      <c r="I97" s="316"/>
      <c r="J97" s="311">
        <v>0</v>
      </c>
    </row>
    <row r="98" spans="1:10" ht="26.25" hidden="1" thickBot="1">
      <c r="A98" s="88">
        <v>1156000</v>
      </c>
      <c r="B98" s="118" t="s">
        <v>817</v>
      </c>
      <c r="C98" s="86" t="s">
        <v>818</v>
      </c>
      <c r="D98" s="319"/>
      <c r="E98" s="319"/>
      <c r="F98" s="319"/>
      <c r="G98" s="319"/>
      <c r="H98" s="319"/>
      <c r="I98" s="319"/>
      <c r="J98" s="311">
        <v>0</v>
      </c>
    </row>
    <row r="99" spans="1:10" ht="13.5" hidden="1" thickBot="1">
      <c r="A99" s="72">
        <v>1160000</v>
      </c>
      <c r="B99" s="120" t="s">
        <v>819</v>
      </c>
      <c r="C99" s="74" t="s">
        <v>358</v>
      </c>
      <c r="D99" s="325">
        <v>0</v>
      </c>
      <c r="E99" s="325">
        <v>0</v>
      </c>
      <c r="F99" s="325">
        <v>0</v>
      </c>
      <c r="G99" s="325">
        <v>0</v>
      </c>
      <c r="H99" s="325">
        <v>0</v>
      </c>
      <c r="I99" s="325">
        <v>0</v>
      </c>
      <c r="J99" s="311">
        <v>0</v>
      </c>
    </row>
    <row r="100" spans="1:10" ht="39" hidden="1" thickBot="1">
      <c r="A100" s="98">
        <v>1161000</v>
      </c>
      <c r="B100" s="122" t="s">
        <v>206</v>
      </c>
      <c r="C100" s="123" t="s">
        <v>358</v>
      </c>
      <c r="D100" s="316">
        <v>0</v>
      </c>
      <c r="E100" s="316">
        <v>0</v>
      </c>
      <c r="F100" s="316">
        <v>0</v>
      </c>
      <c r="G100" s="316">
        <v>0</v>
      </c>
      <c r="H100" s="316">
        <v>0</v>
      </c>
      <c r="I100" s="316">
        <v>0</v>
      </c>
      <c r="J100" s="311">
        <v>0</v>
      </c>
    </row>
    <row r="101" spans="1:10" ht="26.25" hidden="1" thickBot="1">
      <c r="A101" s="98">
        <v>1161100</v>
      </c>
      <c r="B101" s="14" t="s">
        <v>706</v>
      </c>
      <c r="C101" s="124">
        <v>471100</v>
      </c>
      <c r="D101" s="316"/>
      <c r="E101" s="316"/>
      <c r="F101" s="316"/>
      <c r="G101" s="316"/>
      <c r="H101" s="316"/>
      <c r="I101" s="316"/>
      <c r="J101" s="311">
        <v>0</v>
      </c>
    </row>
    <row r="102" spans="1:10" ht="26.25" hidden="1" thickBot="1">
      <c r="A102" s="98">
        <v>1161200</v>
      </c>
      <c r="B102" s="116" t="s">
        <v>707</v>
      </c>
      <c r="C102" s="124">
        <v>471200</v>
      </c>
      <c r="D102" s="316"/>
      <c r="E102" s="316"/>
      <c r="F102" s="316"/>
      <c r="G102" s="316"/>
      <c r="H102" s="316"/>
      <c r="I102" s="316"/>
      <c r="J102" s="311">
        <v>0</v>
      </c>
    </row>
    <row r="103" spans="1:10" ht="0.75" customHeight="1" thickBot="1">
      <c r="A103" s="98">
        <v>1162000</v>
      </c>
      <c r="B103" s="122" t="s">
        <v>1125</v>
      </c>
      <c r="C103" s="123" t="s">
        <v>358</v>
      </c>
      <c r="D103" s="316">
        <v>0</v>
      </c>
      <c r="E103" s="316">
        <v>0</v>
      </c>
      <c r="F103" s="316">
        <v>0</v>
      </c>
      <c r="G103" s="316">
        <v>0</v>
      </c>
      <c r="H103" s="316">
        <v>0</v>
      </c>
      <c r="I103" s="316">
        <v>0</v>
      </c>
      <c r="J103" s="311">
        <v>0</v>
      </c>
    </row>
    <row r="104" spans="1:10" ht="26.25" hidden="1" thickBot="1">
      <c r="A104" s="98">
        <v>1162100</v>
      </c>
      <c r="B104" s="116" t="s">
        <v>1126</v>
      </c>
      <c r="C104" s="83" t="s">
        <v>130</v>
      </c>
      <c r="D104" s="316"/>
      <c r="E104" s="316"/>
      <c r="F104" s="316"/>
      <c r="G104" s="316"/>
      <c r="H104" s="316"/>
      <c r="I104" s="316"/>
      <c r="J104" s="311">
        <v>0</v>
      </c>
    </row>
    <row r="105" spans="1:10" ht="13.5" hidden="1" thickBot="1">
      <c r="A105" s="98">
        <v>1162200</v>
      </c>
      <c r="B105" s="116" t="s">
        <v>131</v>
      </c>
      <c r="C105" s="83" t="s">
        <v>24</v>
      </c>
      <c r="D105" s="316"/>
      <c r="E105" s="316"/>
      <c r="F105" s="316"/>
      <c r="G105" s="316"/>
      <c r="H105" s="316"/>
      <c r="I105" s="316"/>
      <c r="J105" s="311">
        <v>0</v>
      </c>
    </row>
    <row r="106" spans="1:10" ht="26.25" hidden="1" thickBot="1">
      <c r="A106" s="98">
        <v>1162300</v>
      </c>
      <c r="B106" s="116" t="s">
        <v>25</v>
      </c>
      <c r="C106" s="83" t="s">
        <v>26</v>
      </c>
      <c r="D106" s="316"/>
      <c r="E106" s="316"/>
      <c r="F106" s="316"/>
      <c r="G106" s="316"/>
      <c r="H106" s="316"/>
      <c r="I106" s="316"/>
      <c r="J106" s="311">
        <v>0</v>
      </c>
    </row>
    <row r="107" spans="1:10" ht="13.5" hidden="1" thickBot="1">
      <c r="A107" s="98">
        <v>1162400</v>
      </c>
      <c r="B107" s="116" t="s">
        <v>831</v>
      </c>
      <c r="C107" s="83" t="s">
        <v>832</v>
      </c>
      <c r="D107" s="316"/>
      <c r="E107" s="316"/>
      <c r="F107" s="316"/>
      <c r="G107" s="316"/>
      <c r="H107" s="316"/>
      <c r="I107" s="316"/>
      <c r="J107" s="311">
        <v>0</v>
      </c>
    </row>
    <row r="108" spans="1:10" ht="26.25" hidden="1" thickBot="1">
      <c r="A108" s="98">
        <v>1162500</v>
      </c>
      <c r="B108" s="116" t="s">
        <v>833</v>
      </c>
      <c r="C108" s="83" t="s">
        <v>834</v>
      </c>
      <c r="D108" s="316"/>
      <c r="E108" s="316"/>
      <c r="F108" s="316"/>
      <c r="G108" s="316"/>
      <c r="H108" s="316"/>
      <c r="I108" s="316"/>
      <c r="J108" s="311">
        <v>0</v>
      </c>
    </row>
    <row r="109" spans="1:10" ht="13.5" hidden="1" thickBot="1">
      <c r="A109" s="98">
        <v>1162600</v>
      </c>
      <c r="B109" s="116" t="s">
        <v>510</v>
      </c>
      <c r="C109" s="83" t="s">
        <v>511</v>
      </c>
      <c r="D109" s="316"/>
      <c r="E109" s="316"/>
      <c r="F109" s="316"/>
      <c r="G109" s="316"/>
      <c r="H109" s="316"/>
      <c r="I109" s="316"/>
      <c r="J109" s="311">
        <v>0</v>
      </c>
    </row>
    <row r="110" spans="1:10" ht="26.25" hidden="1" thickBot="1">
      <c r="A110" s="98">
        <v>1162700</v>
      </c>
      <c r="B110" s="14" t="s">
        <v>512</v>
      </c>
      <c r="C110" s="83" t="s">
        <v>513</v>
      </c>
      <c r="D110" s="316"/>
      <c r="E110" s="316"/>
      <c r="F110" s="316"/>
      <c r="G110" s="316"/>
      <c r="H110" s="316"/>
      <c r="I110" s="316"/>
      <c r="J110" s="311">
        <v>0</v>
      </c>
    </row>
    <row r="111" spans="1:10" ht="13.5" hidden="1" thickBot="1">
      <c r="A111" s="98">
        <v>1162800</v>
      </c>
      <c r="B111" s="116" t="s">
        <v>871</v>
      </c>
      <c r="C111" s="83" t="s">
        <v>872</v>
      </c>
      <c r="D111" s="317"/>
      <c r="E111" s="317"/>
      <c r="F111" s="317"/>
      <c r="G111" s="317"/>
      <c r="H111" s="317"/>
      <c r="I111" s="317"/>
      <c r="J111" s="311">
        <v>0</v>
      </c>
    </row>
    <row r="112" spans="1:10" ht="13.5" hidden="1" thickBot="1">
      <c r="A112" s="119">
        <v>1162900</v>
      </c>
      <c r="B112" s="118" t="s">
        <v>873</v>
      </c>
      <c r="C112" s="86" t="s">
        <v>874</v>
      </c>
      <c r="D112" s="320"/>
      <c r="E112" s="320"/>
      <c r="F112" s="320"/>
      <c r="G112" s="320"/>
      <c r="H112" s="320"/>
      <c r="I112" s="320"/>
      <c r="J112" s="311">
        <v>0</v>
      </c>
    </row>
    <row r="113" spans="1:10" ht="13.5" hidden="1" thickBot="1">
      <c r="A113" s="125">
        <v>1170000</v>
      </c>
      <c r="B113" s="126" t="s">
        <v>875</v>
      </c>
      <c r="C113" s="127" t="s">
        <v>358</v>
      </c>
      <c r="D113" s="326">
        <v>0</v>
      </c>
      <c r="E113" s="326">
        <v>0</v>
      </c>
      <c r="F113" s="326">
        <v>0</v>
      </c>
      <c r="G113" s="326">
        <v>0</v>
      </c>
      <c r="H113" s="326">
        <v>0</v>
      </c>
      <c r="I113" s="326">
        <v>0</v>
      </c>
      <c r="J113" s="311">
        <v>0</v>
      </c>
    </row>
    <row r="114" spans="1:10" ht="26.25" hidden="1" thickBot="1">
      <c r="A114" s="117">
        <v>1171000</v>
      </c>
      <c r="B114" s="129" t="s">
        <v>215</v>
      </c>
      <c r="C114" s="74" t="s">
        <v>358</v>
      </c>
      <c r="D114" s="327">
        <v>0</v>
      </c>
      <c r="E114" s="327">
        <v>0</v>
      </c>
      <c r="F114" s="327">
        <v>0</v>
      </c>
      <c r="G114" s="327">
        <v>0</v>
      </c>
      <c r="H114" s="327">
        <v>0</v>
      </c>
      <c r="I114" s="327">
        <v>0</v>
      </c>
      <c r="J114" s="311">
        <v>0</v>
      </c>
    </row>
    <row r="115" spans="1:10" ht="39" hidden="1" thickBot="1">
      <c r="A115" s="117">
        <v>1171100</v>
      </c>
      <c r="B115" s="14" t="s">
        <v>478</v>
      </c>
      <c r="C115" s="99" t="s">
        <v>479</v>
      </c>
      <c r="D115" s="317"/>
      <c r="E115" s="317"/>
      <c r="F115" s="317"/>
      <c r="G115" s="317"/>
      <c r="H115" s="317"/>
      <c r="I115" s="317"/>
      <c r="J115" s="311">
        <v>0</v>
      </c>
    </row>
    <row r="116" spans="1:10" ht="26.25" hidden="1" thickBot="1">
      <c r="A116" s="117">
        <v>1171200</v>
      </c>
      <c r="B116" s="116" t="s">
        <v>351</v>
      </c>
      <c r="C116" s="131" t="s">
        <v>352</v>
      </c>
      <c r="D116" s="317"/>
      <c r="E116" s="317">
        <v>0</v>
      </c>
      <c r="F116" s="317"/>
      <c r="G116" s="317"/>
      <c r="H116" s="317"/>
      <c r="I116" s="317"/>
      <c r="J116" s="311">
        <v>0</v>
      </c>
    </row>
    <row r="117" spans="1:10" ht="39" hidden="1" thickBot="1">
      <c r="A117" s="98">
        <v>1172000</v>
      </c>
      <c r="B117" s="132" t="s">
        <v>1017</v>
      </c>
      <c r="C117" s="111" t="s">
        <v>358</v>
      </c>
      <c r="D117" s="326">
        <v>0</v>
      </c>
      <c r="E117" s="326">
        <v>0</v>
      </c>
      <c r="F117" s="326">
        <v>0</v>
      </c>
      <c r="G117" s="326">
        <v>0</v>
      </c>
      <c r="H117" s="326">
        <v>0</v>
      </c>
      <c r="I117" s="326">
        <v>0</v>
      </c>
      <c r="J117" s="326">
        <v>0</v>
      </c>
    </row>
    <row r="118" spans="1:10" ht="13.5" hidden="1" thickBot="1">
      <c r="A118" s="98">
        <v>1172100</v>
      </c>
      <c r="B118" s="103" t="s">
        <v>1102</v>
      </c>
      <c r="C118" s="99" t="s">
        <v>1018</v>
      </c>
      <c r="D118" s="317"/>
      <c r="E118" s="317"/>
      <c r="F118" s="317"/>
      <c r="G118" s="317"/>
      <c r="H118" s="317"/>
      <c r="I118" s="317"/>
      <c r="J118" s="317"/>
    </row>
    <row r="119" spans="1:10" ht="13.5" hidden="1" thickBot="1">
      <c r="A119" s="98">
        <v>1172200</v>
      </c>
      <c r="B119" s="103" t="s">
        <v>1103</v>
      </c>
      <c r="C119" s="133">
        <v>482200</v>
      </c>
      <c r="D119" s="317"/>
      <c r="E119" s="317"/>
      <c r="F119" s="317"/>
      <c r="G119" s="317"/>
      <c r="H119" s="317"/>
      <c r="I119" s="317"/>
      <c r="J119" s="317"/>
    </row>
    <row r="120" spans="1:10" ht="13.5" hidden="1" thickBot="1">
      <c r="A120" s="98">
        <v>1172300</v>
      </c>
      <c r="B120" s="116" t="s">
        <v>1019</v>
      </c>
      <c r="C120" s="83" t="s">
        <v>1020</v>
      </c>
      <c r="D120" s="317"/>
      <c r="E120" s="317"/>
      <c r="F120" s="317"/>
      <c r="G120" s="317"/>
      <c r="H120" s="317"/>
      <c r="I120" s="317"/>
      <c r="J120" s="317"/>
    </row>
    <row r="121" spans="1:10" ht="9" hidden="1" customHeight="1" thickBot="1">
      <c r="A121" s="98">
        <v>1172400</v>
      </c>
      <c r="B121" s="134" t="s">
        <v>124</v>
      </c>
      <c r="C121" s="83" t="s">
        <v>125</v>
      </c>
      <c r="D121" s="327"/>
      <c r="E121" s="327"/>
      <c r="F121" s="327"/>
      <c r="G121" s="327"/>
      <c r="H121" s="327"/>
      <c r="I121" s="327"/>
      <c r="J121" s="327"/>
    </row>
    <row r="122" spans="1:10" ht="26.25" hidden="1" thickBot="1">
      <c r="A122" s="98">
        <v>1173000</v>
      </c>
      <c r="B122" s="132" t="s">
        <v>126</v>
      </c>
      <c r="C122" s="111" t="s">
        <v>358</v>
      </c>
      <c r="D122" s="327">
        <v>0</v>
      </c>
      <c r="E122" s="327">
        <v>0</v>
      </c>
      <c r="F122" s="327">
        <v>0</v>
      </c>
      <c r="G122" s="327">
        <v>0</v>
      </c>
      <c r="H122" s="327">
        <v>0</v>
      </c>
      <c r="I122" s="327">
        <v>0</v>
      </c>
      <c r="J122" s="327">
        <v>0</v>
      </c>
    </row>
    <row r="123" spans="1:10" ht="26.25" hidden="1" thickBot="1">
      <c r="A123" s="117">
        <v>1173100</v>
      </c>
      <c r="B123" s="135" t="s">
        <v>127</v>
      </c>
      <c r="C123" s="83" t="s">
        <v>1088</v>
      </c>
      <c r="D123" s="327"/>
      <c r="E123" s="327"/>
      <c r="F123" s="327"/>
      <c r="G123" s="327"/>
      <c r="H123" s="327"/>
      <c r="I123" s="327"/>
      <c r="J123" s="327"/>
    </row>
    <row r="124" spans="1:10" ht="39" hidden="1" thickBot="1">
      <c r="A124" s="117">
        <v>1174000</v>
      </c>
      <c r="B124" s="132" t="s">
        <v>1089</v>
      </c>
      <c r="C124" s="111" t="s">
        <v>358</v>
      </c>
      <c r="D124" s="327">
        <v>0</v>
      </c>
      <c r="E124" s="327">
        <v>0</v>
      </c>
      <c r="F124" s="327">
        <v>0</v>
      </c>
      <c r="G124" s="327">
        <v>0</v>
      </c>
      <c r="H124" s="327">
        <v>0</v>
      </c>
      <c r="I124" s="327">
        <v>0</v>
      </c>
      <c r="J124" s="327">
        <v>0</v>
      </c>
    </row>
    <row r="125" spans="1:10" ht="26.25" hidden="1" thickBot="1">
      <c r="A125" s="117">
        <v>1174100</v>
      </c>
      <c r="B125" s="135" t="s">
        <v>1104</v>
      </c>
      <c r="C125" s="83" t="s">
        <v>1090</v>
      </c>
      <c r="D125" s="327"/>
      <c r="E125" s="327"/>
      <c r="F125" s="327"/>
      <c r="G125" s="327"/>
      <c r="H125" s="327"/>
      <c r="I125" s="327"/>
      <c r="J125" s="327"/>
    </row>
    <row r="126" spans="1:10" ht="26.25" hidden="1" thickBot="1">
      <c r="A126" s="117">
        <v>1174200</v>
      </c>
      <c r="B126" s="134" t="s">
        <v>446</v>
      </c>
      <c r="C126" s="83" t="s">
        <v>447</v>
      </c>
      <c r="D126" s="327"/>
      <c r="E126" s="327"/>
      <c r="F126" s="327"/>
      <c r="G126" s="327"/>
      <c r="H126" s="327"/>
      <c r="I126" s="327"/>
      <c r="J126" s="327"/>
    </row>
    <row r="127" spans="1:10" ht="39" hidden="1" thickBot="1">
      <c r="A127" s="117">
        <v>1175000</v>
      </c>
      <c r="B127" s="132" t="s">
        <v>558</v>
      </c>
      <c r="C127" s="111" t="s">
        <v>358</v>
      </c>
      <c r="D127" s="327">
        <v>0</v>
      </c>
      <c r="E127" s="327">
        <v>0</v>
      </c>
      <c r="F127" s="327">
        <v>0</v>
      </c>
      <c r="G127" s="327">
        <v>0</v>
      </c>
      <c r="H127" s="327">
        <v>0</v>
      </c>
      <c r="I127" s="327">
        <v>0</v>
      </c>
      <c r="J127" s="327">
        <v>0</v>
      </c>
    </row>
    <row r="128" spans="1:10" ht="39" hidden="1" thickBot="1">
      <c r="A128" s="117">
        <v>1175100</v>
      </c>
      <c r="B128" s="134" t="s">
        <v>226</v>
      </c>
      <c r="C128" s="83" t="s">
        <v>227</v>
      </c>
      <c r="D128" s="327"/>
      <c r="E128" s="327"/>
      <c r="F128" s="327"/>
      <c r="G128" s="327"/>
      <c r="H128" s="327"/>
      <c r="I128" s="327"/>
      <c r="J128" s="327"/>
    </row>
    <row r="129" spans="1:12" ht="13.5" hidden="1" thickBot="1">
      <c r="A129" s="117">
        <v>1176000</v>
      </c>
      <c r="B129" s="132" t="s">
        <v>228</v>
      </c>
      <c r="C129" s="111" t="s">
        <v>358</v>
      </c>
      <c r="D129" s="327">
        <v>0</v>
      </c>
      <c r="E129" s="327">
        <v>0</v>
      </c>
      <c r="F129" s="327">
        <v>0</v>
      </c>
      <c r="G129" s="327">
        <v>0</v>
      </c>
      <c r="H129" s="327">
        <v>0</v>
      </c>
      <c r="I129" s="327">
        <v>0</v>
      </c>
      <c r="J129" s="327">
        <v>0</v>
      </c>
    </row>
    <row r="130" spans="1:12" ht="13.5" hidden="1" thickBot="1">
      <c r="A130" s="117">
        <v>1176100</v>
      </c>
      <c r="B130" s="134" t="s">
        <v>7</v>
      </c>
      <c r="C130" s="83" t="s">
        <v>8</v>
      </c>
      <c r="D130" s="327"/>
      <c r="E130" s="327"/>
      <c r="F130" s="327"/>
      <c r="G130" s="327"/>
      <c r="H130" s="327"/>
      <c r="I130" s="327"/>
      <c r="J130" s="327"/>
    </row>
    <row r="131" spans="1:12" ht="13.5" hidden="1" thickBot="1">
      <c r="A131" s="117">
        <v>1177000</v>
      </c>
      <c r="B131" s="132" t="s">
        <v>587</v>
      </c>
      <c r="C131" s="111" t="s">
        <v>358</v>
      </c>
      <c r="D131" s="327">
        <v>0</v>
      </c>
      <c r="E131" s="327">
        <v>0</v>
      </c>
      <c r="F131" s="327">
        <v>0</v>
      </c>
      <c r="G131" s="327">
        <v>0</v>
      </c>
      <c r="H131" s="327">
        <v>0</v>
      </c>
      <c r="I131" s="327">
        <v>0</v>
      </c>
      <c r="J131" s="327">
        <v>0</v>
      </c>
    </row>
    <row r="132" spans="1:12" ht="13.5" hidden="1" thickBot="1">
      <c r="A132" s="119">
        <v>1177100</v>
      </c>
      <c r="B132" s="136" t="s">
        <v>716</v>
      </c>
      <c r="C132" s="86" t="s">
        <v>259</v>
      </c>
      <c r="D132" s="328"/>
      <c r="E132" s="328"/>
      <c r="F132" s="328"/>
      <c r="G132" s="328"/>
      <c r="H132" s="328"/>
      <c r="I132" s="328"/>
      <c r="J132" s="328"/>
    </row>
    <row r="133" spans="1:12" ht="13.5" hidden="1" thickBot="1">
      <c r="A133" s="138" t="s">
        <v>260</v>
      </c>
      <c r="B133" s="139" t="s">
        <v>261</v>
      </c>
      <c r="C133" s="140"/>
      <c r="D133" s="331"/>
      <c r="E133" s="331"/>
      <c r="F133" s="331"/>
      <c r="G133" s="331"/>
      <c r="H133" s="331"/>
      <c r="I133" s="331"/>
      <c r="J133" s="331"/>
    </row>
    <row r="134" spans="1:12" ht="26.25" thickBot="1">
      <c r="A134" s="142" t="s">
        <v>262</v>
      </c>
      <c r="B134" s="143" t="s">
        <v>648</v>
      </c>
      <c r="C134" s="144" t="s">
        <v>358</v>
      </c>
      <c r="D134" s="331">
        <f>D137</f>
        <v>0</v>
      </c>
      <c r="E134" s="331">
        <v>0</v>
      </c>
      <c r="F134" s="331">
        <f>F137</f>
        <v>0</v>
      </c>
      <c r="G134" s="331">
        <v>0</v>
      </c>
      <c r="H134" s="331">
        <v>0</v>
      </c>
      <c r="I134" s="331">
        <f>I137</f>
        <v>0</v>
      </c>
      <c r="J134" s="331">
        <f>F134</f>
        <v>0</v>
      </c>
    </row>
    <row r="135" spans="1:12" ht="45" hidden="1" customHeight="1">
      <c r="A135" s="145"/>
      <c r="B135" s="146" t="s">
        <v>649</v>
      </c>
      <c r="C135" s="147"/>
      <c r="D135" s="332"/>
      <c r="E135" s="332"/>
      <c r="F135" s="332"/>
      <c r="G135" s="332"/>
      <c r="H135" s="332"/>
      <c r="I135" s="332"/>
      <c r="J135" s="332"/>
    </row>
    <row r="136" spans="1:12" ht="45" hidden="1" customHeight="1">
      <c r="A136" s="138" t="s">
        <v>260</v>
      </c>
      <c r="B136" s="139" t="s">
        <v>261</v>
      </c>
      <c r="C136" s="148"/>
      <c r="D136" s="333"/>
      <c r="E136" s="333"/>
      <c r="F136" s="333"/>
      <c r="G136" s="333"/>
      <c r="H136" s="333"/>
      <c r="I136" s="333"/>
      <c r="J136" s="333"/>
    </row>
    <row r="137" spans="1:12" ht="19.5" customHeight="1">
      <c r="A137" s="149" t="s">
        <v>650</v>
      </c>
      <c r="B137" s="150" t="s">
        <v>651</v>
      </c>
      <c r="C137" s="151" t="s">
        <v>358</v>
      </c>
      <c r="D137" s="334">
        <f>D140</f>
        <v>0</v>
      </c>
      <c r="E137" s="334">
        <v>0</v>
      </c>
      <c r="F137" s="334">
        <f>F140</f>
        <v>0</v>
      </c>
      <c r="G137" s="334">
        <f>G140</f>
        <v>0</v>
      </c>
      <c r="H137" s="334">
        <f>H140</f>
        <v>0</v>
      </c>
      <c r="I137" s="334">
        <f>I140</f>
        <v>0</v>
      </c>
      <c r="J137" s="334">
        <v>0</v>
      </c>
    </row>
    <row r="138" spans="1:12" ht="45" hidden="1" customHeight="1">
      <c r="A138" s="152" t="s">
        <v>652</v>
      </c>
      <c r="B138" s="134" t="s">
        <v>986</v>
      </c>
      <c r="C138" s="153" t="s">
        <v>987</v>
      </c>
      <c r="D138" s="327"/>
      <c r="E138" s="327"/>
      <c r="F138" s="327"/>
      <c r="G138" s="327"/>
      <c r="H138" s="327"/>
      <c r="I138" s="327"/>
      <c r="J138" s="327"/>
    </row>
    <row r="139" spans="1:12" ht="45" hidden="1" customHeight="1">
      <c r="A139" s="152" t="s">
        <v>988</v>
      </c>
      <c r="B139" s="134" t="s">
        <v>964</v>
      </c>
      <c r="C139" s="153" t="s">
        <v>965</v>
      </c>
      <c r="D139" s="327"/>
      <c r="E139" s="327"/>
      <c r="F139" s="327"/>
      <c r="G139" s="327"/>
      <c r="H139" s="327"/>
      <c r="I139" s="327"/>
      <c r="J139" s="327"/>
      <c r="L139" t="s">
        <v>89</v>
      </c>
    </row>
    <row r="140" spans="1:12" ht="27" customHeight="1">
      <c r="A140" s="152" t="s">
        <v>966</v>
      </c>
      <c r="B140" s="134" t="s">
        <v>967</v>
      </c>
      <c r="C140" s="153" t="s">
        <v>968</v>
      </c>
      <c r="D140" s="327">
        <v>0</v>
      </c>
      <c r="E140" s="327">
        <v>0</v>
      </c>
      <c r="F140" s="327">
        <v>0</v>
      </c>
      <c r="G140" s="327"/>
      <c r="H140" s="327">
        <v>0</v>
      </c>
      <c r="I140" s="327">
        <v>0</v>
      </c>
      <c r="J140" s="327">
        <v>0</v>
      </c>
    </row>
    <row r="141" spans="1:12" ht="45" hidden="1" customHeight="1">
      <c r="A141" s="152" t="s">
        <v>969</v>
      </c>
      <c r="B141" s="134" t="s">
        <v>1098</v>
      </c>
      <c r="C141" s="153" t="s">
        <v>1099</v>
      </c>
      <c r="D141" s="327"/>
      <c r="E141" s="327"/>
      <c r="F141" s="327"/>
      <c r="G141" s="327"/>
      <c r="H141" s="327"/>
      <c r="I141" s="327"/>
      <c r="J141" s="327"/>
    </row>
    <row r="142" spans="1:12" ht="45" hidden="1" customHeight="1">
      <c r="A142" s="152" t="s">
        <v>138</v>
      </c>
      <c r="B142" s="135" t="s">
        <v>139</v>
      </c>
      <c r="C142" s="153" t="s">
        <v>140</v>
      </c>
      <c r="D142" s="327"/>
      <c r="E142" s="327"/>
      <c r="F142" s="327"/>
      <c r="G142" s="327"/>
      <c r="H142" s="327"/>
      <c r="I142" s="327"/>
      <c r="J142" s="327"/>
    </row>
    <row r="143" spans="1:12" ht="45" hidden="1" customHeight="1">
      <c r="A143" s="152" t="s">
        <v>141</v>
      </c>
      <c r="B143" s="134" t="s">
        <v>955</v>
      </c>
      <c r="C143" s="153" t="s">
        <v>897</v>
      </c>
      <c r="D143" s="327"/>
      <c r="E143" s="327"/>
      <c r="F143" s="327"/>
      <c r="G143" s="327"/>
      <c r="H143" s="327"/>
      <c r="I143" s="327"/>
      <c r="J143" s="327"/>
    </row>
    <row r="144" spans="1:12" ht="45" hidden="1" customHeight="1">
      <c r="A144" s="152" t="s">
        <v>898</v>
      </c>
      <c r="B144" s="134" t="s">
        <v>899</v>
      </c>
      <c r="C144" s="153" t="s">
        <v>900</v>
      </c>
      <c r="D144" s="327"/>
      <c r="E144" s="327"/>
      <c r="F144" s="327"/>
      <c r="G144" s="327"/>
      <c r="H144" s="327"/>
      <c r="I144" s="327"/>
      <c r="J144" s="327"/>
    </row>
    <row r="145" spans="1:10" ht="45" hidden="1" customHeight="1">
      <c r="A145" s="152" t="s">
        <v>655</v>
      </c>
      <c r="B145" s="134" t="s">
        <v>656</v>
      </c>
      <c r="C145" s="153" t="s">
        <v>657</v>
      </c>
      <c r="D145" s="327"/>
      <c r="E145" s="327"/>
      <c r="F145" s="327"/>
      <c r="G145" s="327"/>
      <c r="H145" s="327"/>
      <c r="I145" s="327"/>
      <c r="J145" s="327"/>
    </row>
    <row r="146" spans="1:10" ht="45" hidden="1" customHeight="1">
      <c r="A146" s="152" t="s">
        <v>658</v>
      </c>
      <c r="B146" s="132" t="s">
        <v>659</v>
      </c>
      <c r="C146" s="13" t="s">
        <v>358</v>
      </c>
      <c r="D146" s="327">
        <v>0</v>
      </c>
      <c r="E146" s="327">
        <v>0</v>
      </c>
      <c r="F146" s="327">
        <v>0</v>
      </c>
      <c r="G146" s="327">
        <v>0</v>
      </c>
      <c r="H146" s="327">
        <v>0</v>
      </c>
      <c r="I146" s="327">
        <v>0</v>
      </c>
      <c r="J146" s="327">
        <v>0</v>
      </c>
    </row>
    <row r="147" spans="1:10" ht="45" hidden="1" customHeight="1">
      <c r="A147" s="152" t="s">
        <v>660</v>
      </c>
      <c r="B147" s="135" t="s">
        <v>661</v>
      </c>
      <c r="C147" s="153" t="s">
        <v>662</v>
      </c>
      <c r="D147" s="327"/>
      <c r="E147" s="327"/>
      <c r="F147" s="327"/>
      <c r="G147" s="327"/>
      <c r="H147" s="327"/>
      <c r="I147" s="327"/>
      <c r="J147" s="327"/>
    </row>
    <row r="148" spans="1:10" ht="45" hidden="1" customHeight="1">
      <c r="A148" s="152" t="s">
        <v>663</v>
      </c>
      <c r="B148" s="135" t="s">
        <v>664</v>
      </c>
      <c r="C148" s="153" t="s">
        <v>665</v>
      </c>
      <c r="D148" s="327"/>
      <c r="E148" s="327"/>
      <c r="F148" s="327"/>
      <c r="G148" s="327"/>
      <c r="H148" s="327"/>
      <c r="I148" s="327"/>
      <c r="J148" s="327"/>
    </row>
    <row r="149" spans="1:10" ht="45" hidden="1" customHeight="1">
      <c r="A149" s="152" t="s">
        <v>666</v>
      </c>
      <c r="B149" s="134" t="s">
        <v>313</v>
      </c>
      <c r="C149" s="153" t="s">
        <v>314</v>
      </c>
      <c r="D149" s="327"/>
      <c r="E149" s="327"/>
      <c r="F149" s="327"/>
      <c r="G149" s="327"/>
      <c r="H149" s="327"/>
      <c r="I149" s="327"/>
      <c r="J149" s="327"/>
    </row>
    <row r="150" spans="1:10" ht="45" hidden="1" customHeight="1">
      <c r="A150" s="152" t="s">
        <v>315</v>
      </c>
      <c r="B150" s="134" t="s">
        <v>316</v>
      </c>
      <c r="C150" s="153" t="s">
        <v>317</v>
      </c>
      <c r="D150" s="327"/>
      <c r="E150" s="327"/>
      <c r="F150" s="327"/>
      <c r="G150" s="327"/>
      <c r="H150" s="327"/>
      <c r="I150" s="327"/>
      <c r="J150" s="327"/>
    </row>
    <row r="151" spans="1:10" ht="45" hidden="1" customHeight="1">
      <c r="A151" s="152" t="s">
        <v>318</v>
      </c>
      <c r="B151" s="132" t="s">
        <v>319</v>
      </c>
      <c r="C151" s="13" t="s">
        <v>358</v>
      </c>
      <c r="D151" s="327">
        <v>0</v>
      </c>
      <c r="E151" s="327">
        <v>0</v>
      </c>
      <c r="F151" s="327">
        <v>0</v>
      </c>
      <c r="G151" s="327">
        <v>0</v>
      </c>
      <c r="H151" s="327">
        <v>0</v>
      </c>
      <c r="I151" s="327">
        <v>0</v>
      </c>
      <c r="J151" s="327">
        <v>0</v>
      </c>
    </row>
    <row r="152" spans="1:10" ht="45" hidden="1" customHeight="1">
      <c r="A152" s="152" t="s">
        <v>320</v>
      </c>
      <c r="B152" s="135" t="s">
        <v>1105</v>
      </c>
      <c r="C152" s="153" t="s">
        <v>321</v>
      </c>
      <c r="D152" s="327"/>
      <c r="E152" s="327"/>
      <c r="F152" s="327"/>
      <c r="G152" s="327"/>
      <c r="H152" s="327"/>
      <c r="I152" s="327"/>
      <c r="J152" s="327"/>
    </row>
    <row r="153" spans="1:10" ht="45" hidden="1" customHeight="1">
      <c r="A153" s="154" t="s">
        <v>322</v>
      </c>
      <c r="B153" s="155" t="s">
        <v>323</v>
      </c>
      <c r="C153" s="13" t="s">
        <v>358</v>
      </c>
      <c r="D153" s="327">
        <v>0</v>
      </c>
      <c r="E153" s="327">
        <v>0</v>
      </c>
      <c r="F153" s="327">
        <v>0</v>
      </c>
      <c r="G153" s="327">
        <v>0</v>
      </c>
      <c r="H153" s="327">
        <v>0</v>
      </c>
      <c r="I153" s="327">
        <v>0</v>
      </c>
      <c r="J153" s="327">
        <v>0</v>
      </c>
    </row>
    <row r="154" spans="1:10" ht="45" hidden="1" customHeight="1">
      <c r="A154" s="152" t="s">
        <v>324</v>
      </c>
      <c r="B154" s="135" t="s">
        <v>1106</v>
      </c>
      <c r="C154" s="153" t="s">
        <v>325</v>
      </c>
      <c r="D154" s="327"/>
      <c r="E154" s="327"/>
      <c r="F154" s="327"/>
      <c r="G154" s="327"/>
      <c r="H154" s="327"/>
      <c r="I154" s="327"/>
      <c r="J154" s="327"/>
    </row>
    <row r="155" spans="1:10" ht="45" hidden="1" customHeight="1">
      <c r="A155" s="152" t="s">
        <v>326</v>
      </c>
      <c r="B155" s="135" t="s">
        <v>1107</v>
      </c>
      <c r="C155" s="153" t="s">
        <v>327</v>
      </c>
      <c r="D155" s="327"/>
      <c r="E155" s="327"/>
      <c r="F155" s="327"/>
      <c r="G155" s="327"/>
      <c r="H155" s="327"/>
      <c r="I155" s="327"/>
      <c r="J155" s="327"/>
    </row>
    <row r="156" spans="1:10" ht="0.75" customHeight="1" thickBot="1">
      <c r="A156" s="152" t="s">
        <v>328</v>
      </c>
      <c r="B156" s="134" t="s">
        <v>329</v>
      </c>
      <c r="C156" s="153" t="s">
        <v>330</v>
      </c>
      <c r="D156" s="327"/>
      <c r="E156" s="327"/>
      <c r="F156" s="327"/>
      <c r="G156" s="327"/>
      <c r="H156" s="327"/>
      <c r="I156" s="327"/>
      <c r="J156" s="327"/>
    </row>
    <row r="157" spans="1:10" ht="45" hidden="1" customHeight="1">
      <c r="A157" s="156">
        <v>1244000</v>
      </c>
      <c r="B157" s="157" t="s">
        <v>331</v>
      </c>
      <c r="C157" s="158" t="s">
        <v>1134</v>
      </c>
      <c r="D157" s="330"/>
      <c r="E157" s="330"/>
      <c r="F157" s="330"/>
      <c r="G157" s="330"/>
      <c r="H157" s="330"/>
      <c r="I157" s="330"/>
      <c r="J157" s="330"/>
    </row>
    <row r="158" spans="1:10" ht="16.5" customHeight="1" thickBot="1">
      <c r="A158" s="159">
        <v>1000000</v>
      </c>
      <c r="B158" s="160" t="s">
        <v>1135</v>
      </c>
      <c r="C158" s="161" t="s">
        <v>358</v>
      </c>
      <c r="D158" s="335">
        <f>D32+D134</f>
        <v>0</v>
      </c>
      <c r="E158" s="335">
        <v>0</v>
      </c>
      <c r="F158" s="335">
        <f>F32+F137</f>
        <v>0</v>
      </c>
      <c r="G158" s="335">
        <f>G32+G140</f>
        <v>0</v>
      </c>
      <c r="H158" s="335">
        <f>H32+H137</f>
        <v>0</v>
      </c>
      <c r="I158" s="335">
        <f>I32+I134</f>
        <v>0</v>
      </c>
      <c r="J158" s="335">
        <f>F158</f>
        <v>0</v>
      </c>
    </row>
    <row r="159" spans="1:10" ht="11.25" customHeight="1">
      <c r="A159" s="162"/>
      <c r="B159" s="6"/>
      <c r="C159" s="9"/>
      <c r="D159" s="163"/>
      <c r="E159" s="163"/>
      <c r="F159" s="163"/>
      <c r="G159" s="163"/>
      <c r="H159" s="163"/>
      <c r="I159" s="163"/>
      <c r="J159" s="163"/>
    </row>
    <row r="160" spans="1:10" ht="12.75" customHeight="1">
      <c r="A160" s="2643"/>
      <c r="B160" s="2643"/>
      <c r="C160" s="2643"/>
      <c r="D160" s="2643"/>
      <c r="E160" s="2643"/>
      <c r="F160" s="2643"/>
      <c r="G160" s="2643"/>
      <c r="H160" s="2643"/>
      <c r="I160" s="2643"/>
      <c r="J160" s="2643"/>
    </row>
    <row r="161" spans="1:10" ht="12.75" customHeight="1">
      <c r="A161" s="2685"/>
      <c r="B161" s="2685"/>
      <c r="C161" s="2685"/>
      <c r="D161" s="2685"/>
      <c r="E161" s="2685"/>
      <c r="F161" s="2685"/>
      <c r="G161" s="2685"/>
      <c r="H161" s="2685"/>
      <c r="I161" s="2685"/>
      <c r="J161" s="2685"/>
    </row>
    <row r="162" spans="1:10" ht="12.75" customHeight="1">
      <c r="A162" s="2695" t="s">
        <v>1114</v>
      </c>
      <c r="B162" s="2695"/>
      <c r="C162" s="2695"/>
      <c r="D162" s="2695"/>
      <c r="E162" s="2695"/>
      <c r="F162" s="2695"/>
      <c r="G162" s="2695"/>
      <c r="H162" s="2695"/>
      <c r="I162" s="2695"/>
      <c r="J162" s="2695"/>
    </row>
    <row r="163" spans="1:10" ht="12.75" customHeight="1">
      <c r="A163" s="164" t="s">
        <v>613</v>
      </c>
      <c r="B163" s="164"/>
      <c r="C163" s="165"/>
      <c r="D163" s="164"/>
      <c r="E163" s="164"/>
      <c r="F163" s="164"/>
      <c r="G163" s="164" t="s">
        <v>1143</v>
      </c>
      <c r="H163" s="164"/>
      <c r="I163" s="164"/>
      <c r="J163" s="164"/>
    </row>
    <row r="164" spans="1:10" ht="12.75" customHeight="1">
      <c r="A164" s="166" t="s">
        <v>308</v>
      </c>
      <c r="B164" s="166"/>
      <c r="C164" s="166"/>
      <c r="D164" s="163"/>
      <c r="E164" s="167" t="s">
        <v>309</v>
      </c>
      <c r="F164" s="163"/>
      <c r="G164" s="167" t="s">
        <v>310</v>
      </c>
      <c r="H164" s="163"/>
      <c r="I164" s="163"/>
      <c r="J164" s="166"/>
    </row>
    <row r="165" spans="1:10" ht="12.75" customHeight="1">
      <c r="A165" s="168" t="s">
        <v>311</v>
      </c>
      <c r="B165" s="168"/>
      <c r="C165" s="169"/>
      <c r="D165" s="168"/>
      <c r="E165" s="168"/>
      <c r="F165" s="168"/>
      <c r="G165" s="168"/>
      <c r="H165" s="168"/>
      <c r="I165" s="168"/>
      <c r="J165" s="168"/>
    </row>
    <row r="166" spans="1:10" ht="12.75" customHeight="1">
      <c r="A166" s="164" t="s">
        <v>312</v>
      </c>
      <c r="B166" s="164"/>
      <c r="C166" s="165"/>
      <c r="D166" s="164"/>
      <c r="E166" s="164"/>
      <c r="F166" s="164"/>
      <c r="G166" s="164" t="s">
        <v>1147</v>
      </c>
      <c r="H166" s="164"/>
      <c r="I166" s="164"/>
      <c r="J166" s="164"/>
    </row>
    <row r="167" spans="1:10" ht="12.75" customHeight="1">
      <c r="A167" s="166" t="s">
        <v>894</v>
      </c>
      <c r="B167" s="165" t="s">
        <v>642</v>
      </c>
      <c r="C167" s="170"/>
      <c r="D167" s="163"/>
      <c r="E167" s="167" t="s">
        <v>309</v>
      </c>
      <c r="F167" s="163"/>
      <c r="G167" s="167" t="s">
        <v>310</v>
      </c>
      <c r="H167" s="163"/>
      <c r="I167" s="163"/>
      <c r="J167" s="166"/>
    </row>
    <row r="168" spans="1:10" ht="12.75" customHeight="1">
      <c r="A168" s="28"/>
      <c r="B168" s="5"/>
      <c r="C168" s="171"/>
      <c r="D168" s="163"/>
      <c r="E168" s="163"/>
      <c r="F168" s="163"/>
      <c r="G168" s="163"/>
      <c r="H168" s="163"/>
      <c r="I168" s="163"/>
      <c r="J168" s="163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171"/>
      <c r="D171" s="163"/>
      <c r="E171" s="163"/>
      <c r="F171" s="163"/>
      <c r="G171" s="163"/>
      <c r="H171" s="163"/>
      <c r="I171" s="163"/>
      <c r="J171" s="163"/>
    </row>
  </sheetData>
  <mergeCells count="14">
    <mergeCell ref="F1:J1"/>
    <mergeCell ref="F3:J3"/>
    <mergeCell ref="A10:E10"/>
    <mergeCell ref="A11:E11"/>
    <mergeCell ref="A13:J13"/>
    <mergeCell ref="A14:J14"/>
    <mergeCell ref="A15:J15"/>
    <mergeCell ref="A16:J16"/>
    <mergeCell ref="A161:J161"/>
    <mergeCell ref="A162:J162"/>
    <mergeCell ref="F23:J24"/>
    <mergeCell ref="F29:F30"/>
    <mergeCell ref="G29:J29"/>
    <mergeCell ref="A160:J160"/>
  </mergeCells>
  <phoneticPr fontId="5" type="noConversion"/>
  <pageMargins left="0.17" right="0.17" top="0.17" bottom="0.18" header="0.17" footer="0.17"/>
  <pageSetup orientation="landscape" horizontalDpi="4294967294" verticalDpi="4294967294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L216"/>
  <sheetViews>
    <sheetView topLeftCell="A28" workbookViewId="0">
      <selection activeCell="A177" sqref="A177:XFD177"/>
    </sheetView>
  </sheetViews>
  <sheetFormatPr defaultRowHeight="23.25" customHeight="1"/>
  <cols>
    <col min="1" max="1" width="6.7109375" style="688" customWidth="1"/>
    <col min="2" max="2" width="46.28515625" style="679" customWidth="1"/>
    <col min="3" max="3" width="8.7109375" style="689" customWidth="1"/>
    <col min="4" max="4" width="13.140625" style="678" customWidth="1"/>
    <col min="5" max="5" width="7.5703125" style="857" customWidth="1"/>
    <col min="6" max="6" width="9.28515625" style="678" customWidth="1"/>
    <col min="7" max="7" width="10.28515625" style="678" customWidth="1"/>
    <col min="8" max="8" width="11.7109375" style="678" customWidth="1"/>
    <col min="9" max="9" width="11.5703125" style="678" customWidth="1"/>
    <col min="10" max="10" width="11.28515625" style="678" customWidth="1"/>
    <col min="11" max="16384" width="9.140625" style="678"/>
  </cols>
  <sheetData>
    <row r="1" spans="1:10" ht="22.5" customHeight="1">
      <c r="I1" s="884" t="s">
        <v>931</v>
      </c>
    </row>
    <row r="2" spans="1:10" ht="23.25" hidden="1" customHeight="1">
      <c r="F2" s="885"/>
      <c r="G2" s="885"/>
      <c r="H2" s="885"/>
      <c r="I2" s="885"/>
    </row>
    <row r="3" spans="1:10" ht="15.75" customHeight="1">
      <c r="H3" s="886" t="s">
        <v>888</v>
      </c>
    </row>
    <row r="4" spans="1:10" ht="18" customHeight="1">
      <c r="G4" s="885" t="s">
        <v>1025</v>
      </c>
    </row>
    <row r="5" spans="1:10" ht="9.75" customHeight="1">
      <c r="H5" s="685" t="s">
        <v>174</v>
      </c>
    </row>
    <row r="6" spans="1:10" ht="23.25" customHeight="1">
      <c r="B6" s="2061" t="s">
        <v>35</v>
      </c>
      <c r="C6" s="888"/>
      <c r="D6" s="887"/>
      <c r="E6" s="1451"/>
      <c r="G6" s="889" t="s">
        <v>1014</v>
      </c>
      <c r="H6" s="836"/>
    </row>
    <row r="7" spans="1:10" ht="1.5" customHeight="1">
      <c r="B7" s="678"/>
      <c r="C7" s="890"/>
    </row>
    <row r="8" spans="1:10" ht="23.25" customHeight="1">
      <c r="A8" s="688" t="s">
        <v>2287</v>
      </c>
      <c r="F8" s="681"/>
      <c r="G8" s="681"/>
    </row>
    <row r="9" spans="1:10" s="688" customFormat="1" ht="16.5" customHeight="1">
      <c r="A9" s="2600" t="s">
        <v>1118</v>
      </c>
      <c r="B9" s="2600"/>
      <c r="C9" s="2600"/>
      <c r="D9" s="2600"/>
      <c r="E9" s="2600"/>
    </row>
    <row r="10" spans="1:10" ht="10.5" customHeight="1">
      <c r="A10" s="688" t="s">
        <v>473</v>
      </c>
      <c r="B10" s="891"/>
      <c r="C10" s="892"/>
      <c r="D10" s="840"/>
      <c r="E10" s="1452"/>
    </row>
    <row r="11" spans="1:10" ht="23.25" hidden="1" customHeight="1">
      <c r="B11" s="893"/>
      <c r="C11" s="894"/>
      <c r="D11" s="893"/>
      <c r="E11" s="1453"/>
      <c r="F11" s="893"/>
      <c r="G11" s="893"/>
      <c r="H11" s="895"/>
    </row>
    <row r="12" spans="1:10" ht="17.25" customHeight="1">
      <c r="A12" s="896" t="s">
        <v>474</v>
      </c>
      <c r="B12" s="889" t="s">
        <v>1143</v>
      </c>
      <c r="C12" s="890"/>
      <c r="D12" s="889"/>
      <c r="E12" s="1454"/>
      <c r="F12" s="889"/>
      <c r="G12" s="836"/>
      <c r="H12" s="897" t="s">
        <v>208</v>
      </c>
    </row>
    <row r="13" spans="1:10" s="857" customFormat="1" ht="12.75">
      <c r="A13" s="2603" t="s">
        <v>2266</v>
      </c>
      <c r="B13" s="2604"/>
      <c r="C13" s="1530"/>
      <c r="F13" s="1531"/>
      <c r="G13" s="1531"/>
    </row>
    <row r="14" spans="1:10" ht="23.25" customHeight="1">
      <c r="A14" s="898" t="s">
        <v>611</v>
      </c>
      <c r="B14" s="898"/>
      <c r="C14" s="894"/>
      <c r="D14" s="898"/>
      <c r="E14" s="1455"/>
      <c r="F14" s="898"/>
      <c r="G14" s="899"/>
    </row>
    <row r="15" spans="1:10" ht="23.25" customHeight="1">
      <c r="A15" s="900"/>
      <c r="B15" s="2620" t="s">
        <v>612</v>
      </c>
      <c r="C15" s="2620"/>
      <c r="D15" s="2620"/>
      <c r="E15" s="2620"/>
      <c r="F15" s="900"/>
      <c r="G15" s="900"/>
      <c r="H15" s="901"/>
      <c r="I15" s="901"/>
      <c r="J15" s="901"/>
    </row>
    <row r="16" spans="1:10" ht="4.5" customHeight="1">
      <c r="A16" s="900"/>
      <c r="B16" s="1667"/>
      <c r="C16" s="1667"/>
      <c r="D16" s="1667"/>
      <c r="E16" s="2062"/>
      <c r="F16" s="900"/>
      <c r="G16" s="900"/>
      <c r="H16" s="901"/>
      <c r="I16" s="901"/>
      <c r="J16" s="901"/>
    </row>
    <row r="17" spans="1:12" ht="19.5" customHeight="1">
      <c r="A17" s="678"/>
      <c r="B17" s="2622" t="s">
        <v>258</v>
      </c>
      <c r="C17" s="2622"/>
      <c r="D17" s="2622"/>
      <c r="E17" s="2622"/>
      <c r="F17" s="2622"/>
      <c r="G17" s="2622"/>
      <c r="H17" s="902"/>
      <c r="I17" s="902"/>
      <c r="J17" s="902"/>
    </row>
    <row r="18" spans="1:12" s="626" customFormat="1" ht="13.5" customHeight="1">
      <c r="A18" s="2619" t="s">
        <v>2229</v>
      </c>
      <c r="B18" s="2619"/>
      <c r="C18" s="2619"/>
      <c r="D18" s="2619"/>
      <c r="E18" s="2619"/>
      <c r="F18" s="2609"/>
      <c r="G18" s="2609"/>
      <c r="H18" s="2609"/>
      <c r="I18" s="2609"/>
      <c r="J18" s="2609"/>
      <c r="K18" s="688"/>
      <c r="L18" s="688"/>
    </row>
    <row r="19" spans="1:12" s="683" customFormat="1" ht="12" customHeight="1" thickBot="1">
      <c r="A19" s="2619"/>
      <c r="B19" s="2619"/>
      <c r="C19" s="2619"/>
      <c r="D19" s="2619"/>
      <c r="E19" s="2619"/>
      <c r="F19" s="2609"/>
      <c r="G19" s="2609"/>
      <c r="H19" s="2609"/>
      <c r="I19" s="2609"/>
      <c r="J19" s="2609"/>
    </row>
    <row r="20" spans="1:12" s="885" customFormat="1" ht="16.5" customHeight="1" thickBot="1">
      <c r="A20" s="693" t="s">
        <v>89</v>
      </c>
      <c r="B20" s="908"/>
      <c r="C20" s="905"/>
      <c r="E20" s="1457"/>
      <c r="G20" s="908" t="s">
        <v>333</v>
      </c>
      <c r="H20" s="909">
        <v>8</v>
      </c>
      <c r="I20" s="910">
        <v>2</v>
      </c>
      <c r="J20" s="911">
        <v>1</v>
      </c>
    </row>
    <row r="21" spans="1:12" s="908" customFormat="1" ht="23.25" customHeight="1" thickBot="1">
      <c r="A21" s="693" t="s">
        <v>630</v>
      </c>
      <c r="C21" s="905"/>
      <c r="E21" s="1458"/>
      <c r="G21" s="908" t="s">
        <v>1178</v>
      </c>
    </row>
    <row r="22" spans="1:12" s="908" customFormat="1" ht="15.75" customHeight="1" thickBot="1">
      <c r="A22" s="693" t="s">
        <v>554</v>
      </c>
      <c r="C22" s="912"/>
      <c r="D22" s="913"/>
      <c r="E22" s="1458"/>
      <c r="G22" s="908" t="s">
        <v>555</v>
      </c>
    </row>
    <row r="23" spans="1:12" s="885" customFormat="1" ht="17.25" customHeight="1" thickBot="1">
      <c r="A23" s="693" t="s">
        <v>729</v>
      </c>
      <c r="B23" s="908"/>
      <c r="C23" s="905"/>
      <c r="E23" s="1457"/>
      <c r="G23" s="908" t="s">
        <v>944</v>
      </c>
      <c r="I23" s="914"/>
    </row>
    <row r="24" spans="1:12" s="885" customFormat="1" ht="15" customHeight="1">
      <c r="A24" s="693" t="s">
        <v>307</v>
      </c>
      <c r="B24" s="915"/>
      <c r="C24" s="916"/>
      <c r="E24" s="1457"/>
      <c r="F24" s="917"/>
      <c r="G24" s="908" t="s">
        <v>946</v>
      </c>
    </row>
    <row r="25" spans="1:12" s="885" customFormat="1" ht="23.25" customHeight="1" thickBot="1">
      <c r="A25" s="695" t="s">
        <v>306</v>
      </c>
      <c r="B25" s="906"/>
      <c r="C25" s="916"/>
      <c r="D25" s="918"/>
      <c r="E25" s="1459"/>
      <c r="G25" s="908" t="s">
        <v>233</v>
      </c>
      <c r="I25" s="917"/>
    </row>
    <row r="26" spans="1:12" s="917" customFormat="1" ht="15" customHeight="1" thickBot="1">
      <c r="A26" s="693" t="s">
        <v>116</v>
      </c>
      <c r="B26" s="908"/>
      <c r="C26" s="916"/>
      <c r="D26" s="919"/>
      <c r="E26" s="1457"/>
      <c r="G26" s="917" t="s">
        <v>1703</v>
      </c>
      <c r="H26" s="920"/>
      <c r="I26" s="921"/>
      <c r="J26" s="922"/>
    </row>
    <row r="27" spans="1:12" s="917" customFormat="1" ht="23.25" customHeight="1" thickBot="1">
      <c r="A27" s="693" t="s">
        <v>638</v>
      </c>
      <c r="B27" s="908"/>
      <c r="C27" s="916"/>
      <c r="E27" s="1460" t="s">
        <v>740</v>
      </c>
      <c r="G27" s="908" t="s">
        <v>419</v>
      </c>
      <c r="I27" s="885"/>
      <c r="J27" s="885"/>
    </row>
    <row r="28" spans="1:12" s="917" customFormat="1" ht="23.25" customHeight="1" thickBot="1">
      <c r="A28" s="696"/>
      <c r="B28" s="885"/>
      <c r="C28" s="924"/>
      <c r="E28" s="1461"/>
      <c r="F28" s="885"/>
      <c r="G28" s="885"/>
      <c r="H28" s="2621">
        <v>900272170029</v>
      </c>
      <c r="I28" s="2621"/>
      <c r="J28" s="2621"/>
    </row>
    <row r="29" spans="1:12" s="688" customFormat="1" ht="23.25" customHeight="1" thickBot="1">
      <c r="A29" s="711" t="s">
        <v>406</v>
      </c>
      <c r="B29" s="712" t="s">
        <v>639</v>
      </c>
      <c r="C29" s="713"/>
      <c r="D29" s="712" t="s">
        <v>422</v>
      </c>
      <c r="E29" s="1462"/>
      <c r="F29" s="2612" t="s">
        <v>362</v>
      </c>
      <c r="G29" s="2614" t="s">
        <v>363</v>
      </c>
      <c r="H29" s="2615"/>
      <c r="I29" s="2615"/>
      <c r="J29" s="2616"/>
    </row>
    <row r="30" spans="1:12" s="688" customFormat="1" ht="23.25" customHeight="1" thickBot="1">
      <c r="A30" s="715"/>
      <c r="B30" s="716" t="s">
        <v>349</v>
      </c>
      <c r="C30" s="717" t="s">
        <v>671</v>
      </c>
      <c r="D30" s="718" t="s">
        <v>796</v>
      </c>
      <c r="E30" s="1463" t="s">
        <v>971</v>
      </c>
      <c r="F30" s="2613"/>
      <c r="G30" s="718" t="s">
        <v>972</v>
      </c>
      <c r="H30" s="718" t="s">
        <v>973</v>
      </c>
      <c r="I30" s="718" t="s">
        <v>974</v>
      </c>
      <c r="J30" s="718" t="s">
        <v>975</v>
      </c>
    </row>
    <row r="31" spans="1:12" s="926" customFormat="1" ht="23.25" customHeight="1" thickBot="1">
      <c r="A31" s="720" t="s">
        <v>976</v>
      </c>
      <c r="B31" s="721" t="s">
        <v>977</v>
      </c>
      <c r="C31" s="722" t="s">
        <v>978</v>
      </c>
      <c r="D31" s="723" t="s">
        <v>739</v>
      </c>
      <c r="E31" s="1464" t="s">
        <v>740</v>
      </c>
      <c r="F31" s="723" t="s">
        <v>672</v>
      </c>
      <c r="G31" s="724">
        <v>4</v>
      </c>
      <c r="H31" s="725">
        <v>5</v>
      </c>
      <c r="I31" s="726">
        <v>6</v>
      </c>
      <c r="J31" s="725">
        <v>7</v>
      </c>
    </row>
    <row r="32" spans="1:12" s="829" customFormat="1" ht="23.25" customHeight="1" thickBot="1">
      <c r="A32" s="1040">
        <v>1100000</v>
      </c>
      <c r="B32" s="1041" t="s">
        <v>1704</v>
      </c>
      <c r="C32" s="1042" t="s">
        <v>358</v>
      </c>
      <c r="D32" s="842">
        <f>D33+D42+D138+D92</f>
        <v>11000</v>
      </c>
      <c r="E32" s="1120">
        <f>E35+E47+E77+E46+E67</f>
        <v>0</v>
      </c>
      <c r="F32" s="842">
        <f>F33+F42+F92</f>
        <v>11000</v>
      </c>
      <c r="G32" s="842">
        <f>G33+G42+G131+G92</f>
        <v>2500</v>
      </c>
      <c r="H32" s="842">
        <f>H33+H42+H131+H92</f>
        <v>5000</v>
      </c>
      <c r="I32" s="842">
        <f>I33+I42+I131+I92</f>
        <v>7500</v>
      </c>
      <c r="J32" s="842">
        <f>F32</f>
        <v>11000</v>
      </c>
    </row>
    <row r="33" spans="1:10" s="688" customFormat="1" ht="21" customHeight="1" thickBot="1">
      <c r="A33" s="1040">
        <v>1110000</v>
      </c>
      <c r="B33" s="730" t="s">
        <v>1662</v>
      </c>
      <c r="C33" s="1042" t="s">
        <v>358</v>
      </c>
      <c r="D33" s="843">
        <f>D34</f>
        <v>0</v>
      </c>
      <c r="E33" s="1138"/>
      <c r="F33" s="843">
        <f>F34</f>
        <v>0</v>
      </c>
      <c r="G33" s="843">
        <f>G34</f>
        <v>0</v>
      </c>
      <c r="H33" s="843">
        <f>H34</f>
        <v>0</v>
      </c>
      <c r="I33" s="843">
        <f>I34</f>
        <v>0</v>
      </c>
      <c r="J33" s="843">
        <f>J34</f>
        <v>0</v>
      </c>
    </row>
    <row r="34" spans="1:10" s="688" customFormat="1" ht="23.25" hidden="1" customHeight="1">
      <c r="A34" s="1043">
        <v>1110000</v>
      </c>
      <c r="B34" s="1044" t="s">
        <v>803</v>
      </c>
      <c r="C34" s="1045" t="s">
        <v>358</v>
      </c>
      <c r="D34" s="844">
        <f>SUM(D35:D41)</f>
        <v>0</v>
      </c>
      <c r="E34" s="1465"/>
      <c r="F34" s="844">
        <f>SUM(F35:F41)</f>
        <v>0</v>
      </c>
      <c r="G34" s="844">
        <f>SUM(G35:G41)</f>
        <v>0</v>
      </c>
      <c r="H34" s="844">
        <f>SUM(H35:H41)</f>
        <v>0</v>
      </c>
      <c r="I34" s="844">
        <f>SUM(I35:I41)</f>
        <v>0</v>
      </c>
      <c r="J34" s="844">
        <f>SUM(J35:J41)</f>
        <v>0</v>
      </c>
    </row>
    <row r="35" spans="1:10" s="688" customFormat="1" ht="23.25" hidden="1" customHeight="1">
      <c r="A35" s="1046">
        <v>1111000</v>
      </c>
      <c r="B35" s="1047" t="s">
        <v>673</v>
      </c>
      <c r="C35" s="1048" t="s">
        <v>804</v>
      </c>
      <c r="D35" s="862">
        <v>0</v>
      </c>
      <c r="E35" s="859">
        <v>0</v>
      </c>
      <c r="F35" s="862">
        <f>D35+E35</f>
        <v>0</v>
      </c>
      <c r="G35" s="862">
        <v>0</v>
      </c>
      <c r="H35" s="862">
        <v>0</v>
      </c>
      <c r="I35" s="862">
        <v>0</v>
      </c>
      <c r="J35" s="862">
        <f>F35</f>
        <v>0</v>
      </c>
    </row>
    <row r="36" spans="1:10" s="688" customFormat="1" ht="23.25" hidden="1" customHeight="1" thickBot="1">
      <c r="A36" s="930">
        <v>1112000</v>
      </c>
      <c r="B36" s="1049" t="s">
        <v>271</v>
      </c>
      <c r="C36" s="1050" t="s">
        <v>805</v>
      </c>
      <c r="D36" s="860">
        <v>0</v>
      </c>
      <c r="E36" s="861"/>
      <c r="F36" s="860">
        <v>0</v>
      </c>
      <c r="G36" s="860">
        <v>0</v>
      </c>
      <c r="H36" s="860">
        <v>0</v>
      </c>
      <c r="I36" s="860">
        <v>0</v>
      </c>
      <c r="J36" s="860">
        <f>F36</f>
        <v>0</v>
      </c>
    </row>
    <row r="37" spans="1:10" s="688" customFormat="1" ht="23.25" hidden="1" customHeight="1" thickBot="1">
      <c r="A37" s="930">
        <v>1113000</v>
      </c>
      <c r="B37" s="1049" t="s">
        <v>806</v>
      </c>
      <c r="C37" s="1050" t="s">
        <v>807</v>
      </c>
      <c r="D37" s="860"/>
      <c r="E37" s="861"/>
      <c r="F37" s="860"/>
      <c r="G37" s="860"/>
      <c r="H37" s="860"/>
      <c r="I37" s="860"/>
      <c r="J37" s="970">
        <v>0</v>
      </c>
    </row>
    <row r="38" spans="1:10" s="688" customFormat="1" ht="23.25" hidden="1" customHeight="1" thickBot="1">
      <c r="A38" s="930">
        <v>1114000</v>
      </c>
      <c r="B38" s="1049" t="s">
        <v>398</v>
      </c>
      <c r="C38" s="1050" t="s">
        <v>399</v>
      </c>
      <c r="D38" s="860"/>
      <c r="E38" s="861"/>
      <c r="F38" s="860"/>
      <c r="G38" s="860"/>
      <c r="H38" s="860"/>
      <c r="I38" s="860"/>
      <c r="J38" s="970">
        <v>0</v>
      </c>
    </row>
    <row r="39" spans="1:10" s="688" customFormat="1" ht="23.25" hidden="1" customHeight="1" thickBot="1">
      <c r="A39" s="930">
        <v>1115000</v>
      </c>
      <c r="B39" s="1049" t="s">
        <v>615</v>
      </c>
      <c r="C39" s="1050" t="s">
        <v>388</v>
      </c>
      <c r="D39" s="860"/>
      <c r="E39" s="861"/>
      <c r="F39" s="860"/>
      <c r="G39" s="860"/>
      <c r="H39" s="860"/>
      <c r="I39" s="860"/>
      <c r="J39" s="970">
        <v>0</v>
      </c>
    </row>
    <row r="40" spans="1:10" s="688" customFormat="1" ht="23.25" hidden="1" customHeight="1" thickBot="1">
      <c r="A40" s="930">
        <v>1116000</v>
      </c>
      <c r="B40" s="1049" t="s">
        <v>1024</v>
      </c>
      <c r="C40" s="1050" t="s">
        <v>389</v>
      </c>
      <c r="D40" s="860"/>
      <c r="E40" s="861"/>
      <c r="F40" s="860"/>
      <c r="G40" s="860"/>
      <c r="H40" s="860"/>
      <c r="I40" s="860"/>
      <c r="J40" s="970">
        <v>0</v>
      </c>
    </row>
    <row r="41" spans="1:10" s="688" customFormat="1" ht="23.25" hidden="1" customHeight="1" thickBot="1">
      <c r="A41" s="930">
        <v>1117000</v>
      </c>
      <c r="B41" s="1051" t="s">
        <v>640</v>
      </c>
      <c r="C41" s="1052" t="s">
        <v>20</v>
      </c>
      <c r="D41" s="855">
        <v>0</v>
      </c>
      <c r="E41" s="856"/>
      <c r="F41" s="855">
        <f>D41+E41</f>
        <v>0</v>
      </c>
      <c r="G41" s="855">
        <v>0</v>
      </c>
      <c r="H41" s="855">
        <v>0</v>
      </c>
      <c r="I41" s="855">
        <v>0</v>
      </c>
      <c r="J41" s="970">
        <f>F41</f>
        <v>0</v>
      </c>
    </row>
    <row r="42" spans="1:10" s="688" customFormat="1" ht="23.25" hidden="1" customHeight="1" thickBot="1">
      <c r="A42" s="1053">
        <v>1120000</v>
      </c>
      <c r="B42" s="1054" t="s">
        <v>21</v>
      </c>
      <c r="C42" s="1042" t="s">
        <v>358</v>
      </c>
      <c r="D42" s="849">
        <f>D43+D55+D66+D69+D51+D64</f>
        <v>0</v>
      </c>
      <c r="E42" s="1123"/>
      <c r="F42" s="849">
        <f>F43+F55+F66+F69+F51+F64</f>
        <v>0</v>
      </c>
      <c r="G42" s="849">
        <f>G43+G51+G55+G64+G66+G69</f>
        <v>0</v>
      </c>
      <c r="H42" s="849">
        <f>H43+H51+H55+H64+H66+H69</f>
        <v>0</v>
      </c>
      <c r="I42" s="849">
        <f>I43+I51+I55+I64+I66+I69</f>
        <v>0</v>
      </c>
      <c r="J42" s="970">
        <f>F42</f>
        <v>0</v>
      </c>
    </row>
    <row r="43" spans="1:10" s="688" customFormat="1" ht="23.25" hidden="1" customHeight="1">
      <c r="A43" s="1043">
        <v>1121000</v>
      </c>
      <c r="B43" s="1056" t="s">
        <v>22</v>
      </c>
      <c r="C43" s="1057"/>
      <c r="D43" s="850">
        <f>SUM(D44:D49)</f>
        <v>0</v>
      </c>
      <c r="E43" s="862"/>
      <c r="F43" s="850">
        <f>SUM(F44:F49)</f>
        <v>0</v>
      </c>
      <c r="G43" s="850">
        <f>SUM(G44:G49)</f>
        <v>0</v>
      </c>
      <c r="H43" s="850">
        <f>SUM(H44:H49)</f>
        <v>0</v>
      </c>
      <c r="I43" s="850">
        <f>SUM(I44:I49)</f>
        <v>0</v>
      </c>
      <c r="J43" s="970">
        <f>SUM(J44:J49)</f>
        <v>0</v>
      </c>
    </row>
    <row r="44" spans="1:10" s="688" customFormat="1" ht="23.25" hidden="1" customHeight="1">
      <c r="A44" s="930">
        <v>1121100</v>
      </c>
      <c r="B44" s="1058" t="s">
        <v>380</v>
      </c>
      <c r="C44" s="1050" t="s">
        <v>381</v>
      </c>
      <c r="D44" s="860"/>
      <c r="E44" s="861"/>
      <c r="F44" s="860"/>
      <c r="G44" s="860"/>
      <c r="H44" s="860"/>
      <c r="I44" s="860"/>
      <c r="J44" s="970">
        <v>0</v>
      </c>
    </row>
    <row r="45" spans="1:10" s="688" customFormat="1" ht="23.25" hidden="1" customHeight="1">
      <c r="A45" s="930">
        <v>1121200</v>
      </c>
      <c r="B45" s="1059" t="s">
        <v>1663</v>
      </c>
      <c r="C45" s="1050" t="s">
        <v>383</v>
      </c>
      <c r="D45" s="860">
        <v>0</v>
      </c>
      <c r="E45" s="861">
        <v>0</v>
      </c>
      <c r="F45" s="860">
        <f>D45+E45</f>
        <v>0</v>
      </c>
      <c r="G45" s="860">
        <v>0</v>
      </c>
      <c r="H45" s="860">
        <v>0</v>
      </c>
      <c r="I45" s="860">
        <v>0</v>
      </c>
      <c r="J45" s="970">
        <f>F45</f>
        <v>0</v>
      </c>
    </row>
    <row r="46" spans="1:10" s="688" customFormat="1" ht="23.25" hidden="1" customHeight="1">
      <c r="A46" s="930">
        <v>1121300</v>
      </c>
      <c r="B46" s="1058" t="s">
        <v>769</v>
      </c>
      <c r="C46" s="1050" t="s">
        <v>384</v>
      </c>
      <c r="D46" s="860">
        <v>0</v>
      </c>
      <c r="E46" s="861">
        <v>0</v>
      </c>
      <c r="F46" s="860">
        <f>D46+E46</f>
        <v>0</v>
      </c>
      <c r="G46" s="860">
        <v>0</v>
      </c>
      <c r="H46" s="860">
        <v>0</v>
      </c>
      <c r="I46" s="860">
        <v>0</v>
      </c>
      <c r="J46" s="970">
        <f>F46</f>
        <v>0</v>
      </c>
    </row>
    <row r="47" spans="1:10" s="688" customFormat="1" ht="22.5" hidden="1" customHeight="1">
      <c r="A47" s="930">
        <v>1121400</v>
      </c>
      <c r="B47" s="1058" t="s">
        <v>770</v>
      </c>
      <c r="C47" s="1050" t="s">
        <v>385</v>
      </c>
      <c r="D47" s="860">
        <v>0</v>
      </c>
      <c r="E47" s="861">
        <v>0</v>
      </c>
      <c r="F47" s="860">
        <f>D47+E47</f>
        <v>0</v>
      </c>
      <c r="G47" s="860">
        <v>0</v>
      </c>
      <c r="H47" s="860">
        <v>0</v>
      </c>
      <c r="I47" s="860">
        <v>0</v>
      </c>
      <c r="J47" s="970">
        <f>F47</f>
        <v>0</v>
      </c>
    </row>
    <row r="48" spans="1:10" s="688" customFormat="1" ht="23.25" hidden="1" customHeight="1">
      <c r="A48" s="930">
        <v>1121500</v>
      </c>
      <c r="B48" s="1058" t="s">
        <v>69</v>
      </c>
      <c r="C48" s="1050" t="s">
        <v>386</v>
      </c>
      <c r="D48" s="850"/>
      <c r="E48" s="861"/>
      <c r="F48" s="850"/>
      <c r="G48" s="850"/>
      <c r="H48" s="850"/>
      <c r="I48" s="850"/>
      <c r="J48" s="970">
        <v>0</v>
      </c>
    </row>
    <row r="49" spans="1:10" s="688" customFormat="1" ht="23.25" hidden="1" customHeight="1">
      <c r="A49" s="930">
        <v>1121600</v>
      </c>
      <c r="B49" s="1058" t="s">
        <v>70</v>
      </c>
      <c r="C49" s="1050" t="s">
        <v>387</v>
      </c>
      <c r="D49" s="860"/>
      <c r="E49" s="861"/>
      <c r="F49" s="860"/>
      <c r="G49" s="860"/>
      <c r="H49" s="860"/>
      <c r="I49" s="860"/>
      <c r="J49" s="970">
        <v>0</v>
      </c>
    </row>
    <row r="50" spans="1:10" s="688" customFormat="1" ht="23.25" hidden="1" customHeight="1" thickBot="1">
      <c r="A50" s="934">
        <v>1121700</v>
      </c>
      <c r="B50" s="1060" t="s">
        <v>71</v>
      </c>
      <c r="C50" s="1052" t="s">
        <v>766</v>
      </c>
      <c r="D50" s="855"/>
      <c r="E50" s="856"/>
      <c r="F50" s="855"/>
      <c r="G50" s="855"/>
      <c r="H50" s="855"/>
      <c r="I50" s="855"/>
      <c r="J50" s="970">
        <v>0</v>
      </c>
    </row>
    <row r="51" spans="1:10" s="688" customFormat="1" ht="23.25" hidden="1" customHeight="1">
      <c r="A51" s="1043">
        <v>1122000</v>
      </c>
      <c r="B51" s="1061" t="s">
        <v>767</v>
      </c>
      <c r="C51" s="1045" t="s">
        <v>358</v>
      </c>
      <c r="D51" s="858">
        <f>D52</f>
        <v>0</v>
      </c>
      <c r="E51" s="859"/>
      <c r="F51" s="858">
        <f>F52</f>
        <v>0</v>
      </c>
      <c r="G51" s="858"/>
      <c r="H51" s="858"/>
      <c r="I51" s="858"/>
      <c r="J51" s="970"/>
    </row>
    <row r="52" spans="1:10" s="688" customFormat="1" ht="23.25" hidden="1" customHeight="1">
      <c r="A52" s="1062">
        <v>1122100</v>
      </c>
      <c r="B52" s="1058" t="s">
        <v>72</v>
      </c>
      <c r="C52" s="1048" t="s">
        <v>768</v>
      </c>
      <c r="D52" s="860">
        <v>0</v>
      </c>
      <c r="E52" s="861"/>
      <c r="F52" s="860">
        <f>D52+E52</f>
        <v>0</v>
      </c>
      <c r="G52" s="860">
        <v>0</v>
      </c>
      <c r="H52" s="860">
        <v>0</v>
      </c>
      <c r="I52" s="860">
        <v>0</v>
      </c>
      <c r="J52" s="970">
        <f>F52</f>
        <v>0</v>
      </c>
    </row>
    <row r="53" spans="1:10" s="688" customFormat="1" ht="23.25" hidden="1" customHeight="1">
      <c r="A53" s="1062">
        <v>1122200</v>
      </c>
      <c r="B53" s="1058" t="s">
        <v>487</v>
      </c>
      <c r="C53" s="1050" t="s">
        <v>1021</v>
      </c>
      <c r="D53" s="860"/>
      <c r="E53" s="861"/>
      <c r="F53" s="860"/>
      <c r="G53" s="860"/>
      <c r="H53" s="860"/>
      <c r="I53" s="860"/>
      <c r="J53" s="970">
        <v>0</v>
      </c>
    </row>
    <row r="54" spans="1:10" s="688" customFormat="1" ht="23.25" hidden="1" customHeight="1" thickBot="1">
      <c r="A54" s="1053">
        <v>1122300</v>
      </c>
      <c r="B54" s="1060" t="s">
        <v>148</v>
      </c>
      <c r="C54" s="1052" t="s">
        <v>1022</v>
      </c>
      <c r="D54" s="855"/>
      <c r="E54" s="856"/>
      <c r="F54" s="855"/>
      <c r="G54" s="855"/>
      <c r="H54" s="855"/>
      <c r="I54" s="855"/>
      <c r="J54" s="970">
        <v>0</v>
      </c>
    </row>
    <row r="55" spans="1:10" s="688" customFormat="1" ht="26.25" hidden="1" customHeight="1">
      <c r="A55" s="1043">
        <v>1123000</v>
      </c>
      <c r="B55" s="1061" t="s">
        <v>56</v>
      </c>
      <c r="C55" s="1045" t="s">
        <v>358</v>
      </c>
      <c r="D55" s="858">
        <f>SUM(D56:D63)</f>
        <v>0</v>
      </c>
      <c r="E55" s="859"/>
      <c r="F55" s="858">
        <f>SUM(F56:F63)</f>
        <v>0</v>
      </c>
      <c r="G55" s="858">
        <f>SUM(G56:G63)</f>
        <v>0</v>
      </c>
      <c r="H55" s="858">
        <f>SUM(H56:H63)</f>
        <v>0</v>
      </c>
      <c r="I55" s="858">
        <f>SUM(I56:I63)</f>
        <v>0</v>
      </c>
      <c r="J55" s="970">
        <f>F55</f>
        <v>0</v>
      </c>
    </row>
    <row r="56" spans="1:10" s="688" customFormat="1" ht="21.75" hidden="1" customHeight="1">
      <c r="A56" s="1062">
        <v>1123100</v>
      </c>
      <c r="B56" s="1058" t="s">
        <v>149</v>
      </c>
      <c r="C56" s="1048" t="s">
        <v>365</v>
      </c>
      <c r="D56" s="860"/>
      <c r="E56" s="861"/>
      <c r="F56" s="860"/>
      <c r="G56" s="860"/>
      <c r="H56" s="860"/>
      <c r="I56" s="860"/>
      <c r="J56" s="970">
        <f>F56</f>
        <v>0</v>
      </c>
    </row>
    <row r="57" spans="1:10" s="688" customFormat="1" ht="23.25" hidden="1" customHeight="1">
      <c r="A57" s="1062">
        <v>1123200</v>
      </c>
      <c r="B57" s="1058" t="s">
        <v>150</v>
      </c>
      <c r="C57" s="1050" t="s">
        <v>366</v>
      </c>
      <c r="D57" s="860">
        <v>0</v>
      </c>
      <c r="E57" s="861"/>
      <c r="F57" s="860">
        <v>0</v>
      </c>
      <c r="G57" s="860">
        <v>0</v>
      </c>
      <c r="H57" s="860">
        <v>0</v>
      </c>
      <c r="I57" s="860">
        <v>0</v>
      </c>
      <c r="J57" s="970">
        <f>F57</f>
        <v>0</v>
      </c>
    </row>
    <row r="58" spans="1:10" s="688" customFormat="1" ht="23.25" hidden="1" customHeight="1">
      <c r="A58" s="1062">
        <v>1123300</v>
      </c>
      <c r="B58" s="1058" t="s">
        <v>151</v>
      </c>
      <c r="C58" s="1050" t="s">
        <v>367</v>
      </c>
      <c r="D58" s="860"/>
      <c r="E58" s="861"/>
      <c r="F58" s="860"/>
      <c r="G58" s="860"/>
      <c r="H58" s="860"/>
      <c r="I58" s="860"/>
      <c r="J58" s="970"/>
    </row>
    <row r="59" spans="1:10" s="688" customFormat="1" ht="23.25" hidden="1" customHeight="1">
      <c r="A59" s="1062">
        <v>1123400</v>
      </c>
      <c r="B59" s="1058" t="s">
        <v>556</v>
      </c>
      <c r="C59" s="1050" t="s">
        <v>368</v>
      </c>
      <c r="D59" s="860">
        <v>0</v>
      </c>
      <c r="E59" s="861"/>
      <c r="F59" s="860">
        <v>0</v>
      </c>
      <c r="G59" s="860">
        <v>0</v>
      </c>
      <c r="H59" s="860">
        <v>0</v>
      </c>
      <c r="I59" s="860">
        <v>0</v>
      </c>
      <c r="J59" s="970">
        <f t="shared" ref="J59:J65" si="0">F59</f>
        <v>0</v>
      </c>
    </row>
    <row r="60" spans="1:10" s="688" customFormat="1" ht="23.25" hidden="1" customHeight="1">
      <c r="A60" s="1062">
        <v>1123500</v>
      </c>
      <c r="B60" s="1063" t="s">
        <v>557</v>
      </c>
      <c r="C60" s="1064">
        <v>423500</v>
      </c>
      <c r="D60" s="860"/>
      <c r="E60" s="861"/>
      <c r="F60" s="860"/>
      <c r="G60" s="860"/>
      <c r="H60" s="860"/>
      <c r="I60" s="860"/>
      <c r="J60" s="970">
        <f t="shared" si="0"/>
        <v>0</v>
      </c>
    </row>
    <row r="61" spans="1:10" s="688" customFormat="1" ht="23.25" hidden="1" customHeight="1">
      <c r="A61" s="1062">
        <v>1123600</v>
      </c>
      <c r="B61" s="1058" t="s">
        <v>186</v>
      </c>
      <c r="C61" s="1050" t="s">
        <v>369</v>
      </c>
      <c r="D61" s="860"/>
      <c r="E61" s="861"/>
      <c r="F61" s="860"/>
      <c r="G61" s="860"/>
      <c r="H61" s="860"/>
      <c r="I61" s="860"/>
      <c r="J61" s="1395">
        <f t="shared" si="0"/>
        <v>0</v>
      </c>
    </row>
    <row r="62" spans="1:10" s="688" customFormat="1" ht="23.25" hidden="1" customHeight="1">
      <c r="A62" s="1062">
        <v>1123700</v>
      </c>
      <c r="B62" s="1058" t="s">
        <v>187</v>
      </c>
      <c r="C62" s="1050" t="s">
        <v>370</v>
      </c>
      <c r="D62" s="860">
        <v>0</v>
      </c>
      <c r="E62" s="861"/>
      <c r="F62" s="860">
        <v>0</v>
      </c>
      <c r="G62" s="860">
        <v>0</v>
      </c>
      <c r="H62" s="860">
        <v>0</v>
      </c>
      <c r="I62" s="1540">
        <v>0</v>
      </c>
      <c r="J62" s="860">
        <f t="shared" si="0"/>
        <v>0</v>
      </c>
    </row>
    <row r="63" spans="1:10" s="688" customFormat="1" ht="22.5" hidden="1" customHeight="1" thickBot="1">
      <c r="A63" s="1053">
        <v>1123800</v>
      </c>
      <c r="B63" s="1060" t="s">
        <v>188</v>
      </c>
      <c r="C63" s="1052" t="s">
        <v>371</v>
      </c>
      <c r="D63" s="855">
        <v>0</v>
      </c>
      <c r="E63" s="856">
        <v>0</v>
      </c>
      <c r="F63" s="855">
        <f>D63+E63</f>
        <v>0</v>
      </c>
      <c r="G63" s="855">
        <v>0</v>
      </c>
      <c r="H63" s="855">
        <v>0</v>
      </c>
      <c r="I63" s="1541">
        <v>0</v>
      </c>
      <c r="J63" s="1542">
        <f t="shared" si="0"/>
        <v>0</v>
      </c>
    </row>
    <row r="64" spans="1:10" s="688" customFormat="1" ht="0.75" hidden="1" customHeight="1">
      <c r="A64" s="1043">
        <v>1124000</v>
      </c>
      <c r="B64" s="1061" t="s">
        <v>213</v>
      </c>
      <c r="C64" s="1045" t="s">
        <v>358</v>
      </c>
      <c r="D64" s="858">
        <f>D65</f>
        <v>0</v>
      </c>
      <c r="E64" s="859"/>
      <c r="F64" s="858">
        <f>F65</f>
        <v>0</v>
      </c>
      <c r="G64" s="858">
        <f>G65</f>
        <v>0</v>
      </c>
      <c r="H64" s="858">
        <f>H65</f>
        <v>0</v>
      </c>
      <c r="I64" s="858">
        <f>I65</f>
        <v>0</v>
      </c>
      <c r="J64" s="970">
        <f t="shared" si="0"/>
        <v>0</v>
      </c>
    </row>
    <row r="65" spans="1:10" s="688" customFormat="1" ht="23.25" hidden="1" customHeight="1" thickBot="1">
      <c r="A65" s="1053">
        <v>1124100</v>
      </c>
      <c r="B65" s="1060" t="s">
        <v>189</v>
      </c>
      <c r="C65" s="1052" t="s">
        <v>214</v>
      </c>
      <c r="D65" s="855"/>
      <c r="E65" s="856"/>
      <c r="F65" s="855"/>
      <c r="G65" s="855"/>
      <c r="H65" s="855"/>
      <c r="I65" s="855"/>
      <c r="J65" s="970">
        <f t="shared" si="0"/>
        <v>0</v>
      </c>
    </row>
    <row r="66" spans="1:10" s="688" customFormat="1" ht="23.25" hidden="1" customHeight="1">
      <c r="A66" s="1043">
        <v>1125000</v>
      </c>
      <c r="B66" s="1061" t="s">
        <v>918</v>
      </c>
      <c r="C66" s="1045" t="s">
        <v>358</v>
      </c>
      <c r="D66" s="858">
        <f>D67+D68</f>
        <v>0</v>
      </c>
      <c r="E66" s="859"/>
      <c r="F66" s="858">
        <f>F67+F68</f>
        <v>0</v>
      </c>
      <c r="G66" s="858">
        <f>G67+G68</f>
        <v>0</v>
      </c>
      <c r="H66" s="858">
        <f>H67+H68</f>
        <v>0</v>
      </c>
      <c r="I66" s="858">
        <f>I67+I68</f>
        <v>0</v>
      </c>
      <c r="J66" s="970">
        <f>J67+J68</f>
        <v>0</v>
      </c>
    </row>
    <row r="67" spans="1:10" s="688" customFormat="1" ht="23.25" hidden="1" customHeight="1">
      <c r="A67" s="1062">
        <v>1125100</v>
      </c>
      <c r="B67" s="1058" t="s">
        <v>190</v>
      </c>
      <c r="C67" s="1048" t="s">
        <v>919</v>
      </c>
      <c r="D67" s="860">
        <v>0</v>
      </c>
      <c r="E67" s="861">
        <v>0</v>
      </c>
      <c r="F67" s="860">
        <f>D67+E67</f>
        <v>0</v>
      </c>
      <c r="G67" s="860"/>
      <c r="H67" s="860"/>
      <c r="I67" s="860"/>
      <c r="J67" s="970">
        <f>F67</f>
        <v>0</v>
      </c>
    </row>
    <row r="68" spans="1:10" s="688" customFormat="1" ht="23.25" hidden="1" customHeight="1" thickBot="1">
      <c r="A68" s="1053">
        <v>1125200</v>
      </c>
      <c r="B68" s="1060" t="s">
        <v>703</v>
      </c>
      <c r="C68" s="1052" t="s">
        <v>1031</v>
      </c>
      <c r="D68" s="855">
        <v>0</v>
      </c>
      <c r="E68" s="856"/>
      <c r="F68" s="855">
        <v>0</v>
      </c>
      <c r="G68" s="855">
        <v>0</v>
      </c>
      <c r="H68" s="855">
        <v>0</v>
      </c>
      <c r="I68" s="855">
        <v>0</v>
      </c>
      <c r="J68" s="970">
        <f t="shared" ref="J68:J73" si="1">F68</f>
        <v>0</v>
      </c>
    </row>
    <row r="69" spans="1:10" s="688" customFormat="1" ht="23.25" hidden="1" customHeight="1">
      <c r="A69" s="1043">
        <v>1126000</v>
      </c>
      <c r="B69" s="1061" t="s">
        <v>1032</v>
      </c>
      <c r="C69" s="1045" t="s">
        <v>358</v>
      </c>
      <c r="D69" s="858">
        <f>SUM(D70:D77)</f>
        <v>0</v>
      </c>
      <c r="E69" s="859"/>
      <c r="F69" s="858">
        <f>SUM(F70:F77)</f>
        <v>0</v>
      </c>
      <c r="G69" s="858">
        <f>SUM(G70:G77)</f>
        <v>0</v>
      </c>
      <c r="H69" s="858">
        <f>SUM(H70:H77)</f>
        <v>0</v>
      </c>
      <c r="I69" s="858">
        <f>SUM(I70:I77)</f>
        <v>0</v>
      </c>
      <c r="J69" s="970">
        <f t="shared" si="1"/>
        <v>0</v>
      </c>
    </row>
    <row r="70" spans="1:10" s="688" customFormat="1" ht="23.25" customHeight="1">
      <c r="A70" s="1043">
        <v>1126100</v>
      </c>
      <c r="B70" s="1058" t="s">
        <v>983</v>
      </c>
      <c r="C70" s="1048" t="s">
        <v>1033</v>
      </c>
      <c r="D70" s="860">
        <v>0</v>
      </c>
      <c r="E70" s="861"/>
      <c r="F70" s="860">
        <f>D70</f>
        <v>0</v>
      </c>
      <c r="G70" s="860"/>
      <c r="H70" s="860"/>
      <c r="I70" s="860"/>
      <c r="J70" s="970">
        <f t="shared" si="1"/>
        <v>0</v>
      </c>
    </row>
    <row r="71" spans="1:10" s="688" customFormat="1" ht="23.25" hidden="1" customHeight="1">
      <c r="A71" s="1043">
        <v>1126200</v>
      </c>
      <c r="B71" s="1058" t="s">
        <v>984</v>
      </c>
      <c r="C71" s="1050" t="s">
        <v>1034</v>
      </c>
      <c r="D71" s="860"/>
      <c r="E71" s="861"/>
      <c r="F71" s="860"/>
      <c r="G71" s="860"/>
      <c r="H71" s="860"/>
      <c r="I71" s="860"/>
      <c r="J71" s="970">
        <f t="shared" si="1"/>
        <v>0</v>
      </c>
    </row>
    <row r="72" spans="1:10" s="688" customFormat="1" ht="23.25" hidden="1" customHeight="1">
      <c r="A72" s="1043">
        <v>1126300</v>
      </c>
      <c r="B72" s="1058" t="s">
        <v>390</v>
      </c>
      <c r="C72" s="1050" t="s">
        <v>391</v>
      </c>
      <c r="D72" s="860"/>
      <c r="E72" s="861"/>
      <c r="F72" s="860"/>
      <c r="G72" s="860"/>
      <c r="H72" s="860"/>
      <c r="I72" s="860"/>
      <c r="J72" s="970">
        <f t="shared" si="1"/>
        <v>0</v>
      </c>
    </row>
    <row r="73" spans="1:10" s="688" customFormat="1" ht="23.25" hidden="1" customHeight="1">
      <c r="A73" s="930">
        <v>1126400</v>
      </c>
      <c r="B73" s="1065" t="s">
        <v>985</v>
      </c>
      <c r="C73" s="1050" t="s">
        <v>392</v>
      </c>
      <c r="D73" s="860">
        <v>0</v>
      </c>
      <c r="E73" s="861"/>
      <c r="F73" s="860">
        <v>0</v>
      </c>
      <c r="G73" s="860">
        <v>0</v>
      </c>
      <c r="H73" s="860">
        <v>0</v>
      </c>
      <c r="I73" s="860">
        <v>0</v>
      </c>
      <c r="J73" s="970">
        <f t="shared" si="1"/>
        <v>0</v>
      </c>
    </row>
    <row r="74" spans="1:10" s="688" customFormat="1" ht="23.25" hidden="1" customHeight="1">
      <c r="A74" s="930">
        <v>1126500</v>
      </c>
      <c r="B74" s="1065" t="s">
        <v>943</v>
      </c>
      <c r="C74" s="1050" t="s">
        <v>393</v>
      </c>
      <c r="D74" s="860"/>
      <c r="E74" s="861"/>
      <c r="F74" s="860"/>
      <c r="G74" s="860"/>
      <c r="H74" s="860"/>
      <c r="I74" s="860"/>
      <c r="J74" s="970">
        <v>0</v>
      </c>
    </row>
    <row r="75" spans="1:10" s="688" customFormat="1" ht="23.25" hidden="1" customHeight="1">
      <c r="A75" s="930">
        <v>1126600</v>
      </c>
      <c r="B75" s="1065" t="s">
        <v>229</v>
      </c>
      <c r="C75" s="1050" t="s">
        <v>394</v>
      </c>
      <c r="D75" s="860"/>
      <c r="E75" s="861"/>
      <c r="F75" s="860"/>
      <c r="G75" s="860"/>
      <c r="H75" s="860"/>
      <c r="I75" s="860"/>
      <c r="J75" s="970">
        <f>F75</f>
        <v>0</v>
      </c>
    </row>
    <row r="76" spans="1:10" s="688" customFormat="1" ht="18.75" customHeight="1">
      <c r="A76" s="930">
        <v>1126700</v>
      </c>
      <c r="B76" s="1065" t="s">
        <v>230</v>
      </c>
      <c r="C76" s="1050" t="s">
        <v>395</v>
      </c>
      <c r="D76" s="860">
        <v>0</v>
      </c>
      <c r="E76" s="861"/>
      <c r="F76" s="860">
        <f>D76+E76</f>
        <v>0</v>
      </c>
      <c r="G76" s="860"/>
      <c r="H76" s="860"/>
      <c r="I76" s="860"/>
      <c r="J76" s="970">
        <f>F76</f>
        <v>0</v>
      </c>
    </row>
    <row r="77" spans="1:10" s="688" customFormat="1" ht="18" customHeight="1" thickBot="1">
      <c r="A77" s="934">
        <v>1126800</v>
      </c>
      <c r="B77" s="1066" t="s">
        <v>480</v>
      </c>
      <c r="C77" s="1052" t="s">
        <v>396</v>
      </c>
      <c r="D77" s="855">
        <v>0</v>
      </c>
      <c r="E77" s="856">
        <v>0</v>
      </c>
      <c r="F77" s="855">
        <f>D77+E77</f>
        <v>0</v>
      </c>
      <c r="G77" s="855">
        <v>0</v>
      </c>
      <c r="H77" s="855">
        <v>0</v>
      </c>
      <c r="I77" s="855">
        <v>0</v>
      </c>
      <c r="J77" s="970">
        <f>F77</f>
        <v>0</v>
      </c>
    </row>
    <row r="78" spans="1:10" s="688" customFormat="1" ht="14.25" hidden="1">
      <c r="A78" s="936">
        <v>1130000</v>
      </c>
      <c r="B78" s="1067" t="s">
        <v>294</v>
      </c>
      <c r="C78" s="1045" t="s">
        <v>358</v>
      </c>
      <c r="D78" s="858">
        <v>0</v>
      </c>
      <c r="E78" s="859"/>
      <c r="F78" s="858">
        <v>0</v>
      </c>
      <c r="G78" s="858">
        <v>0</v>
      </c>
      <c r="H78" s="858">
        <v>0</v>
      </c>
      <c r="I78" s="858">
        <v>0</v>
      </c>
      <c r="J78" s="970">
        <v>0</v>
      </c>
    </row>
    <row r="79" spans="1:10" s="688" customFormat="1" ht="12.75" hidden="1">
      <c r="A79" s="936">
        <v>1130100</v>
      </c>
      <c r="B79" s="1065" t="s">
        <v>481</v>
      </c>
      <c r="C79" s="1048" t="s">
        <v>295</v>
      </c>
      <c r="D79" s="860"/>
      <c r="E79" s="861"/>
      <c r="F79" s="860"/>
      <c r="G79" s="860"/>
      <c r="H79" s="860"/>
      <c r="I79" s="860"/>
      <c r="J79" s="970">
        <v>0</v>
      </c>
    </row>
    <row r="80" spans="1:10" s="688" customFormat="1" ht="12.75" hidden="1">
      <c r="A80" s="936">
        <v>1130200</v>
      </c>
      <c r="B80" s="1065" t="s">
        <v>482</v>
      </c>
      <c r="C80" s="1050" t="s">
        <v>296</v>
      </c>
      <c r="D80" s="860"/>
      <c r="E80" s="861"/>
      <c r="F80" s="860"/>
      <c r="G80" s="860"/>
      <c r="H80" s="860"/>
      <c r="I80" s="860"/>
      <c r="J80" s="970">
        <v>0</v>
      </c>
    </row>
    <row r="81" spans="1:10" s="688" customFormat="1" ht="12.75" hidden="1">
      <c r="A81" s="936">
        <v>1130300</v>
      </c>
      <c r="B81" s="1065" t="s">
        <v>483</v>
      </c>
      <c r="C81" s="1050" t="s">
        <v>297</v>
      </c>
      <c r="D81" s="860"/>
      <c r="E81" s="861"/>
      <c r="F81" s="860"/>
      <c r="G81" s="860"/>
      <c r="H81" s="860"/>
      <c r="I81" s="860"/>
      <c r="J81" s="970">
        <v>0</v>
      </c>
    </row>
    <row r="82" spans="1:10" s="688" customFormat="1" ht="12.75" hidden="1">
      <c r="A82" s="936">
        <v>1130400</v>
      </c>
      <c r="B82" s="1068" t="s">
        <v>484</v>
      </c>
      <c r="C82" s="1069" t="s">
        <v>298</v>
      </c>
      <c r="D82" s="850"/>
      <c r="E82" s="862"/>
      <c r="F82" s="850"/>
      <c r="G82" s="850"/>
      <c r="H82" s="850"/>
      <c r="I82" s="850"/>
      <c r="J82" s="970">
        <v>0</v>
      </c>
    </row>
    <row r="83" spans="1:10" s="688" customFormat="1" ht="14.25" hidden="1">
      <c r="A83" s="930">
        <v>1131000</v>
      </c>
      <c r="B83" s="1070" t="s">
        <v>299</v>
      </c>
      <c r="C83" s="1071" t="s">
        <v>358</v>
      </c>
      <c r="D83" s="860"/>
      <c r="E83" s="861"/>
      <c r="F83" s="860"/>
      <c r="G83" s="860"/>
      <c r="H83" s="860"/>
      <c r="I83" s="860"/>
      <c r="J83" s="970">
        <v>0</v>
      </c>
    </row>
    <row r="84" spans="1:10" s="688" customFormat="1" ht="25.5" hidden="1">
      <c r="A84" s="930">
        <v>1131100</v>
      </c>
      <c r="B84" s="1065" t="s">
        <v>588</v>
      </c>
      <c r="C84" s="1048" t="s">
        <v>300</v>
      </c>
      <c r="D84" s="860"/>
      <c r="E84" s="861"/>
      <c r="F84" s="860"/>
      <c r="G84" s="860"/>
      <c r="H84" s="860"/>
      <c r="I84" s="860"/>
      <c r="J84" s="970">
        <v>0</v>
      </c>
    </row>
    <row r="85" spans="1:10" s="688" customFormat="1" ht="12.75" hidden="1">
      <c r="A85" s="930">
        <v>1131200</v>
      </c>
      <c r="B85" s="1065" t="s">
        <v>589</v>
      </c>
      <c r="C85" s="1050" t="s">
        <v>301</v>
      </c>
      <c r="D85" s="860"/>
      <c r="E85" s="861"/>
      <c r="F85" s="860"/>
      <c r="G85" s="860"/>
      <c r="H85" s="860"/>
      <c r="I85" s="860"/>
      <c r="J85" s="970">
        <v>0</v>
      </c>
    </row>
    <row r="86" spans="1:10" s="688" customFormat="1" ht="13.5" hidden="1" thickBot="1">
      <c r="A86" s="930">
        <v>1131300</v>
      </c>
      <c r="B86" s="1066" t="s">
        <v>590</v>
      </c>
      <c r="C86" s="1052" t="s">
        <v>302</v>
      </c>
      <c r="D86" s="855"/>
      <c r="E86" s="856"/>
      <c r="F86" s="855"/>
      <c r="G86" s="855"/>
      <c r="H86" s="855"/>
      <c r="I86" s="855"/>
      <c r="J86" s="970">
        <v>0</v>
      </c>
    </row>
    <row r="87" spans="1:10" s="688" customFormat="1" ht="14.25" hidden="1">
      <c r="A87" s="1072">
        <v>1140000</v>
      </c>
      <c r="B87" s="1067" t="s">
        <v>303</v>
      </c>
      <c r="C87" s="1045" t="s">
        <v>358</v>
      </c>
      <c r="D87" s="858">
        <v>0</v>
      </c>
      <c r="E87" s="859"/>
      <c r="F87" s="858">
        <v>0</v>
      </c>
      <c r="G87" s="858">
        <v>0</v>
      </c>
      <c r="H87" s="858">
        <v>0</v>
      </c>
      <c r="I87" s="858">
        <v>0</v>
      </c>
      <c r="J87" s="970">
        <v>0</v>
      </c>
    </row>
    <row r="88" spans="1:10" s="688" customFormat="1" ht="25.5" hidden="1">
      <c r="A88" s="1072">
        <v>1141000</v>
      </c>
      <c r="B88" s="1065" t="s">
        <v>304</v>
      </c>
      <c r="C88" s="1048" t="s">
        <v>1003</v>
      </c>
      <c r="D88" s="860"/>
      <c r="E88" s="861"/>
      <c r="F88" s="860"/>
      <c r="G88" s="860"/>
      <c r="H88" s="860"/>
      <c r="I88" s="860"/>
      <c r="J88" s="970">
        <v>0</v>
      </c>
    </row>
    <row r="89" spans="1:10" s="688" customFormat="1" ht="25.5" hidden="1">
      <c r="A89" s="1072">
        <v>1142000</v>
      </c>
      <c r="B89" s="1065" t="s">
        <v>42</v>
      </c>
      <c r="C89" s="1050" t="s">
        <v>43</v>
      </c>
      <c r="D89" s="860"/>
      <c r="E89" s="861"/>
      <c r="F89" s="860"/>
      <c r="G89" s="860"/>
      <c r="H89" s="860"/>
      <c r="I89" s="860"/>
      <c r="J89" s="970">
        <v>0</v>
      </c>
    </row>
    <row r="90" spans="1:10" s="688" customFormat="1" ht="25.5" hidden="1">
      <c r="A90" s="1072">
        <v>1143000</v>
      </c>
      <c r="B90" s="1065" t="s">
        <v>44</v>
      </c>
      <c r="C90" s="1050" t="s">
        <v>45</v>
      </c>
      <c r="D90" s="860"/>
      <c r="E90" s="861"/>
      <c r="F90" s="860"/>
      <c r="G90" s="860"/>
      <c r="H90" s="860"/>
      <c r="I90" s="860"/>
      <c r="J90" s="970">
        <v>0</v>
      </c>
    </row>
    <row r="91" spans="1:10" s="688" customFormat="1" ht="26.25" thickBot="1">
      <c r="A91" s="1053">
        <v>1144000</v>
      </c>
      <c r="B91" s="1066" t="s">
        <v>46</v>
      </c>
      <c r="C91" s="1052" t="s">
        <v>439</v>
      </c>
      <c r="D91" s="855"/>
      <c r="E91" s="856"/>
      <c r="F91" s="855"/>
      <c r="G91" s="855"/>
      <c r="H91" s="855"/>
      <c r="I91" s="855"/>
      <c r="J91" s="970">
        <v>0</v>
      </c>
    </row>
    <row r="92" spans="1:10" s="688" customFormat="1" ht="24.75" customHeight="1">
      <c r="A92" s="1073">
        <v>1150000</v>
      </c>
      <c r="B92" s="1074" t="s">
        <v>730</v>
      </c>
      <c r="C92" s="1045" t="s">
        <v>358</v>
      </c>
      <c r="D92" s="858">
        <f>D107+D105</f>
        <v>11000</v>
      </c>
      <c r="E92" s="859"/>
      <c r="F92" s="858">
        <f>F107+F105</f>
        <v>11000</v>
      </c>
      <c r="G92" s="858">
        <f>G107+G105</f>
        <v>2500</v>
      </c>
      <c r="H92" s="858">
        <f>H107+H105</f>
        <v>5000</v>
      </c>
      <c r="I92" s="858">
        <f>I107+I105</f>
        <v>7500</v>
      </c>
      <c r="J92" s="970">
        <f>F92</f>
        <v>11000</v>
      </c>
    </row>
    <row r="93" spans="1:10" s="688" customFormat="1" ht="25.5">
      <c r="A93" s="1075">
        <v>1151000</v>
      </c>
      <c r="B93" s="1076" t="s">
        <v>681</v>
      </c>
      <c r="C93" s="1045" t="s">
        <v>358</v>
      </c>
      <c r="D93" s="863">
        <v>0</v>
      </c>
      <c r="E93" s="864"/>
      <c r="F93" s="863">
        <v>0</v>
      </c>
      <c r="G93" s="863">
        <v>0</v>
      </c>
      <c r="H93" s="863">
        <v>0</v>
      </c>
      <c r="I93" s="863">
        <v>0</v>
      </c>
      <c r="J93" s="970">
        <v>0</v>
      </c>
    </row>
    <row r="94" spans="1:10" s="688" customFormat="1" ht="25.5" hidden="1">
      <c r="A94" s="1075">
        <v>1151100</v>
      </c>
      <c r="B94" s="1077" t="s">
        <v>265</v>
      </c>
      <c r="C94" s="1064">
        <v>461100</v>
      </c>
      <c r="D94" s="863"/>
      <c r="E94" s="864"/>
      <c r="F94" s="863"/>
      <c r="G94" s="863"/>
      <c r="H94" s="863"/>
      <c r="I94" s="863"/>
      <c r="J94" s="970">
        <v>0</v>
      </c>
    </row>
    <row r="95" spans="1:10" s="688" customFormat="1" ht="25.5" hidden="1">
      <c r="A95" s="1075">
        <v>1151200</v>
      </c>
      <c r="B95" s="1077" t="s">
        <v>637</v>
      </c>
      <c r="C95" s="1064">
        <v>461200</v>
      </c>
      <c r="D95" s="863"/>
      <c r="E95" s="864"/>
      <c r="F95" s="863"/>
      <c r="G95" s="863"/>
      <c r="H95" s="863"/>
      <c r="I95" s="863"/>
      <c r="J95" s="970">
        <v>0</v>
      </c>
    </row>
    <row r="96" spans="1:10" s="688" customFormat="1" ht="25.5" hidden="1">
      <c r="A96" s="1075">
        <v>1152000</v>
      </c>
      <c r="B96" s="1078" t="s">
        <v>518</v>
      </c>
      <c r="C96" s="1079" t="s">
        <v>358</v>
      </c>
      <c r="D96" s="947">
        <v>0</v>
      </c>
      <c r="E96" s="1124"/>
      <c r="F96" s="947">
        <v>0</v>
      </c>
      <c r="G96" s="947">
        <v>0</v>
      </c>
      <c r="H96" s="947">
        <v>0</v>
      </c>
      <c r="I96" s="947">
        <v>0</v>
      </c>
      <c r="J96" s="970">
        <v>0</v>
      </c>
    </row>
    <row r="97" spans="1:10" s="688" customFormat="1" ht="25.5" hidden="1">
      <c r="A97" s="1075">
        <v>1152100</v>
      </c>
      <c r="B97" s="1080" t="s">
        <v>541</v>
      </c>
      <c r="C97" s="1064">
        <v>462100</v>
      </c>
      <c r="D97" s="860"/>
      <c r="E97" s="861"/>
      <c r="F97" s="860"/>
      <c r="G97" s="860"/>
      <c r="H97" s="860"/>
      <c r="I97" s="860"/>
      <c r="J97" s="970">
        <v>0</v>
      </c>
    </row>
    <row r="98" spans="1:10" s="688" customFormat="1" ht="26.25" hidden="1" thickBot="1">
      <c r="A98" s="1081">
        <v>1152200</v>
      </c>
      <c r="B98" s="1082" t="s">
        <v>759</v>
      </c>
      <c r="C98" s="1083">
        <v>462200</v>
      </c>
      <c r="D98" s="855"/>
      <c r="E98" s="856"/>
      <c r="F98" s="855"/>
      <c r="G98" s="855"/>
      <c r="H98" s="855"/>
      <c r="I98" s="855"/>
      <c r="J98" s="970">
        <v>0</v>
      </c>
    </row>
    <row r="99" spans="1:10" s="688" customFormat="1" ht="25.5" hidden="1">
      <c r="A99" s="1073">
        <v>1153000</v>
      </c>
      <c r="B99" s="1084" t="s">
        <v>760</v>
      </c>
      <c r="C99" s="1085" t="s">
        <v>358</v>
      </c>
      <c r="D99" s="956">
        <v>0</v>
      </c>
      <c r="E99" s="1125"/>
      <c r="F99" s="956">
        <v>0</v>
      </c>
      <c r="G99" s="956">
        <v>0</v>
      </c>
      <c r="H99" s="956">
        <v>0</v>
      </c>
      <c r="I99" s="956">
        <v>0</v>
      </c>
      <c r="J99" s="970">
        <v>0</v>
      </c>
    </row>
    <row r="100" spans="1:10" s="688" customFormat="1" ht="25.5" hidden="1">
      <c r="A100" s="1075">
        <v>1153100</v>
      </c>
      <c r="B100" s="1080" t="s">
        <v>761</v>
      </c>
      <c r="C100" s="1064">
        <v>463100</v>
      </c>
      <c r="D100" s="947"/>
      <c r="E100" s="1124"/>
      <c r="F100" s="947"/>
      <c r="G100" s="947"/>
      <c r="H100" s="947"/>
      <c r="I100" s="947"/>
      <c r="J100" s="970">
        <v>0</v>
      </c>
    </row>
    <row r="101" spans="1:10" s="688" customFormat="1" ht="12.75" hidden="1">
      <c r="A101" s="1075">
        <v>1153200</v>
      </c>
      <c r="B101" s="1080" t="s">
        <v>101</v>
      </c>
      <c r="C101" s="1064">
        <v>463200</v>
      </c>
      <c r="D101" s="947"/>
      <c r="E101" s="1124"/>
      <c r="F101" s="947"/>
      <c r="G101" s="947"/>
      <c r="H101" s="947"/>
      <c r="I101" s="947"/>
      <c r="J101" s="970">
        <v>0</v>
      </c>
    </row>
    <row r="102" spans="1:10" s="688" customFormat="1" ht="38.25" hidden="1">
      <c r="A102" s="1075">
        <v>1153300</v>
      </c>
      <c r="B102" s="1080" t="s">
        <v>501</v>
      </c>
      <c r="C102" s="1064">
        <v>463300</v>
      </c>
      <c r="D102" s="947"/>
      <c r="E102" s="1124"/>
      <c r="F102" s="947"/>
      <c r="G102" s="947"/>
      <c r="H102" s="947"/>
      <c r="I102" s="947"/>
      <c r="J102" s="970">
        <v>0</v>
      </c>
    </row>
    <row r="103" spans="1:10" s="688" customFormat="1" ht="25.5" hidden="1">
      <c r="A103" s="1075">
        <v>1153400</v>
      </c>
      <c r="B103" s="1080" t="s">
        <v>502</v>
      </c>
      <c r="C103" s="1064">
        <v>463400</v>
      </c>
      <c r="D103" s="947"/>
      <c r="E103" s="1124"/>
      <c r="F103" s="947"/>
      <c r="G103" s="947"/>
      <c r="H103" s="947"/>
      <c r="I103" s="947"/>
      <c r="J103" s="970">
        <v>0</v>
      </c>
    </row>
    <row r="104" spans="1:10" s="688" customFormat="1" ht="12.75">
      <c r="A104" s="1075">
        <v>1153500</v>
      </c>
      <c r="B104" s="1086" t="s">
        <v>503</v>
      </c>
      <c r="C104" s="1064">
        <v>463500</v>
      </c>
      <c r="D104" s="947"/>
      <c r="E104" s="1124"/>
      <c r="F104" s="947"/>
      <c r="G104" s="947"/>
      <c r="H104" s="947"/>
      <c r="I104" s="947"/>
      <c r="J104" s="970">
        <v>0</v>
      </c>
    </row>
    <row r="105" spans="1:10" s="688" customFormat="1" ht="36.75" customHeight="1" thickBot="1">
      <c r="A105" s="1075">
        <v>1153700</v>
      </c>
      <c r="B105" s="1086" t="s">
        <v>504</v>
      </c>
      <c r="C105" s="1064">
        <v>463700</v>
      </c>
      <c r="D105" s="947">
        <v>11000</v>
      </c>
      <c r="E105" s="1124">
        <v>0</v>
      </c>
      <c r="F105" s="947">
        <f>D105+E105</f>
        <v>11000</v>
      </c>
      <c r="G105" s="947">
        <v>2500</v>
      </c>
      <c r="H105" s="947">
        <v>5000</v>
      </c>
      <c r="I105" s="947">
        <v>7500</v>
      </c>
      <c r="J105" s="970">
        <f>F105</f>
        <v>11000</v>
      </c>
    </row>
    <row r="106" spans="1:10" s="688" customFormat="1" ht="2.25" hidden="1" customHeight="1" thickBot="1">
      <c r="A106" s="1075">
        <v>1153800</v>
      </c>
      <c r="B106" s="1086" t="s">
        <v>995</v>
      </c>
      <c r="C106" s="1064">
        <v>463800</v>
      </c>
      <c r="D106" s="947"/>
      <c r="E106" s="1124"/>
      <c r="F106" s="947"/>
      <c r="G106" s="947"/>
      <c r="H106" s="947"/>
      <c r="I106" s="947"/>
      <c r="J106" s="970">
        <v>0</v>
      </c>
    </row>
    <row r="107" spans="1:10" s="688" customFormat="1" ht="12.75" hidden="1">
      <c r="A107" s="1075">
        <v>1153900</v>
      </c>
      <c r="B107" s="1086" t="s">
        <v>996</v>
      </c>
      <c r="C107" s="1064">
        <v>463900</v>
      </c>
      <c r="D107" s="947">
        <v>0</v>
      </c>
      <c r="E107" s="1124"/>
      <c r="F107" s="947">
        <f>D107+E107</f>
        <v>0</v>
      </c>
      <c r="G107" s="947">
        <v>0</v>
      </c>
      <c r="H107" s="947">
        <v>0</v>
      </c>
      <c r="I107" s="947">
        <v>0</v>
      </c>
      <c r="J107" s="970">
        <f>F107</f>
        <v>0</v>
      </c>
    </row>
    <row r="108" spans="1:10" s="688" customFormat="1" ht="25.5" hidden="1">
      <c r="A108" s="1075">
        <v>1154000</v>
      </c>
      <c r="B108" s="1087" t="s">
        <v>997</v>
      </c>
      <c r="C108" s="1079" t="s">
        <v>358</v>
      </c>
      <c r="D108" s="947">
        <v>0</v>
      </c>
      <c r="E108" s="1124"/>
      <c r="F108" s="947">
        <v>0</v>
      </c>
      <c r="G108" s="947">
        <v>0</v>
      </c>
      <c r="H108" s="947">
        <v>0</v>
      </c>
      <c r="I108" s="947">
        <v>0</v>
      </c>
      <c r="J108" s="970">
        <v>0</v>
      </c>
    </row>
    <row r="109" spans="1:10" s="688" customFormat="1" ht="25.5" hidden="1">
      <c r="A109" s="1075">
        <v>1154100</v>
      </c>
      <c r="B109" s="1086" t="s">
        <v>210</v>
      </c>
      <c r="C109" s="1064">
        <v>465100</v>
      </c>
      <c r="D109" s="959"/>
      <c r="E109" s="1126"/>
      <c r="F109" s="959"/>
      <c r="G109" s="959"/>
      <c r="H109" s="959"/>
      <c r="I109" s="959"/>
      <c r="J109" s="970">
        <v>0</v>
      </c>
    </row>
    <row r="110" spans="1:10" s="688" customFormat="1" ht="12.75" hidden="1">
      <c r="A110" s="1075">
        <v>1154200</v>
      </c>
      <c r="B110" s="1086" t="s">
        <v>211</v>
      </c>
      <c r="C110" s="1064">
        <v>465200</v>
      </c>
      <c r="D110" s="959"/>
      <c r="E110" s="1126"/>
      <c r="F110" s="959"/>
      <c r="G110" s="959"/>
      <c r="H110" s="959"/>
      <c r="I110" s="959"/>
      <c r="J110" s="970">
        <v>0</v>
      </c>
    </row>
    <row r="111" spans="1:10" s="688" customFormat="1" ht="12.75" hidden="1">
      <c r="A111" s="1075">
        <v>1154300</v>
      </c>
      <c r="B111" s="1086" t="s">
        <v>212</v>
      </c>
      <c r="C111" s="1064">
        <v>465300</v>
      </c>
      <c r="D111" s="959"/>
      <c r="E111" s="1126"/>
      <c r="F111" s="959"/>
      <c r="G111" s="959"/>
      <c r="H111" s="959"/>
      <c r="I111" s="959"/>
      <c r="J111" s="970">
        <v>0</v>
      </c>
    </row>
    <row r="112" spans="1:10" s="688" customFormat="1" ht="38.25" hidden="1">
      <c r="A112" s="1075">
        <v>1154500</v>
      </c>
      <c r="B112" s="1086" t="s">
        <v>67</v>
      </c>
      <c r="C112" s="1064">
        <v>465500</v>
      </c>
      <c r="D112" s="959"/>
      <c r="E112" s="1126"/>
      <c r="F112" s="959"/>
      <c r="G112" s="959"/>
      <c r="H112" s="959"/>
      <c r="I112" s="959"/>
      <c r="J112" s="970">
        <v>0</v>
      </c>
    </row>
    <row r="113" spans="1:10" s="688" customFormat="1" ht="38.25" hidden="1">
      <c r="A113" s="1075">
        <v>1154600</v>
      </c>
      <c r="B113" s="1086" t="s">
        <v>68</v>
      </c>
      <c r="C113" s="1064">
        <v>465600</v>
      </c>
      <c r="D113" s="860"/>
      <c r="E113" s="861"/>
      <c r="F113" s="860"/>
      <c r="G113" s="860"/>
      <c r="H113" s="860"/>
      <c r="I113" s="860"/>
      <c r="J113" s="970">
        <v>0</v>
      </c>
    </row>
    <row r="114" spans="1:10" s="688" customFormat="1" ht="13.5" hidden="1" thickBot="1">
      <c r="A114" s="1081">
        <v>1154700</v>
      </c>
      <c r="B114" s="1088" t="s">
        <v>78</v>
      </c>
      <c r="C114" s="1052" t="s">
        <v>79</v>
      </c>
      <c r="D114" s="855"/>
      <c r="E114" s="856"/>
      <c r="F114" s="855"/>
      <c r="G114" s="855"/>
      <c r="H114" s="855"/>
      <c r="I114" s="855"/>
      <c r="J114" s="970">
        <v>0</v>
      </c>
    </row>
    <row r="115" spans="1:10" s="688" customFormat="1" ht="25.5" hidden="1">
      <c r="A115" s="1089">
        <v>1160000</v>
      </c>
      <c r="B115" s="1090" t="s">
        <v>80</v>
      </c>
      <c r="C115" s="1045" t="s">
        <v>358</v>
      </c>
      <c r="D115" s="858">
        <v>0</v>
      </c>
      <c r="E115" s="859"/>
      <c r="F115" s="858">
        <v>0</v>
      </c>
      <c r="G115" s="858">
        <v>0</v>
      </c>
      <c r="H115" s="858">
        <v>0</v>
      </c>
      <c r="I115" s="858">
        <v>0</v>
      </c>
      <c r="J115" s="970">
        <v>0</v>
      </c>
    </row>
    <row r="116" spans="1:10" s="688" customFormat="1" ht="12.75" hidden="1">
      <c r="A116" s="1062">
        <v>1161000</v>
      </c>
      <c r="B116" s="1091" t="s">
        <v>81</v>
      </c>
      <c r="C116" s="1092" t="s">
        <v>358</v>
      </c>
      <c r="D116" s="860">
        <v>0</v>
      </c>
      <c r="E116" s="861"/>
      <c r="F116" s="860">
        <v>0</v>
      </c>
      <c r="G116" s="860">
        <v>0</v>
      </c>
      <c r="H116" s="860">
        <v>0</v>
      </c>
      <c r="I116" s="860">
        <v>0</v>
      </c>
      <c r="J116" s="970">
        <v>0</v>
      </c>
    </row>
    <row r="117" spans="1:10" s="688" customFormat="1" ht="25.5" hidden="1">
      <c r="A117" s="1062">
        <v>1161100</v>
      </c>
      <c r="B117" s="1049" t="s">
        <v>1705</v>
      </c>
      <c r="C117" s="1064">
        <v>471100</v>
      </c>
      <c r="D117" s="860"/>
      <c r="E117" s="861"/>
      <c r="F117" s="860"/>
      <c r="G117" s="860"/>
      <c r="H117" s="860"/>
      <c r="I117" s="860"/>
      <c r="J117" s="970">
        <v>0</v>
      </c>
    </row>
    <row r="118" spans="1:10" s="688" customFormat="1" ht="25.5" hidden="1">
      <c r="A118" s="1062">
        <v>1161200</v>
      </c>
      <c r="B118" s="1093" t="s">
        <v>1667</v>
      </c>
      <c r="C118" s="1064">
        <v>471200</v>
      </c>
      <c r="D118" s="860"/>
      <c r="E118" s="861"/>
      <c r="F118" s="860"/>
      <c r="G118" s="860"/>
      <c r="H118" s="860"/>
      <c r="I118" s="860"/>
      <c r="J118" s="970">
        <v>0</v>
      </c>
    </row>
    <row r="119" spans="1:10" s="688" customFormat="1" ht="25.5" hidden="1">
      <c r="A119" s="1062">
        <v>1162000</v>
      </c>
      <c r="B119" s="1091" t="s">
        <v>1125</v>
      </c>
      <c r="C119" s="1092" t="s">
        <v>358</v>
      </c>
      <c r="D119" s="860">
        <v>0</v>
      </c>
      <c r="E119" s="861"/>
      <c r="F119" s="860">
        <v>0</v>
      </c>
      <c r="G119" s="860">
        <v>0</v>
      </c>
      <c r="H119" s="860">
        <v>0</v>
      </c>
      <c r="I119" s="860">
        <v>0</v>
      </c>
      <c r="J119" s="970">
        <v>0</v>
      </c>
    </row>
    <row r="120" spans="1:10" s="688" customFormat="1" ht="25.5" hidden="1">
      <c r="A120" s="1062">
        <v>1162100</v>
      </c>
      <c r="B120" s="1093" t="s">
        <v>1668</v>
      </c>
      <c r="C120" s="1050" t="s">
        <v>130</v>
      </c>
      <c r="D120" s="860"/>
      <c r="E120" s="861"/>
      <c r="F120" s="860"/>
      <c r="G120" s="860"/>
      <c r="H120" s="860"/>
      <c r="I120" s="860"/>
      <c r="J120" s="970">
        <v>0</v>
      </c>
    </row>
    <row r="121" spans="1:10" s="688" customFormat="1" ht="12.75" hidden="1">
      <c r="A121" s="1062">
        <v>1162200</v>
      </c>
      <c r="B121" s="1093" t="s">
        <v>1669</v>
      </c>
      <c r="C121" s="1050" t="s">
        <v>24</v>
      </c>
      <c r="D121" s="860"/>
      <c r="E121" s="861"/>
      <c r="F121" s="860"/>
      <c r="G121" s="860"/>
      <c r="H121" s="860"/>
      <c r="I121" s="860"/>
      <c r="J121" s="970">
        <v>0</v>
      </c>
    </row>
    <row r="122" spans="1:10" s="688" customFormat="1" ht="25.5" hidden="1">
      <c r="A122" s="1062">
        <v>1162300</v>
      </c>
      <c r="B122" s="1093" t="s">
        <v>1670</v>
      </c>
      <c r="C122" s="1050" t="s">
        <v>26</v>
      </c>
      <c r="D122" s="860"/>
      <c r="E122" s="861"/>
      <c r="F122" s="860"/>
      <c r="G122" s="860"/>
      <c r="H122" s="860"/>
      <c r="I122" s="860"/>
      <c r="J122" s="970">
        <v>0</v>
      </c>
    </row>
    <row r="123" spans="1:10" s="688" customFormat="1" ht="12.75" hidden="1">
      <c r="A123" s="1062">
        <v>1162400</v>
      </c>
      <c r="B123" s="1093" t="s">
        <v>1671</v>
      </c>
      <c r="C123" s="1050" t="s">
        <v>832</v>
      </c>
      <c r="D123" s="860"/>
      <c r="E123" s="861"/>
      <c r="F123" s="860"/>
      <c r="G123" s="860"/>
      <c r="H123" s="860"/>
      <c r="I123" s="860"/>
      <c r="J123" s="970">
        <v>0</v>
      </c>
    </row>
    <row r="124" spans="1:10" s="688" customFormat="1" ht="25.5" hidden="1">
      <c r="A124" s="1062">
        <v>1162500</v>
      </c>
      <c r="B124" s="1093" t="s">
        <v>1672</v>
      </c>
      <c r="C124" s="1050" t="s">
        <v>834</v>
      </c>
      <c r="D124" s="860"/>
      <c r="E124" s="861"/>
      <c r="F124" s="860"/>
      <c r="G124" s="860"/>
      <c r="H124" s="860"/>
      <c r="I124" s="860"/>
      <c r="J124" s="970">
        <v>0</v>
      </c>
    </row>
    <row r="125" spans="1:10" s="688" customFormat="1" ht="12.75" hidden="1">
      <c r="A125" s="1062">
        <v>1162600</v>
      </c>
      <c r="B125" s="1093" t="s">
        <v>1673</v>
      </c>
      <c r="C125" s="1050" t="s">
        <v>511</v>
      </c>
      <c r="D125" s="860"/>
      <c r="E125" s="861"/>
      <c r="F125" s="860"/>
      <c r="G125" s="860"/>
      <c r="H125" s="860"/>
      <c r="I125" s="860"/>
      <c r="J125" s="970">
        <v>0</v>
      </c>
    </row>
    <row r="126" spans="1:10" s="688" customFormat="1" ht="25.5" hidden="1">
      <c r="A126" s="1062">
        <v>1162700</v>
      </c>
      <c r="B126" s="1049" t="s">
        <v>1674</v>
      </c>
      <c r="C126" s="1050" t="s">
        <v>513</v>
      </c>
      <c r="D126" s="860"/>
      <c r="E126" s="861"/>
      <c r="F126" s="860"/>
      <c r="G126" s="860"/>
      <c r="H126" s="860"/>
      <c r="I126" s="860"/>
      <c r="J126" s="970">
        <v>0</v>
      </c>
    </row>
    <row r="127" spans="1:10" s="688" customFormat="1" ht="12.75" hidden="1">
      <c r="A127" s="1062">
        <v>1162800</v>
      </c>
      <c r="B127" s="1093" t="s">
        <v>1675</v>
      </c>
      <c r="C127" s="1050" t="s">
        <v>872</v>
      </c>
      <c r="D127" s="860"/>
      <c r="E127" s="861"/>
      <c r="F127" s="860"/>
      <c r="G127" s="860"/>
      <c r="H127" s="860"/>
      <c r="I127" s="860"/>
      <c r="J127" s="970">
        <v>0</v>
      </c>
    </row>
    <row r="128" spans="1:10" s="688" customFormat="1" ht="12.75" hidden="1">
      <c r="A128" s="1062">
        <v>1162900</v>
      </c>
      <c r="B128" s="1093" t="s">
        <v>1676</v>
      </c>
      <c r="C128" s="1050" t="s">
        <v>874</v>
      </c>
      <c r="D128" s="860"/>
      <c r="E128" s="861"/>
      <c r="F128" s="860"/>
      <c r="G128" s="860"/>
      <c r="H128" s="860"/>
      <c r="I128" s="860"/>
      <c r="J128" s="970">
        <v>0</v>
      </c>
    </row>
    <row r="129" spans="1:10" s="688" customFormat="1" ht="12.75" hidden="1">
      <c r="A129" s="1062">
        <v>1163000</v>
      </c>
      <c r="B129" s="1091" t="s">
        <v>58</v>
      </c>
      <c r="C129" s="1071" t="s">
        <v>358</v>
      </c>
      <c r="D129" s="860">
        <v>0</v>
      </c>
      <c r="E129" s="861"/>
      <c r="F129" s="860">
        <v>0</v>
      </c>
      <c r="G129" s="860">
        <v>0</v>
      </c>
      <c r="H129" s="860">
        <v>0</v>
      </c>
      <c r="I129" s="860">
        <v>0</v>
      </c>
      <c r="J129" s="970">
        <v>0</v>
      </c>
    </row>
    <row r="130" spans="1:10" s="688" customFormat="1" ht="13.5" hidden="1" thickBot="1">
      <c r="A130" s="1053">
        <v>1163100</v>
      </c>
      <c r="B130" s="1066" t="s">
        <v>798</v>
      </c>
      <c r="C130" s="1052" t="s">
        <v>799</v>
      </c>
      <c r="D130" s="855"/>
      <c r="E130" s="856"/>
      <c r="F130" s="855"/>
      <c r="G130" s="855"/>
      <c r="H130" s="855"/>
      <c r="I130" s="855"/>
      <c r="J130" s="970">
        <v>0</v>
      </c>
    </row>
    <row r="131" spans="1:10" s="688" customFormat="1" ht="12.75" hidden="1">
      <c r="A131" s="1043">
        <v>1170000</v>
      </c>
      <c r="B131" s="1094" t="s">
        <v>875</v>
      </c>
      <c r="C131" s="1045" t="s">
        <v>358</v>
      </c>
      <c r="D131" s="858">
        <f>D135</f>
        <v>0</v>
      </c>
      <c r="E131" s="859"/>
      <c r="F131" s="858">
        <f>F135</f>
        <v>0</v>
      </c>
      <c r="G131" s="858">
        <f>G135</f>
        <v>0</v>
      </c>
      <c r="H131" s="858">
        <f>H135</f>
        <v>0</v>
      </c>
      <c r="I131" s="858">
        <f>I135</f>
        <v>0</v>
      </c>
      <c r="J131" s="970">
        <f>J135</f>
        <v>0</v>
      </c>
    </row>
    <row r="132" spans="1:10" s="688" customFormat="1" ht="38.25" hidden="1">
      <c r="A132" s="1062">
        <v>1171000</v>
      </c>
      <c r="B132" s="1095" t="s">
        <v>215</v>
      </c>
      <c r="C132" s="1045" t="s">
        <v>358</v>
      </c>
      <c r="D132" s="863">
        <v>0</v>
      </c>
      <c r="E132" s="864"/>
      <c r="F132" s="863">
        <v>0</v>
      </c>
      <c r="G132" s="863">
        <v>0</v>
      </c>
      <c r="H132" s="863">
        <v>0</v>
      </c>
      <c r="I132" s="863">
        <v>0</v>
      </c>
      <c r="J132" s="970">
        <v>0</v>
      </c>
    </row>
    <row r="133" spans="1:10" s="688" customFormat="1" ht="38.25" hidden="1">
      <c r="A133" s="1062">
        <v>1171100</v>
      </c>
      <c r="B133" s="1049" t="s">
        <v>1677</v>
      </c>
      <c r="C133" s="1048" t="s">
        <v>479</v>
      </c>
      <c r="D133" s="860"/>
      <c r="E133" s="861"/>
      <c r="F133" s="860"/>
      <c r="G133" s="860"/>
      <c r="H133" s="860"/>
      <c r="I133" s="860"/>
      <c r="J133" s="970">
        <v>0</v>
      </c>
    </row>
    <row r="134" spans="1:10" s="688" customFormat="1" ht="25.5" hidden="1">
      <c r="A134" s="1062">
        <v>1171200</v>
      </c>
      <c r="B134" s="1093" t="s">
        <v>1678</v>
      </c>
      <c r="C134" s="1096" t="s">
        <v>352</v>
      </c>
      <c r="D134" s="860"/>
      <c r="E134" s="861"/>
      <c r="F134" s="860"/>
      <c r="G134" s="860"/>
      <c r="H134" s="860"/>
      <c r="I134" s="860"/>
      <c r="J134" s="970">
        <v>0</v>
      </c>
    </row>
    <row r="135" spans="1:10" s="688" customFormat="1" ht="51" hidden="1">
      <c r="A135" s="1062">
        <v>1172000</v>
      </c>
      <c r="B135" s="1097" t="s">
        <v>1017</v>
      </c>
      <c r="C135" s="1071" t="s">
        <v>358</v>
      </c>
      <c r="D135" s="858">
        <f>D137+D138</f>
        <v>0</v>
      </c>
      <c r="E135" s="859"/>
      <c r="F135" s="858">
        <f>F137+F138</f>
        <v>0</v>
      </c>
      <c r="G135" s="858">
        <f>G137+G138</f>
        <v>0</v>
      </c>
      <c r="H135" s="858">
        <f>H137+H138</f>
        <v>0</v>
      </c>
      <c r="I135" s="858">
        <f>I137+I138</f>
        <v>0</v>
      </c>
      <c r="J135" s="970">
        <f>F135</f>
        <v>0</v>
      </c>
    </row>
    <row r="136" spans="1:10" s="688" customFormat="1" ht="12.75" hidden="1">
      <c r="A136" s="1062">
        <v>1172100</v>
      </c>
      <c r="B136" s="1065" t="s">
        <v>1102</v>
      </c>
      <c r="C136" s="1048" t="s">
        <v>1018</v>
      </c>
      <c r="D136" s="860"/>
      <c r="E136" s="861"/>
      <c r="F136" s="860"/>
      <c r="G136" s="860"/>
      <c r="H136" s="860"/>
      <c r="I136" s="860"/>
      <c r="J136" s="970">
        <v>0</v>
      </c>
    </row>
    <row r="137" spans="1:10" s="688" customFormat="1" ht="12.75" hidden="1">
      <c r="A137" s="1062">
        <v>1172200</v>
      </c>
      <c r="B137" s="1065" t="s">
        <v>1103</v>
      </c>
      <c r="C137" s="1098">
        <v>482200</v>
      </c>
      <c r="D137" s="860">
        <v>0</v>
      </c>
      <c r="E137" s="861"/>
      <c r="F137" s="860">
        <v>0</v>
      </c>
      <c r="G137" s="860">
        <v>0</v>
      </c>
      <c r="H137" s="860">
        <v>0</v>
      </c>
      <c r="I137" s="860">
        <v>0</v>
      </c>
      <c r="J137" s="970">
        <f>F137</f>
        <v>0</v>
      </c>
    </row>
    <row r="138" spans="1:10" s="688" customFormat="1" ht="12.75" hidden="1">
      <c r="A138" s="1062">
        <v>1172300</v>
      </c>
      <c r="B138" s="1093" t="s">
        <v>1679</v>
      </c>
      <c r="C138" s="1050" t="s">
        <v>1020</v>
      </c>
      <c r="D138" s="860">
        <v>0</v>
      </c>
      <c r="E138" s="861"/>
      <c r="F138" s="860">
        <v>0</v>
      </c>
      <c r="G138" s="860">
        <v>0</v>
      </c>
      <c r="H138" s="860">
        <v>0</v>
      </c>
      <c r="I138" s="860">
        <v>0</v>
      </c>
      <c r="J138" s="970">
        <f>F138</f>
        <v>0</v>
      </c>
    </row>
    <row r="139" spans="1:10" s="688" customFormat="1" ht="25.5" hidden="1">
      <c r="A139" s="1062">
        <v>1172400</v>
      </c>
      <c r="B139" s="1099" t="s">
        <v>1680</v>
      </c>
      <c r="C139" s="1050" t="s">
        <v>125</v>
      </c>
      <c r="D139" s="863"/>
      <c r="E139" s="861"/>
      <c r="F139" s="863"/>
      <c r="G139" s="863"/>
      <c r="H139" s="863"/>
      <c r="I139" s="863"/>
      <c r="J139" s="970">
        <v>0</v>
      </c>
    </row>
    <row r="140" spans="1:10" s="688" customFormat="1" ht="25.5" hidden="1">
      <c r="A140" s="1062">
        <v>1173000</v>
      </c>
      <c r="B140" s="1097" t="s">
        <v>126</v>
      </c>
      <c r="C140" s="1071" t="s">
        <v>358</v>
      </c>
      <c r="D140" s="863">
        <v>0</v>
      </c>
      <c r="E140" s="864"/>
      <c r="F140" s="863">
        <v>0</v>
      </c>
      <c r="G140" s="863">
        <v>0</v>
      </c>
      <c r="H140" s="863">
        <v>0</v>
      </c>
      <c r="I140" s="863">
        <v>0</v>
      </c>
      <c r="J140" s="970">
        <v>0</v>
      </c>
    </row>
    <row r="141" spans="1:10" s="688" customFormat="1" ht="25.5" hidden="1">
      <c r="A141" s="1062">
        <v>1173100</v>
      </c>
      <c r="B141" s="1100" t="s">
        <v>127</v>
      </c>
      <c r="C141" s="1050" t="s">
        <v>1088</v>
      </c>
      <c r="D141" s="863"/>
      <c r="E141" s="861"/>
      <c r="F141" s="863"/>
      <c r="G141" s="863"/>
      <c r="H141" s="863"/>
      <c r="I141" s="863"/>
      <c r="J141" s="970">
        <v>0</v>
      </c>
    </row>
    <row r="142" spans="1:10" s="688" customFormat="1" ht="38.25" hidden="1">
      <c r="A142" s="1062">
        <v>1174000</v>
      </c>
      <c r="B142" s="1097" t="s">
        <v>1089</v>
      </c>
      <c r="C142" s="1071" t="s">
        <v>358</v>
      </c>
      <c r="D142" s="863">
        <v>0</v>
      </c>
      <c r="E142" s="864"/>
      <c r="F142" s="863">
        <v>0</v>
      </c>
      <c r="G142" s="863">
        <v>0</v>
      </c>
      <c r="H142" s="863">
        <v>0</v>
      </c>
      <c r="I142" s="863">
        <v>0</v>
      </c>
      <c r="J142" s="970">
        <v>0</v>
      </c>
    </row>
    <row r="143" spans="1:10" s="688" customFormat="1" ht="25.5" hidden="1">
      <c r="A143" s="1062">
        <v>1174100</v>
      </c>
      <c r="B143" s="1100" t="s">
        <v>1104</v>
      </c>
      <c r="C143" s="1050" t="s">
        <v>1090</v>
      </c>
      <c r="D143" s="863"/>
      <c r="E143" s="864"/>
      <c r="F143" s="863"/>
      <c r="G143" s="863"/>
      <c r="H143" s="863"/>
      <c r="I143" s="863"/>
      <c r="J143" s="970">
        <v>0</v>
      </c>
    </row>
    <row r="144" spans="1:10" s="688" customFormat="1" ht="25.5" hidden="1">
      <c r="A144" s="1062">
        <v>1174200</v>
      </c>
      <c r="B144" s="1099" t="s">
        <v>1681</v>
      </c>
      <c r="C144" s="1050" t="s">
        <v>447</v>
      </c>
      <c r="D144" s="863"/>
      <c r="E144" s="864"/>
      <c r="F144" s="863"/>
      <c r="G144" s="863"/>
      <c r="H144" s="863"/>
      <c r="I144" s="863"/>
      <c r="J144" s="970">
        <v>0</v>
      </c>
    </row>
    <row r="145" spans="1:10" s="688" customFormat="1" ht="51" hidden="1">
      <c r="A145" s="1062">
        <v>1175000</v>
      </c>
      <c r="B145" s="1097" t="s">
        <v>558</v>
      </c>
      <c r="C145" s="1071" t="s">
        <v>358</v>
      </c>
      <c r="D145" s="863">
        <v>0</v>
      </c>
      <c r="E145" s="864"/>
      <c r="F145" s="863">
        <v>0</v>
      </c>
      <c r="G145" s="863">
        <v>0</v>
      </c>
      <c r="H145" s="863">
        <v>0</v>
      </c>
      <c r="I145" s="863">
        <v>0</v>
      </c>
      <c r="J145" s="970">
        <v>0</v>
      </c>
    </row>
    <row r="146" spans="1:10" s="688" customFormat="1" ht="38.25" hidden="1">
      <c r="A146" s="1062">
        <v>1175100</v>
      </c>
      <c r="B146" s="1099" t="s">
        <v>1682</v>
      </c>
      <c r="C146" s="1050" t="s">
        <v>227</v>
      </c>
      <c r="D146" s="863"/>
      <c r="E146" s="864"/>
      <c r="F146" s="863"/>
      <c r="G146" s="863"/>
      <c r="H146" s="863"/>
      <c r="I146" s="863"/>
      <c r="J146" s="970">
        <v>0</v>
      </c>
    </row>
    <row r="147" spans="1:10" s="688" customFormat="1" ht="13.5" hidden="1" thickBot="1">
      <c r="A147" s="1062">
        <v>1176000</v>
      </c>
      <c r="B147" s="1097" t="s">
        <v>228</v>
      </c>
      <c r="C147" s="1071" t="s">
        <v>358</v>
      </c>
      <c r="D147" s="863">
        <v>0</v>
      </c>
      <c r="E147" s="864"/>
      <c r="F147" s="863">
        <v>0</v>
      </c>
      <c r="G147" s="863">
        <v>0</v>
      </c>
      <c r="H147" s="863">
        <v>0</v>
      </c>
      <c r="I147" s="863">
        <v>0</v>
      </c>
      <c r="J147" s="970">
        <v>0</v>
      </c>
    </row>
    <row r="148" spans="1:10" s="688" customFormat="1" ht="13.5" hidden="1" thickBot="1">
      <c r="A148" s="1062">
        <v>1176100</v>
      </c>
      <c r="B148" s="1099" t="s">
        <v>1683</v>
      </c>
      <c r="C148" s="1050" t="s">
        <v>8</v>
      </c>
      <c r="D148" s="863"/>
      <c r="E148" s="861"/>
      <c r="F148" s="863"/>
      <c r="G148" s="863"/>
      <c r="H148" s="863"/>
      <c r="I148" s="863"/>
      <c r="J148" s="970">
        <v>0</v>
      </c>
    </row>
    <row r="149" spans="1:10" s="688" customFormat="1" ht="13.5" hidden="1" thickBot="1">
      <c r="A149" s="1062">
        <v>1177000</v>
      </c>
      <c r="B149" s="1097" t="s">
        <v>587</v>
      </c>
      <c r="C149" s="1071" t="s">
        <v>358</v>
      </c>
      <c r="D149" s="863">
        <v>0</v>
      </c>
      <c r="E149" s="864"/>
      <c r="F149" s="863">
        <v>0</v>
      </c>
      <c r="G149" s="863">
        <v>0</v>
      </c>
      <c r="H149" s="863">
        <v>0</v>
      </c>
      <c r="I149" s="863">
        <v>0</v>
      </c>
      <c r="J149" s="970">
        <v>0</v>
      </c>
    </row>
    <row r="150" spans="1:10" s="688" customFormat="1" ht="13.5" hidden="1" thickBot="1">
      <c r="A150" s="1053">
        <v>1177100</v>
      </c>
      <c r="B150" s="1101" t="s">
        <v>1684</v>
      </c>
      <c r="C150" s="1052" t="s">
        <v>259</v>
      </c>
      <c r="D150" s="855"/>
      <c r="E150" s="856"/>
      <c r="F150" s="855"/>
      <c r="G150" s="855"/>
      <c r="H150" s="855"/>
      <c r="I150" s="855"/>
      <c r="J150" s="970">
        <v>0</v>
      </c>
    </row>
    <row r="151" spans="1:10" s="688" customFormat="1" ht="26.25" thickBot="1">
      <c r="A151" s="1102" t="s">
        <v>262</v>
      </c>
      <c r="B151" s="1103" t="s">
        <v>648</v>
      </c>
      <c r="C151" s="1104" t="s">
        <v>358</v>
      </c>
      <c r="D151" s="969">
        <f>D152</f>
        <v>0</v>
      </c>
      <c r="E151" s="1127">
        <f>E157</f>
        <v>0</v>
      </c>
      <c r="F151" s="969">
        <f>F152</f>
        <v>0</v>
      </c>
      <c r="G151" s="969">
        <f>G152</f>
        <v>0</v>
      </c>
      <c r="H151" s="969">
        <f>H152</f>
        <v>0</v>
      </c>
      <c r="I151" s="969">
        <f>I152</f>
        <v>0</v>
      </c>
      <c r="J151" s="970">
        <f>F152</f>
        <v>0</v>
      </c>
    </row>
    <row r="152" spans="1:10" s="688" customFormat="1" ht="12.75">
      <c r="A152" s="1043" t="s">
        <v>650</v>
      </c>
      <c r="B152" s="1105" t="s">
        <v>651</v>
      </c>
      <c r="C152" s="1045" t="s">
        <v>358</v>
      </c>
      <c r="D152" s="858">
        <f>SUM(D153:D157)</f>
        <v>0</v>
      </c>
      <c r="E152" s="859">
        <f>E157</f>
        <v>0</v>
      </c>
      <c r="F152" s="858">
        <f>SUM(F153:F157)</f>
        <v>0</v>
      </c>
      <c r="G152" s="858">
        <f>SUM(G153:G157)</f>
        <v>0</v>
      </c>
      <c r="H152" s="858">
        <f>+SUM(H153:H157)</f>
        <v>0</v>
      </c>
      <c r="I152" s="858">
        <f>SUM(I153:I157)</f>
        <v>0</v>
      </c>
      <c r="J152" s="970">
        <f>F152</f>
        <v>0</v>
      </c>
    </row>
    <row r="153" spans="1:10" s="688" customFormat="1" ht="11.25" customHeight="1">
      <c r="A153" s="1062" t="s">
        <v>652</v>
      </c>
      <c r="B153" s="1099" t="s">
        <v>1685</v>
      </c>
      <c r="C153" s="1050" t="s">
        <v>987</v>
      </c>
      <c r="D153" s="863"/>
      <c r="E153" s="861"/>
      <c r="F153" s="863"/>
      <c r="G153" s="863"/>
      <c r="H153" s="863"/>
      <c r="I153" s="863"/>
      <c r="J153" s="970">
        <f>F153</f>
        <v>0</v>
      </c>
    </row>
    <row r="154" spans="1:10" s="688" customFormat="1" ht="12.75" hidden="1">
      <c r="A154" s="1062" t="s">
        <v>988</v>
      </c>
      <c r="B154" s="1099" t="s">
        <v>1686</v>
      </c>
      <c r="C154" s="1050" t="s">
        <v>965</v>
      </c>
      <c r="D154" s="863"/>
      <c r="E154" s="861"/>
      <c r="F154" s="863"/>
      <c r="G154" s="863"/>
      <c r="H154" s="863"/>
      <c r="I154" s="863"/>
      <c r="J154" s="970">
        <f>F154</f>
        <v>0</v>
      </c>
    </row>
    <row r="155" spans="1:10" s="688" customFormat="1" ht="25.5" hidden="1">
      <c r="A155" s="1062" t="s">
        <v>966</v>
      </c>
      <c r="B155" s="1099" t="s">
        <v>1687</v>
      </c>
      <c r="C155" s="1050" t="s">
        <v>968</v>
      </c>
      <c r="D155" s="1372">
        <v>0</v>
      </c>
      <c r="E155" s="1576"/>
      <c r="F155" s="1372">
        <v>0</v>
      </c>
      <c r="G155" s="1213">
        <v>0</v>
      </c>
      <c r="H155" s="1373">
        <v>0</v>
      </c>
      <c r="I155" s="1373">
        <v>0</v>
      </c>
      <c r="J155" s="1215">
        <f>F155</f>
        <v>0</v>
      </c>
    </row>
    <row r="156" spans="1:10" s="688" customFormat="1" ht="12.75" hidden="1">
      <c r="A156" s="1106" t="s">
        <v>969</v>
      </c>
      <c r="B156" s="1099" t="s">
        <v>1688</v>
      </c>
      <c r="C156" s="1050" t="s">
        <v>1099</v>
      </c>
      <c r="D156" s="863"/>
      <c r="E156" s="861"/>
      <c r="F156" s="863"/>
      <c r="G156" s="863"/>
      <c r="H156" s="863"/>
      <c r="I156" s="863"/>
      <c r="J156" s="970">
        <v>0</v>
      </c>
    </row>
    <row r="157" spans="1:10" s="688" customFormat="1" ht="12.75" hidden="1">
      <c r="A157" s="1106" t="s">
        <v>138</v>
      </c>
      <c r="B157" s="1100" t="s">
        <v>139</v>
      </c>
      <c r="C157" s="1050" t="s">
        <v>140</v>
      </c>
      <c r="D157" s="863">
        <v>0</v>
      </c>
      <c r="E157" s="861">
        <v>0</v>
      </c>
      <c r="F157" s="863">
        <f>D157+E157</f>
        <v>0</v>
      </c>
      <c r="G157" s="863">
        <v>0</v>
      </c>
      <c r="H157" s="863">
        <v>0</v>
      </c>
      <c r="I157" s="863">
        <v>0</v>
      </c>
      <c r="J157" s="970">
        <f>F157</f>
        <v>0</v>
      </c>
    </row>
    <row r="158" spans="1:10" s="688" customFormat="1" ht="12.75" hidden="1">
      <c r="A158" s="1106" t="s">
        <v>141</v>
      </c>
      <c r="B158" s="1099" t="s">
        <v>1689</v>
      </c>
      <c r="C158" s="1050" t="s">
        <v>897</v>
      </c>
      <c r="D158" s="863"/>
      <c r="E158" s="861"/>
      <c r="F158" s="863"/>
      <c r="G158" s="863"/>
      <c r="H158" s="863"/>
      <c r="I158" s="863"/>
      <c r="J158" s="970">
        <v>0</v>
      </c>
    </row>
    <row r="159" spans="1:10" s="688" customFormat="1" ht="12.75" hidden="1">
      <c r="A159" s="1106" t="s">
        <v>898</v>
      </c>
      <c r="B159" s="1099" t="s">
        <v>1690</v>
      </c>
      <c r="C159" s="1050" t="s">
        <v>900</v>
      </c>
      <c r="D159" s="863"/>
      <c r="E159" s="861"/>
      <c r="F159" s="863"/>
      <c r="G159" s="863"/>
      <c r="H159" s="863"/>
      <c r="I159" s="863"/>
      <c r="J159" s="970">
        <v>0</v>
      </c>
    </row>
    <row r="160" spans="1:10" s="688" customFormat="1" ht="12.75" hidden="1">
      <c r="A160" s="1107" t="s">
        <v>800</v>
      </c>
      <c r="B160" s="1108" t="s">
        <v>1691</v>
      </c>
      <c r="C160" s="1096" t="s">
        <v>657</v>
      </c>
      <c r="D160" s="863"/>
      <c r="E160" s="861"/>
      <c r="F160" s="863"/>
      <c r="G160" s="863"/>
      <c r="H160" s="863"/>
      <c r="I160" s="863"/>
      <c r="J160" s="970">
        <v>0</v>
      </c>
    </row>
    <row r="161" spans="1:10" s="688" customFormat="1" ht="12.75" hidden="1">
      <c r="A161" s="1075" t="s">
        <v>801</v>
      </c>
      <c r="B161" s="1109" t="s">
        <v>1063</v>
      </c>
      <c r="C161" s="1064" t="s">
        <v>1064</v>
      </c>
      <c r="D161" s="863"/>
      <c r="E161" s="861"/>
      <c r="F161" s="863"/>
      <c r="G161" s="863"/>
      <c r="H161" s="863"/>
      <c r="I161" s="863"/>
      <c r="J161" s="970">
        <v>0</v>
      </c>
    </row>
    <row r="162" spans="1:10" s="688" customFormat="1" ht="12.75" hidden="1">
      <c r="A162" s="1075" t="s">
        <v>1065</v>
      </c>
      <c r="B162" s="1109" t="s">
        <v>1066</v>
      </c>
      <c r="C162" s="1064" t="s">
        <v>1067</v>
      </c>
      <c r="D162" s="863"/>
      <c r="E162" s="861"/>
      <c r="F162" s="863"/>
      <c r="G162" s="863"/>
      <c r="H162" s="863"/>
      <c r="I162" s="863"/>
      <c r="J162" s="970">
        <v>0</v>
      </c>
    </row>
    <row r="163" spans="1:10" s="688" customFormat="1" ht="12.75" hidden="1">
      <c r="A163" s="1110" t="s">
        <v>658</v>
      </c>
      <c r="B163" s="1111" t="s">
        <v>659</v>
      </c>
      <c r="C163" s="1112" t="s">
        <v>358</v>
      </c>
      <c r="D163" s="863">
        <v>0</v>
      </c>
      <c r="E163" s="864"/>
      <c r="F163" s="863">
        <v>0</v>
      </c>
      <c r="G163" s="863">
        <v>0</v>
      </c>
      <c r="H163" s="863">
        <v>0</v>
      </c>
      <c r="I163" s="863">
        <v>0</v>
      </c>
      <c r="J163" s="970">
        <v>0</v>
      </c>
    </row>
    <row r="164" spans="1:10" ht="12.75" hidden="1">
      <c r="A164" s="1106" t="s">
        <v>660</v>
      </c>
      <c r="B164" s="1100" t="s">
        <v>661</v>
      </c>
      <c r="C164" s="1050" t="s">
        <v>662</v>
      </c>
      <c r="D164" s="863"/>
      <c r="E164" s="861"/>
      <c r="F164" s="863"/>
      <c r="G164" s="863"/>
      <c r="H164" s="863"/>
      <c r="I164" s="863"/>
      <c r="J164" s="970">
        <v>0</v>
      </c>
    </row>
    <row r="165" spans="1:10" ht="12.75" hidden="1">
      <c r="A165" s="1106" t="s">
        <v>663</v>
      </c>
      <c r="B165" s="1100" t="s">
        <v>664</v>
      </c>
      <c r="C165" s="1050" t="s">
        <v>665</v>
      </c>
      <c r="D165" s="863"/>
      <c r="E165" s="861"/>
      <c r="F165" s="863"/>
      <c r="G165" s="863"/>
      <c r="H165" s="863"/>
      <c r="I165" s="863"/>
      <c r="J165" s="970">
        <v>0</v>
      </c>
    </row>
    <row r="166" spans="1:10" ht="25.5" hidden="1">
      <c r="A166" s="1106" t="s">
        <v>666</v>
      </c>
      <c r="B166" s="1099" t="s">
        <v>1692</v>
      </c>
      <c r="C166" s="1050" t="s">
        <v>314</v>
      </c>
      <c r="D166" s="863"/>
      <c r="E166" s="861"/>
      <c r="F166" s="863"/>
      <c r="G166" s="863"/>
      <c r="H166" s="863"/>
      <c r="I166" s="863"/>
      <c r="J166" s="970">
        <v>0</v>
      </c>
    </row>
    <row r="167" spans="1:10" ht="12.75" hidden="1">
      <c r="A167" s="1106" t="s">
        <v>315</v>
      </c>
      <c r="B167" s="1099" t="s">
        <v>1693</v>
      </c>
      <c r="C167" s="1050" t="s">
        <v>317</v>
      </c>
      <c r="D167" s="863"/>
      <c r="E167" s="861"/>
      <c r="F167" s="863"/>
      <c r="G167" s="863"/>
      <c r="H167" s="863"/>
      <c r="I167" s="863"/>
      <c r="J167" s="970">
        <v>0</v>
      </c>
    </row>
    <row r="168" spans="1:10" ht="12.75" hidden="1">
      <c r="A168" s="1106" t="s">
        <v>318</v>
      </c>
      <c r="B168" s="1097" t="s">
        <v>319</v>
      </c>
      <c r="C168" s="1092" t="s">
        <v>358</v>
      </c>
      <c r="D168" s="863">
        <v>0</v>
      </c>
      <c r="E168" s="864"/>
      <c r="F168" s="863">
        <v>0</v>
      </c>
      <c r="G168" s="863">
        <v>0</v>
      </c>
      <c r="H168" s="863">
        <v>0</v>
      </c>
      <c r="I168" s="863">
        <v>0</v>
      </c>
      <c r="J168" s="970">
        <v>0</v>
      </c>
    </row>
    <row r="169" spans="1:10" ht="12.75" hidden="1">
      <c r="A169" s="1106" t="s">
        <v>320</v>
      </c>
      <c r="B169" s="1100" t="s">
        <v>1105</v>
      </c>
      <c r="C169" s="1050" t="s">
        <v>321</v>
      </c>
      <c r="D169" s="863"/>
      <c r="E169" s="861"/>
      <c r="F169" s="863"/>
      <c r="G169" s="863"/>
      <c r="H169" s="863"/>
      <c r="I169" s="863"/>
      <c r="J169" s="970">
        <v>0</v>
      </c>
    </row>
    <row r="170" spans="1:10" ht="12.75" hidden="1">
      <c r="A170" s="1113" t="s">
        <v>322</v>
      </c>
      <c r="B170" s="1114" t="s">
        <v>1068</v>
      </c>
      <c r="C170" s="1092" t="s">
        <v>358</v>
      </c>
      <c r="D170" s="863">
        <v>0</v>
      </c>
      <c r="E170" s="864"/>
      <c r="F170" s="863">
        <v>0</v>
      </c>
      <c r="G170" s="863">
        <v>0</v>
      </c>
      <c r="H170" s="863">
        <v>0</v>
      </c>
      <c r="I170" s="863">
        <v>0</v>
      </c>
      <c r="J170" s="970">
        <v>0</v>
      </c>
    </row>
    <row r="171" spans="1:10" ht="12.75" hidden="1">
      <c r="A171" s="1106" t="s">
        <v>324</v>
      </c>
      <c r="B171" s="1100" t="s">
        <v>1106</v>
      </c>
      <c r="C171" s="1050" t="s">
        <v>325</v>
      </c>
      <c r="D171" s="863"/>
      <c r="E171" s="864"/>
      <c r="F171" s="863"/>
      <c r="G171" s="863"/>
      <c r="H171" s="863"/>
      <c r="I171" s="863"/>
      <c r="J171" s="970">
        <v>0</v>
      </c>
    </row>
    <row r="172" spans="1:10" ht="12.75" hidden="1">
      <c r="A172" s="1106" t="s">
        <v>326</v>
      </c>
      <c r="B172" s="1100" t="s">
        <v>1107</v>
      </c>
      <c r="C172" s="1050" t="s">
        <v>327</v>
      </c>
      <c r="D172" s="863"/>
      <c r="E172" s="864"/>
      <c r="F172" s="863"/>
      <c r="G172" s="863"/>
      <c r="H172" s="863"/>
      <c r="I172" s="863"/>
      <c r="J172" s="863"/>
    </row>
    <row r="173" spans="1:10" ht="12.75" hidden="1">
      <c r="A173" s="1106" t="s">
        <v>328</v>
      </c>
      <c r="B173" s="1099" t="s">
        <v>1694</v>
      </c>
      <c r="C173" s="1050" t="s">
        <v>330</v>
      </c>
      <c r="D173" s="863"/>
      <c r="E173" s="864"/>
      <c r="F173" s="863"/>
      <c r="G173" s="863"/>
      <c r="H173" s="863"/>
      <c r="I173" s="863"/>
      <c r="J173" s="863"/>
    </row>
    <row r="174" spans="1:10" ht="13.5" thickBot="1">
      <c r="A174" s="1115">
        <v>1244000</v>
      </c>
      <c r="B174" s="1116" t="s">
        <v>1706</v>
      </c>
      <c r="C174" s="1096" t="s">
        <v>1134</v>
      </c>
      <c r="D174" s="947"/>
      <c r="E174" s="1124"/>
      <c r="F174" s="947"/>
      <c r="G174" s="947"/>
      <c r="H174" s="947"/>
      <c r="I174" s="947"/>
      <c r="J174" s="947"/>
    </row>
    <row r="175" spans="1:10" ht="20.25" customHeight="1" thickBot="1">
      <c r="A175" s="1117">
        <v>1000000</v>
      </c>
      <c r="B175" s="1118" t="s">
        <v>1070</v>
      </c>
      <c r="C175" s="1119" t="s">
        <v>358</v>
      </c>
      <c r="D175" s="969">
        <f>D32+D151</f>
        <v>11000</v>
      </c>
      <c r="E175" s="1127">
        <f>E32+E152</f>
        <v>0</v>
      </c>
      <c r="F175" s="969">
        <f>F32+F151</f>
        <v>11000</v>
      </c>
      <c r="G175" s="969">
        <f>G32+G151</f>
        <v>2500</v>
      </c>
      <c r="H175" s="969">
        <f>H32+H151</f>
        <v>5000</v>
      </c>
      <c r="I175" s="969">
        <f>I32+I151</f>
        <v>7500</v>
      </c>
      <c r="J175" s="1127">
        <f>J32+J151</f>
        <v>11000</v>
      </c>
    </row>
    <row r="176" spans="1:10" ht="23.25" hidden="1" customHeight="1">
      <c r="A176" s="2697"/>
      <c r="B176" s="2697"/>
      <c r="C176" s="2697"/>
      <c r="D176" s="2697"/>
      <c r="E176" s="2697"/>
      <c r="F176" s="2697"/>
      <c r="G176" s="2697"/>
      <c r="H176" s="2697"/>
      <c r="I176" s="2697"/>
      <c r="J176" s="2697"/>
    </row>
    <row r="177" spans="1:10" ht="15.75" customHeight="1">
      <c r="A177" s="2594" t="s">
        <v>2261</v>
      </c>
      <c r="B177" s="2594"/>
      <c r="C177" s="2594"/>
      <c r="D177" s="2594"/>
      <c r="E177" s="2594"/>
      <c r="F177" s="2594"/>
      <c r="G177" s="2594"/>
      <c r="H177" s="2594"/>
      <c r="I177" s="2594"/>
      <c r="J177" s="2594"/>
    </row>
    <row r="178" spans="1:10" s="626" customFormat="1" ht="12.75" customHeight="1">
      <c r="A178" s="2637" t="s">
        <v>1114</v>
      </c>
      <c r="B178" s="2637"/>
      <c r="C178" s="2637"/>
      <c r="D178" s="2637"/>
      <c r="E178" s="2637"/>
      <c r="F178" s="2637"/>
      <c r="G178" s="2637"/>
      <c r="H178" s="2637"/>
      <c r="I178" s="2637"/>
      <c r="J178" s="2637"/>
    </row>
    <row r="179" spans="1:10" s="626" customFormat="1" ht="12.75" customHeight="1">
      <c r="A179" s="832" t="s">
        <v>1696</v>
      </c>
      <c r="B179" s="832"/>
      <c r="C179" s="833"/>
      <c r="D179" s="832"/>
      <c r="E179" s="832"/>
      <c r="F179" s="832"/>
      <c r="G179" s="832" t="s">
        <v>1143</v>
      </c>
      <c r="H179" s="832"/>
      <c r="I179" s="832"/>
      <c r="J179" s="832"/>
    </row>
    <row r="180" spans="1:10" s="626" customFormat="1" ht="12.75" customHeight="1">
      <c r="A180" s="834" t="s">
        <v>1697</v>
      </c>
      <c r="B180" s="834"/>
      <c r="C180" s="834"/>
      <c r="D180" s="678"/>
      <c r="E180" s="675" t="s">
        <v>309</v>
      </c>
      <c r="F180" s="678"/>
      <c r="G180" s="675" t="s">
        <v>310</v>
      </c>
      <c r="H180" s="678"/>
      <c r="I180" s="678"/>
      <c r="J180" s="834"/>
    </row>
    <row r="181" spans="1:10" s="626" customFormat="1" ht="1.5" customHeight="1">
      <c r="A181" s="835"/>
      <c r="B181" s="835"/>
      <c r="C181" s="834"/>
      <c r="D181" s="835"/>
      <c r="E181" s="835"/>
      <c r="F181" s="835"/>
      <c r="G181" s="835"/>
      <c r="H181" s="835"/>
      <c r="I181" s="835"/>
      <c r="J181" s="835"/>
    </row>
    <row r="182" spans="1:10" s="626" customFormat="1" ht="14.25">
      <c r="A182" s="832" t="s">
        <v>2075</v>
      </c>
      <c r="B182" s="832"/>
      <c r="C182" s="833"/>
      <c r="D182" s="832"/>
      <c r="E182" s="832"/>
      <c r="F182" s="832"/>
      <c r="G182" s="832" t="s">
        <v>1147</v>
      </c>
      <c r="H182" s="832"/>
      <c r="I182" s="832"/>
      <c r="J182" s="832"/>
    </row>
    <row r="183" spans="1:10" s="626" customFormat="1" ht="14.25">
      <c r="A183" s="834" t="s">
        <v>1700</v>
      </c>
      <c r="B183" s="833" t="s">
        <v>642</v>
      </c>
      <c r="C183" s="836"/>
      <c r="D183" s="678"/>
      <c r="E183" s="675" t="s">
        <v>309</v>
      </c>
      <c r="F183" s="678"/>
      <c r="G183" s="675" t="s">
        <v>310</v>
      </c>
      <c r="H183" s="678"/>
      <c r="I183" s="678"/>
      <c r="J183" s="834"/>
    </row>
    <row r="184" spans="1:10" ht="23.25" customHeight="1">
      <c r="A184" s="2630"/>
      <c r="B184" s="2630"/>
      <c r="C184" s="2630"/>
      <c r="D184" s="2630"/>
      <c r="E184" s="2630"/>
      <c r="F184" s="2630"/>
      <c r="G184" s="2630"/>
      <c r="H184" s="2630"/>
      <c r="I184" s="2630"/>
      <c r="J184" s="2630"/>
    </row>
    <row r="185" spans="1:10" ht="23.25" customHeight="1">
      <c r="A185" s="2600"/>
      <c r="B185" s="2600"/>
      <c r="C185" s="2600"/>
      <c r="D185" s="2600"/>
      <c r="E185" s="2600"/>
      <c r="F185" s="2600"/>
      <c r="G185" s="2600"/>
      <c r="H185" s="2600"/>
      <c r="I185" s="2600"/>
      <c r="J185" s="2600"/>
    </row>
    <row r="186" spans="1:10" ht="23.25" customHeight="1">
      <c r="A186" s="2626"/>
      <c r="B186" s="2626"/>
      <c r="C186" s="2626"/>
      <c r="D186" s="2626"/>
      <c r="E186" s="2626"/>
      <c r="F186" s="2626"/>
      <c r="G186" s="2626"/>
      <c r="H186" s="2626"/>
      <c r="I186" s="2626"/>
      <c r="J186" s="2626"/>
    </row>
    <row r="187" spans="1:10" ht="23.25" customHeight="1">
      <c r="A187" s="2626"/>
      <c r="B187" s="2626"/>
      <c r="C187" s="2626"/>
      <c r="D187" s="2626"/>
      <c r="E187" s="2626"/>
      <c r="F187" s="2626"/>
      <c r="G187" s="2626"/>
      <c r="H187" s="2626"/>
      <c r="I187" s="2626"/>
      <c r="J187" s="2626"/>
    </row>
    <row r="188" spans="1:10" ht="23.25" customHeight="1">
      <c r="A188" s="2626"/>
      <c r="B188" s="2626"/>
      <c r="C188" s="2626"/>
      <c r="D188" s="2626"/>
      <c r="E188" s="2626"/>
      <c r="F188" s="2626"/>
      <c r="G188" s="2626"/>
      <c r="H188" s="2626"/>
      <c r="I188" s="2626"/>
      <c r="J188" s="2626"/>
    </row>
    <row r="189" spans="1:10" ht="23.25" customHeight="1">
      <c r="A189" s="2626"/>
      <c r="B189" s="2626"/>
      <c r="C189" s="2626"/>
      <c r="D189" s="2626"/>
      <c r="E189" s="2626"/>
      <c r="F189" s="2626"/>
      <c r="G189" s="2626"/>
      <c r="H189" s="2626"/>
      <c r="I189" s="2626"/>
      <c r="J189" s="2626"/>
    </row>
    <row r="190" spans="1:10" ht="23.25" customHeight="1">
      <c r="A190" s="987"/>
      <c r="B190" s="987"/>
      <c r="C190" s="987"/>
      <c r="D190" s="987"/>
      <c r="E190" s="1528"/>
      <c r="F190" s="987"/>
      <c r="G190" s="987"/>
      <c r="H190" s="987"/>
      <c r="I190" s="987"/>
      <c r="J190" s="988"/>
    </row>
    <row r="191" spans="1:10" ht="23.25" customHeight="1">
      <c r="A191" s="2626"/>
      <c r="B191" s="2626"/>
      <c r="C191" s="2626"/>
      <c r="D191" s="2626"/>
      <c r="E191" s="2626"/>
      <c r="F191" s="2626"/>
      <c r="G191" s="2626"/>
      <c r="H191" s="2626"/>
      <c r="I191" s="2626"/>
      <c r="J191" s="2626"/>
    </row>
    <row r="192" spans="1:10" ht="23.25" customHeight="1">
      <c r="A192" s="2626"/>
      <c r="B192" s="2626"/>
      <c r="C192" s="2626"/>
      <c r="D192" s="2626"/>
      <c r="E192" s="2626"/>
      <c r="F192" s="2626"/>
      <c r="G192" s="2626"/>
      <c r="H192" s="2626"/>
      <c r="I192" s="2626"/>
      <c r="J192" s="2626"/>
    </row>
    <row r="193" spans="1:10" ht="23.25" customHeight="1">
      <c r="A193" s="2626"/>
      <c r="B193" s="2626"/>
      <c r="C193" s="2626"/>
      <c r="D193" s="2626"/>
      <c r="E193" s="2626"/>
      <c r="F193" s="2626"/>
      <c r="G193" s="2626"/>
      <c r="H193" s="2626"/>
      <c r="I193" s="2626"/>
      <c r="J193" s="2626"/>
    </row>
    <row r="194" spans="1:10" ht="23.25" customHeight="1">
      <c r="A194" s="2626"/>
      <c r="B194" s="2626"/>
      <c r="C194" s="2626"/>
      <c r="D194" s="2626"/>
      <c r="E194" s="2626"/>
      <c r="F194" s="2626"/>
      <c r="G194" s="2626"/>
      <c r="H194" s="2626"/>
      <c r="I194" s="2626"/>
      <c r="J194" s="2626"/>
    </row>
    <row r="195" spans="1:10" ht="23.25" customHeight="1">
      <c r="A195" s="987"/>
      <c r="B195" s="987"/>
      <c r="C195" s="987"/>
      <c r="D195" s="987"/>
      <c r="E195" s="1528"/>
      <c r="F195" s="987"/>
      <c r="G195" s="987"/>
      <c r="H195" s="987"/>
      <c r="I195" s="987"/>
      <c r="J195" s="987"/>
    </row>
    <row r="196" spans="1:10" ht="23.25" customHeight="1">
      <c r="A196" s="2626"/>
      <c r="B196" s="2626"/>
      <c r="C196" s="2626"/>
      <c r="D196" s="2626"/>
      <c r="E196" s="2626"/>
      <c r="F196" s="2626"/>
      <c r="G196" s="2626"/>
      <c r="H196" s="2626"/>
      <c r="I196" s="2626"/>
      <c r="J196" s="2626"/>
    </row>
    <row r="197" spans="1:10" ht="23.25" customHeight="1">
      <c r="A197" s="987"/>
      <c r="B197" s="987"/>
      <c r="C197" s="987"/>
      <c r="D197" s="987"/>
      <c r="E197" s="1528"/>
      <c r="F197" s="989"/>
      <c r="G197" s="989"/>
      <c r="H197" s="989"/>
      <c r="I197" s="989"/>
      <c r="J197" s="989"/>
    </row>
    <row r="198" spans="1:10" ht="23.25" customHeight="1">
      <c r="A198" s="2626"/>
      <c r="B198" s="2626"/>
      <c r="C198" s="2626"/>
      <c r="D198" s="2626"/>
      <c r="E198" s="2626"/>
      <c r="F198" s="2626"/>
      <c r="G198" s="2626"/>
      <c r="H198" s="2626"/>
      <c r="I198" s="2626"/>
      <c r="J198" s="2626"/>
    </row>
    <row r="199" spans="1:10" ht="23.25" customHeight="1">
      <c r="A199" s="987"/>
      <c r="B199" s="987"/>
      <c r="C199" s="987"/>
      <c r="D199" s="987"/>
      <c r="E199" s="1528"/>
      <c r="F199" s="987"/>
      <c r="G199" s="987"/>
      <c r="H199" s="987"/>
      <c r="I199" s="987"/>
      <c r="J199" s="987"/>
    </row>
    <row r="200" spans="1:10" ht="23.25" customHeight="1">
      <c r="A200" s="2626"/>
      <c r="B200" s="2626"/>
      <c r="C200" s="2626"/>
      <c r="D200" s="2626"/>
      <c r="E200" s="2626"/>
      <c r="F200" s="2626"/>
      <c r="G200" s="2626"/>
      <c r="H200" s="2626"/>
      <c r="I200" s="2626"/>
      <c r="J200" s="2626"/>
    </row>
    <row r="201" spans="1:10" ht="23.25" customHeight="1">
      <c r="A201" s="987"/>
      <c r="B201" s="987"/>
      <c r="C201" s="987"/>
      <c r="D201" s="987"/>
      <c r="E201" s="1528"/>
      <c r="F201" s="987"/>
      <c r="G201" s="987"/>
      <c r="H201" s="987"/>
      <c r="I201" s="987"/>
      <c r="J201" s="987"/>
    </row>
    <row r="202" spans="1:10" ht="23.25" customHeight="1">
      <c r="A202" s="2626"/>
      <c r="B202" s="2626"/>
      <c r="C202" s="2626"/>
      <c r="D202" s="2626"/>
      <c r="E202" s="2626"/>
      <c r="F202" s="2626"/>
      <c r="G202" s="2626"/>
      <c r="H202" s="2626"/>
      <c r="I202" s="2626"/>
      <c r="J202" s="2626"/>
    </row>
    <row r="203" spans="1:10" ht="23.25" customHeight="1">
      <c r="A203" s="2628"/>
      <c r="B203" s="2628"/>
      <c r="C203" s="2628"/>
      <c r="D203" s="2628"/>
      <c r="E203" s="2628"/>
      <c r="F203" s="2628"/>
      <c r="G203" s="2628"/>
      <c r="H203" s="2628"/>
      <c r="I203" s="2628"/>
      <c r="J203" s="2628"/>
    </row>
    <row r="204" spans="1:10" ht="23.25" customHeight="1">
      <c r="A204" s="2628"/>
      <c r="B204" s="2628"/>
      <c r="C204" s="2628"/>
      <c r="D204" s="2628"/>
      <c r="E204" s="2628"/>
      <c r="F204" s="2628"/>
      <c r="G204" s="2628"/>
      <c r="H204" s="2628"/>
      <c r="I204" s="2628"/>
      <c r="J204" s="2628"/>
    </row>
    <row r="205" spans="1:10" ht="23.25" customHeight="1">
      <c r="A205" s="2628"/>
      <c r="B205" s="2628"/>
      <c r="C205" s="2628"/>
      <c r="D205" s="2628"/>
      <c r="E205" s="2628"/>
      <c r="F205" s="2628"/>
      <c r="G205" s="2628"/>
      <c r="H205" s="2628"/>
      <c r="I205" s="2628"/>
      <c r="J205" s="2628"/>
    </row>
    <row r="206" spans="1:10" ht="23.25" customHeight="1">
      <c r="A206" s="987"/>
      <c r="B206" s="990"/>
      <c r="C206" s="990"/>
      <c r="D206" s="990"/>
      <c r="E206" s="1466"/>
      <c r="F206" s="990"/>
      <c r="G206" s="990"/>
      <c r="H206" s="990"/>
      <c r="I206" s="990"/>
      <c r="J206" s="990"/>
    </row>
    <row r="207" spans="1:10" ht="23.25" customHeight="1">
      <c r="A207" s="2628"/>
      <c r="B207" s="2628"/>
      <c r="C207" s="2628"/>
      <c r="D207" s="2628"/>
      <c r="E207" s="2628"/>
      <c r="F207" s="2628"/>
      <c r="G207" s="2628"/>
      <c r="H207" s="2628"/>
      <c r="I207" s="2628"/>
      <c r="J207" s="2628"/>
    </row>
    <row r="208" spans="1:10" ht="23.25" customHeight="1">
      <c r="A208" s="2594"/>
      <c r="B208" s="2594"/>
      <c r="C208" s="2594"/>
      <c r="D208" s="2594"/>
      <c r="E208" s="2594"/>
      <c r="F208" s="2594"/>
      <c r="G208" s="2594"/>
      <c r="H208" s="2594"/>
      <c r="I208" s="2594"/>
      <c r="J208" s="2594"/>
    </row>
    <row r="209" spans="1:10" ht="23.25" customHeight="1">
      <c r="A209" s="2625"/>
      <c r="B209" s="2625"/>
      <c r="C209" s="2625"/>
      <c r="D209" s="2625"/>
      <c r="E209" s="2625"/>
      <c r="F209" s="2625"/>
      <c r="G209" s="2625"/>
      <c r="H209" s="2625"/>
      <c r="I209" s="2625"/>
      <c r="J209" s="2625"/>
    </row>
    <row r="210" spans="1:10" ht="23.25" customHeight="1">
      <c r="A210" s="2625"/>
      <c r="B210" s="2625"/>
      <c r="C210" s="2625"/>
      <c r="D210" s="2625"/>
      <c r="E210" s="2625"/>
      <c r="F210" s="2625"/>
      <c r="G210" s="2625"/>
      <c r="H210" s="2625"/>
      <c r="I210" s="2625"/>
      <c r="J210" s="2625"/>
    </row>
    <row r="211" spans="1:10" ht="23.25" customHeight="1">
      <c r="A211" s="2623"/>
      <c r="B211" s="2623"/>
      <c r="C211" s="2623"/>
      <c r="D211" s="2623"/>
      <c r="E211" s="2623"/>
      <c r="F211" s="2623"/>
      <c r="G211" s="2623"/>
      <c r="H211" s="2623"/>
      <c r="I211" s="2623"/>
      <c r="J211" s="2623"/>
    </row>
    <row r="212" spans="1:10" ht="23.25" customHeight="1">
      <c r="A212" s="2631"/>
      <c r="B212" s="2631"/>
      <c r="C212" s="2631"/>
      <c r="D212" s="2631"/>
      <c r="E212" s="2631"/>
      <c r="F212" s="2631"/>
      <c r="G212" s="2631"/>
      <c r="H212" s="2631"/>
      <c r="I212" s="2631"/>
      <c r="J212" s="2631"/>
    </row>
    <row r="213" spans="1:10" ht="23.25" customHeight="1">
      <c r="A213" s="2625"/>
      <c r="B213" s="2625"/>
      <c r="C213" s="2625"/>
      <c r="D213" s="2625"/>
      <c r="E213" s="2625"/>
      <c r="F213" s="2625"/>
      <c r="G213" s="2625"/>
      <c r="H213" s="2625"/>
      <c r="I213" s="2625"/>
      <c r="J213" s="2625"/>
    </row>
    <row r="214" spans="1:10" ht="23.25" customHeight="1">
      <c r="A214" s="2625"/>
      <c r="B214" s="2625"/>
      <c r="C214" s="2625"/>
      <c r="D214" s="2625"/>
      <c r="E214" s="2625"/>
      <c r="F214" s="2625"/>
      <c r="G214" s="2625"/>
      <c r="H214" s="2625"/>
      <c r="I214" s="2625"/>
      <c r="J214" s="2625"/>
    </row>
    <row r="215" spans="1:10" ht="23.25" customHeight="1">
      <c r="A215" s="2630"/>
      <c r="B215" s="2630"/>
      <c r="C215" s="2630"/>
      <c r="D215" s="2630"/>
      <c r="E215" s="2630"/>
      <c r="F215" s="2630"/>
      <c r="G215" s="2630"/>
      <c r="H215" s="2630"/>
      <c r="I215" s="2630"/>
      <c r="J215" s="2630"/>
    </row>
    <row r="216" spans="1:10" ht="23.25" customHeight="1">
      <c r="A216" s="2600"/>
      <c r="B216" s="2600"/>
      <c r="C216" s="2600"/>
      <c r="D216" s="2600"/>
      <c r="E216" s="2600"/>
      <c r="F216" s="2600"/>
      <c r="G216" s="2600"/>
      <c r="H216" s="2600"/>
      <c r="I216" s="2600"/>
      <c r="J216" s="2600"/>
    </row>
  </sheetData>
  <mergeCells count="39">
    <mergeCell ref="A18:E19"/>
    <mergeCell ref="F18:J19"/>
    <mergeCell ref="A9:E9"/>
    <mergeCell ref="B15:E15"/>
    <mergeCell ref="F29:F30"/>
    <mergeCell ref="G29:J29"/>
    <mergeCell ref="A13:B13"/>
    <mergeCell ref="B17:G17"/>
    <mergeCell ref="A176:J176"/>
    <mergeCell ref="A177:J177"/>
    <mergeCell ref="A178:J178"/>
    <mergeCell ref="H28:J28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03:J203"/>
    <mergeCell ref="A204:J204"/>
    <mergeCell ref="A205:J205"/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</mergeCells>
  <phoneticPr fontId="5" type="noConversion"/>
  <pageMargins left="0.17" right="0.17" top="0.17" bottom="0.18" header="0.17" footer="0.17"/>
  <pageSetup orientation="landscape" horizontalDpi="4294967294" verticalDpi="4294967294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384D5-A31B-4FB4-A65B-64428C3DED3A}">
  <sheetPr>
    <tabColor rgb="FFFFFF00"/>
  </sheetPr>
  <dimension ref="A1:L216"/>
  <sheetViews>
    <sheetView topLeftCell="A26" workbookViewId="0">
      <selection activeCell="A177" sqref="A177:XFD177"/>
    </sheetView>
  </sheetViews>
  <sheetFormatPr defaultRowHeight="12.75"/>
  <cols>
    <col min="1" max="1" width="7.42578125" style="688" customWidth="1"/>
    <col min="2" max="2" width="46.28515625" style="679" customWidth="1"/>
    <col min="3" max="3" width="8.7109375" style="689" customWidth="1"/>
    <col min="4" max="4" width="13.140625" style="678" customWidth="1"/>
    <col min="5" max="5" width="10.7109375" style="857" customWidth="1"/>
    <col min="6" max="6" width="11.28515625" style="678" customWidth="1"/>
    <col min="7" max="7" width="12.42578125" style="678" customWidth="1"/>
    <col min="8" max="8" width="11.7109375" style="678" customWidth="1"/>
    <col min="9" max="9" width="11.5703125" style="678" customWidth="1"/>
    <col min="10" max="10" width="11.28515625" style="678" customWidth="1"/>
    <col min="11" max="16384" width="9.140625" style="678"/>
  </cols>
  <sheetData>
    <row r="1" spans="1:10">
      <c r="I1" s="884" t="s">
        <v>931</v>
      </c>
    </row>
    <row r="2" spans="1:10" ht="0.75" customHeight="1">
      <c r="F2" s="885"/>
      <c r="G2" s="885"/>
      <c r="H2" s="885"/>
      <c r="I2" s="885"/>
    </row>
    <row r="3" spans="1:10">
      <c r="H3" s="886" t="s">
        <v>888</v>
      </c>
    </row>
    <row r="4" spans="1:10">
      <c r="G4" s="885" t="s">
        <v>1025</v>
      </c>
    </row>
    <row r="5" spans="1:10">
      <c r="H5" s="685" t="s">
        <v>174</v>
      </c>
    </row>
    <row r="6" spans="1:10" ht="15" customHeight="1">
      <c r="B6" s="2060" t="s">
        <v>35</v>
      </c>
      <c r="C6" s="888"/>
      <c r="D6" s="887"/>
      <c r="E6" s="1451"/>
      <c r="G6" s="889" t="s">
        <v>1014</v>
      </c>
      <c r="H6" s="836"/>
    </row>
    <row r="7" spans="1:10" hidden="1">
      <c r="B7" s="678"/>
      <c r="C7" s="890"/>
    </row>
    <row r="8" spans="1:10">
      <c r="A8" s="688" t="s">
        <v>2288</v>
      </c>
      <c r="F8" s="681"/>
      <c r="G8" s="681"/>
    </row>
    <row r="9" spans="1:10" s="688" customFormat="1" ht="10.5">
      <c r="A9" s="2600" t="s">
        <v>1118</v>
      </c>
      <c r="B9" s="2600"/>
      <c r="C9" s="2600"/>
      <c r="D9" s="2600"/>
      <c r="E9" s="2600"/>
    </row>
    <row r="10" spans="1:10">
      <c r="A10" s="688" t="s">
        <v>473</v>
      </c>
      <c r="B10" s="891"/>
      <c r="C10" s="892"/>
      <c r="D10" s="840"/>
      <c r="E10" s="1452"/>
    </row>
    <row r="11" spans="1:10" ht="12" customHeight="1">
      <c r="B11" s="893"/>
      <c r="C11" s="894"/>
      <c r="D11" s="893"/>
      <c r="E11" s="1453"/>
      <c r="F11" s="893"/>
      <c r="G11" s="893"/>
      <c r="H11" s="895"/>
    </row>
    <row r="12" spans="1:10" hidden="1">
      <c r="A12" s="896" t="s">
        <v>474</v>
      </c>
      <c r="B12" s="889"/>
      <c r="C12" s="890"/>
      <c r="D12" s="889"/>
      <c r="E12" s="1454"/>
      <c r="F12" s="889"/>
      <c r="G12" s="836"/>
      <c r="H12" s="897" t="s">
        <v>208</v>
      </c>
    </row>
    <row r="13" spans="1:10" ht="21.75">
      <c r="A13" s="898" t="s">
        <v>611</v>
      </c>
      <c r="B13" s="898"/>
      <c r="C13" s="894"/>
      <c r="D13" s="898"/>
      <c r="E13" s="1455"/>
      <c r="F13" s="898"/>
      <c r="G13" s="899"/>
    </row>
    <row r="14" spans="1:10" s="857" customFormat="1">
      <c r="A14" s="2603" t="s">
        <v>2266</v>
      </c>
      <c r="B14" s="2604"/>
      <c r="C14" s="1530"/>
      <c r="F14" s="1531"/>
      <c r="G14" s="1531"/>
    </row>
    <row r="15" spans="1:10" ht="18">
      <c r="A15" s="900"/>
      <c r="B15" s="2632" t="s">
        <v>612</v>
      </c>
      <c r="C15" s="2632"/>
      <c r="D15" s="2632"/>
      <c r="E15" s="2632"/>
      <c r="F15" s="901"/>
      <c r="G15" s="901"/>
      <c r="H15" s="901"/>
      <c r="I15" s="901"/>
      <c r="J15" s="901"/>
    </row>
    <row r="16" spans="1:10" ht="14.25">
      <c r="A16" s="678"/>
      <c r="B16" s="2622" t="s">
        <v>258</v>
      </c>
      <c r="C16" s="2622"/>
      <c r="D16" s="2622"/>
      <c r="E16" s="2622"/>
      <c r="F16" s="2622"/>
      <c r="G16" s="2070"/>
      <c r="H16" s="2070"/>
      <c r="I16" s="2070"/>
      <c r="J16" s="2070"/>
    </row>
    <row r="17" spans="1:12" s="626" customFormat="1" ht="14.25" customHeight="1">
      <c r="A17" s="2619" t="s">
        <v>2229</v>
      </c>
      <c r="B17" s="2619"/>
      <c r="C17" s="2619"/>
      <c r="D17" s="2619"/>
      <c r="E17" s="2619"/>
      <c r="F17" s="2619"/>
      <c r="G17" s="2619"/>
      <c r="H17" s="2619"/>
      <c r="I17" s="2619"/>
      <c r="J17" s="2619"/>
      <c r="K17" s="688"/>
      <c r="L17" s="688"/>
    </row>
    <row r="18" spans="1:12" s="683" customFormat="1" ht="12.75" customHeight="1" thickBot="1">
      <c r="A18" s="2619"/>
      <c r="B18" s="2619"/>
      <c r="C18" s="2619"/>
      <c r="D18" s="2619"/>
      <c r="E18" s="2619"/>
      <c r="F18" s="2619"/>
      <c r="G18" s="2619"/>
      <c r="H18" s="2619"/>
      <c r="I18" s="2619"/>
      <c r="J18" s="2619"/>
    </row>
    <row r="19" spans="1:12" s="885" customFormat="1" ht="21.75" customHeight="1" thickBot="1">
      <c r="A19" s="693" t="s">
        <v>2186</v>
      </c>
      <c r="B19" s="908"/>
      <c r="C19" s="905"/>
      <c r="E19" s="1457"/>
      <c r="G19" s="908" t="s">
        <v>333</v>
      </c>
      <c r="H19" s="909">
        <v>8</v>
      </c>
      <c r="I19" s="910">
        <v>2</v>
      </c>
      <c r="J19" s="911">
        <v>3</v>
      </c>
    </row>
    <row r="20" spans="1:12" s="908" customFormat="1" ht="17.25" customHeight="1" thickBot="1">
      <c r="A20" s="693" t="s">
        <v>630</v>
      </c>
      <c r="C20" s="905"/>
      <c r="E20" s="1458"/>
      <c r="G20" s="908" t="s">
        <v>1178</v>
      </c>
    </row>
    <row r="21" spans="1:12" s="908" customFormat="1" ht="9.75" customHeight="1" thickBot="1">
      <c r="A21" s="693" t="s">
        <v>554</v>
      </c>
      <c r="C21" s="912"/>
      <c r="D21" s="913"/>
      <c r="E21" s="1458"/>
      <c r="G21" s="908" t="s">
        <v>555</v>
      </c>
    </row>
    <row r="22" spans="1:12" s="885" customFormat="1" ht="15.75" customHeight="1" thickBot="1">
      <c r="A22" s="693" t="s">
        <v>729</v>
      </c>
      <c r="B22" s="908"/>
      <c r="C22" s="905"/>
      <c r="E22" s="1457"/>
      <c r="G22" s="908" t="s">
        <v>944</v>
      </c>
      <c r="I22" s="914"/>
    </row>
    <row r="23" spans="1:12" s="885" customFormat="1" ht="12.75" customHeight="1">
      <c r="A23" s="693" t="s">
        <v>307</v>
      </c>
      <c r="B23" s="915"/>
      <c r="C23" s="916"/>
      <c r="E23" s="1457"/>
      <c r="F23" s="917"/>
      <c r="G23" s="908" t="s">
        <v>946</v>
      </c>
    </row>
    <row r="24" spans="1:12" s="885" customFormat="1" ht="15.75" customHeight="1" thickBot="1">
      <c r="A24" s="695" t="s">
        <v>306</v>
      </c>
      <c r="B24" s="906"/>
      <c r="C24" s="916"/>
      <c r="D24" s="918"/>
      <c r="E24" s="1459"/>
      <c r="G24" s="908" t="s">
        <v>233</v>
      </c>
      <c r="I24" s="917"/>
    </row>
    <row r="25" spans="1:12" s="917" customFormat="1" ht="15.75" customHeight="1" thickBot="1">
      <c r="A25" s="693" t="s">
        <v>116</v>
      </c>
      <c r="B25" s="908"/>
      <c r="C25" s="916"/>
      <c r="D25" s="919"/>
      <c r="E25" s="1457"/>
      <c r="G25" s="917" t="s">
        <v>1703</v>
      </c>
      <c r="H25" s="920"/>
      <c r="I25" s="921"/>
      <c r="J25" s="922"/>
    </row>
    <row r="26" spans="1:12" s="917" customFormat="1" ht="15" customHeight="1" thickBot="1">
      <c r="A26" s="693" t="s">
        <v>638</v>
      </c>
      <c r="B26" s="908"/>
      <c r="C26" s="916"/>
      <c r="E26" s="1460" t="s">
        <v>740</v>
      </c>
      <c r="G26" s="908" t="s">
        <v>419</v>
      </c>
      <c r="I26" s="885"/>
      <c r="J26" s="885"/>
    </row>
    <row r="27" spans="1:12" s="917" customFormat="1" ht="16.5" hidden="1" customHeight="1">
      <c r="A27" s="696"/>
      <c r="B27" s="885"/>
      <c r="C27" s="924"/>
      <c r="E27" s="1461"/>
      <c r="F27" s="885"/>
      <c r="G27" s="885"/>
    </row>
    <row r="28" spans="1:12" s="917" customFormat="1" ht="16.5" customHeight="1" thickBot="1">
      <c r="A28" s="696"/>
      <c r="B28" s="885"/>
      <c r="C28" s="924"/>
      <c r="E28" s="1461"/>
      <c r="F28" s="885"/>
      <c r="G28" s="885"/>
      <c r="H28" s="2621">
        <v>900272000457</v>
      </c>
      <c r="I28" s="2621"/>
      <c r="J28" s="2621"/>
    </row>
    <row r="29" spans="1:12" s="688" customFormat="1" ht="35.25" customHeight="1" thickBot="1">
      <c r="A29" s="711" t="s">
        <v>406</v>
      </c>
      <c r="B29" s="712" t="s">
        <v>639</v>
      </c>
      <c r="C29" s="713"/>
      <c r="D29" s="712" t="s">
        <v>422</v>
      </c>
      <c r="E29" s="1462"/>
      <c r="F29" s="2612" t="s">
        <v>362</v>
      </c>
      <c r="G29" s="2614" t="s">
        <v>363</v>
      </c>
      <c r="H29" s="2615"/>
      <c r="I29" s="2615"/>
      <c r="J29" s="2616"/>
    </row>
    <row r="30" spans="1:12" s="688" customFormat="1" ht="65.25" customHeight="1" thickBot="1">
      <c r="A30" s="715"/>
      <c r="B30" s="716" t="s">
        <v>349</v>
      </c>
      <c r="C30" s="717" t="s">
        <v>671</v>
      </c>
      <c r="D30" s="718" t="s">
        <v>796</v>
      </c>
      <c r="E30" s="1463" t="s">
        <v>971</v>
      </c>
      <c r="F30" s="2613"/>
      <c r="G30" s="718" t="s">
        <v>972</v>
      </c>
      <c r="H30" s="718" t="s">
        <v>973</v>
      </c>
      <c r="I30" s="718" t="s">
        <v>974</v>
      </c>
      <c r="J30" s="718" t="s">
        <v>975</v>
      </c>
    </row>
    <row r="31" spans="1:12" s="926" customFormat="1" ht="21" customHeight="1" thickBot="1">
      <c r="A31" s="720" t="s">
        <v>976</v>
      </c>
      <c r="B31" s="721" t="s">
        <v>977</v>
      </c>
      <c r="C31" s="722" t="s">
        <v>978</v>
      </c>
      <c r="D31" s="723" t="s">
        <v>739</v>
      </c>
      <c r="E31" s="1464" t="s">
        <v>740</v>
      </c>
      <c r="F31" s="723" t="s">
        <v>672</v>
      </c>
      <c r="G31" s="724">
        <v>4</v>
      </c>
      <c r="H31" s="725">
        <v>5</v>
      </c>
      <c r="I31" s="726">
        <v>6</v>
      </c>
      <c r="J31" s="725">
        <v>7</v>
      </c>
    </row>
    <row r="32" spans="1:12" s="829" customFormat="1" ht="27.75" thickBot="1">
      <c r="A32" s="927">
        <v>1100000</v>
      </c>
      <c r="B32" s="727" t="s">
        <v>1704</v>
      </c>
      <c r="C32" s="728" t="s">
        <v>358</v>
      </c>
      <c r="D32" s="842">
        <f t="shared" ref="D32:I32" si="0">D92</f>
        <v>0</v>
      </c>
      <c r="E32" s="1120">
        <f>E92+E35+E47</f>
        <v>0</v>
      </c>
      <c r="F32" s="842">
        <f>F92+F33+F43</f>
        <v>0</v>
      </c>
      <c r="G32" s="842">
        <f t="shared" si="0"/>
        <v>0</v>
      </c>
      <c r="H32" s="842">
        <f t="shared" si="0"/>
        <v>0</v>
      </c>
      <c r="I32" s="842">
        <f t="shared" si="0"/>
        <v>0</v>
      </c>
      <c r="J32" s="1120">
        <f>F32</f>
        <v>0</v>
      </c>
    </row>
    <row r="33" spans="1:10" s="688" customFormat="1" ht="55.5" hidden="1" customHeight="1">
      <c r="A33" s="927">
        <v>1110000</v>
      </c>
      <c r="B33" s="730" t="s">
        <v>1662</v>
      </c>
      <c r="C33" s="728" t="s">
        <v>358</v>
      </c>
      <c r="D33" s="843">
        <f>D34</f>
        <v>0</v>
      </c>
      <c r="E33" s="1138"/>
      <c r="F33" s="843">
        <f>F34</f>
        <v>0</v>
      </c>
      <c r="G33" s="843">
        <f>G34</f>
        <v>0</v>
      </c>
      <c r="H33" s="843">
        <f>H34</f>
        <v>0</v>
      </c>
      <c r="I33" s="843">
        <f>I34</f>
        <v>0</v>
      </c>
      <c r="J33" s="843">
        <f>J34</f>
        <v>0</v>
      </c>
    </row>
    <row r="34" spans="1:10" s="688" customFormat="1" ht="21.75" hidden="1" customHeight="1">
      <c r="A34" s="928">
        <v>1110000</v>
      </c>
      <c r="B34" s="733" t="s">
        <v>803</v>
      </c>
      <c r="C34" s="734" t="s">
        <v>358</v>
      </c>
      <c r="D34" s="844">
        <f>SUM(D35:D41)</f>
        <v>0</v>
      </c>
      <c r="E34" s="1465"/>
      <c r="F34" s="844">
        <f>SUM(F35:F41)</f>
        <v>0</v>
      </c>
      <c r="G34" s="844">
        <f>SUM(G35:G41)</f>
        <v>0</v>
      </c>
      <c r="H34" s="844">
        <f>SUM(H35:H41)</f>
        <v>0</v>
      </c>
      <c r="I34" s="844">
        <f>SUM(I35:I41)</f>
        <v>0</v>
      </c>
      <c r="J34" s="844">
        <f>SUM(J35:J41)</f>
        <v>0</v>
      </c>
    </row>
    <row r="35" spans="1:10" s="688" customFormat="1" ht="21.75" hidden="1" customHeight="1">
      <c r="A35" s="929">
        <v>1111000</v>
      </c>
      <c r="B35" s="737" t="s">
        <v>673</v>
      </c>
      <c r="C35" s="738" t="s">
        <v>804</v>
      </c>
      <c r="D35" s="1121">
        <v>0</v>
      </c>
      <c r="E35" s="1521">
        <v>0</v>
      </c>
      <c r="F35" s="1122">
        <f>D35+E35</f>
        <v>0</v>
      </c>
      <c r="G35" s="862">
        <v>0</v>
      </c>
      <c r="H35" s="862">
        <v>0</v>
      </c>
      <c r="I35" s="862">
        <v>0</v>
      </c>
      <c r="J35" s="862">
        <f>F35</f>
        <v>0</v>
      </c>
    </row>
    <row r="36" spans="1:10" s="688" customFormat="1" ht="25.5" hidden="1">
      <c r="A36" s="930">
        <v>1112000</v>
      </c>
      <c r="B36" s="741" t="s">
        <v>271</v>
      </c>
      <c r="C36" s="742" t="s">
        <v>805</v>
      </c>
      <c r="D36" s="860">
        <v>0</v>
      </c>
      <c r="E36" s="861"/>
      <c r="F36" s="861">
        <v>0</v>
      </c>
      <c r="G36" s="861">
        <v>0</v>
      </c>
      <c r="H36" s="861">
        <v>0</v>
      </c>
      <c r="I36" s="861">
        <v>0</v>
      </c>
      <c r="J36" s="860">
        <f>F36</f>
        <v>0</v>
      </c>
    </row>
    <row r="37" spans="1:10" s="688" customFormat="1" ht="25.5" hidden="1">
      <c r="A37" s="930">
        <v>1113000</v>
      </c>
      <c r="B37" s="741" t="s">
        <v>806</v>
      </c>
      <c r="C37" s="742" t="s">
        <v>807</v>
      </c>
      <c r="D37" s="860"/>
      <c r="E37" s="861"/>
      <c r="F37" s="861"/>
      <c r="G37" s="861"/>
      <c r="H37" s="861"/>
      <c r="I37" s="861"/>
      <c r="J37" s="970">
        <v>0</v>
      </c>
    </row>
    <row r="38" spans="1:10" s="688" customFormat="1" ht="38.25" hidden="1">
      <c r="A38" s="930">
        <v>1114000</v>
      </c>
      <c r="B38" s="741" t="s">
        <v>398</v>
      </c>
      <c r="C38" s="742" t="s">
        <v>399</v>
      </c>
      <c r="D38" s="860"/>
      <c r="E38" s="861"/>
      <c r="F38" s="861"/>
      <c r="G38" s="861"/>
      <c r="H38" s="861"/>
      <c r="I38" s="861"/>
      <c r="J38" s="970">
        <v>0</v>
      </c>
    </row>
    <row r="39" spans="1:10" s="688" customFormat="1" hidden="1">
      <c r="A39" s="930">
        <v>1115000</v>
      </c>
      <c r="B39" s="741" t="s">
        <v>615</v>
      </c>
      <c r="C39" s="742" t="s">
        <v>388</v>
      </c>
      <c r="D39" s="860"/>
      <c r="E39" s="861"/>
      <c r="F39" s="861"/>
      <c r="G39" s="861"/>
      <c r="H39" s="861"/>
      <c r="I39" s="861"/>
      <c r="J39" s="970">
        <v>0</v>
      </c>
    </row>
    <row r="40" spans="1:10" s="688" customFormat="1" ht="25.5" hidden="1">
      <c r="A40" s="930">
        <v>1116000</v>
      </c>
      <c r="B40" s="741" t="s">
        <v>1024</v>
      </c>
      <c r="C40" s="742" t="s">
        <v>389</v>
      </c>
      <c r="D40" s="860"/>
      <c r="E40" s="861"/>
      <c r="F40" s="861"/>
      <c r="G40" s="861"/>
      <c r="H40" s="861"/>
      <c r="I40" s="861"/>
      <c r="J40" s="970">
        <v>0</v>
      </c>
    </row>
    <row r="41" spans="1:10" s="688" customFormat="1" ht="13.5" hidden="1" thickBot="1">
      <c r="A41" s="932">
        <v>1117000</v>
      </c>
      <c r="B41" s="745" t="s">
        <v>640</v>
      </c>
      <c r="C41" s="746" t="s">
        <v>20</v>
      </c>
      <c r="D41" s="855">
        <v>0</v>
      </c>
      <c r="E41" s="856"/>
      <c r="F41" s="856">
        <f>D41</f>
        <v>0</v>
      </c>
      <c r="G41" s="856">
        <v>0</v>
      </c>
      <c r="H41" s="856">
        <v>0</v>
      </c>
      <c r="I41" s="856">
        <v>0</v>
      </c>
      <c r="J41" s="970">
        <f>F41</f>
        <v>0</v>
      </c>
    </row>
    <row r="42" spans="1:10" s="688" customFormat="1" ht="29.25" hidden="1" thickBot="1">
      <c r="A42" s="933">
        <v>1120000</v>
      </c>
      <c r="B42" s="749" t="s">
        <v>21</v>
      </c>
      <c r="C42" s="728" t="s">
        <v>358</v>
      </c>
      <c r="D42" s="849">
        <f>D43+D55+D66+D69+D51+D64</f>
        <v>0</v>
      </c>
      <c r="E42" s="1123"/>
      <c r="F42" s="1123">
        <f>F43+F55+F66+F69+F51+F64</f>
        <v>0</v>
      </c>
      <c r="G42" s="1123">
        <f>G43+G51+G55+G64+G66+G69</f>
        <v>0</v>
      </c>
      <c r="H42" s="1123">
        <f>H43+H51+H55+H64+H66+H69</f>
        <v>0</v>
      </c>
      <c r="I42" s="1123">
        <f>I43+I51+I55+I64+I66+I69</f>
        <v>0</v>
      </c>
      <c r="J42" s="970">
        <f>F42</f>
        <v>0</v>
      </c>
    </row>
    <row r="43" spans="1:10" s="688" customFormat="1" ht="14.25" hidden="1">
      <c r="A43" s="928">
        <v>1121000</v>
      </c>
      <c r="B43" s="751" t="s">
        <v>22</v>
      </c>
      <c r="C43" s="752"/>
      <c r="D43" s="850">
        <f>SUM(D44:D49)</f>
        <v>0</v>
      </c>
      <c r="E43" s="862">
        <v>0</v>
      </c>
      <c r="F43" s="862">
        <f>SUM(F44:F49)</f>
        <v>0</v>
      </c>
      <c r="G43" s="862">
        <f>SUM(G44:G49)</f>
        <v>0</v>
      </c>
      <c r="H43" s="862">
        <f>SUM(H44:H49)</f>
        <v>0</v>
      </c>
      <c r="I43" s="862">
        <f>SUM(I44:I49)</f>
        <v>0</v>
      </c>
      <c r="J43" s="970">
        <f>SUM(J44:J49)</f>
        <v>0</v>
      </c>
    </row>
    <row r="44" spans="1:10" s="688" customFormat="1" ht="25.5" hidden="1">
      <c r="A44" s="930">
        <v>1121100</v>
      </c>
      <c r="B44" s="753" t="s">
        <v>380</v>
      </c>
      <c r="C44" s="742" t="s">
        <v>381</v>
      </c>
      <c r="D44" s="860"/>
      <c r="E44" s="861"/>
      <c r="F44" s="861"/>
      <c r="G44" s="861"/>
      <c r="H44" s="861"/>
      <c r="I44" s="861"/>
      <c r="J44" s="970">
        <v>0</v>
      </c>
    </row>
    <row r="45" spans="1:10" s="688" customFormat="1" hidden="1">
      <c r="A45" s="930">
        <v>1121200</v>
      </c>
      <c r="B45" s="754" t="s">
        <v>1663</v>
      </c>
      <c r="C45" s="742" t="s">
        <v>383</v>
      </c>
      <c r="D45" s="860">
        <v>0</v>
      </c>
      <c r="E45" s="861">
        <v>0</v>
      </c>
      <c r="F45" s="861">
        <f>D45+E45</f>
        <v>0</v>
      </c>
      <c r="G45" s="861">
        <v>0</v>
      </c>
      <c r="H45" s="861">
        <v>0</v>
      </c>
      <c r="I45" s="861">
        <v>0</v>
      </c>
      <c r="J45" s="970">
        <f>F45</f>
        <v>0</v>
      </c>
    </row>
    <row r="46" spans="1:10" s="688" customFormat="1" hidden="1">
      <c r="A46" s="930">
        <v>1121300</v>
      </c>
      <c r="B46" s="753" t="s">
        <v>769</v>
      </c>
      <c r="C46" s="742" t="s">
        <v>384</v>
      </c>
      <c r="D46" s="860">
        <v>0</v>
      </c>
      <c r="E46" s="861">
        <v>0</v>
      </c>
      <c r="F46" s="861">
        <f>D46+E46</f>
        <v>0</v>
      </c>
      <c r="G46" s="861">
        <v>0</v>
      </c>
      <c r="H46" s="861">
        <v>0</v>
      </c>
      <c r="I46" s="861">
        <v>0</v>
      </c>
      <c r="J46" s="970">
        <f>F46</f>
        <v>0</v>
      </c>
    </row>
    <row r="47" spans="1:10" s="688" customFormat="1" ht="20.25" hidden="1" customHeight="1">
      <c r="A47" s="930">
        <v>1121400</v>
      </c>
      <c r="B47" s="753" t="s">
        <v>770</v>
      </c>
      <c r="C47" s="742" t="s">
        <v>385</v>
      </c>
      <c r="D47" s="860">
        <v>0</v>
      </c>
      <c r="E47" s="861">
        <v>0</v>
      </c>
      <c r="F47" s="861">
        <f>D47+E47</f>
        <v>0</v>
      </c>
      <c r="G47" s="861">
        <v>0</v>
      </c>
      <c r="H47" s="861">
        <v>0</v>
      </c>
      <c r="I47" s="861">
        <v>0</v>
      </c>
      <c r="J47" s="970">
        <f>F47</f>
        <v>0</v>
      </c>
    </row>
    <row r="48" spans="1:10" s="688" customFormat="1" hidden="1">
      <c r="A48" s="930">
        <v>1121500</v>
      </c>
      <c r="B48" s="753" t="s">
        <v>69</v>
      </c>
      <c r="C48" s="742" t="s">
        <v>386</v>
      </c>
      <c r="D48" s="850"/>
      <c r="E48" s="861"/>
      <c r="F48" s="861">
        <f>D48+E48</f>
        <v>0</v>
      </c>
      <c r="G48" s="862"/>
      <c r="H48" s="862"/>
      <c r="I48" s="862"/>
      <c r="J48" s="970">
        <v>0</v>
      </c>
    </row>
    <row r="49" spans="1:11" s="688" customFormat="1" hidden="1">
      <c r="A49" s="930">
        <v>1121600</v>
      </c>
      <c r="B49" s="1221" t="s">
        <v>70</v>
      </c>
      <c r="C49" s="742" t="s">
        <v>387</v>
      </c>
      <c r="D49" s="860">
        <v>0</v>
      </c>
      <c r="E49" s="861">
        <v>0</v>
      </c>
      <c r="F49" s="861">
        <f>D49+E49</f>
        <v>0</v>
      </c>
      <c r="G49" s="861">
        <v>0</v>
      </c>
      <c r="H49" s="861">
        <v>0</v>
      </c>
      <c r="I49" s="861">
        <v>0</v>
      </c>
      <c r="J49" s="970">
        <f>F49</f>
        <v>0</v>
      </c>
    </row>
    <row r="50" spans="1:11" s="688" customFormat="1" ht="13.5" hidden="1" thickBot="1">
      <c r="A50" s="934">
        <v>1121700</v>
      </c>
      <c r="B50" s="757" t="s">
        <v>71</v>
      </c>
      <c r="C50" s="746" t="s">
        <v>766</v>
      </c>
      <c r="D50" s="855"/>
      <c r="E50" s="856"/>
      <c r="F50" s="856"/>
      <c r="G50" s="856"/>
      <c r="H50" s="856"/>
      <c r="I50" s="856"/>
      <c r="J50" s="970">
        <v>0</v>
      </c>
    </row>
    <row r="51" spans="1:11" s="688" customFormat="1" ht="28.5" hidden="1">
      <c r="A51" s="928">
        <v>1122000</v>
      </c>
      <c r="B51" s="758" t="s">
        <v>767</v>
      </c>
      <c r="C51" s="734" t="s">
        <v>358</v>
      </c>
      <c r="D51" s="858">
        <f>D52</f>
        <v>0</v>
      </c>
      <c r="E51" s="859"/>
      <c r="F51" s="859">
        <f>F52</f>
        <v>0</v>
      </c>
      <c r="G51" s="859">
        <f>G52</f>
        <v>0</v>
      </c>
      <c r="H51" s="859">
        <f>H52</f>
        <v>0</v>
      </c>
      <c r="I51" s="859">
        <f>I52</f>
        <v>0</v>
      </c>
      <c r="J51" s="970">
        <f>J52</f>
        <v>0</v>
      </c>
    </row>
    <row r="52" spans="1:11" s="688" customFormat="1" hidden="1">
      <c r="A52" s="935">
        <v>1122100</v>
      </c>
      <c r="B52" s="753" t="s">
        <v>72</v>
      </c>
      <c r="C52" s="738" t="s">
        <v>768</v>
      </c>
      <c r="D52" s="860">
        <v>0</v>
      </c>
      <c r="E52" s="861"/>
      <c r="F52" s="861">
        <v>0</v>
      </c>
      <c r="G52" s="861">
        <v>0</v>
      </c>
      <c r="H52" s="861">
        <v>0</v>
      </c>
      <c r="I52" s="861">
        <v>0</v>
      </c>
      <c r="J52" s="970">
        <f>F52</f>
        <v>0</v>
      </c>
    </row>
    <row r="53" spans="1:11" s="688" customFormat="1" hidden="1">
      <c r="A53" s="935">
        <v>1122200</v>
      </c>
      <c r="B53" s="753" t="s">
        <v>487</v>
      </c>
      <c r="C53" s="742" t="s">
        <v>1021</v>
      </c>
      <c r="D53" s="860"/>
      <c r="E53" s="861"/>
      <c r="F53" s="861"/>
      <c r="G53" s="861"/>
      <c r="H53" s="861"/>
      <c r="I53" s="861"/>
      <c r="J53" s="970">
        <v>0</v>
      </c>
    </row>
    <row r="54" spans="1:11" s="688" customFormat="1" ht="13.5" hidden="1" thickBot="1">
      <c r="A54" s="933">
        <v>1122300</v>
      </c>
      <c r="B54" s="757" t="s">
        <v>148</v>
      </c>
      <c r="C54" s="746" t="s">
        <v>1022</v>
      </c>
      <c r="D54" s="855"/>
      <c r="E54" s="856"/>
      <c r="F54" s="856"/>
      <c r="G54" s="856"/>
      <c r="H54" s="856"/>
      <c r="I54" s="856"/>
      <c r="J54" s="970">
        <v>0</v>
      </c>
    </row>
    <row r="55" spans="1:11" s="688" customFormat="1" ht="28.5" hidden="1">
      <c r="A55" s="928">
        <v>1123000</v>
      </c>
      <c r="B55" s="758" t="s">
        <v>56</v>
      </c>
      <c r="C55" s="734" t="s">
        <v>358</v>
      </c>
      <c r="D55" s="858">
        <f>SUM(D56:D63)</f>
        <v>0</v>
      </c>
      <c r="E55" s="859"/>
      <c r="F55" s="859">
        <f>SUM(F56:F63)</f>
        <v>0</v>
      </c>
      <c r="G55" s="859">
        <f>SUM(G56:G63)</f>
        <v>0</v>
      </c>
      <c r="H55" s="859">
        <f>SUM(H56:H63)</f>
        <v>0</v>
      </c>
      <c r="I55" s="859">
        <f>SUM(I56:I63)</f>
        <v>0</v>
      </c>
      <c r="J55" s="970">
        <f>F55</f>
        <v>0</v>
      </c>
    </row>
    <row r="56" spans="1:11" s="688" customFormat="1" hidden="1">
      <c r="A56" s="935">
        <v>1123100</v>
      </c>
      <c r="B56" s="753" t="s">
        <v>149</v>
      </c>
      <c r="C56" s="738" t="s">
        <v>365</v>
      </c>
      <c r="D56" s="860"/>
      <c r="E56" s="861"/>
      <c r="F56" s="861"/>
      <c r="G56" s="861"/>
      <c r="H56" s="861"/>
      <c r="I56" s="861"/>
      <c r="J56" s="970">
        <f>F56</f>
        <v>0</v>
      </c>
    </row>
    <row r="57" spans="1:11" s="688" customFormat="1" hidden="1">
      <c r="A57" s="935">
        <v>1123200</v>
      </c>
      <c r="B57" s="753" t="s">
        <v>150</v>
      </c>
      <c r="C57" s="742" t="s">
        <v>366</v>
      </c>
      <c r="D57" s="860">
        <v>0</v>
      </c>
      <c r="E57" s="861"/>
      <c r="F57" s="861">
        <v>0</v>
      </c>
      <c r="G57" s="861">
        <v>0</v>
      </c>
      <c r="H57" s="861">
        <v>0</v>
      </c>
      <c r="I57" s="861">
        <v>0</v>
      </c>
      <c r="J57" s="970">
        <f>F57</f>
        <v>0</v>
      </c>
    </row>
    <row r="58" spans="1:11" s="688" customFormat="1" ht="25.5" hidden="1">
      <c r="A58" s="935">
        <v>1123300</v>
      </c>
      <c r="B58" s="753" t="s">
        <v>151</v>
      </c>
      <c r="C58" s="742" t="s">
        <v>367</v>
      </c>
      <c r="D58" s="860"/>
      <c r="E58" s="861"/>
      <c r="F58" s="861"/>
      <c r="G58" s="861"/>
      <c r="H58" s="861"/>
      <c r="I58" s="861"/>
      <c r="J58" s="970"/>
    </row>
    <row r="59" spans="1:11" s="688" customFormat="1" hidden="1">
      <c r="A59" s="935">
        <v>1123400</v>
      </c>
      <c r="B59" s="753" t="s">
        <v>556</v>
      </c>
      <c r="C59" s="742" t="s">
        <v>368</v>
      </c>
      <c r="D59" s="860">
        <v>0</v>
      </c>
      <c r="E59" s="861"/>
      <c r="F59" s="861">
        <v>0</v>
      </c>
      <c r="G59" s="861">
        <v>0</v>
      </c>
      <c r="H59" s="861">
        <v>0</v>
      </c>
      <c r="I59" s="861">
        <v>0</v>
      </c>
      <c r="J59" s="970">
        <f t="shared" ref="J59:J65" si="1">F59</f>
        <v>0</v>
      </c>
    </row>
    <row r="60" spans="1:11" s="688" customFormat="1" hidden="1">
      <c r="A60" s="935">
        <v>1123500</v>
      </c>
      <c r="B60" s="761" t="s">
        <v>557</v>
      </c>
      <c r="C60" s="762">
        <v>423500</v>
      </c>
      <c r="D60" s="860"/>
      <c r="E60" s="861"/>
      <c r="F60" s="861"/>
      <c r="G60" s="861"/>
      <c r="H60" s="861"/>
      <c r="I60" s="861"/>
      <c r="J60" s="970">
        <f t="shared" si="1"/>
        <v>0</v>
      </c>
    </row>
    <row r="61" spans="1:11" s="688" customFormat="1" hidden="1">
      <c r="A61" s="935">
        <v>1123600</v>
      </c>
      <c r="B61" s="753" t="s">
        <v>186</v>
      </c>
      <c r="C61" s="742" t="s">
        <v>369</v>
      </c>
      <c r="D61" s="860"/>
      <c r="E61" s="861"/>
      <c r="F61" s="861"/>
      <c r="G61" s="861"/>
      <c r="H61" s="861"/>
      <c r="I61" s="861"/>
      <c r="J61" s="970">
        <f t="shared" si="1"/>
        <v>0</v>
      </c>
    </row>
    <row r="62" spans="1:11" s="688" customFormat="1" hidden="1">
      <c r="A62" s="935">
        <v>1123700</v>
      </c>
      <c r="B62" s="753" t="s">
        <v>187</v>
      </c>
      <c r="C62" s="742" t="s">
        <v>370</v>
      </c>
      <c r="D62" s="860">
        <v>0</v>
      </c>
      <c r="E62" s="861"/>
      <c r="F62" s="861">
        <v>0</v>
      </c>
      <c r="G62" s="861">
        <v>0</v>
      </c>
      <c r="H62" s="861">
        <v>0</v>
      </c>
      <c r="I62" s="861">
        <v>0</v>
      </c>
      <c r="J62" s="970">
        <f t="shared" si="1"/>
        <v>0</v>
      </c>
    </row>
    <row r="63" spans="1:11" s="688" customFormat="1" ht="13.5" hidden="1" thickBot="1">
      <c r="A63" s="933">
        <v>1123800</v>
      </c>
      <c r="B63" s="757" t="s">
        <v>188</v>
      </c>
      <c r="C63" s="746" t="s">
        <v>371</v>
      </c>
      <c r="D63" s="855">
        <v>0</v>
      </c>
      <c r="E63" s="856">
        <v>0</v>
      </c>
      <c r="F63" s="856">
        <f>D63+E63</f>
        <v>0</v>
      </c>
      <c r="G63" s="856">
        <v>0</v>
      </c>
      <c r="H63" s="856">
        <v>0</v>
      </c>
      <c r="I63" s="856">
        <v>0</v>
      </c>
      <c r="J63" s="970">
        <f t="shared" si="1"/>
        <v>0</v>
      </c>
      <c r="K63" s="1001"/>
    </row>
    <row r="64" spans="1:11" s="688" customFormat="1" ht="28.5" hidden="1">
      <c r="A64" s="928">
        <v>1124000</v>
      </c>
      <c r="B64" s="758" t="s">
        <v>213</v>
      </c>
      <c r="C64" s="734" t="s">
        <v>358</v>
      </c>
      <c r="D64" s="858">
        <f>D65</f>
        <v>0</v>
      </c>
      <c r="E64" s="859"/>
      <c r="F64" s="859">
        <f>F65</f>
        <v>0</v>
      </c>
      <c r="G64" s="859">
        <f>G65</f>
        <v>0</v>
      </c>
      <c r="H64" s="859">
        <f>H65</f>
        <v>0</v>
      </c>
      <c r="I64" s="859">
        <f>I65</f>
        <v>0</v>
      </c>
      <c r="J64" s="970">
        <f t="shared" si="1"/>
        <v>0</v>
      </c>
    </row>
    <row r="65" spans="1:10" s="688" customFormat="1" ht="11.25" customHeight="1" thickBot="1">
      <c r="A65" s="933">
        <v>1124100</v>
      </c>
      <c r="B65" s="757" t="s">
        <v>189</v>
      </c>
      <c r="C65" s="746" t="s">
        <v>214</v>
      </c>
      <c r="D65" s="855">
        <v>0</v>
      </c>
      <c r="E65" s="856">
        <v>0</v>
      </c>
      <c r="F65" s="856">
        <f>D65+E65</f>
        <v>0</v>
      </c>
      <c r="G65" s="856">
        <v>0</v>
      </c>
      <c r="H65" s="856">
        <v>0</v>
      </c>
      <c r="I65" s="856">
        <v>0</v>
      </c>
      <c r="J65" s="970">
        <f t="shared" si="1"/>
        <v>0</v>
      </c>
    </row>
    <row r="66" spans="1:10" s="688" customFormat="1" ht="27" hidden="1" customHeight="1">
      <c r="A66" s="928">
        <v>1125000</v>
      </c>
      <c r="B66" s="758" t="s">
        <v>918</v>
      </c>
      <c r="C66" s="734" t="s">
        <v>358</v>
      </c>
      <c r="D66" s="858">
        <f>D67+D68</f>
        <v>0</v>
      </c>
      <c r="E66" s="859"/>
      <c r="F66" s="859">
        <f>F67+F68</f>
        <v>0</v>
      </c>
      <c r="G66" s="859">
        <f>G67+G68</f>
        <v>0</v>
      </c>
      <c r="H66" s="859">
        <f>H67+H68</f>
        <v>0</v>
      </c>
      <c r="I66" s="859">
        <f>I67+I68</f>
        <v>0</v>
      </c>
      <c r="J66" s="970">
        <f>J67+J68</f>
        <v>0</v>
      </c>
    </row>
    <row r="67" spans="1:10" s="688" customFormat="1" ht="25.5" hidden="1">
      <c r="A67" s="935">
        <v>1125100</v>
      </c>
      <c r="B67" s="753" t="s">
        <v>190</v>
      </c>
      <c r="C67" s="738" t="s">
        <v>919</v>
      </c>
      <c r="D67" s="860">
        <v>0</v>
      </c>
      <c r="E67" s="861">
        <v>0</v>
      </c>
      <c r="F67" s="861">
        <f>D67+E67</f>
        <v>0</v>
      </c>
      <c r="G67" s="861">
        <v>0</v>
      </c>
      <c r="H67" s="861">
        <v>0</v>
      </c>
      <c r="I67" s="861">
        <v>0</v>
      </c>
      <c r="J67" s="970">
        <f t="shared" ref="J67:J73" si="2">F67</f>
        <v>0</v>
      </c>
    </row>
    <row r="68" spans="1:10" s="688" customFormat="1" ht="26.25" hidden="1" thickBot="1">
      <c r="A68" s="933">
        <v>1125200</v>
      </c>
      <c r="B68" s="757" t="s">
        <v>703</v>
      </c>
      <c r="C68" s="746" t="s">
        <v>1031</v>
      </c>
      <c r="D68" s="855">
        <v>0</v>
      </c>
      <c r="E68" s="856">
        <v>0</v>
      </c>
      <c r="F68" s="856">
        <f>D68+E68</f>
        <v>0</v>
      </c>
      <c r="G68" s="856">
        <v>0</v>
      </c>
      <c r="H68" s="856">
        <v>0</v>
      </c>
      <c r="I68" s="856">
        <v>0</v>
      </c>
      <c r="J68" s="970">
        <f t="shared" si="2"/>
        <v>0</v>
      </c>
    </row>
    <row r="69" spans="1:10" s="688" customFormat="1" ht="14.25" hidden="1">
      <c r="A69" s="928">
        <v>1126000</v>
      </c>
      <c r="B69" s="758" t="s">
        <v>1032</v>
      </c>
      <c r="C69" s="734" t="s">
        <v>358</v>
      </c>
      <c r="D69" s="858">
        <f>SUM(D70:D77)</f>
        <v>0</v>
      </c>
      <c r="E69" s="859"/>
      <c r="F69" s="859">
        <f>SUM(F70:F77)</f>
        <v>0</v>
      </c>
      <c r="G69" s="859">
        <f>SUM(G70:G77)</f>
        <v>0</v>
      </c>
      <c r="H69" s="859">
        <f>SUM(H70:H77)</f>
        <v>0</v>
      </c>
      <c r="I69" s="859">
        <f>SUM(I70:I77)</f>
        <v>0</v>
      </c>
      <c r="J69" s="970">
        <f t="shared" si="2"/>
        <v>0</v>
      </c>
    </row>
    <row r="70" spans="1:10" s="688" customFormat="1" hidden="1">
      <c r="A70" s="928">
        <v>1126100</v>
      </c>
      <c r="B70" s="753" t="s">
        <v>983</v>
      </c>
      <c r="C70" s="738" t="s">
        <v>1033</v>
      </c>
      <c r="D70" s="860">
        <v>0</v>
      </c>
      <c r="E70" s="861"/>
      <c r="F70" s="861">
        <f>D70+E70</f>
        <v>0</v>
      </c>
      <c r="G70" s="861">
        <v>0</v>
      </c>
      <c r="H70" s="861">
        <v>0</v>
      </c>
      <c r="I70" s="861">
        <v>0</v>
      </c>
      <c r="J70" s="970">
        <f t="shared" si="2"/>
        <v>0</v>
      </c>
    </row>
    <row r="71" spans="1:10" s="688" customFormat="1" hidden="1">
      <c r="A71" s="928">
        <v>1126200</v>
      </c>
      <c r="B71" s="753" t="s">
        <v>984</v>
      </c>
      <c r="C71" s="742" t="s">
        <v>1034</v>
      </c>
      <c r="D71" s="860"/>
      <c r="E71" s="861"/>
      <c r="F71" s="861">
        <f t="shared" ref="F71:F77" si="3">D71+E71</f>
        <v>0</v>
      </c>
      <c r="G71" s="861"/>
      <c r="H71" s="861"/>
      <c r="I71" s="861"/>
      <c r="J71" s="970">
        <f t="shared" si="2"/>
        <v>0</v>
      </c>
    </row>
    <row r="72" spans="1:10" s="688" customFormat="1" hidden="1">
      <c r="A72" s="928">
        <v>1126300</v>
      </c>
      <c r="B72" s="753" t="s">
        <v>390</v>
      </c>
      <c r="C72" s="742" t="s">
        <v>391</v>
      </c>
      <c r="D72" s="860"/>
      <c r="E72" s="861"/>
      <c r="F72" s="861">
        <f t="shared" si="3"/>
        <v>0</v>
      </c>
      <c r="G72" s="861"/>
      <c r="H72" s="861"/>
      <c r="I72" s="861"/>
      <c r="J72" s="970">
        <f t="shared" si="2"/>
        <v>0</v>
      </c>
    </row>
    <row r="73" spans="1:10" s="688" customFormat="1" hidden="1">
      <c r="A73" s="930">
        <v>1126400</v>
      </c>
      <c r="B73" s="763" t="s">
        <v>985</v>
      </c>
      <c r="C73" s="742" t="s">
        <v>392</v>
      </c>
      <c r="D73" s="860">
        <v>0</v>
      </c>
      <c r="E73" s="861"/>
      <c r="F73" s="861">
        <f t="shared" si="3"/>
        <v>0</v>
      </c>
      <c r="G73" s="861">
        <v>0</v>
      </c>
      <c r="H73" s="861">
        <v>0</v>
      </c>
      <c r="I73" s="861">
        <v>0</v>
      </c>
      <c r="J73" s="970">
        <f t="shared" si="2"/>
        <v>0</v>
      </c>
    </row>
    <row r="74" spans="1:10" s="688" customFormat="1" ht="25.5" hidden="1">
      <c r="A74" s="932">
        <v>1126500</v>
      </c>
      <c r="B74" s="764" t="s">
        <v>943</v>
      </c>
      <c r="C74" s="742" t="s">
        <v>393</v>
      </c>
      <c r="D74" s="860"/>
      <c r="E74" s="861"/>
      <c r="F74" s="861">
        <f t="shared" si="3"/>
        <v>0</v>
      </c>
      <c r="G74" s="861"/>
      <c r="H74" s="861"/>
      <c r="I74" s="861"/>
      <c r="J74" s="970">
        <v>0</v>
      </c>
    </row>
    <row r="75" spans="1:10" s="688" customFormat="1" hidden="1">
      <c r="A75" s="930">
        <v>1126600</v>
      </c>
      <c r="B75" s="763" t="s">
        <v>229</v>
      </c>
      <c r="C75" s="742" t="s">
        <v>394</v>
      </c>
      <c r="D75" s="860"/>
      <c r="E75" s="861"/>
      <c r="F75" s="861">
        <f t="shared" si="3"/>
        <v>0</v>
      </c>
      <c r="G75" s="861"/>
      <c r="H75" s="861"/>
      <c r="I75" s="861"/>
      <c r="J75" s="970">
        <f>F75</f>
        <v>0</v>
      </c>
    </row>
    <row r="76" spans="1:10" s="688" customFormat="1" hidden="1">
      <c r="A76" s="930">
        <v>1126700</v>
      </c>
      <c r="B76" s="763" t="s">
        <v>230</v>
      </c>
      <c r="C76" s="742" t="s">
        <v>395</v>
      </c>
      <c r="D76" s="860">
        <v>0</v>
      </c>
      <c r="E76" s="861">
        <v>0</v>
      </c>
      <c r="F76" s="861">
        <f t="shared" si="3"/>
        <v>0</v>
      </c>
      <c r="G76" s="861">
        <v>0</v>
      </c>
      <c r="H76" s="861">
        <v>0</v>
      </c>
      <c r="I76" s="861">
        <v>0</v>
      </c>
      <c r="J76" s="970">
        <f>F76</f>
        <v>0</v>
      </c>
    </row>
    <row r="77" spans="1:10" s="688" customFormat="1" ht="13.5" hidden="1" thickBot="1">
      <c r="A77" s="934">
        <v>1126800</v>
      </c>
      <c r="B77" s="765" t="s">
        <v>480</v>
      </c>
      <c r="C77" s="746" t="s">
        <v>396</v>
      </c>
      <c r="D77" s="855">
        <v>0</v>
      </c>
      <c r="E77" s="856">
        <v>0</v>
      </c>
      <c r="F77" s="861">
        <f t="shared" si="3"/>
        <v>0</v>
      </c>
      <c r="G77" s="856">
        <v>0</v>
      </c>
      <c r="H77" s="856">
        <v>0</v>
      </c>
      <c r="I77" s="856">
        <v>0</v>
      </c>
      <c r="J77" s="970">
        <f>F77</f>
        <v>0</v>
      </c>
    </row>
    <row r="78" spans="1:10" s="688" customFormat="1" ht="14.25" hidden="1">
      <c r="A78" s="936">
        <v>1130000</v>
      </c>
      <c r="B78" s="767" t="s">
        <v>294</v>
      </c>
      <c r="C78" s="734" t="s">
        <v>358</v>
      </c>
      <c r="D78" s="858">
        <v>0</v>
      </c>
      <c r="E78" s="859"/>
      <c r="F78" s="859">
        <f>F138</f>
        <v>0</v>
      </c>
      <c r="G78" s="859">
        <v>0</v>
      </c>
      <c r="H78" s="859">
        <v>0</v>
      </c>
      <c r="I78" s="859">
        <f>I138</f>
        <v>0</v>
      </c>
      <c r="J78" s="970">
        <f>J138</f>
        <v>0</v>
      </c>
    </row>
    <row r="79" spans="1:10" s="688" customFormat="1" hidden="1">
      <c r="A79" s="936">
        <v>1130100</v>
      </c>
      <c r="B79" s="763" t="s">
        <v>481</v>
      </c>
      <c r="C79" s="738" t="s">
        <v>295</v>
      </c>
      <c r="D79" s="860"/>
      <c r="E79" s="861"/>
      <c r="F79" s="861"/>
      <c r="G79" s="861"/>
      <c r="H79" s="861"/>
      <c r="I79" s="861"/>
      <c r="J79" s="970">
        <v>0</v>
      </c>
    </row>
    <row r="80" spans="1:10" s="688" customFormat="1" hidden="1">
      <c r="A80" s="936">
        <v>1130200</v>
      </c>
      <c r="B80" s="763" t="s">
        <v>482</v>
      </c>
      <c r="C80" s="742" t="s">
        <v>296</v>
      </c>
      <c r="D80" s="860"/>
      <c r="E80" s="861"/>
      <c r="F80" s="861"/>
      <c r="G80" s="861"/>
      <c r="H80" s="861"/>
      <c r="I80" s="861"/>
      <c r="J80" s="970">
        <v>0</v>
      </c>
    </row>
    <row r="81" spans="1:10" s="688" customFormat="1" hidden="1">
      <c r="A81" s="936">
        <v>1130300</v>
      </c>
      <c r="B81" s="763" t="s">
        <v>483</v>
      </c>
      <c r="C81" s="742" t="s">
        <v>297</v>
      </c>
      <c r="D81" s="860"/>
      <c r="E81" s="861"/>
      <c r="F81" s="861"/>
      <c r="G81" s="861"/>
      <c r="H81" s="861"/>
      <c r="I81" s="861"/>
      <c r="J81" s="970">
        <v>0</v>
      </c>
    </row>
    <row r="82" spans="1:10" s="688" customFormat="1" hidden="1">
      <c r="A82" s="936">
        <v>1130400</v>
      </c>
      <c r="B82" s="768" t="s">
        <v>484</v>
      </c>
      <c r="C82" s="769" t="s">
        <v>298</v>
      </c>
      <c r="D82" s="850"/>
      <c r="E82" s="862"/>
      <c r="F82" s="862"/>
      <c r="G82" s="862"/>
      <c r="H82" s="862"/>
      <c r="I82" s="862"/>
      <c r="J82" s="970">
        <v>0</v>
      </c>
    </row>
    <row r="83" spans="1:10" s="688" customFormat="1" ht="14.25" hidden="1">
      <c r="A83" s="930">
        <v>1131000</v>
      </c>
      <c r="B83" s="770" t="s">
        <v>299</v>
      </c>
      <c r="C83" s="771" t="s">
        <v>358</v>
      </c>
      <c r="D83" s="860"/>
      <c r="E83" s="861"/>
      <c r="F83" s="861"/>
      <c r="G83" s="861"/>
      <c r="H83" s="861"/>
      <c r="I83" s="861"/>
      <c r="J83" s="970">
        <v>0</v>
      </c>
    </row>
    <row r="84" spans="1:10" s="688" customFormat="1" ht="25.5" hidden="1">
      <c r="A84" s="930">
        <v>1131100</v>
      </c>
      <c r="B84" s="763" t="s">
        <v>588</v>
      </c>
      <c r="C84" s="738" t="s">
        <v>300</v>
      </c>
      <c r="D84" s="860"/>
      <c r="E84" s="861"/>
      <c r="F84" s="861"/>
      <c r="G84" s="861"/>
      <c r="H84" s="861"/>
      <c r="I84" s="861"/>
      <c r="J84" s="970">
        <v>0</v>
      </c>
    </row>
    <row r="85" spans="1:10" s="688" customFormat="1" hidden="1">
      <c r="A85" s="930">
        <v>1131200</v>
      </c>
      <c r="B85" s="763" t="s">
        <v>589</v>
      </c>
      <c r="C85" s="742" t="s">
        <v>301</v>
      </c>
      <c r="D85" s="860"/>
      <c r="E85" s="861"/>
      <c r="F85" s="861"/>
      <c r="G85" s="861"/>
      <c r="H85" s="861"/>
      <c r="I85" s="861"/>
      <c r="J85" s="970">
        <v>0</v>
      </c>
    </row>
    <row r="86" spans="1:10" s="688" customFormat="1" ht="13.5" hidden="1" thickBot="1">
      <c r="A86" s="930">
        <v>1131300</v>
      </c>
      <c r="B86" s="765" t="s">
        <v>590</v>
      </c>
      <c r="C86" s="746" t="s">
        <v>302</v>
      </c>
      <c r="D86" s="855"/>
      <c r="E86" s="856"/>
      <c r="F86" s="856"/>
      <c r="G86" s="856"/>
      <c r="H86" s="856"/>
      <c r="I86" s="856"/>
      <c r="J86" s="970">
        <v>0</v>
      </c>
    </row>
    <row r="87" spans="1:10" s="688" customFormat="1" ht="14.25" hidden="1">
      <c r="A87" s="937">
        <v>1140000</v>
      </c>
      <c r="B87" s="767" t="s">
        <v>303</v>
      </c>
      <c r="C87" s="734" t="s">
        <v>358</v>
      </c>
      <c r="D87" s="858">
        <v>0</v>
      </c>
      <c r="E87" s="859"/>
      <c r="F87" s="859">
        <v>0</v>
      </c>
      <c r="G87" s="859">
        <v>0</v>
      </c>
      <c r="H87" s="859">
        <v>0</v>
      </c>
      <c r="I87" s="859">
        <v>0</v>
      </c>
      <c r="J87" s="970">
        <v>0</v>
      </c>
    </row>
    <row r="88" spans="1:10" s="688" customFormat="1" ht="25.5" hidden="1">
      <c r="A88" s="937">
        <v>1141000</v>
      </c>
      <c r="B88" s="763" t="s">
        <v>304</v>
      </c>
      <c r="C88" s="738" t="s">
        <v>1003</v>
      </c>
      <c r="D88" s="860"/>
      <c r="E88" s="861"/>
      <c r="F88" s="861"/>
      <c r="G88" s="861"/>
      <c r="H88" s="861"/>
      <c r="I88" s="861"/>
      <c r="J88" s="970">
        <v>0</v>
      </c>
    </row>
    <row r="89" spans="1:10" s="688" customFormat="1" ht="25.5" hidden="1">
      <c r="A89" s="937">
        <v>1142000</v>
      </c>
      <c r="B89" s="763" t="s">
        <v>42</v>
      </c>
      <c r="C89" s="742" t="s">
        <v>43</v>
      </c>
      <c r="D89" s="860"/>
      <c r="E89" s="861"/>
      <c r="F89" s="861"/>
      <c r="G89" s="861"/>
      <c r="H89" s="861"/>
      <c r="I89" s="861"/>
      <c r="J89" s="970">
        <v>0</v>
      </c>
    </row>
    <row r="90" spans="1:10" s="688" customFormat="1" ht="25.5" hidden="1">
      <c r="A90" s="937">
        <v>1143000</v>
      </c>
      <c r="B90" s="763" t="s">
        <v>44</v>
      </c>
      <c r="C90" s="742" t="s">
        <v>45</v>
      </c>
      <c r="D90" s="860"/>
      <c r="E90" s="861"/>
      <c r="F90" s="861"/>
      <c r="G90" s="861"/>
      <c r="H90" s="861"/>
      <c r="I90" s="861"/>
      <c r="J90" s="970">
        <v>0</v>
      </c>
    </row>
    <row r="91" spans="1:10" s="688" customFormat="1" ht="26.25" hidden="1" thickBot="1">
      <c r="A91" s="933">
        <v>1144000</v>
      </c>
      <c r="B91" s="765" t="s">
        <v>46</v>
      </c>
      <c r="C91" s="746" t="s">
        <v>439</v>
      </c>
      <c r="D91" s="855"/>
      <c r="E91" s="856"/>
      <c r="F91" s="856"/>
      <c r="G91" s="856"/>
      <c r="H91" s="856"/>
      <c r="I91" s="856"/>
      <c r="J91" s="970">
        <v>0</v>
      </c>
    </row>
    <row r="92" spans="1:10" s="688" customFormat="1" ht="27" hidden="1" customHeight="1">
      <c r="A92" s="938">
        <v>1150000</v>
      </c>
      <c r="B92" s="939" t="s">
        <v>730</v>
      </c>
      <c r="C92" s="734" t="s">
        <v>358</v>
      </c>
      <c r="D92" s="858">
        <f>D99</f>
        <v>0</v>
      </c>
      <c r="E92" s="859">
        <f>E99</f>
        <v>0</v>
      </c>
      <c r="F92" s="859">
        <f>F99</f>
        <v>0</v>
      </c>
      <c r="G92" s="859">
        <f>G105</f>
        <v>0</v>
      </c>
      <c r="H92" s="859">
        <f>H105</f>
        <v>0</v>
      </c>
      <c r="I92" s="859">
        <f>I105</f>
        <v>0</v>
      </c>
      <c r="J92" s="970">
        <f>J99</f>
        <v>0</v>
      </c>
    </row>
    <row r="93" spans="1:10" s="688" customFormat="1" ht="25.5" hidden="1">
      <c r="A93" s="940">
        <v>1151000</v>
      </c>
      <c r="B93" s="941" t="s">
        <v>681</v>
      </c>
      <c r="C93" s="734" t="s">
        <v>358</v>
      </c>
      <c r="D93" s="863">
        <v>0</v>
      </c>
      <c r="E93" s="864"/>
      <c r="F93" s="864">
        <v>0</v>
      </c>
      <c r="G93" s="864">
        <v>0</v>
      </c>
      <c r="H93" s="864">
        <v>0</v>
      </c>
      <c r="I93" s="864">
        <v>0</v>
      </c>
      <c r="J93" s="970">
        <v>0</v>
      </c>
    </row>
    <row r="94" spans="1:10" s="688" customFormat="1" ht="25.5" hidden="1">
      <c r="A94" s="940">
        <v>1151100</v>
      </c>
      <c r="B94" s="943" t="s">
        <v>265</v>
      </c>
      <c r="C94" s="944">
        <v>461100</v>
      </c>
      <c r="D94" s="863"/>
      <c r="E94" s="864"/>
      <c r="F94" s="864"/>
      <c r="G94" s="864"/>
      <c r="H94" s="864"/>
      <c r="I94" s="864"/>
      <c r="J94" s="970">
        <v>0</v>
      </c>
    </row>
    <row r="95" spans="1:10" s="688" customFormat="1" ht="25.5" hidden="1">
      <c r="A95" s="940">
        <v>1151200</v>
      </c>
      <c r="B95" s="943" t="s">
        <v>637</v>
      </c>
      <c r="C95" s="944">
        <v>461200</v>
      </c>
      <c r="D95" s="863"/>
      <c r="E95" s="864"/>
      <c r="F95" s="864"/>
      <c r="G95" s="864"/>
      <c r="H95" s="864"/>
      <c r="I95" s="864"/>
      <c r="J95" s="970">
        <v>0</v>
      </c>
    </row>
    <row r="96" spans="1:10" s="688" customFormat="1" ht="25.5" hidden="1">
      <c r="A96" s="940">
        <v>1152000</v>
      </c>
      <c r="B96" s="945" t="s">
        <v>518</v>
      </c>
      <c r="C96" s="946" t="s">
        <v>358</v>
      </c>
      <c r="D96" s="947">
        <v>0</v>
      </c>
      <c r="E96" s="1124"/>
      <c r="F96" s="1124">
        <v>0</v>
      </c>
      <c r="G96" s="1124">
        <v>0</v>
      </c>
      <c r="H96" s="1124">
        <v>0</v>
      </c>
      <c r="I96" s="1124">
        <v>0</v>
      </c>
      <c r="J96" s="970">
        <v>0</v>
      </c>
    </row>
    <row r="97" spans="1:10" s="688" customFormat="1" ht="25.5" hidden="1">
      <c r="A97" s="940">
        <v>1152100</v>
      </c>
      <c r="B97" s="948" t="s">
        <v>541</v>
      </c>
      <c r="C97" s="944">
        <v>462100</v>
      </c>
      <c r="D97" s="860"/>
      <c r="E97" s="861"/>
      <c r="F97" s="861"/>
      <c r="G97" s="861"/>
      <c r="H97" s="861"/>
      <c r="I97" s="861"/>
      <c r="J97" s="970">
        <v>0</v>
      </c>
    </row>
    <row r="98" spans="1:10" s="688" customFormat="1" ht="26.25" hidden="1" thickBot="1">
      <c r="A98" s="950">
        <v>1152200</v>
      </c>
      <c r="B98" s="951" t="s">
        <v>759</v>
      </c>
      <c r="C98" s="952">
        <v>462200</v>
      </c>
      <c r="D98" s="855"/>
      <c r="E98" s="856"/>
      <c r="F98" s="856"/>
      <c r="G98" s="856"/>
      <c r="H98" s="856"/>
      <c r="I98" s="856"/>
      <c r="J98" s="970">
        <v>0</v>
      </c>
    </row>
    <row r="99" spans="1:10" s="688" customFormat="1" ht="25.5" hidden="1">
      <c r="A99" s="938">
        <v>1153000</v>
      </c>
      <c r="B99" s="954" t="s">
        <v>760</v>
      </c>
      <c r="C99" s="955" t="s">
        <v>358</v>
      </c>
      <c r="D99" s="956">
        <f t="shared" ref="D99:J99" si="4">D105</f>
        <v>0</v>
      </c>
      <c r="E99" s="1125">
        <f t="shared" si="4"/>
        <v>0</v>
      </c>
      <c r="F99" s="1125">
        <f t="shared" si="4"/>
        <v>0</v>
      </c>
      <c r="G99" s="1125">
        <f t="shared" si="4"/>
        <v>0</v>
      </c>
      <c r="H99" s="1125">
        <f t="shared" si="4"/>
        <v>0</v>
      </c>
      <c r="I99" s="1125">
        <f t="shared" si="4"/>
        <v>0</v>
      </c>
      <c r="J99" s="970">
        <f t="shared" si="4"/>
        <v>0</v>
      </c>
    </row>
    <row r="100" spans="1:10" s="688" customFormat="1" ht="0.75" hidden="1" customHeight="1">
      <c r="A100" s="940">
        <v>1153100</v>
      </c>
      <c r="B100" s="948" t="s">
        <v>761</v>
      </c>
      <c r="C100" s="944">
        <v>463100</v>
      </c>
      <c r="D100" s="947"/>
      <c r="E100" s="1124"/>
      <c r="F100" s="1124"/>
      <c r="G100" s="1124"/>
      <c r="H100" s="1124"/>
      <c r="I100" s="1124"/>
      <c r="J100" s="970">
        <v>0</v>
      </c>
    </row>
    <row r="101" spans="1:10" s="688" customFormat="1" hidden="1">
      <c r="A101" s="940">
        <v>1153200</v>
      </c>
      <c r="B101" s="948" t="s">
        <v>101</v>
      </c>
      <c r="C101" s="944">
        <v>463200</v>
      </c>
      <c r="D101" s="947"/>
      <c r="E101" s="1124"/>
      <c r="F101" s="1124"/>
      <c r="G101" s="1124"/>
      <c r="H101" s="1124"/>
      <c r="I101" s="1124"/>
      <c r="J101" s="970">
        <v>0</v>
      </c>
    </row>
    <row r="102" spans="1:10" s="688" customFormat="1" ht="38.25" hidden="1">
      <c r="A102" s="940">
        <v>1153300</v>
      </c>
      <c r="B102" s="948" t="s">
        <v>501</v>
      </c>
      <c r="C102" s="944">
        <v>463300</v>
      </c>
      <c r="D102" s="947"/>
      <c r="E102" s="1124"/>
      <c r="F102" s="1124"/>
      <c r="G102" s="1124"/>
      <c r="H102" s="1124"/>
      <c r="I102" s="1124"/>
      <c r="J102" s="970">
        <v>0</v>
      </c>
    </row>
    <row r="103" spans="1:10" s="688" customFormat="1" ht="25.5" hidden="1">
      <c r="A103" s="940">
        <v>1153400</v>
      </c>
      <c r="B103" s="948" t="s">
        <v>502</v>
      </c>
      <c r="C103" s="944">
        <v>463400</v>
      </c>
      <c r="D103" s="947"/>
      <c r="E103" s="1124"/>
      <c r="F103" s="1124"/>
      <c r="G103" s="1124"/>
      <c r="H103" s="1124"/>
      <c r="I103" s="1124"/>
      <c r="J103" s="970">
        <v>0</v>
      </c>
    </row>
    <row r="104" spans="1:10" s="688" customFormat="1" ht="27" hidden="1" customHeight="1">
      <c r="A104" s="940">
        <v>1153500</v>
      </c>
      <c r="B104" s="1786" t="s">
        <v>503</v>
      </c>
      <c r="C104" s="762">
        <v>463500</v>
      </c>
      <c r="D104" s="947"/>
      <c r="E104" s="1124"/>
      <c r="F104" s="1124"/>
      <c r="G104" s="1124"/>
      <c r="H104" s="1124"/>
      <c r="I104" s="1124"/>
      <c r="J104" s="1209">
        <v>0</v>
      </c>
    </row>
    <row r="105" spans="1:10" s="688" customFormat="1" ht="37.5" hidden="1" customHeight="1">
      <c r="A105" s="940">
        <v>1153700</v>
      </c>
      <c r="B105" s="957" t="s">
        <v>504</v>
      </c>
      <c r="C105" s="762">
        <v>463700</v>
      </c>
      <c r="D105" s="947">
        <v>0</v>
      </c>
      <c r="E105" s="1124">
        <v>0</v>
      </c>
      <c r="F105" s="1124">
        <f>D105+E105</f>
        <v>0</v>
      </c>
      <c r="G105" s="1124"/>
      <c r="H105" s="1124"/>
      <c r="I105" s="1124"/>
      <c r="J105" s="970">
        <f>F105</f>
        <v>0</v>
      </c>
    </row>
    <row r="106" spans="1:10" s="688" customFormat="1" ht="38.25" hidden="1">
      <c r="A106" s="940">
        <v>1153800</v>
      </c>
      <c r="B106" s="957" t="s">
        <v>995</v>
      </c>
      <c r="C106" s="944">
        <v>463800</v>
      </c>
      <c r="D106" s="947"/>
      <c r="E106" s="1124"/>
      <c r="F106" s="1124"/>
      <c r="G106" s="1124"/>
      <c r="H106" s="1124"/>
      <c r="I106" s="1124"/>
      <c r="J106" s="970">
        <v>0</v>
      </c>
    </row>
    <row r="107" spans="1:10" s="688" customFormat="1" hidden="1">
      <c r="A107" s="940">
        <v>1153900</v>
      </c>
      <c r="B107" s="957" t="s">
        <v>996</v>
      </c>
      <c r="C107" s="944">
        <v>463900</v>
      </c>
      <c r="D107" s="947"/>
      <c r="E107" s="1124"/>
      <c r="F107" s="1124"/>
      <c r="G107" s="1124"/>
      <c r="H107" s="1124"/>
      <c r="I107" s="1124"/>
      <c r="J107" s="970">
        <v>0</v>
      </c>
    </row>
    <row r="108" spans="1:10" s="688" customFormat="1" ht="25.5" hidden="1">
      <c r="A108" s="940">
        <v>1154000</v>
      </c>
      <c r="B108" s="958" t="s">
        <v>997</v>
      </c>
      <c r="C108" s="946" t="s">
        <v>358</v>
      </c>
      <c r="D108" s="947">
        <v>0</v>
      </c>
      <c r="E108" s="1124"/>
      <c r="F108" s="1124">
        <v>0</v>
      </c>
      <c r="G108" s="1124">
        <v>0</v>
      </c>
      <c r="H108" s="1124">
        <v>0</v>
      </c>
      <c r="I108" s="1124">
        <v>0</v>
      </c>
      <c r="J108" s="970">
        <v>0</v>
      </c>
    </row>
    <row r="109" spans="1:10" s="688" customFormat="1" ht="25.5" hidden="1">
      <c r="A109" s="940">
        <v>1154100</v>
      </c>
      <c r="B109" s="957" t="s">
        <v>210</v>
      </c>
      <c r="C109" s="944">
        <v>465100</v>
      </c>
      <c r="D109" s="959"/>
      <c r="E109" s="1126"/>
      <c r="F109" s="1126"/>
      <c r="G109" s="1126"/>
      <c r="H109" s="1126"/>
      <c r="I109" s="1126"/>
      <c r="J109" s="970">
        <v>0</v>
      </c>
    </row>
    <row r="110" spans="1:10" s="688" customFormat="1" hidden="1">
      <c r="A110" s="940">
        <v>1154200</v>
      </c>
      <c r="B110" s="957" t="s">
        <v>211</v>
      </c>
      <c r="C110" s="944">
        <v>465200</v>
      </c>
      <c r="D110" s="959"/>
      <c r="E110" s="1126"/>
      <c r="F110" s="1126"/>
      <c r="G110" s="1126"/>
      <c r="H110" s="1126"/>
      <c r="I110" s="1126"/>
      <c r="J110" s="970">
        <v>0</v>
      </c>
    </row>
    <row r="111" spans="1:10" s="688" customFormat="1" hidden="1">
      <c r="A111" s="940">
        <v>1154300</v>
      </c>
      <c r="B111" s="957" t="s">
        <v>212</v>
      </c>
      <c r="C111" s="944">
        <v>465300</v>
      </c>
      <c r="D111" s="959"/>
      <c r="E111" s="1126"/>
      <c r="F111" s="1126"/>
      <c r="G111" s="1126"/>
      <c r="H111" s="1126"/>
      <c r="I111" s="1126"/>
      <c r="J111" s="970">
        <v>0</v>
      </c>
    </row>
    <row r="112" spans="1:10" s="688" customFormat="1" ht="38.25" hidden="1">
      <c r="A112" s="940">
        <v>1154500</v>
      </c>
      <c r="B112" s="957" t="s">
        <v>67</v>
      </c>
      <c r="C112" s="944">
        <v>465500</v>
      </c>
      <c r="D112" s="959"/>
      <c r="E112" s="1126"/>
      <c r="F112" s="1126"/>
      <c r="G112" s="1126"/>
      <c r="H112" s="1126"/>
      <c r="I112" s="1126"/>
      <c r="J112" s="970">
        <v>0</v>
      </c>
    </row>
    <row r="113" spans="1:10" s="688" customFormat="1" ht="38.25" hidden="1">
      <c r="A113" s="940">
        <v>1154600</v>
      </c>
      <c r="B113" s="957" t="s">
        <v>68</v>
      </c>
      <c r="C113" s="944">
        <v>465600</v>
      </c>
      <c r="D113" s="860"/>
      <c r="E113" s="861"/>
      <c r="F113" s="861"/>
      <c r="G113" s="861"/>
      <c r="H113" s="861"/>
      <c r="I113" s="861"/>
      <c r="J113" s="970">
        <v>0</v>
      </c>
    </row>
    <row r="114" spans="1:10" s="688" customFormat="1" ht="10.5" hidden="1" customHeight="1" thickBot="1">
      <c r="A114" s="950">
        <v>1154700</v>
      </c>
      <c r="B114" s="962" t="s">
        <v>78</v>
      </c>
      <c r="C114" s="746" t="s">
        <v>79</v>
      </c>
      <c r="D114" s="855"/>
      <c r="E114" s="856"/>
      <c r="F114" s="856"/>
      <c r="G114" s="856"/>
      <c r="H114" s="856"/>
      <c r="I114" s="856"/>
      <c r="J114" s="970">
        <v>0</v>
      </c>
    </row>
    <row r="115" spans="1:10" s="688" customFormat="1" ht="25.5" hidden="1">
      <c r="A115" s="963">
        <v>1160000</v>
      </c>
      <c r="B115" s="780" t="s">
        <v>80</v>
      </c>
      <c r="C115" s="734" t="s">
        <v>358</v>
      </c>
      <c r="D115" s="858">
        <v>0</v>
      </c>
      <c r="E115" s="859"/>
      <c r="F115" s="859">
        <v>0</v>
      </c>
      <c r="G115" s="859">
        <v>0</v>
      </c>
      <c r="H115" s="859">
        <v>0</v>
      </c>
      <c r="I115" s="859">
        <v>0</v>
      </c>
      <c r="J115" s="970">
        <v>0</v>
      </c>
    </row>
    <row r="116" spans="1:10" s="688" customFormat="1" hidden="1">
      <c r="A116" s="935">
        <v>1161000</v>
      </c>
      <c r="B116" s="782" t="s">
        <v>81</v>
      </c>
      <c r="C116" s="783" t="s">
        <v>358</v>
      </c>
      <c r="D116" s="860">
        <v>0</v>
      </c>
      <c r="E116" s="861"/>
      <c r="F116" s="861">
        <v>0</v>
      </c>
      <c r="G116" s="861">
        <v>0</v>
      </c>
      <c r="H116" s="861">
        <v>0</v>
      </c>
      <c r="I116" s="861">
        <v>0</v>
      </c>
      <c r="J116" s="970">
        <v>0</v>
      </c>
    </row>
    <row r="117" spans="1:10" s="688" customFormat="1" ht="25.5" hidden="1">
      <c r="A117" s="935">
        <v>1161100</v>
      </c>
      <c r="B117" s="741" t="s">
        <v>1705</v>
      </c>
      <c r="C117" s="762">
        <v>471100</v>
      </c>
      <c r="D117" s="860"/>
      <c r="E117" s="861"/>
      <c r="F117" s="861"/>
      <c r="G117" s="861"/>
      <c r="H117" s="861"/>
      <c r="I117" s="861"/>
      <c r="J117" s="970">
        <v>0</v>
      </c>
    </row>
    <row r="118" spans="1:10" s="688" customFormat="1" ht="25.5" hidden="1">
      <c r="A118" s="935">
        <v>1161200</v>
      </c>
      <c r="B118" s="776" t="s">
        <v>1667</v>
      </c>
      <c r="C118" s="762">
        <v>471200</v>
      </c>
      <c r="D118" s="860"/>
      <c r="E118" s="861"/>
      <c r="F118" s="861"/>
      <c r="G118" s="861"/>
      <c r="H118" s="861"/>
      <c r="I118" s="861"/>
      <c r="J118" s="970">
        <v>0</v>
      </c>
    </row>
    <row r="119" spans="1:10" s="688" customFormat="1" ht="25.5" hidden="1">
      <c r="A119" s="935">
        <v>1162000</v>
      </c>
      <c r="B119" s="782" t="s">
        <v>1125</v>
      </c>
      <c r="C119" s="783" t="s">
        <v>358</v>
      </c>
      <c r="D119" s="860">
        <v>0</v>
      </c>
      <c r="E119" s="861"/>
      <c r="F119" s="861">
        <v>0</v>
      </c>
      <c r="G119" s="861">
        <v>0</v>
      </c>
      <c r="H119" s="861">
        <v>0</v>
      </c>
      <c r="I119" s="861">
        <v>0</v>
      </c>
      <c r="J119" s="970">
        <v>0</v>
      </c>
    </row>
    <row r="120" spans="1:10" s="688" customFormat="1" ht="25.5" hidden="1">
      <c r="A120" s="935">
        <v>1162100</v>
      </c>
      <c r="B120" s="776" t="s">
        <v>1668</v>
      </c>
      <c r="C120" s="742" t="s">
        <v>130</v>
      </c>
      <c r="D120" s="860"/>
      <c r="E120" s="861"/>
      <c r="F120" s="861"/>
      <c r="G120" s="861"/>
      <c r="H120" s="861"/>
      <c r="I120" s="861"/>
      <c r="J120" s="970">
        <v>0</v>
      </c>
    </row>
    <row r="121" spans="1:10" s="688" customFormat="1" hidden="1">
      <c r="A121" s="935">
        <v>1162200</v>
      </c>
      <c r="B121" s="776" t="s">
        <v>1669</v>
      </c>
      <c r="C121" s="742" t="s">
        <v>24</v>
      </c>
      <c r="D121" s="860"/>
      <c r="E121" s="861"/>
      <c r="F121" s="861"/>
      <c r="G121" s="861"/>
      <c r="H121" s="861"/>
      <c r="I121" s="861"/>
      <c r="J121" s="970">
        <v>0</v>
      </c>
    </row>
    <row r="122" spans="1:10" s="688" customFormat="1" ht="25.5" hidden="1">
      <c r="A122" s="935">
        <v>1162300</v>
      </c>
      <c r="B122" s="776" t="s">
        <v>1670</v>
      </c>
      <c r="C122" s="742" t="s">
        <v>26</v>
      </c>
      <c r="D122" s="860"/>
      <c r="E122" s="861"/>
      <c r="F122" s="861"/>
      <c r="G122" s="861"/>
      <c r="H122" s="861"/>
      <c r="I122" s="861"/>
      <c r="J122" s="970">
        <v>0</v>
      </c>
    </row>
    <row r="123" spans="1:10" s="688" customFormat="1" hidden="1">
      <c r="A123" s="935">
        <v>1162400</v>
      </c>
      <c r="B123" s="776" t="s">
        <v>1671</v>
      </c>
      <c r="C123" s="742" t="s">
        <v>832</v>
      </c>
      <c r="D123" s="860"/>
      <c r="E123" s="861"/>
      <c r="F123" s="861"/>
      <c r="G123" s="861"/>
      <c r="H123" s="861"/>
      <c r="I123" s="861"/>
      <c r="J123" s="970">
        <v>0</v>
      </c>
    </row>
    <row r="124" spans="1:10" s="688" customFormat="1" ht="25.5" hidden="1">
      <c r="A124" s="935">
        <v>1162500</v>
      </c>
      <c r="B124" s="776" t="s">
        <v>1672</v>
      </c>
      <c r="C124" s="742" t="s">
        <v>834</v>
      </c>
      <c r="D124" s="860"/>
      <c r="E124" s="861"/>
      <c r="F124" s="861"/>
      <c r="G124" s="861"/>
      <c r="H124" s="861"/>
      <c r="I124" s="861"/>
      <c r="J124" s="970">
        <v>0</v>
      </c>
    </row>
    <row r="125" spans="1:10" s="688" customFormat="1" hidden="1">
      <c r="A125" s="935">
        <v>1162600</v>
      </c>
      <c r="B125" s="776" t="s">
        <v>1673</v>
      </c>
      <c r="C125" s="742" t="s">
        <v>511</v>
      </c>
      <c r="D125" s="860"/>
      <c r="E125" s="861"/>
      <c r="F125" s="861"/>
      <c r="G125" s="861"/>
      <c r="H125" s="861"/>
      <c r="I125" s="861"/>
      <c r="J125" s="970">
        <v>0</v>
      </c>
    </row>
    <row r="126" spans="1:10" s="688" customFormat="1" ht="6.75" hidden="1" customHeight="1">
      <c r="A126" s="935">
        <v>1162700</v>
      </c>
      <c r="B126" s="741" t="s">
        <v>1674</v>
      </c>
      <c r="C126" s="742" t="s">
        <v>513</v>
      </c>
      <c r="D126" s="860"/>
      <c r="E126" s="861"/>
      <c r="F126" s="861"/>
      <c r="G126" s="861"/>
      <c r="H126" s="861"/>
      <c r="I126" s="861"/>
      <c r="J126" s="970">
        <v>0</v>
      </c>
    </row>
    <row r="127" spans="1:10" s="688" customFormat="1" hidden="1">
      <c r="A127" s="935">
        <v>1162800</v>
      </c>
      <c r="B127" s="776" t="s">
        <v>1675</v>
      </c>
      <c r="C127" s="742" t="s">
        <v>872</v>
      </c>
      <c r="D127" s="860"/>
      <c r="E127" s="861"/>
      <c r="F127" s="861"/>
      <c r="G127" s="861"/>
      <c r="H127" s="861"/>
      <c r="I127" s="861"/>
      <c r="J127" s="970">
        <v>0</v>
      </c>
    </row>
    <row r="128" spans="1:10" s="688" customFormat="1" hidden="1">
      <c r="A128" s="964">
        <v>1162900</v>
      </c>
      <c r="B128" s="776" t="s">
        <v>1676</v>
      </c>
      <c r="C128" s="742" t="s">
        <v>874</v>
      </c>
      <c r="D128" s="860"/>
      <c r="E128" s="861"/>
      <c r="F128" s="861"/>
      <c r="G128" s="861"/>
      <c r="H128" s="861"/>
      <c r="I128" s="861"/>
      <c r="J128" s="970">
        <v>0</v>
      </c>
    </row>
    <row r="129" spans="1:10" s="688" customFormat="1" hidden="1">
      <c r="A129" s="964">
        <v>1163000</v>
      </c>
      <c r="B129" s="782" t="s">
        <v>58</v>
      </c>
      <c r="C129" s="771" t="s">
        <v>358</v>
      </c>
      <c r="D129" s="860">
        <v>0</v>
      </c>
      <c r="E129" s="861"/>
      <c r="F129" s="861">
        <v>0</v>
      </c>
      <c r="G129" s="861">
        <v>0</v>
      </c>
      <c r="H129" s="861">
        <v>0</v>
      </c>
      <c r="I129" s="861">
        <v>0</v>
      </c>
      <c r="J129" s="970">
        <v>0</v>
      </c>
    </row>
    <row r="130" spans="1:10" s="688" customFormat="1" ht="10.5" hidden="1" customHeight="1">
      <c r="A130" s="965">
        <v>1163100</v>
      </c>
      <c r="B130" s="765" t="s">
        <v>798</v>
      </c>
      <c r="C130" s="746" t="s">
        <v>799</v>
      </c>
      <c r="D130" s="855"/>
      <c r="E130" s="856"/>
      <c r="F130" s="856"/>
      <c r="G130" s="856"/>
      <c r="H130" s="856"/>
      <c r="I130" s="856"/>
      <c r="J130" s="970">
        <v>0</v>
      </c>
    </row>
    <row r="131" spans="1:10" s="688" customFormat="1" hidden="1">
      <c r="A131" s="966">
        <v>1170000</v>
      </c>
      <c r="B131" s="788" t="s">
        <v>875</v>
      </c>
      <c r="C131" s="734" t="s">
        <v>358</v>
      </c>
      <c r="D131" s="858">
        <f>D135</f>
        <v>0</v>
      </c>
      <c r="E131" s="859"/>
      <c r="F131" s="859">
        <f>F135</f>
        <v>0</v>
      </c>
      <c r="G131" s="859">
        <f>G135</f>
        <v>0</v>
      </c>
      <c r="H131" s="859">
        <f>H135</f>
        <v>0</v>
      </c>
      <c r="I131" s="859">
        <f>I135</f>
        <v>0</v>
      </c>
      <c r="J131" s="970">
        <f>J135</f>
        <v>0</v>
      </c>
    </row>
    <row r="132" spans="1:10" s="688" customFormat="1" ht="38.25" hidden="1">
      <c r="A132" s="964">
        <v>1171000</v>
      </c>
      <c r="B132" s="792" t="s">
        <v>215</v>
      </c>
      <c r="C132" s="734" t="s">
        <v>358</v>
      </c>
      <c r="D132" s="863">
        <v>0</v>
      </c>
      <c r="E132" s="864"/>
      <c r="F132" s="864">
        <v>0</v>
      </c>
      <c r="G132" s="864">
        <v>0</v>
      </c>
      <c r="H132" s="864">
        <v>0</v>
      </c>
      <c r="I132" s="864">
        <v>0</v>
      </c>
      <c r="J132" s="970">
        <v>0</v>
      </c>
    </row>
    <row r="133" spans="1:10" s="688" customFormat="1" ht="38.25" hidden="1">
      <c r="A133" s="964">
        <v>1171100</v>
      </c>
      <c r="B133" s="741" t="s">
        <v>1677</v>
      </c>
      <c r="C133" s="738" t="s">
        <v>479</v>
      </c>
      <c r="D133" s="860"/>
      <c r="E133" s="861"/>
      <c r="F133" s="861"/>
      <c r="G133" s="861"/>
      <c r="H133" s="861"/>
      <c r="I133" s="861"/>
      <c r="J133" s="970">
        <v>0</v>
      </c>
    </row>
    <row r="134" spans="1:10" s="688" customFormat="1" ht="25.5" hidden="1">
      <c r="A134" s="964">
        <v>1171200</v>
      </c>
      <c r="B134" s="776" t="s">
        <v>1678</v>
      </c>
      <c r="C134" s="794" t="s">
        <v>352</v>
      </c>
      <c r="D134" s="860"/>
      <c r="E134" s="861"/>
      <c r="F134" s="861"/>
      <c r="G134" s="861"/>
      <c r="H134" s="861"/>
      <c r="I134" s="861"/>
      <c r="J134" s="970">
        <v>0</v>
      </c>
    </row>
    <row r="135" spans="1:10" s="688" customFormat="1" ht="51" hidden="1">
      <c r="A135" s="935">
        <v>1172000</v>
      </c>
      <c r="B135" s="795" t="s">
        <v>1017</v>
      </c>
      <c r="C135" s="771" t="s">
        <v>358</v>
      </c>
      <c r="D135" s="858">
        <f>D137+D138</f>
        <v>0</v>
      </c>
      <c r="E135" s="859"/>
      <c r="F135" s="859">
        <f>F137+F138</f>
        <v>0</v>
      </c>
      <c r="G135" s="859">
        <f>G137+G138</f>
        <v>0</v>
      </c>
      <c r="H135" s="859">
        <f>H137+H138</f>
        <v>0</v>
      </c>
      <c r="I135" s="859">
        <f>I137+I138</f>
        <v>0</v>
      </c>
      <c r="J135" s="970">
        <f>F135</f>
        <v>0</v>
      </c>
    </row>
    <row r="136" spans="1:10" s="688" customFormat="1" hidden="1">
      <c r="A136" s="935">
        <v>1172100</v>
      </c>
      <c r="B136" s="763" t="s">
        <v>1102</v>
      </c>
      <c r="C136" s="738" t="s">
        <v>1018</v>
      </c>
      <c r="D136" s="860"/>
      <c r="E136" s="861"/>
      <c r="F136" s="861"/>
      <c r="G136" s="861"/>
      <c r="H136" s="861"/>
      <c r="I136" s="861"/>
      <c r="J136" s="970">
        <v>0</v>
      </c>
    </row>
    <row r="137" spans="1:10" s="688" customFormat="1" hidden="1">
      <c r="A137" s="935">
        <v>1172200</v>
      </c>
      <c r="B137" s="763" t="s">
        <v>1103</v>
      </c>
      <c r="C137" s="796">
        <v>482200</v>
      </c>
      <c r="D137" s="860">
        <v>0</v>
      </c>
      <c r="E137" s="861"/>
      <c r="F137" s="861">
        <v>0</v>
      </c>
      <c r="G137" s="861">
        <v>0</v>
      </c>
      <c r="H137" s="861">
        <v>0</v>
      </c>
      <c r="I137" s="861">
        <v>0</v>
      </c>
      <c r="J137" s="970">
        <f>F137</f>
        <v>0</v>
      </c>
    </row>
    <row r="138" spans="1:10" s="688" customFormat="1" hidden="1">
      <c r="A138" s="935">
        <v>1172300</v>
      </c>
      <c r="B138" s="776" t="s">
        <v>1679</v>
      </c>
      <c r="C138" s="742" t="s">
        <v>1020</v>
      </c>
      <c r="D138" s="860">
        <v>0</v>
      </c>
      <c r="E138" s="861">
        <v>0</v>
      </c>
      <c r="F138" s="861">
        <f>D138+E138</f>
        <v>0</v>
      </c>
      <c r="G138" s="861">
        <v>0</v>
      </c>
      <c r="H138" s="861">
        <v>0</v>
      </c>
      <c r="I138" s="861">
        <v>0</v>
      </c>
      <c r="J138" s="970">
        <f>F138</f>
        <v>0</v>
      </c>
    </row>
    <row r="139" spans="1:10" s="688" customFormat="1" ht="25.5" hidden="1">
      <c r="A139" s="935">
        <v>1172400</v>
      </c>
      <c r="B139" s="797" t="s">
        <v>1680</v>
      </c>
      <c r="C139" s="742" t="s">
        <v>125</v>
      </c>
      <c r="D139" s="863"/>
      <c r="E139" s="861"/>
      <c r="F139" s="864"/>
      <c r="G139" s="864"/>
      <c r="H139" s="864"/>
      <c r="I139" s="864"/>
      <c r="J139" s="970">
        <v>0</v>
      </c>
    </row>
    <row r="140" spans="1:10" s="688" customFormat="1" ht="25.5" hidden="1">
      <c r="A140" s="935">
        <v>1173000</v>
      </c>
      <c r="B140" s="795" t="s">
        <v>126</v>
      </c>
      <c r="C140" s="771" t="s">
        <v>358</v>
      </c>
      <c r="D140" s="863">
        <v>0</v>
      </c>
      <c r="E140" s="864"/>
      <c r="F140" s="864">
        <v>0</v>
      </c>
      <c r="G140" s="864">
        <v>0</v>
      </c>
      <c r="H140" s="864">
        <v>0</v>
      </c>
      <c r="I140" s="864">
        <v>0</v>
      </c>
      <c r="J140" s="970">
        <v>0</v>
      </c>
    </row>
    <row r="141" spans="1:10" s="688" customFormat="1" ht="25.5" hidden="1">
      <c r="A141" s="964">
        <v>1173100</v>
      </c>
      <c r="B141" s="798" t="s">
        <v>127</v>
      </c>
      <c r="C141" s="742" t="s">
        <v>1088</v>
      </c>
      <c r="D141" s="863"/>
      <c r="E141" s="861"/>
      <c r="F141" s="864"/>
      <c r="G141" s="864"/>
      <c r="H141" s="864"/>
      <c r="I141" s="864"/>
      <c r="J141" s="970">
        <v>0</v>
      </c>
    </row>
    <row r="142" spans="1:10" s="688" customFormat="1" ht="38.25" hidden="1">
      <c r="A142" s="964">
        <v>1174000</v>
      </c>
      <c r="B142" s="795" t="s">
        <v>1089</v>
      </c>
      <c r="C142" s="771" t="s">
        <v>358</v>
      </c>
      <c r="D142" s="863">
        <v>0</v>
      </c>
      <c r="E142" s="864"/>
      <c r="F142" s="864">
        <v>0</v>
      </c>
      <c r="G142" s="864">
        <v>0</v>
      </c>
      <c r="H142" s="864">
        <v>0</v>
      </c>
      <c r="I142" s="864">
        <v>0</v>
      </c>
      <c r="J142" s="970">
        <v>0</v>
      </c>
    </row>
    <row r="143" spans="1:10" s="688" customFormat="1" ht="25.5" hidden="1">
      <c r="A143" s="964">
        <v>1174100</v>
      </c>
      <c r="B143" s="798" t="s">
        <v>1104</v>
      </c>
      <c r="C143" s="742" t="s">
        <v>1090</v>
      </c>
      <c r="D143" s="863"/>
      <c r="E143" s="864"/>
      <c r="F143" s="864"/>
      <c r="G143" s="864"/>
      <c r="H143" s="864"/>
      <c r="I143" s="864"/>
      <c r="J143" s="970">
        <v>0</v>
      </c>
    </row>
    <row r="144" spans="1:10" s="688" customFormat="1" ht="25.5" hidden="1">
      <c r="A144" s="964">
        <v>1174200</v>
      </c>
      <c r="B144" s="797" t="s">
        <v>1681</v>
      </c>
      <c r="C144" s="742" t="s">
        <v>447</v>
      </c>
      <c r="D144" s="863"/>
      <c r="E144" s="864"/>
      <c r="F144" s="864"/>
      <c r="G144" s="864"/>
      <c r="H144" s="864"/>
      <c r="I144" s="864"/>
      <c r="J144" s="970">
        <v>0</v>
      </c>
    </row>
    <row r="145" spans="1:10" s="688" customFormat="1" ht="51" hidden="1">
      <c r="A145" s="964">
        <v>1175000</v>
      </c>
      <c r="B145" s="795" t="s">
        <v>558</v>
      </c>
      <c r="C145" s="771" t="s">
        <v>358</v>
      </c>
      <c r="D145" s="863">
        <v>0</v>
      </c>
      <c r="E145" s="864"/>
      <c r="F145" s="864">
        <v>0</v>
      </c>
      <c r="G145" s="864">
        <v>0</v>
      </c>
      <c r="H145" s="864">
        <v>0</v>
      </c>
      <c r="I145" s="864">
        <v>0</v>
      </c>
      <c r="J145" s="970">
        <v>0</v>
      </c>
    </row>
    <row r="146" spans="1:10" s="688" customFormat="1" ht="38.25" hidden="1">
      <c r="A146" s="964">
        <v>1175100</v>
      </c>
      <c r="B146" s="797" t="s">
        <v>1682</v>
      </c>
      <c r="C146" s="742" t="s">
        <v>227</v>
      </c>
      <c r="D146" s="863"/>
      <c r="E146" s="864"/>
      <c r="F146" s="864"/>
      <c r="G146" s="864"/>
      <c r="H146" s="864"/>
      <c r="I146" s="864"/>
      <c r="J146" s="970">
        <v>0</v>
      </c>
    </row>
    <row r="147" spans="1:10" s="688" customFormat="1" hidden="1">
      <c r="A147" s="964">
        <v>1176000</v>
      </c>
      <c r="B147" s="795" t="s">
        <v>228</v>
      </c>
      <c r="C147" s="771" t="s">
        <v>358</v>
      </c>
      <c r="D147" s="863">
        <v>0</v>
      </c>
      <c r="E147" s="864"/>
      <c r="F147" s="864">
        <v>0</v>
      </c>
      <c r="G147" s="864">
        <v>0</v>
      </c>
      <c r="H147" s="864">
        <v>0</v>
      </c>
      <c r="I147" s="864">
        <v>0</v>
      </c>
      <c r="J147" s="970">
        <v>0</v>
      </c>
    </row>
    <row r="148" spans="1:10" s="688" customFormat="1" hidden="1">
      <c r="A148" s="964">
        <v>1176100</v>
      </c>
      <c r="B148" s="797" t="s">
        <v>1683</v>
      </c>
      <c r="C148" s="742" t="s">
        <v>8</v>
      </c>
      <c r="D148" s="863"/>
      <c r="E148" s="861"/>
      <c r="F148" s="864"/>
      <c r="G148" s="864"/>
      <c r="H148" s="864"/>
      <c r="I148" s="864"/>
      <c r="J148" s="970">
        <v>0</v>
      </c>
    </row>
    <row r="149" spans="1:10" s="688" customFormat="1" ht="19.5" customHeight="1">
      <c r="A149" s="964">
        <v>1177000</v>
      </c>
      <c r="B149" s="795" t="s">
        <v>587</v>
      </c>
      <c r="C149" s="771" t="s">
        <v>358</v>
      </c>
      <c r="D149" s="863">
        <v>0</v>
      </c>
      <c r="E149" s="864"/>
      <c r="F149" s="864">
        <v>0</v>
      </c>
      <c r="G149" s="864">
        <v>0</v>
      </c>
      <c r="H149" s="864">
        <v>0</v>
      </c>
      <c r="I149" s="864">
        <v>0</v>
      </c>
      <c r="J149" s="970">
        <v>0</v>
      </c>
    </row>
    <row r="150" spans="1:10" s="688" customFormat="1" ht="13.5" thickBot="1">
      <c r="A150" s="965">
        <v>1177100</v>
      </c>
      <c r="B150" s="799" t="s">
        <v>1684</v>
      </c>
      <c r="C150" s="746" t="s">
        <v>259</v>
      </c>
      <c r="D150" s="855"/>
      <c r="E150" s="856"/>
      <c r="F150" s="856"/>
      <c r="G150" s="856"/>
      <c r="H150" s="856"/>
      <c r="I150" s="856"/>
      <c r="J150" s="970">
        <v>0</v>
      </c>
    </row>
    <row r="151" spans="1:10" s="688" customFormat="1" ht="26.25" thickBot="1">
      <c r="A151" s="968" t="s">
        <v>262</v>
      </c>
      <c r="B151" s="806" t="s">
        <v>648</v>
      </c>
      <c r="C151" s="807" t="s">
        <v>358</v>
      </c>
      <c r="D151" s="969">
        <f t="shared" ref="D151:I151" si="5">D152</f>
        <v>0</v>
      </c>
      <c r="E151" s="1127">
        <f t="shared" si="5"/>
        <v>0</v>
      </c>
      <c r="F151" s="1127">
        <f t="shared" si="5"/>
        <v>0</v>
      </c>
      <c r="G151" s="1127">
        <f t="shared" si="5"/>
        <v>0</v>
      </c>
      <c r="H151" s="1127">
        <f t="shared" si="5"/>
        <v>0</v>
      </c>
      <c r="I151" s="1127">
        <f t="shared" si="5"/>
        <v>0</v>
      </c>
      <c r="J151" s="970">
        <f>F152</f>
        <v>0</v>
      </c>
    </row>
    <row r="152" spans="1:10" s="688" customFormat="1" ht="18" customHeight="1">
      <c r="A152" s="966" t="s">
        <v>650</v>
      </c>
      <c r="B152" s="815" t="s">
        <v>651</v>
      </c>
      <c r="C152" s="734" t="s">
        <v>358</v>
      </c>
      <c r="D152" s="858">
        <f>SUM(D153:D162)</f>
        <v>0</v>
      </c>
      <c r="E152" s="859">
        <f>E155</f>
        <v>0</v>
      </c>
      <c r="F152" s="858">
        <f>SUM(F153:F162)</f>
        <v>0</v>
      </c>
      <c r="G152" s="858">
        <f>SUM(G153:G162)</f>
        <v>0</v>
      </c>
      <c r="H152" s="858">
        <f>SUM(H153:H162)</f>
        <v>0</v>
      </c>
      <c r="I152" s="858">
        <f>SUM(I153:I162)</f>
        <v>0</v>
      </c>
      <c r="J152" s="970">
        <f>F152</f>
        <v>0</v>
      </c>
    </row>
    <row r="153" spans="1:10" s="688" customFormat="1">
      <c r="A153" s="964" t="s">
        <v>652</v>
      </c>
      <c r="B153" s="797" t="s">
        <v>1685</v>
      </c>
      <c r="C153" s="971" t="s">
        <v>987</v>
      </c>
      <c r="D153" s="863"/>
      <c r="E153" s="861"/>
      <c r="F153" s="863"/>
      <c r="G153" s="863"/>
      <c r="H153" s="863"/>
      <c r="I153" s="863"/>
      <c r="J153" s="970">
        <f>F153</f>
        <v>0</v>
      </c>
    </row>
    <row r="154" spans="1:10" s="688" customFormat="1" ht="30.75" customHeight="1">
      <c r="A154" s="964" t="s">
        <v>988</v>
      </c>
      <c r="B154" s="797" t="s">
        <v>1686</v>
      </c>
      <c r="C154" s="971" t="s">
        <v>965</v>
      </c>
      <c r="D154" s="864">
        <v>0</v>
      </c>
      <c r="E154" s="861"/>
      <c r="F154" s="863">
        <f>D154+E154</f>
        <v>0</v>
      </c>
      <c r="G154" s="863"/>
      <c r="H154" s="863"/>
      <c r="I154" s="863"/>
      <c r="J154" s="970">
        <f>F154</f>
        <v>0</v>
      </c>
    </row>
    <row r="155" spans="1:10" s="688" customFormat="1" ht="24.75" customHeight="1">
      <c r="A155" s="964" t="s">
        <v>966</v>
      </c>
      <c r="B155" s="797" t="s">
        <v>1687</v>
      </c>
      <c r="C155" s="971" t="s">
        <v>968</v>
      </c>
      <c r="D155" s="1468">
        <v>0</v>
      </c>
      <c r="E155" s="1576">
        <v>0</v>
      </c>
      <c r="F155" s="972">
        <f>D155+E155</f>
        <v>0</v>
      </c>
      <c r="G155" s="1213">
        <v>0</v>
      </c>
      <c r="H155" s="1214">
        <v>0</v>
      </c>
      <c r="I155" s="1214">
        <v>0</v>
      </c>
      <c r="J155" s="1215">
        <f>F155</f>
        <v>0</v>
      </c>
    </row>
    <row r="156" spans="1:10" s="688" customFormat="1" hidden="1">
      <c r="A156" s="973" t="s">
        <v>969</v>
      </c>
      <c r="B156" s="797" t="s">
        <v>1688</v>
      </c>
      <c r="C156" s="971" t="s">
        <v>1099</v>
      </c>
      <c r="D156" s="863"/>
      <c r="E156" s="861"/>
      <c r="F156" s="863"/>
      <c r="G156" s="863"/>
      <c r="H156" s="863"/>
      <c r="I156" s="863"/>
      <c r="J156" s="970">
        <v>0</v>
      </c>
    </row>
    <row r="157" spans="1:10" s="688" customFormat="1" hidden="1">
      <c r="A157" s="973" t="s">
        <v>138</v>
      </c>
      <c r="B157" s="798" t="s">
        <v>139</v>
      </c>
      <c r="C157" s="971" t="s">
        <v>140</v>
      </c>
      <c r="D157" s="863">
        <v>0</v>
      </c>
      <c r="E157" s="861">
        <v>0</v>
      </c>
      <c r="F157" s="863">
        <v>0</v>
      </c>
      <c r="G157" s="863"/>
      <c r="H157" s="863"/>
      <c r="I157" s="863">
        <v>0</v>
      </c>
      <c r="J157" s="970">
        <f>F157</f>
        <v>0</v>
      </c>
    </row>
    <row r="158" spans="1:10" s="688" customFormat="1" hidden="1">
      <c r="A158" s="973" t="s">
        <v>141</v>
      </c>
      <c r="B158" s="797" t="s">
        <v>1689</v>
      </c>
      <c r="C158" s="971" t="s">
        <v>897</v>
      </c>
      <c r="D158" s="864">
        <v>0</v>
      </c>
      <c r="E158" s="861">
        <v>0</v>
      </c>
      <c r="F158" s="863">
        <v>0</v>
      </c>
      <c r="G158" s="863">
        <v>0</v>
      </c>
      <c r="H158" s="863">
        <v>0</v>
      </c>
      <c r="I158" s="863">
        <v>0</v>
      </c>
      <c r="J158" s="970">
        <f>F158</f>
        <v>0</v>
      </c>
    </row>
    <row r="159" spans="1:10" s="688" customFormat="1" hidden="1">
      <c r="A159" s="973" t="s">
        <v>898</v>
      </c>
      <c r="B159" s="797" t="s">
        <v>1690</v>
      </c>
      <c r="C159" s="971" t="s">
        <v>900</v>
      </c>
      <c r="D159" s="865"/>
      <c r="E159" s="853"/>
      <c r="F159" s="865"/>
      <c r="G159" s="865"/>
      <c r="H159" s="865"/>
      <c r="I159" s="865"/>
      <c r="J159" s="931">
        <v>0</v>
      </c>
    </row>
    <row r="160" spans="1:10" s="688" customFormat="1" hidden="1">
      <c r="A160" s="974" t="s">
        <v>800</v>
      </c>
      <c r="B160" s="975" t="s">
        <v>1691</v>
      </c>
      <c r="C160" s="976" t="s">
        <v>657</v>
      </c>
      <c r="D160" s="865"/>
      <c r="E160" s="853"/>
      <c r="F160" s="865"/>
      <c r="G160" s="865"/>
      <c r="H160" s="865"/>
      <c r="I160" s="865"/>
      <c r="J160" s="931">
        <v>0</v>
      </c>
    </row>
    <row r="161" spans="1:10" s="688" customFormat="1" hidden="1">
      <c r="A161" s="940" t="s">
        <v>801</v>
      </c>
      <c r="B161" s="977" t="s">
        <v>1063</v>
      </c>
      <c r="C161" s="944" t="s">
        <v>1064</v>
      </c>
      <c r="D161" s="865"/>
      <c r="E161" s="853"/>
      <c r="F161" s="865"/>
      <c r="G161" s="865"/>
      <c r="H161" s="865"/>
      <c r="I161" s="865"/>
      <c r="J161" s="931">
        <v>0</v>
      </c>
    </row>
    <row r="162" spans="1:10" s="688" customFormat="1" hidden="1">
      <c r="A162" s="940" t="s">
        <v>1065</v>
      </c>
      <c r="B162" s="977" t="s">
        <v>1066</v>
      </c>
      <c r="C162" s="944" t="s">
        <v>1067</v>
      </c>
      <c r="D162" s="865"/>
      <c r="E162" s="853"/>
      <c r="F162" s="865"/>
      <c r="G162" s="865"/>
      <c r="H162" s="865"/>
      <c r="I162" s="865"/>
      <c r="J162" s="931">
        <v>0</v>
      </c>
    </row>
    <row r="163" spans="1:10" s="688" customFormat="1" hidden="1">
      <c r="A163" s="978" t="s">
        <v>658</v>
      </c>
      <c r="B163" s="979" t="s">
        <v>659</v>
      </c>
      <c r="C163" s="980" t="s">
        <v>358</v>
      </c>
      <c r="D163" s="865">
        <v>0</v>
      </c>
      <c r="E163" s="866"/>
      <c r="F163" s="865">
        <v>0</v>
      </c>
      <c r="G163" s="865">
        <v>0</v>
      </c>
      <c r="H163" s="865">
        <v>0</v>
      </c>
      <c r="I163" s="865">
        <v>0</v>
      </c>
      <c r="J163" s="931">
        <v>0</v>
      </c>
    </row>
    <row r="164" spans="1:10" hidden="1">
      <c r="A164" s="973" t="s">
        <v>660</v>
      </c>
      <c r="B164" s="798" t="s">
        <v>661</v>
      </c>
      <c r="C164" s="971" t="s">
        <v>662</v>
      </c>
      <c r="D164" s="865"/>
      <c r="E164" s="853"/>
      <c r="F164" s="865"/>
      <c r="G164" s="865"/>
      <c r="H164" s="865"/>
      <c r="I164" s="865"/>
      <c r="J164" s="931">
        <v>0</v>
      </c>
    </row>
    <row r="165" spans="1:10" hidden="1">
      <c r="A165" s="973" t="s">
        <v>663</v>
      </c>
      <c r="B165" s="798" t="s">
        <v>664</v>
      </c>
      <c r="C165" s="971" t="s">
        <v>665</v>
      </c>
      <c r="D165" s="865"/>
      <c r="E165" s="853"/>
      <c r="F165" s="865"/>
      <c r="G165" s="865"/>
      <c r="H165" s="865"/>
      <c r="I165" s="865"/>
      <c r="J165" s="931">
        <v>0</v>
      </c>
    </row>
    <row r="166" spans="1:10" ht="25.5" hidden="1">
      <c r="A166" s="973" t="s">
        <v>666</v>
      </c>
      <c r="B166" s="797" t="s">
        <v>1692</v>
      </c>
      <c r="C166" s="971" t="s">
        <v>314</v>
      </c>
      <c r="D166" s="865"/>
      <c r="E166" s="853"/>
      <c r="F166" s="865"/>
      <c r="G166" s="865"/>
      <c r="H166" s="865"/>
      <c r="I166" s="865"/>
      <c r="J166" s="931">
        <v>0</v>
      </c>
    </row>
    <row r="167" spans="1:10" hidden="1">
      <c r="A167" s="973" t="s">
        <v>315</v>
      </c>
      <c r="B167" s="797" t="s">
        <v>1693</v>
      </c>
      <c r="C167" s="971" t="s">
        <v>317</v>
      </c>
      <c r="D167" s="865"/>
      <c r="E167" s="853"/>
      <c r="F167" s="865"/>
      <c r="G167" s="865"/>
      <c r="H167" s="865"/>
      <c r="I167" s="865"/>
      <c r="J167" s="931">
        <v>0</v>
      </c>
    </row>
    <row r="168" spans="1:10" hidden="1">
      <c r="A168" s="973" t="s">
        <v>318</v>
      </c>
      <c r="B168" s="795" t="s">
        <v>319</v>
      </c>
      <c r="C168" s="783" t="s">
        <v>358</v>
      </c>
      <c r="D168" s="865">
        <v>0</v>
      </c>
      <c r="E168" s="866"/>
      <c r="F168" s="865">
        <v>0</v>
      </c>
      <c r="G168" s="865">
        <v>0</v>
      </c>
      <c r="H168" s="865">
        <v>0</v>
      </c>
      <c r="I168" s="865">
        <v>0</v>
      </c>
      <c r="J168" s="931">
        <v>0</v>
      </c>
    </row>
    <row r="169" spans="1:10" hidden="1">
      <c r="A169" s="973" t="s">
        <v>320</v>
      </c>
      <c r="B169" s="798" t="s">
        <v>1105</v>
      </c>
      <c r="C169" s="971" t="s">
        <v>321</v>
      </c>
      <c r="D169" s="865"/>
      <c r="E169" s="853"/>
      <c r="F169" s="865"/>
      <c r="G169" s="865"/>
      <c r="H169" s="865"/>
      <c r="I169" s="865"/>
      <c r="J169" s="931">
        <v>0</v>
      </c>
    </row>
    <row r="170" spans="1:10" hidden="1">
      <c r="A170" s="981" t="s">
        <v>322</v>
      </c>
      <c r="B170" s="822" t="s">
        <v>1068</v>
      </c>
      <c r="C170" s="783" t="s">
        <v>358</v>
      </c>
      <c r="D170" s="865">
        <v>0</v>
      </c>
      <c r="E170" s="866"/>
      <c r="F170" s="865">
        <v>0</v>
      </c>
      <c r="G170" s="865">
        <v>0</v>
      </c>
      <c r="H170" s="865">
        <v>0</v>
      </c>
      <c r="I170" s="865">
        <v>0</v>
      </c>
      <c r="J170" s="931">
        <v>0</v>
      </c>
    </row>
    <row r="171" spans="1:10" hidden="1">
      <c r="A171" s="973" t="s">
        <v>324</v>
      </c>
      <c r="B171" s="798" t="s">
        <v>1106</v>
      </c>
      <c r="C171" s="971" t="s">
        <v>325</v>
      </c>
      <c r="D171" s="865"/>
      <c r="E171" s="866"/>
      <c r="F171" s="865"/>
      <c r="G171" s="865"/>
      <c r="H171" s="865"/>
      <c r="I171" s="865"/>
      <c r="J171" s="931">
        <v>0</v>
      </c>
    </row>
    <row r="172" spans="1:10" hidden="1">
      <c r="A172" s="973" t="s">
        <v>326</v>
      </c>
      <c r="B172" s="798" t="s">
        <v>1107</v>
      </c>
      <c r="C172" s="971" t="s">
        <v>327</v>
      </c>
      <c r="D172" s="865"/>
      <c r="E172" s="866"/>
      <c r="F172" s="865"/>
      <c r="G172" s="865"/>
      <c r="H172" s="865"/>
      <c r="I172" s="865"/>
      <c r="J172" s="865"/>
    </row>
    <row r="173" spans="1:10">
      <c r="A173" s="973" t="s">
        <v>328</v>
      </c>
      <c r="B173" s="797" t="s">
        <v>1694</v>
      </c>
      <c r="C173" s="971" t="s">
        <v>330</v>
      </c>
      <c r="D173" s="865"/>
      <c r="E173" s="866"/>
      <c r="F173" s="865"/>
      <c r="G173" s="865"/>
      <c r="H173" s="865"/>
      <c r="I173" s="865"/>
      <c r="J173" s="865"/>
    </row>
    <row r="174" spans="1:10" ht="13.5" thickBot="1">
      <c r="A174" s="982">
        <v>1244000</v>
      </c>
      <c r="B174" s="983" t="s">
        <v>1706</v>
      </c>
      <c r="C174" s="976" t="s">
        <v>1134</v>
      </c>
      <c r="D174" s="883"/>
      <c r="E174" s="1382"/>
      <c r="F174" s="883"/>
      <c r="G174" s="883"/>
      <c r="H174" s="883"/>
      <c r="I174" s="883"/>
      <c r="J174" s="883"/>
    </row>
    <row r="175" spans="1:10" ht="13.5" thickBot="1">
      <c r="A175" s="984">
        <v>1000000</v>
      </c>
      <c r="B175" s="985" t="s">
        <v>1070</v>
      </c>
      <c r="C175" s="986" t="s">
        <v>358</v>
      </c>
      <c r="D175" s="969">
        <f t="shared" ref="D175:I175" si="6">D32+D151</f>
        <v>0</v>
      </c>
      <c r="E175" s="1127">
        <f t="shared" si="6"/>
        <v>0</v>
      </c>
      <c r="F175" s="969">
        <f t="shared" si="6"/>
        <v>0</v>
      </c>
      <c r="G175" s="969">
        <f t="shared" si="6"/>
        <v>0</v>
      </c>
      <c r="H175" s="969">
        <f t="shared" si="6"/>
        <v>0</v>
      </c>
      <c r="I175" s="969">
        <f t="shared" si="6"/>
        <v>0</v>
      </c>
      <c r="J175" s="1127">
        <f>F175</f>
        <v>0</v>
      </c>
    </row>
    <row r="176" spans="1:10" ht="24.75" customHeight="1">
      <c r="A176" s="2617"/>
      <c r="B176" s="2617"/>
      <c r="C176" s="2617"/>
      <c r="D176" s="2617"/>
      <c r="E176" s="2617"/>
      <c r="F176" s="2617"/>
      <c r="G176" s="2617"/>
      <c r="H176" s="2617"/>
      <c r="I176" s="2617"/>
      <c r="J176" s="2617"/>
    </row>
    <row r="177" spans="1:10" ht="15.75" customHeight="1">
      <c r="A177" s="2594" t="s">
        <v>2261</v>
      </c>
      <c r="B177" s="2594"/>
      <c r="C177" s="2594"/>
      <c r="D177" s="2594"/>
      <c r="E177" s="2594"/>
      <c r="F177" s="2594"/>
      <c r="G177" s="2594"/>
      <c r="H177" s="2594"/>
      <c r="I177" s="2594"/>
      <c r="J177" s="2594"/>
    </row>
    <row r="178" spans="1:10">
      <c r="A178" s="2625" t="s">
        <v>1114</v>
      </c>
      <c r="B178" s="2625"/>
      <c r="C178" s="2625"/>
      <c r="D178" s="2625"/>
      <c r="E178" s="2625"/>
      <c r="F178" s="2625"/>
      <c r="G178" s="2625"/>
      <c r="H178" s="2625"/>
      <c r="I178" s="2625"/>
      <c r="J178" s="2625"/>
    </row>
    <row r="179" spans="1:10" ht="14.25">
      <c r="A179" s="2594" t="s">
        <v>1827</v>
      </c>
      <c r="B179" s="2594"/>
      <c r="C179" s="2594"/>
      <c r="D179" s="2594"/>
      <c r="E179" s="2594"/>
      <c r="F179" s="2594"/>
      <c r="G179" s="2594"/>
      <c r="H179" s="2594"/>
      <c r="I179" s="2594"/>
      <c r="J179" s="2594"/>
    </row>
    <row r="180" spans="1:10">
      <c r="A180" s="2623" t="s">
        <v>992</v>
      </c>
      <c r="B180" s="2623"/>
      <c r="C180" s="2623"/>
      <c r="D180" s="2623"/>
      <c r="E180" s="2623"/>
      <c r="F180" s="2623"/>
      <c r="G180" s="2623"/>
      <c r="H180" s="2623"/>
      <c r="I180" s="2623"/>
      <c r="J180" s="2623"/>
    </row>
    <row r="181" spans="1:10" ht="14.25">
      <c r="A181" s="2624"/>
      <c r="B181" s="2624"/>
      <c r="C181" s="2624"/>
      <c r="D181" s="2624"/>
      <c r="E181" s="2624"/>
      <c r="F181" s="2624"/>
      <c r="G181" s="2624"/>
      <c r="H181" s="2624"/>
      <c r="I181" s="2624"/>
      <c r="J181" s="2624"/>
    </row>
    <row r="182" spans="1:10">
      <c r="A182" s="2594" t="s">
        <v>993</v>
      </c>
      <c r="B182" s="2594"/>
      <c r="C182" s="2594"/>
      <c r="D182" s="2594"/>
      <c r="E182" s="2594"/>
      <c r="F182" s="2594"/>
      <c r="G182" s="2594"/>
      <c r="H182" s="2594"/>
      <c r="I182" s="2594"/>
      <c r="J182" s="2594"/>
    </row>
    <row r="183" spans="1:10" s="626" customFormat="1" ht="14.25">
      <c r="A183" s="832" t="s">
        <v>2075</v>
      </c>
      <c r="B183" s="832"/>
      <c r="C183" s="833"/>
      <c r="D183" s="832"/>
      <c r="E183" s="1679"/>
      <c r="F183" s="832"/>
      <c r="G183" s="832" t="s">
        <v>1147</v>
      </c>
      <c r="H183" s="832"/>
      <c r="I183" s="832"/>
      <c r="J183" s="832"/>
    </row>
    <row r="184" spans="1:10" s="626" customFormat="1" ht="14.25">
      <c r="A184" s="834" t="s">
        <v>1700</v>
      </c>
      <c r="B184" s="833" t="s">
        <v>642</v>
      </c>
      <c r="C184" s="836"/>
      <c r="D184" s="678"/>
      <c r="E184" s="1680" t="s">
        <v>309</v>
      </c>
      <c r="F184" s="678"/>
      <c r="G184" s="675" t="s">
        <v>310</v>
      </c>
      <c r="H184" s="678"/>
      <c r="I184" s="678"/>
      <c r="J184" s="834"/>
    </row>
    <row r="185" spans="1:10">
      <c r="A185" s="2600"/>
      <c r="B185" s="2600"/>
      <c r="C185" s="2600"/>
      <c r="D185" s="2600"/>
      <c r="E185" s="2600"/>
      <c r="F185" s="2600"/>
      <c r="G185" s="2600"/>
      <c r="H185" s="2600"/>
      <c r="I185" s="2600"/>
      <c r="J185" s="2600"/>
    </row>
    <row r="186" spans="1:10">
      <c r="A186" s="2626"/>
      <c r="B186" s="2626"/>
      <c r="C186" s="2626"/>
      <c r="D186" s="2626"/>
      <c r="E186" s="2626"/>
      <c r="F186" s="2626"/>
      <c r="G186" s="2626"/>
      <c r="H186" s="2626"/>
      <c r="I186" s="2626"/>
      <c r="J186" s="2626"/>
    </row>
    <row r="187" spans="1:10">
      <c r="A187" s="2626"/>
      <c r="B187" s="2626"/>
      <c r="C187" s="2626"/>
      <c r="D187" s="2626"/>
      <c r="E187" s="2626"/>
      <c r="F187" s="2626"/>
      <c r="G187" s="2626"/>
      <c r="H187" s="2626"/>
      <c r="I187" s="2626"/>
      <c r="J187" s="2626"/>
    </row>
    <row r="188" spans="1:10">
      <c r="A188" s="2626"/>
      <c r="B188" s="2626"/>
      <c r="C188" s="2626"/>
      <c r="D188" s="2626"/>
      <c r="E188" s="2626"/>
      <c r="F188" s="2626"/>
      <c r="G188" s="2626"/>
      <c r="H188" s="2626"/>
      <c r="I188" s="2626"/>
      <c r="J188" s="2626"/>
    </row>
    <row r="189" spans="1:10">
      <c r="A189" s="2626"/>
      <c r="B189" s="2626"/>
      <c r="C189" s="2626"/>
      <c r="D189" s="2626"/>
      <c r="E189" s="2626"/>
      <c r="F189" s="2626"/>
      <c r="G189" s="2626"/>
      <c r="H189" s="2626"/>
      <c r="I189" s="2626"/>
      <c r="J189" s="2626"/>
    </row>
    <row r="190" spans="1:10">
      <c r="A190" s="987"/>
      <c r="B190" s="987"/>
      <c r="C190" s="987"/>
      <c r="D190" s="987"/>
      <c r="E190" s="1528"/>
      <c r="F190" s="987"/>
      <c r="G190" s="987"/>
      <c r="H190" s="987"/>
      <c r="I190" s="987"/>
      <c r="J190" s="988"/>
    </row>
    <row r="191" spans="1:10">
      <c r="A191" s="2626"/>
      <c r="B191" s="2626"/>
      <c r="C191" s="2626"/>
      <c r="D191" s="2626"/>
      <c r="E191" s="2626"/>
      <c r="F191" s="2626"/>
      <c r="G191" s="2626"/>
      <c r="H191" s="2626"/>
      <c r="I191" s="2626"/>
      <c r="J191" s="2626"/>
    </row>
    <row r="192" spans="1:10">
      <c r="A192" s="2626"/>
      <c r="B192" s="2626"/>
      <c r="C192" s="2626"/>
      <c r="D192" s="2626"/>
      <c r="E192" s="2626"/>
      <c r="F192" s="2626"/>
      <c r="G192" s="2626"/>
      <c r="H192" s="2626"/>
      <c r="I192" s="2626"/>
      <c r="J192" s="2626"/>
    </row>
    <row r="193" spans="1:10">
      <c r="A193" s="2626"/>
      <c r="B193" s="2626"/>
      <c r="C193" s="2626"/>
      <c r="D193" s="2626"/>
      <c r="E193" s="2626"/>
      <c r="F193" s="2626"/>
      <c r="G193" s="2626"/>
      <c r="H193" s="2626"/>
      <c r="I193" s="2626"/>
      <c r="J193" s="2626"/>
    </row>
    <row r="194" spans="1:10">
      <c r="A194" s="2626"/>
      <c r="B194" s="2626"/>
      <c r="C194" s="2626"/>
      <c r="D194" s="2626"/>
      <c r="E194" s="2626"/>
      <c r="F194" s="2626"/>
      <c r="G194" s="2626"/>
      <c r="H194" s="2626"/>
      <c r="I194" s="2626"/>
      <c r="J194" s="2626"/>
    </row>
    <row r="195" spans="1:10">
      <c r="A195" s="987"/>
      <c r="B195" s="987"/>
      <c r="C195" s="987"/>
      <c r="D195" s="987"/>
      <c r="E195" s="1528"/>
      <c r="F195" s="987"/>
      <c r="G195" s="987"/>
      <c r="H195" s="987"/>
      <c r="I195" s="987"/>
      <c r="J195" s="987"/>
    </row>
    <row r="196" spans="1:10">
      <c r="A196" s="2626"/>
      <c r="B196" s="2626"/>
      <c r="C196" s="2626"/>
      <c r="D196" s="2626"/>
      <c r="E196" s="2626"/>
      <c r="F196" s="2626"/>
      <c r="G196" s="2626"/>
      <c r="H196" s="2626"/>
      <c r="I196" s="2626"/>
      <c r="J196" s="2626"/>
    </row>
    <row r="197" spans="1:10">
      <c r="A197" s="987"/>
      <c r="B197" s="987"/>
      <c r="C197" s="987"/>
      <c r="D197" s="987"/>
      <c r="E197" s="1528"/>
      <c r="F197" s="989"/>
      <c r="G197" s="989"/>
      <c r="H197" s="989"/>
      <c r="I197" s="989"/>
      <c r="J197" s="989"/>
    </row>
    <row r="198" spans="1:10">
      <c r="A198" s="2626"/>
      <c r="B198" s="2626"/>
      <c r="C198" s="2626"/>
      <c r="D198" s="2626"/>
      <c r="E198" s="2626"/>
      <c r="F198" s="2626"/>
      <c r="G198" s="2626"/>
      <c r="H198" s="2626"/>
      <c r="I198" s="2626"/>
      <c r="J198" s="2626"/>
    </row>
    <row r="199" spans="1:10">
      <c r="A199" s="987"/>
      <c r="B199" s="987"/>
      <c r="C199" s="987"/>
      <c r="D199" s="987"/>
      <c r="E199" s="1528"/>
      <c r="F199" s="987"/>
      <c r="G199" s="987"/>
      <c r="H199" s="987"/>
      <c r="I199" s="987"/>
      <c r="J199" s="987"/>
    </row>
    <row r="200" spans="1:10">
      <c r="A200" s="2626"/>
      <c r="B200" s="2626"/>
      <c r="C200" s="2626"/>
      <c r="D200" s="2626"/>
      <c r="E200" s="2626"/>
      <c r="F200" s="2626"/>
      <c r="G200" s="2626"/>
      <c r="H200" s="2626"/>
      <c r="I200" s="2626"/>
      <c r="J200" s="2626"/>
    </row>
    <row r="201" spans="1:10">
      <c r="A201" s="987"/>
      <c r="B201" s="987"/>
      <c r="C201" s="987"/>
      <c r="D201" s="987"/>
      <c r="E201" s="1528"/>
      <c r="F201" s="987"/>
      <c r="G201" s="987"/>
      <c r="H201" s="987"/>
      <c r="I201" s="987"/>
      <c r="J201" s="987"/>
    </row>
    <row r="202" spans="1:10">
      <c r="A202" s="2626"/>
      <c r="B202" s="2626"/>
      <c r="C202" s="2626"/>
      <c r="D202" s="2626"/>
      <c r="E202" s="2626"/>
      <c r="F202" s="2626"/>
      <c r="G202" s="2626"/>
      <c r="H202" s="2626"/>
      <c r="I202" s="2626"/>
      <c r="J202" s="2626"/>
    </row>
    <row r="203" spans="1:10">
      <c r="A203" s="2628"/>
      <c r="B203" s="2628"/>
      <c r="C203" s="2628"/>
      <c r="D203" s="2628"/>
      <c r="E203" s="2628"/>
      <c r="F203" s="2628"/>
      <c r="G203" s="2628"/>
      <c r="H203" s="2628"/>
      <c r="I203" s="2628"/>
      <c r="J203" s="2628"/>
    </row>
    <row r="204" spans="1:10">
      <c r="A204" s="2628"/>
      <c r="B204" s="2628"/>
      <c r="C204" s="2628"/>
      <c r="D204" s="2628"/>
      <c r="E204" s="2628"/>
      <c r="F204" s="2628"/>
      <c r="G204" s="2628"/>
      <c r="H204" s="2628"/>
      <c r="I204" s="2628"/>
      <c r="J204" s="2628"/>
    </row>
    <row r="205" spans="1:10">
      <c r="A205" s="2628"/>
      <c r="B205" s="2628"/>
      <c r="C205" s="2628"/>
      <c r="D205" s="2628"/>
      <c r="E205" s="2628"/>
      <c r="F205" s="2628"/>
      <c r="G205" s="2628"/>
      <c r="H205" s="2628"/>
      <c r="I205" s="2628"/>
      <c r="J205" s="2628"/>
    </row>
    <row r="206" spans="1:10">
      <c r="A206" s="987"/>
      <c r="B206" s="990"/>
      <c r="C206" s="990"/>
      <c r="D206" s="990"/>
      <c r="E206" s="1466"/>
      <c r="F206" s="990"/>
      <c r="G206" s="990"/>
      <c r="H206" s="990"/>
      <c r="I206" s="990"/>
      <c r="J206" s="990"/>
    </row>
    <row r="207" spans="1:10">
      <c r="A207" s="2628"/>
      <c r="B207" s="2628"/>
      <c r="C207" s="2628"/>
      <c r="D207" s="2628"/>
      <c r="E207" s="2628"/>
      <c r="F207" s="2628"/>
      <c r="G207" s="2628"/>
      <c r="H207" s="2628"/>
      <c r="I207" s="2628"/>
      <c r="J207" s="2628"/>
    </row>
    <row r="208" spans="1:10">
      <c r="A208" s="2594"/>
      <c r="B208" s="2594"/>
      <c r="C208" s="2594"/>
      <c r="D208" s="2594"/>
      <c r="E208" s="2594"/>
      <c r="F208" s="2594"/>
      <c r="G208" s="2594"/>
      <c r="H208" s="2594"/>
      <c r="I208" s="2594"/>
      <c r="J208" s="2594"/>
    </row>
    <row r="209" spans="1:10">
      <c r="A209" s="2625"/>
      <c r="B209" s="2625"/>
      <c r="C209" s="2625"/>
      <c r="D209" s="2625"/>
      <c r="E209" s="2625"/>
      <c r="F209" s="2625"/>
      <c r="G209" s="2625"/>
      <c r="H209" s="2625"/>
      <c r="I209" s="2625"/>
      <c r="J209" s="2625"/>
    </row>
    <row r="210" spans="1:10">
      <c r="A210" s="2625"/>
      <c r="B210" s="2625"/>
      <c r="C210" s="2625"/>
      <c r="D210" s="2625"/>
      <c r="E210" s="2625"/>
      <c r="F210" s="2625"/>
      <c r="G210" s="2625"/>
      <c r="H210" s="2625"/>
      <c r="I210" s="2625"/>
      <c r="J210" s="2625"/>
    </row>
    <row r="211" spans="1:10">
      <c r="A211" s="2623"/>
      <c r="B211" s="2623"/>
      <c r="C211" s="2623"/>
      <c r="D211" s="2623"/>
      <c r="E211" s="2623"/>
      <c r="F211" s="2623"/>
      <c r="G211" s="2623"/>
      <c r="H211" s="2623"/>
      <c r="I211" s="2623"/>
      <c r="J211" s="2623"/>
    </row>
    <row r="212" spans="1:10" ht="14.25">
      <c r="A212" s="2631"/>
      <c r="B212" s="2631"/>
      <c r="C212" s="2631"/>
      <c r="D212" s="2631"/>
      <c r="E212" s="2631"/>
      <c r="F212" s="2631"/>
      <c r="G212" s="2631"/>
      <c r="H212" s="2631"/>
      <c r="I212" s="2631"/>
      <c r="J212" s="2631"/>
    </row>
    <row r="213" spans="1:10">
      <c r="A213" s="2625"/>
      <c r="B213" s="2625"/>
      <c r="C213" s="2625"/>
      <c r="D213" s="2625"/>
      <c r="E213" s="2625"/>
      <c r="F213" s="2625"/>
      <c r="G213" s="2625"/>
      <c r="H213" s="2625"/>
      <c r="I213" s="2625"/>
      <c r="J213" s="2625"/>
    </row>
    <row r="214" spans="1:10">
      <c r="A214" s="2625"/>
      <c r="B214" s="2625"/>
      <c r="C214" s="2625"/>
      <c r="D214" s="2625"/>
      <c r="E214" s="2625"/>
      <c r="F214" s="2625"/>
      <c r="G214" s="2625"/>
      <c r="H214" s="2625"/>
      <c r="I214" s="2625"/>
      <c r="J214" s="2625"/>
    </row>
    <row r="215" spans="1:10">
      <c r="A215" s="2630"/>
      <c r="B215" s="2630"/>
      <c r="C215" s="2630"/>
      <c r="D215" s="2630"/>
      <c r="E215" s="2630"/>
      <c r="F215" s="2630"/>
      <c r="G215" s="2630"/>
      <c r="H215" s="2630"/>
      <c r="I215" s="2630"/>
      <c r="J215" s="2630"/>
    </row>
    <row r="216" spans="1:10">
      <c r="A216" s="2600"/>
      <c r="B216" s="2600"/>
      <c r="C216" s="2600"/>
      <c r="D216" s="2600"/>
      <c r="E216" s="2600"/>
      <c r="F216" s="2600"/>
      <c r="G216" s="2600"/>
      <c r="H216" s="2600"/>
      <c r="I216" s="2600"/>
      <c r="J216" s="2600"/>
    </row>
  </sheetData>
  <mergeCells count="42">
    <mergeCell ref="A9:E9"/>
    <mergeCell ref="A14:B14"/>
    <mergeCell ref="B15:E15"/>
    <mergeCell ref="B16:F16"/>
    <mergeCell ref="A17:E18"/>
    <mergeCell ref="F17:J18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</mergeCells>
  <pageMargins left="0.25" right="0.25" top="0.75" bottom="0.75" header="0.3" footer="0.3"/>
  <pageSetup paperSize="9" orientation="landscape" horizontalDpi="120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L216"/>
  <sheetViews>
    <sheetView topLeftCell="A32" workbookViewId="0">
      <selection activeCell="A177" sqref="A177:XFD177"/>
    </sheetView>
  </sheetViews>
  <sheetFormatPr defaultRowHeight="12.75"/>
  <cols>
    <col min="1" max="1" width="7.42578125" style="688" customWidth="1"/>
    <col min="2" max="2" width="46.28515625" style="679" customWidth="1"/>
    <col min="3" max="3" width="8.7109375" style="689" customWidth="1"/>
    <col min="4" max="4" width="13.140625" style="678" customWidth="1"/>
    <col min="5" max="5" width="8.42578125" style="857" customWidth="1"/>
    <col min="6" max="6" width="11.28515625" style="678" customWidth="1"/>
    <col min="7" max="7" width="12.42578125" style="678" customWidth="1"/>
    <col min="8" max="8" width="11.7109375" style="678" customWidth="1"/>
    <col min="9" max="9" width="11.5703125" style="678" customWidth="1"/>
    <col min="10" max="10" width="9" style="678" customWidth="1"/>
    <col min="11" max="16384" width="9.140625" style="678"/>
  </cols>
  <sheetData>
    <row r="1" spans="1:10">
      <c r="I1" s="884" t="s">
        <v>931</v>
      </c>
    </row>
    <row r="2" spans="1:10" ht="0.75" customHeight="1">
      <c r="F2" s="885"/>
      <c r="G2" s="885"/>
      <c r="H2" s="885"/>
      <c r="I2" s="885"/>
    </row>
    <row r="3" spans="1:10">
      <c r="H3" s="886" t="s">
        <v>888</v>
      </c>
    </row>
    <row r="4" spans="1:10">
      <c r="G4" s="885" t="s">
        <v>1025</v>
      </c>
    </row>
    <row r="5" spans="1:10">
      <c r="H5" s="685" t="s">
        <v>174</v>
      </c>
    </row>
    <row r="6" spans="1:10" ht="15" customHeight="1">
      <c r="B6" s="2060" t="s">
        <v>35</v>
      </c>
      <c r="C6" s="888"/>
      <c r="D6" s="887"/>
      <c r="E6" s="1451"/>
      <c r="G6" s="889" t="s">
        <v>1014</v>
      </c>
      <c r="H6" s="836"/>
    </row>
    <row r="7" spans="1:10" hidden="1">
      <c r="B7" s="678"/>
      <c r="C7" s="890"/>
    </row>
    <row r="8" spans="1:10">
      <c r="A8" s="688" t="s">
        <v>2289</v>
      </c>
      <c r="F8" s="681"/>
      <c r="G8" s="681"/>
    </row>
    <row r="9" spans="1:10" s="688" customFormat="1" ht="10.5">
      <c r="A9" s="2600" t="s">
        <v>1118</v>
      </c>
      <c r="B9" s="2600"/>
      <c r="C9" s="2600"/>
      <c r="D9" s="2600"/>
      <c r="E9" s="2600"/>
    </row>
    <row r="10" spans="1:10">
      <c r="A10" s="688" t="s">
        <v>473</v>
      </c>
      <c r="B10" s="891"/>
      <c r="C10" s="892"/>
      <c r="D10" s="840"/>
      <c r="E10" s="1452"/>
    </row>
    <row r="11" spans="1:10" ht="12" customHeight="1">
      <c r="B11" s="893"/>
      <c r="C11" s="894"/>
      <c r="D11" s="893"/>
      <c r="E11" s="1453"/>
      <c r="F11" s="893"/>
      <c r="G11" s="893"/>
      <c r="H11" s="895"/>
    </row>
    <row r="12" spans="1:10" hidden="1">
      <c r="A12" s="896" t="s">
        <v>474</v>
      </c>
      <c r="B12" s="889"/>
      <c r="C12" s="890"/>
      <c r="D12" s="889"/>
      <c r="E12" s="1454"/>
      <c r="F12" s="889"/>
      <c r="G12" s="836"/>
      <c r="H12" s="897" t="s">
        <v>208</v>
      </c>
    </row>
    <row r="13" spans="1:10" ht="21.75">
      <c r="A13" s="898" t="s">
        <v>611</v>
      </c>
      <c r="B13" s="898"/>
      <c r="C13" s="894"/>
      <c r="D13" s="898"/>
      <c r="E13" s="1455"/>
      <c r="F13" s="898"/>
      <c r="G13" s="899"/>
    </row>
    <row r="14" spans="1:10" s="857" customFormat="1">
      <c r="A14" s="2603" t="s">
        <v>2266</v>
      </c>
      <c r="B14" s="2604"/>
      <c r="C14" s="1530"/>
      <c r="F14" s="1531"/>
      <c r="G14" s="1531"/>
    </row>
    <row r="15" spans="1:10" ht="18">
      <c r="A15" s="900"/>
      <c r="B15" s="2632" t="s">
        <v>612</v>
      </c>
      <c r="C15" s="2632"/>
      <c r="D15" s="2632"/>
      <c r="E15" s="2632"/>
      <c r="F15" s="900"/>
      <c r="G15" s="900"/>
      <c r="H15" s="900"/>
      <c r="I15" s="900"/>
      <c r="J15" s="900"/>
    </row>
    <row r="16" spans="1:10" ht="14.25">
      <c r="A16" s="678"/>
      <c r="B16" s="2622" t="s">
        <v>258</v>
      </c>
      <c r="C16" s="2622"/>
      <c r="D16" s="2622"/>
      <c r="E16" s="2622"/>
      <c r="F16" s="2622"/>
      <c r="G16" s="2070"/>
      <c r="H16" s="2070"/>
      <c r="I16" s="2070"/>
      <c r="J16" s="2070"/>
    </row>
    <row r="17" spans="1:12" s="626" customFormat="1" ht="0.75" customHeight="1">
      <c r="A17" s="2619" t="s">
        <v>2229</v>
      </c>
      <c r="B17" s="2619"/>
      <c r="C17" s="2619"/>
      <c r="D17" s="2619"/>
      <c r="E17" s="2619"/>
      <c r="F17" s="2619"/>
      <c r="G17" s="2619"/>
      <c r="H17" s="2619"/>
      <c r="I17" s="2619"/>
      <c r="J17" s="2619"/>
      <c r="K17" s="688"/>
      <c r="L17" s="688"/>
    </row>
    <row r="18" spans="1:12" s="683" customFormat="1" ht="12.75" customHeight="1" thickBot="1">
      <c r="A18" s="2619"/>
      <c r="B18" s="2619"/>
      <c r="C18" s="2619"/>
      <c r="D18" s="2619"/>
      <c r="E18" s="2619"/>
      <c r="F18" s="2619"/>
      <c r="G18" s="2619"/>
      <c r="H18" s="2619"/>
      <c r="I18" s="2619"/>
      <c r="J18" s="2619"/>
    </row>
    <row r="19" spans="1:12" s="885" customFormat="1" ht="21.75" customHeight="1" thickBot="1">
      <c r="A19" s="693" t="s">
        <v>2186</v>
      </c>
      <c r="B19" s="908"/>
      <c r="C19" s="905"/>
      <c r="E19" s="1457"/>
      <c r="G19" s="908" t="s">
        <v>333</v>
      </c>
      <c r="H19" s="909">
        <v>8</v>
      </c>
      <c r="I19" s="910">
        <v>2</v>
      </c>
      <c r="J19" s="911">
        <v>3</v>
      </c>
    </row>
    <row r="20" spans="1:12" s="908" customFormat="1" ht="17.25" customHeight="1" thickBot="1">
      <c r="A20" s="693" t="s">
        <v>630</v>
      </c>
      <c r="C20" s="905"/>
      <c r="E20" s="1458"/>
      <c r="G20" s="908" t="s">
        <v>1178</v>
      </c>
    </row>
    <row r="21" spans="1:12" s="908" customFormat="1" ht="9.75" customHeight="1" thickBot="1">
      <c r="A21" s="693" t="s">
        <v>554</v>
      </c>
      <c r="C21" s="912"/>
      <c r="D21" s="913"/>
      <c r="E21" s="1458"/>
      <c r="G21" s="908" t="s">
        <v>555</v>
      </c>
    </row>
    <row r="22" spans="1:12" s="885" customFormat="1" ht="15.75" customHeight="1" thickBot="1">
      <c r="A22" s="693" t="s">
        <v>729</v>
      </c>
      <c r="B22" s="908"/>
      <c r="C22" s="905"/>
      <c r="E22" s="1457"/>
      <c r="G22" s="908" t="s">
        <v>944</v>
      </c>
      <c r="I22" s="914"/>
    </row>
    <row r="23" spans="1:12" s="885" customFormat="1" ht="12.75" customHeight="1">
      <c r="A23" s="693" t="s">
        <v>307</v>
      </c>
      <c r="B23" s="915"/>
      <c r="C23" s="916"/>
      <c r="E23" s="1457"/>
      <c r="F23" s="917"/>
      <c r="G23" s="908" t="s">
        <v>946</v>
      </c>
    </row>
    <row r="24" spans="1:12" s="885" customFormat="1" ht="15.75" customHeight="1" thickBot="1">
      <c r="A24" s="695" t="s">
        <v>306</v>
      </c>
      <c r="B24" s="906"/>
      <c r="C24" s="916"/>
      <c r="D24" s="918"/>
      <c r="E24" s="1459"/>
      <c r="G24" s="908" t="s">
        <v>233</v>
      </c>
      <c r="I24" s="917"/>
    </row>
    <row r="25" spans="1:12" s="917" customFormat="1" ht="15.75" customHeight="1" thickBot="1">
      <c r="A25" s="693" t="s">
        <v>116</v>
      </c>
      <c r="B25" s="908"/>
      <c r="C25" s="916"/>
      <c r="D25" s="919"/>
      <c r="E25" s="1457"/>
      <c r="G25" s="917" t="s">
        <v>1703</v>
      </c>
      <c r="H25" s="920"/>
      <c r="I25" s="921"/>
      <c r="J25" s="922"/>
    </row>
    <row r="26" spans="1:12" s="917" customFormat="1" ht="15" customHeight="1" thickBot="1">
      <c r="A26" s="693" t="s">
        <v>638</v>
      </c>
      <c r="B26" s="908"/>
      <c r="C26" s="916"/>
      <c r="E26" s="1460" t="s">
        <v>740</v>
      </c>
      <c r="G26" s="908" t="s">
        <v>419</v>
      </c>
      <c r="I26" s="885"/>
      <c r="J26" s="885"/>
    </row>
    <row r="27" spans="1:12" s="917" customFormat="1" ht="16.5" hidden="1" customHeight="1" thickBot="1">
      <c r="A27" s="696"/>
      <c r="B27" s="885"/>
      <c r="C27" s="924"/>
      <c r="E27" s="1461"/>
      <c r="F27" s="885"/>
      <c r="G27" s="885"/>
    </row>
    <row r="28" spans="1:12" s="917" customFormat="1" ht="16.5" customHeight="1" thickBot="1">
      <c r="A28" s="696"/>
      <c r="B28" s="885"/>
      <c r="C28" s="924"/>
      <c r="E28" s="1461"/>
      <c r="F28" s="885"/>
      <c r="G28" s="885"/>
      <c r="H28" s="2621">
        <v>900272000366</v>
      </c>
      <c r="I28" s="2621"/>
      <c r="J28" s="2621"/>
    </row>
    <row r="29" spans="1:12" s="688" customFormat="1" ht="35.25" customHeight="1" thickBot="1">
      <c r="A29" s="711" t="s">
        <v>406</v>
      </c>
      <c r="B29" s="712" t="s">
        <v>639</v>
      </c>
      <c r="C29" s="713"/>
      <c r="D29" s="712" t="s">
        <v>422</v>
      </c>
      <c r="E29" s="1462"/>
      <c r="F29" s="2612" t="s">
        <v>362</v>
      </c>
      <c r="G29" s="2614" t="s">
        <v>363</v>
      </c>
      <c r="H29" s="2615"/>
      <c r="I29" s="2615"/>
      <c r="J29" s="2616"/>
    </row>
    <row r="30" spans="1:12" s="688" customFormat="1" ht="65.25" customHeight="1" thickBot="1">
      <c r="A30" s="715"/>
      <c r="B30" s="716" t="s">
        <v>349</v>
      </c>
      <c r="C30" s="717" t="s">
        <v>671</v>
      </c>
      <c r="D30" s="718" t="s">
        <v>796</v>
      </c>
      <c r="E30" s="1463" t="s">
        <v>971</v>
      </c>
      <c r="F30" s="2613"/>
      <c r="G30" s="718" t="s">
        <v>972</v>
      </c>
      <c r="H30" s="718" t="s">
        <v>973</v>
      </c>
      <c r="I30" s="718" t="s">
        <v>974</v>
      </c>
      <c r="J30" s="718" t="s">
        <v>975</v>
      </c>
    </row>
    <row r="31" spans="1:12" s="926" customFormat="1" ht="21" customHeight="1" thickBot="1">
      <c r="A31" s="720" t="s">
        <v>976</v>
      </c>
      <c r="B31" s="721" t="s">
        <v>977</v>
      </c>
      <c r="C31" s="722" t="s">
        <v>978</v>
      </c>
      <c r="D31" s="723" t="s">
        <v>739</v>
      </c>
      <c r="E31" s="1464" t="s">
        <v>740</v>
      </c>
      <c r="F31" s="723" t="s">
        <v>672</v>
      </c>
      <c r="G31" s="724">
        <v>4</v>
      </c>
      <c r="H31" s="725">
        <v>5</v>
      </c>
      <c r="I31" s="726">
        <v>6</v>
      </c>
      <c r="J31" s="725">
        <v>7</v>
      </c>
    </row>
    <row r="32" spans="1:12" s="829" customFormat="1" ht="27.75" thickBot="1">
      <c r="A32" s="927">
        <v>1100000</v>
      </c>
      <c r="B32" s="727" t="s">
        <v>1704</v>
      </c>
      <c r="C32" s="728" t="s">
        <v>358</v>
      </c>
      <c r="D32" s="842">
        <f t="shared" ref="D32:I32" si="0">D92</f>
        <v>63000</v>
      </c>
      <c r="E32" s="1120">
        <f>E92+E35+E47</f>
        <v>0</v>
      </c>
      <c r="F32" s="842">
        <f>F92+F33+F43</f>
        <v>63000</v>
      </c>
      <c r="G32" s="842">
        <f t="shared" si="0"/>
        <v>13000</v>
      </c>
      <c r="H32" s="842">
        <f t="shared" si="0"/>
        <v>27000</v>
      </c>
      <c r="I32" s="842">
        <f t="shared" si="0"/>
        <v>40000</v>
      </c>
      <c r="J32" s="1120">
        <f>F32</f>
        <v>63000</v>
      </c>
    </row>
    <row r="33" spans="1:10" s="688" customFormat="1" ht="55.5" hidden="1" customHeight="1" thickBot="1">
      <c r="A33" s="927">
        <v>1110000</v>
      </c>
      <c r="B33" s="730" t="s">
        <v>1662</v>
      </c>
      <c r="C33" s="728" t="s">
        <v>358</v>
      </c>
      <c r="D33" s="843">
        <f>D34</f>
        <v>0</v>
      </c>
      <c r="E33" s="1138"/>
      <c r="F33" s="843">
        <f>F34</f>
        <v>0</v>
      </c>
      <c r="G33" s="843">
        <f>G34</f>
        <v>0</v>
      </c>
      <c r="H33" s="843">
        <f>H34</f>
        <v>0</v>
      </c>
      <c r="I33" s="843">
        <f>I34</f>
        <v>0</v>
      </c>
      <c r="J33" s="843">
        <f>J34</f>
        <v>0</v>
      </c>
    </row>
    <row r="34" spans="1:10" s="688" customFormat="1" ht="21.75" hidden="1" customHeight="1">
      <c r="A34" s="928">
        <v>1110000</v>
      </c>
      <c r="B34" s="733" t="s">
        <v>803</v>
      </c>
      <c r="C34" s="734" t="s">
        <v>358</v>
      </c>
      <c r="D34" s="844">
        <f>SUM(D35:D41)</f>
        <v>0</v>
      </c>
      <c r="E34" s="1465"/>
      <c r="F34" s="844">
        <f>SUM(F35:F41)</f>
        <v>0</v>
      </c>
      <c r="G34" s="844">
        <f>SUM(G35:G41)</f>
        <v>0</v>
      </c>
      <c r="H34" s="844">
        <f>SUM(H35:H41)</f>
        <v>0</v>
      </c>
      <c r="I34" s="844">
        <f>SUM(I35:I41)</f>
        <v>0</v>
      </c>
      <c r="J34" s="844">
        <f>SUM(J35:J41)</f>
        <v>0</v>
      </c>
    </row>
    <row r="35" spans="1:10" s="688" customFormat="1" ht="21.75" hidden="1" customHeight="1">
      <c r="A35" s="929">
        <v>1111000</v>
      </c>
      <c r="B35" s="737" t="s">
        <v>673</v>
      </c>
      <c r="C35" s="738" t="s">
        <v>804</v>
      </c>
      <c r="D35" s="1121">
        <v>0</v>
      </c>
      <c r="E35" s="1521">
        <v>0</v>
      </c>
      <c r="F35" s="1122">
        <f>D35+E35</f>
        <v>0</v>
      </c>
      <c r="G35" s="862">
        <v>0</v>
      </c>
      <c r="H35" s="862">
        <v>0</v>
      </c>
      <c r="I35" s="862">
        <v>0</v>
      </c>
      <c r="J35" s="862">
        <f>F35</f>
        <v>0</v>
      </c>
    </row>
    <row r="36" spans="1:10" s="688" customFormat="1" ht="25.5" hidden="1">
      <c r="A36" s="930">
        <v>1112000</v>
      </c>
      <c r="B36" s="741" t="s">
        <v>271</v>
      </c>
      <c r="C36" s="742" t="s">
        <v>805</v>
      </c>
      <c r="D36" s="860">
        <v>0</v>
      </c>
      <c r="E36" s="861"/>
      <c r="F36" s="861">
        <v>0</v>
      </c>
      <c r="G36" s="861">
        <v>0</v>
      </c>
      <c r="H36" s="861">
        <v>0</v>
      </c>
      <c r="I36" s="861">
        <v>0</v>
      </c>
      <c r="J36" s="860">
        <f>F36</f>
        <v>0</v>
      </c>
    </row>
    <row r="37" spans="1:10" s="688" customFormat="1" ht="25.5" hidden="1">
      <c r="A37" s="930">
        <v>1113000</v>
      </c>
      <c r="B37" s="741" t="s">
        <v>806</v>
      </c>
      <c r="C37" s="742" t="s">
        <v>807</v>
      </c>
      <c r="D37" s="860"/>
      <c r="E37" s="861"/>
      <c r="F37" s="861"/>
      <c r="G37" s="861"/>
      <c r="H37" s="861"/>
      <c r="I37" s="861"/>
      <c r="J37" s="970">
        <v>0</v>
      </c>
    </row>
    <row r="38" spans="1:10" s="688" customFormat="1" ht="38.25" hidden="1">
      <c r="A38" s="930">
        <v>1114000</v>
      </c>
      <c r="B38" s="741" t="s">
        <v>398</v>
      </c>
      <c r="C38" s="742" t="s">
        <v>399</v>
      </c>
      <c r="D38" s="860"/>
      <c r="E38" s="861"/>
      <c r="F38" s="861"/>
      <c r="G38" s="861"/>
      <c r="H38" s="861"/>
      <c r="I38" s="861"/>
      <c r="J38" s="970">
        <v>0</v>
      </c>
    </row>
    <row r="39" spans="1:10" s="688" customFormat="1" hidden="1">
      <c r="A39" s="930">
        <v>1115000</v>
      </c>
      <c r="B39" s="741" t="s">
        <v>615</v>
      </c>
      <c r="C39" s="742" t="s">
        <v>388</v>
      </c>
      <c r="D39" s="860"/>
      <c r="E39" s="861"/>
      <c r="F39" s="861"/>
      <c r="G39" s="861"/>
      <c r="H39" s="861"/>
      <c r="I39" s="861"/>
      <c r="J39" s="970">
        <v>0</v>
      </c>
    </row>
    <row r="40" spans="1:10" s="688" customFormat="1" ht="25.5" hidden="1">
      <c r="A40" s="930">
        <v>1116000</v>
      </c>
      <c r="B40" s="741" t="s">
        <v>1024</v>
      </c>
      <c r="C40" s="742" t="s">
        <v>389</v>
      </c>
      <c r="D40" s="860"/>
      <c r="E40" s="861"/>
      <c r="F40" s="861"/>
      <c r="G40" s="861"/>
      <c r="H40" s="861"/>
      <c r="I40" s="861"/>
      <c r="J40" s="970">
        <v>0</v>
      </c>
    </row>
    <row r="41" spans="1:10" s="688" customFormat="1" ht="13.5" hidden="1" thickBot="1">
      <c r="A41" s="932">
        <v>1117000</v>
      </c>
      <c r="B41" s="745" t="s">
        <v>640</v>
      </c>
      <c r="C41" s="746" t="s">
        <v>20</v>
      </c>
      <c r="D41" s="855">
        <v>0</v>
      </c>
      <c r="E41" s="856"/>
      <c r="F41" s="856">
        <f>D41</f>
        <v>0</v>
      </c>
      <c r="G41" s="856">
        <v>0</v>
      </c>
      <c r="H41" s="856">
        <v>0</v>
      </c>
      <c r="I41" s="856">
        <v>0</v>
      </c>
      <c r="J41" s="970">
        <f>F41</f>
        <v>0</v>
      </c>
    </row>
    <row r="42" spans="1:10" s="688" customFormat="1" ht="29.25" hidden="1" thickBot="1">
      <c r="A42" s="933">
        <v>1120000</v>
      </c>
      <c r="B42" s="749" t="s">
        <v>21</v>
      </c>
      <c r="C42" s="728" t="s">
        <v>358</v>
      </c>
      <c r="D42" s="849">
        <f>D43+D55+D66+D69+D51+D64</f>
        <v>0</v>
      </c>
      <c r="E42" s="1123"/>
      <c r="F42" s="1123">
        <f>F43+F55+F66+F69+F51+F64</f>
        <v>0</v>
      </c>
      <c r="G42" s="1123">
        <f>G43+G51+G55+G64+G66+G69</f>
        <v>0</v>
      </c>
      <c r="H42" s="1123">
        <f>H43+H51+H55+H64+H66+H69</f>
        <v>0</v>
      </c>
      <c r="I42" s="1123">
        <f>I43+I51+I55+I64+I66+I69</f>
        <v>0</v>
      </c>
      <c r="J42" s="970">
        <f>F42</f>
        <v>0</v>
      </c>
    </row>
    <row r="43" spans="1:10" s="688" customFormat="1" ht="14.25" hidden="1">
      <c r="A43" s="928">
        <v>1121000</v>
      </c>
      <c r="B43" s="751" t="s">
        <v>22</v>
      </c>
      <c r="C43" s="752"/>
      <c r="D43" s="850">
        <f>SUM(D44:D49)</f>
        <v>0</v>
      </c>
      <c r="E43" s="862">
        <v>0</v>
      </c>
      <c r="F43" s="862">
        <f>SUM(F44:F49)</f>
        <v>0</v>
      </c>
      <c r="G43" s="862">
        <f>SUM(G44:G49)</f>
        <v>0</v>
      </c>
      <c r="H43" s="862">
        <f>SUM(H44:H49)</f>
        <v>0</v>
      </c>
      <c r="I43" s="862">
        <f>SUM(I44:I49)</f>
        <v>0</v>
      </c>
      <c r="J43" s="970">
        <f>SUM(J44:J49)</f>
        <v>0</v>
      </c>
    </row>
    <row r="44" spans="1:10" s="688" customFormat="1" ht="25.5" hidden="1">
      <c r="A44" s="930">
        <v>1121100</v>
      </c>
      <c r="B44" s="753" t="s">
        <v>380</v>
      </c>
      <c r="C44" s="742" t="s">
        <v>381</v>
      </c>
      <c r="D44" s="860"/>
      <c r="E44" s="861"/>
      <c r="F44" s="861"/>
      <c r="G44" s="861"/>
      <c r="H44" s="861"/>
      <c r="I44" s="861"/>
      <c r="J44" s="970">
        <v>0</v>
      </c>
    </row>
    <row r="45" spans="1:10" s="688" customFormat="1" hidden="1">
      <c r="A45" s="930">
        <v>1121200</v>
      </c>
      <c r="B45" s="754" t="s">
        <v>1663</v>
      </c>
      <c r="C45" s="742" t="s">
        <v>383</v>
      </c>
      <c r="D45" s="860">
        <v>0</v>
      </c>
      <c r="E45" s="861">
        <v>0</v>
      </c>
      <c r="F45" s="861">
        <f>D45+E45</f>
        <v>0</v>
      </c>
      <c r="G45" s="861">
        <v>0</v>
      </c>
      <c r="H45" s="861">
        <v>0</v>
      </c>
      <c r="I45" s="861">
        <v>0</v>
      </c>
      <c r="J45" s="970">
        <f>F45</f>
        <v>0</v>
      </c>
    </row>
    <row r="46" spans="1:10" s="688" customFormat="1" hidden="1">
      <c r="A46" s="930">
        <v>1121300</v>
      </c>
      <c r="B46" s="753" t="s">
        <v>769</v>
      </c>
      <c r="C46" s="742" t="s">
        <v>384</v>
      </c>
      <c r="D46" s="860">
        <v>0</v>
      </c>
      <c r="E46" s="861">
        <v>0</v>
      </c>
      <c r="F46" s="861">
        <f>D46+E46</f>
        <v>0</v>
      </c>
      <c r="G46" s="861">
        <v>0</v>
      </c>
      <c r="H46" s="861">
        <v>0</v>
      </c>
      <c r="I46" s="861">
        <v>0</v>
      </c>
      <c r="J46" s="970">
        <f>F46</f>
        <v>0</v>
      </c>
    </row>
    <row r="47" spans="1:10" s="688" customFormat="1" ht="20.25" hidden="1" customHeight="1">
      <c r="A47" s="930">
        <v>1121400</v>
      </c>
      <c r="B47" s="753" t="s">
        <v>770</v>
      </c>
      <c r="C47" s="742" t="s">
        <v>385</v>
      </c>
      <c r="D47" s="860">
        <v>0</v>
      </c>
      <c r="E47" s="861">
        <v>0</v>
      </c>
      <c r="F47" s="861">
        <f>D47+E47</f>
        <v>0</v>
      </c>
      <c r="G47" s="861">
        <v>0</v>
      </c>
      <c r="H47" s="861">
        <v>0</v>
      </c>
      <c r="I47" s="861">
        <v>0</v>
      </c>
      <c r="J47" s="970">
        <f>F47</f>
        <v>0</v>
      </c>
    </row>
    <row r="48" spans="1:10" s="688" customFormat="1" hidden="1">
      <c r="A48" s="930">
        <v>1121500</v>
      </c>
      <c r="B48" s="753" t="s">
        <v>69</v>
      </c>
      <c r="C48" s="742" t="s">
        <v>386</v>
      </c>
      <c r="D48" s="850"/>
      <c r="E48" s="861"/>
      <c r="F48" s="861">
        <f>D48+E48</f>
        <v>0</v>
      </c>
      <c r="G48" s="862"/>
      <c r="H48" s="862"/>
      <c r="I48" s="862"/>
      <c r="J48" s="970">
        <v>0</v>
      </c>
    </row>
    <row r="49" spans="1:11" s="688" customFormat="1" hidden="1">
      <c r="A49" s="930">
        <v>1121600</v>
      </c>
      <c r="B49" s="1221" t="s">
        <v>70</v>
      </c>
      <c r="C49" s="742" t="s">
        <v>387</v>
      </c>
      <c r="D49" s="860">
        <v>0</v>
      </c>
      <c r="E49" s="861">
        <v>0</v>
      </c>
      <c r="F49" s="861">
        <f>D49+E49</f>
        <v>0</v>
      </c>
      <c r="G49" s="861">
        <v>0</v>
      </c>
      <c r="H49" s="861">
        <v>0</v>
      </c>
      <c r="I49" s="861">
        <v>0</v>
      </c>
      <c r="J49" s="970">
        <f>F49</f>
        <v>0</v>
      </c>
    </row>
    <row r="50" spans="1:11" s="688" customFormat="1" ht="13.5" hidden="1" thickBot="1">
      <c r="A50" s="934">
        <v>1121700</v>
      </c>
      <c r="B50" s="757" t="s">
        <v>71</v>
      </c>
      <c r="C50" s="746" t="s">
        <v>766</v>
      </c>
      <c r="D50" s="855"/>
      <c r="E50" s="856"/>
      <c r="F50" s="856"/>
      <c r="G50" s="856"/>
      <c r="H50" s="856"/>
      <c r="I50" s="856"/>
      <c r="J50" s="970">
        <v>0</v>
      </c>
    </row>
    <row r="51" spans="1:11" s="688" customFormat="1" ht="28.5" hidden="1">
      <c r="A51" s="928">
        <v>1122000</v>
      </c>
      <c r="B51" s="758" t="s">
        <v>767</v>
      </c>
      <c r="C51" s="734" t="s">
        <v>358</v>
      </c>
      <c r="D51" s="858">
        <f>D52</f>
        <v>0</v>
      </c>
      <c r="E51" s="859"/>
      <c r="F51" s="859">
        <f>F52</f>
        <v>0</v>
      </c>
      <c r="G51" s="859">
        <f>G52</f>
        <v>0</v>
      </c>
      <c r="H51" s="859">
        <f>H52</f>
        <v>0</v>
      </c>
      <c r="I51" s="859">
        <f>I52</f>
        <v>0</v>
      </c>
      <c r="J51" s="970">
        <f>J52</f>
        <v>0</v>
      </c>
    </row>
    <row r="52" spans="1:11" s="688" customFormat="1" hidden="1">
      <c r="A52" s="935">
        <v>1122100</v>
      </c>
      <c r="B52" s="753" t="s">
        <v>72</v>
      </c>
      <c r="C52" s="738" t="s">
        <v>768</v>
      </c>
      <c r="D52" s="860">
        <v>0</v>
      </c>
      <c r="E52" s="861"/>
      <c r="F52" s="861">
        <v>0</v>
      </c>
      <c r="G52" s="861">
        <v>0</v>
      </c>
      <c r="H52" s="861">
        <v>0</v>
      </c>
      <c r="I52" s="861">
        <v>0</v>
      </c>
      <c r="J52" s="970">
        <f>F52</f>
        <v>0</v>
      </c>
    </row>
    <row r="53" spans="1:11" s="688" customFormat="1" hidden="1">
      <c r="A53" s="935">
        <v>1122200</v>
      </c>
      <c r="B53" s="753" t="s">
        <v>487</v>
      </c>
      <c r="C53" s="742" t="s">
        <v>1021</v>
      </c>
      <c r="D53" s="860"/>
      <c r="E53" s="861"/>
      <c r="F53" s="861"/>
      <c r="G53" s="861"/>
      <c r="H53" s="861"/>
      <c r="I53" s="861"/>
      <c r="J53" s="970">
        <v>0</v>
      </c>
    </row>
    <row r="54" spans="1:11" s="688" customFormat="1" ht="13.5" hidden="1" thickBot="1">
      <c r="A54" s="933">
        <v>1122300</v>
      </c>
      <c r="B54" s="757" t="s">
        <v>148</v>
      </c>
      <c r="C54" s="746" t="s">
        <v>1022</v>
      </c>
      <c r="D54" s="855"/>
      <c r="E54" s="856"/>
      <c r="F54" s="856"/>
      <c r="G54" s="856"/>
      <c r="H54" s="856"/>
      <c r="I54" s="856"/>
      <c r="J54" s="970">
        <v>0</v>
      </c>
    </row>
    <row r="55" spans="1:11" s="688" customFormat="1" ht="28.5" hidden="1">
      <c r="A55" s="928">
        <v>1123000</v>
      </c>
      <c r="B55" s="758" t="s">
        <v>56</v>
      </c>
      <c r="C55" s="734" t="s">
        <v>358</v>
      </c>
      <c r="D55" s="858">
        <f>SUM(D56:D63)</f>
        <v>0</v>
      </c>
      <c r="E55" s="859"/>
      <c r="F55" s="859">
        <f>SUM(F56:F63)</f>
        <v>0</v>
      </c>
      <c r="G55" s="859">
        <f>SUM(G56:G63)</f>
        <v>0</v>
      </c>
      <c r="H55" s="859">
        <f>SUM(H56:H63)</f>
        <v>0</v>
      </c>
      <c r="I55" s="859">
        <f>SUM(I56:I63)</f>
        <v>0</v>
      </c>
      <c r="J55" s="970">
        <f>F55</f>
        <v>0</v>
      </c>
    </row>
    <row r="56" spans="1:11" s="688" customFormat="1" hidden="1">
      <c r="A56" s="935">
        <v>1123100</v>
      </c>
      <c r="B56" s="753" t="s">
        <v>149</v>
      </c>
      <c r="C56" s="738" t="s">
        <v>365</v>
      </c>
      <c r="D56" s="860"/>
      <c r="E56" s="861"/>
      <c r="F56" s="861"/>
      <c r="G56" s="861"/>
      <c r="H56" s="861"/>
      <c r="I56" s="861"/>
      <c r="J56" s="970">
        <f>F56</f>
        <v>0</v>
      </c>
    </row>
    <row r="57" spans="1:11" s="688" customFormat="1" hidden="1">
      <c r="A57" s="935">
        <v>1123200</v>
      </c>
      <c r="B57" s="753" t="s">
        <v>150</v>
      </c>
      <c r="C57" s="742" t="s">
        <v>366</v>
      </c>
      <c r="D57" s="860">
        <v>0</v>
      </c>
      <c r="E57" s="861"/>
      <c r="F57" s="861">
        <v>0</v>
      </c>
      <c r="G57" s="861">
        <v>0</v>
      </c>
      <c r="H57" s="861">
        <v>0</v>
      </c>
      <c r="I57" s="861">
        <v>0</v>
      </c>
      <c r="J57" s="970">
        <f>F57</f>
        <v>0</v>
      </c>
    </row>
    <row r="58" spans="1:11" s="688" customFormat="1" ht="25.5" hidden="1">
      <c r="A58" s="935">
        <v>1123300</v>
      </c>
      <c r="B58" s="753" t="s">
        <v>151</v>
      </c>
      <c r="C58" s="742" t="s">
        <v>367</v>
      </c>
      <c r="D58" s="860"/>
      <c r="E58" s="861"/>
      <c r="F58" s="861"/>
      <c r="G58" s="861"/>
      <c r="H58" s="861"/>
      <c r="I58" s="861"/>
      <c r="J58" s="970"/>
    </row>
    <row r="59" spans="1:11" s="688" customFormat="1" hidden="1">
      <c r="A59" s="935">
        <v>1123400</v>
      </c>
      <c r="B59" s="753" t="s">
        <v>556</v>
      </c>
      <c r="C59" s="742" t="s">
        <v>368</v>
      </c>
      <c r="D59" s="860">
        <v>0</v>
      </c>
      <c r="E59" s="861"/>
      <c r="F59" s="861">
        <v>0</v>
      </c>
      <c r="G59" s="861">
        <v>0</v>
      </c>
      <c r="H59" s="861">
        <v>0</v>
      </c>
      <c r="I59" s="861">
        <v>0</v>
      </c>
      <c r="J59" s="970">
        <f t="shared" ref="J59:J65" si="1">F59</f>
        <v>0</v>
      </c>
    </row>
    <row r="60" spans="1:11" s="688" customFormat="1" hidden="1">
      <c r="A60" s="935">
        <v>1123500</v>
      </c>
      <c r="B60" s="761" t="s">
        <v>557</v>
      </c>
      <c r="C60" s="762">
        <v>423500</v>
      </c>
      <c r="D60" s="860"/>
      <c r="E60" s="861"/>
      <c r="F60" s="861"/>
      <c r="G60" s="861"/>
      <c r="H60" s="861"/>
      <c r="I60" s="861"/>
      <c r="J60" s="970">
        <f t="shared" si="1"/>
        <v>0</v>
      </c>
    </row>
    <row r="61" spans="1:11" s="688" customFormat="1" hidden="1">
      <c r="A61" s="935">
        <v>1123600</v>
      </c>
      <c r="B61" s="753" t="s">
        <v>186</v>
      </c>
      <c r="C61" s="742" t="s">
        <v>369</v>
      </c>
      <c r="D61" s="860"/>
      <c r="E61" s="861"/>
      <c r="F61" s="861"/>
      <c r="G61" s="861"/>
      <c r="H61" s="861"/>
      <c r="I61" s="861"/>
      <c r="J61" s="970">
        <f t="shared" si="1"/>
        <v>0</v>
      </c>
    </row>
    <row r="62" spans="1:11" s="688" customFormat="1" hidden="1">
      <c r="A62" s="935">
        <v>1123700</v>
      </c>
      <c r="B62" s="753" t="s">
        <v>187</v>
      </c>
      <c r="C62" s="742" t="s">
        <v>370</v>
      </c>
      <c r="D62" s="860">
        <v>0</v>
      </c>
      <c r="E62" s="861"/>
      <c r="F62" s="861">
        <v>0</v>
      </c>
      <c r="G62" s="861">
        <v>0</v>
      </c>
      <c r="H62" s="861">
        <v>0</v>
      </c>
      <c r="I62" s="861">
        <v>0</v>
      </c>
      <c r="J62" s="970">
        <f t="shared" si="1"/>
        <v>0</v>
      </c>
    </row>
    <row r="63" spans="1:11" s="688" customFormat="1" ht="13.5" hidden="1" thickBot="1">
      <c r="A63" s="933">
        <v>1123800</v>
      </c>
      <c r="B63" s="757" t="s">
        <v>188</v>
      </c>
      <c r="C63" s="746" t="s">
        <v>371</v>
      </c>
      <c r="D63" s="855">
        <v>0</v>
      </c>
      <c r="E63" s="856">
        <v>0</v>
      </c>
      <c r="F63" s="856">
        <f>D63+E63</f>
        <v>0</v>
      </c>
      <c r="G63" s="856">
        <v>0</v>
      </c>
      <c r="H63" s="856">
        <v>0</v>
      </c>
      <c r="I63" s="856">
        <v>0</v>
      </c>
      <c r="J63" s="970">
        <f t="shared" si="1"/>
        <v>0</v>
      </c>
      <c r="K63" s="1001"/>
    </row>
    <row r="64" spans="1:11" s="688" customFormat="1" ht="28.5" hidden="1">
      <c r="A64" s="928">
        <v>1124000</v>
      </c>
      <c r="B64" s="758" t="s">
        <v>213</v>
      </c>
      <c r="C64" s="734" t="s">
        <v>358</v>
      </c>
      <c r="D64" s="858">
        <f>D65</f>
        <v>0</v>
      </c>
      <c r="E64" s="859"/>
      <c r="F64" s="859">
        <f>F65</f>
        <v>0</v>
      </c>
      <c r="G64" s="859">
        <f>G65</f>
        <v>0</v>
      </c>
      <c r="H64" s="859">
        <f>H65</f>
        <v>0</v>
      </c>
      <c r="I64" s="859">
        <f>I65</f>
        <v>0</v>
      </c>
      <c r="J64" s="970">
        <f t="shared" si="1"/>
        <v>0</v>
      </c>
    </row>
    <row r="65" spans="1:10" s="688" customFormat="1" ht="13.5" thickBot="1">
      <c r="A65" s="933">
        <v>1124100</v>
      </c>
      <c r="B65" s="757" t="s">
        <v>189</v>
      </c>
      <c r="C65" s="746" t="s">
        <v>214</v>
      </c>
      <c r="D65" s="855">
        <v>0</v>
      </c>
      <c r="E65" s="856">
        <v>0</v>
      </c>
      <c r="F65" s="856">
        <f>D65+E65</f>
        <v>0</v>
      </c>
      <c r="G65" s="856">
        <v>0</v>
      </c>
      <c r="H65" s="856">
        <v>0</v>
      </c>
      <c r="I65" s="856">
        <v>0</v>
      </c>
      <c r="J65" s="970">
        <f t="shared" si="1"/>
        <v>0</v>
      </c>
    </row>
    <row r="66" spans="1:10" s="688" customFormat="1" ht="27" customHeight="1">
      <c r="A66" s="928">
        <v>1125000</v>
      </c>
      <c r="B66" s="758" t="s">
        <v>918</v>
      </c>
      <c r="C66" s="734" t="s">
        <v>358</v>
      </c>
      <c r="D66" s="858">
        <f>D67+D68</f>
        <v>0</v>
      </c>
      <c r="E66" s="859"/>
      <c r="F66" s="859">
        <f>F67+F68</f>
        <v>0</v>
      </c>
      <c r="G66" s="859">
        <f>G67+G68</f>
        <v>0</v>
      </c>
      <c r="H66" s="859">
        <f>H67+H68</f>
        <v>0</v>
      </c>
      <c r="I66" s="859">
        <f>I67+I68</f>
        <v>0</v>
      </c>
      <c r="J66" s="970">
        <f>J67+J68</f>
        <v>0</v>
      </c>
    </row>
    <row r="67" spans="1:10" s="688" customFormat="1" ht="25.5" hidden="1">
      <c r="A67" s="935">
        <v>1125100</v>
      </c>
      <c r="B67" s="753" t="s">
        <v>190</v>
      </c>
      <c r="C67" s="738" t="s">
        <v>919</v>
      </c>
      <c r="D67" s="860">
        <v>0</v>
      </c>
      <c r="E67" s="861">
        <v>0</v>
      </c>
      <c r="F67" s="861">
        <f>D67+E67</f>
        <v>0</v>
      </c>
      <c r="G67" s="861">
        <v>0</v>
      </c>
      <c r="H67" s="861">
        <v>0</v>
      </c>
      <c r="I67" s="861">
        <v>0</v>
      </c>
      <c r="J67" s="970">
        <f t="shared" ref="J67:J73" si="2">F67</f>
        <v>0</v>
      </c>
    </row>
    <row r="68" spans="1:10" s="688" customFormat="1" ht="26.25" hidden="1" thickBot="1">
      <c r="A68" s="933">
        <v>1125200</v>
      </c>
      <c r="B68" s="757" t="s">
        <v>703</v>
      </c>
      <c r="C68" s="746" t="s">
        <v>1031</v>
      </c>
      <c r="D68" s="855">
        <v>0</v>
      </c>
      <c r="E68" s="856">
        <v>0</v>
      </c>
      <c r="F68" s="856">
        <f>D68+E68</f>
        <v>0</v>
      </c>
      <c r="G68" s="856">
        <v>0</v>
      </c>
      <c r="H68" s="856">
        <v>0</v>
      </c>
      <c r="I68" s="856">
        <v>0</v>
      </c>
      <c r="J68" s="970">
        <f t="shared" si="2"/>
        <v>0</v>
      </c>
    </row>
    <row r="69" spans="1:10" s="688" customFormat="1" ht="14.25" hidden="1">
      <c r="A69" s="928">
        <v>1126000</v>
      </c>
      <c r="B69" s="758" t="s">
        <v>1032</v>
      </c>
      <c r="C69" s="734" t="s">
        <v>358</v>
      </c>
      <c r="D69" s="858">
        <f>SUM(D70:D77)</f>
        <v>0</v>
      </c>
      <c r="E69" s="859"/>
      <c r="F69" s="859">
        <f>SUM(F70:F77)</f>
        <v>0</v>
      </c>
      <c r="G69" s="859">
        <f>SUM(G70:G77)</f>
        <v>0</v>
      </c>
      <c r="H69" s="859">
        <f>SUM(H70:H77)</f>
        <v>0</v>
      </c>
      <c r="I69" s="859">
        <f>SUM(I70:I77)</f>
        <v>0</v>
      </c>
      <c r="J69" s="970">
        <f t="shared" si="2"/>
        <v>0</v>
      </c>
    </row>
    <row r="70" spans="1:10" s="688" customFormat="1" hidden="1">
      <c r="A70" s="928">
        <v>1126100</v>
      </c>
      <c r="B70" s="753" t="s">
        <v>983</v>
      </c>
      <c r="C70" s="738" t="s">
        <v>1033</v>
      </c>
      <c r="D70" s="860">
        <v>0</v>
      </c>
      <c r="E70" s="861"/>
      <c r="F70" s="861">
        <f>D70+E70</f>
        <v>0</v>
      </c>
      <c r="G70" s="861">
        <v>0</v>
      </c>
      <c r="H70" s="861">
        <v>0</v>
      </c>
      <c r="I70" s="861">
        <v>0</v>
      </c>
      <c r="J70" s="970">
        <f t="shared" si="2"/>
        <v>0</v>
      </c>
    </row>
    <row r="71" spans="1:10" s="688" customFormat="1" hidden="1">
      <c r="A71" s="928">
        <v>1126200</v>
      </c>
      <c r="B71" s="753" t="s">
        <v>984</v>
      </c>
      <c r="C71" s="742" t="s">
        <v>1034</v>
      </c>
      <c r="D71" s="860"/>
      <c r="E71" s="861"/>
      <c r="F71" s="861">
        <f t="shared" ref="F71:F77" si="3">D71+E71</f>
        <v>0</v>
      </c>
      <c r="G71" s="861"/>
      <c r="H71" s="861"/>
      <c r="I71" s="861"/>
      <c r="J71" s="970">
        <f t="shared" si="2"/>
        <v>0</v>
      </c>
    </row>
    <row r="72" spans="1:10" s="688" customFormat="1" hidden="1">
      <c r="A72" s="928">
        <v>1126300</v>
      </c>
      <c r="B72" s="753" t="s">
        <v>390</v>
      </c>
      <c r="C72" s="742" t="s">
        <v>391</v>
      </c>
      <c r="D72" s="860"/>
      <c r="E72" s="861"/>
      <c r="F72" s="861">
        <f t="shared" si="3"/>
        <v>0</v>
      </c>
      <c r="G72" s="861"/>
      <c r="H72" s="861"/>
      <c r="I72" s="861"/>
      <c r="J72" s="970">
        <f t="shared" si="2"/>
        <v>0</v>
      </c>
    </row>
    <row r="73" spans="1:10" s="688" customFormat="1" hidden="1">
      <c r="A73" s="930">
        <v>1126400</v>
      </c>
      <c r="B73" s="763" t="s">
        <v>985</v>
      </c>
      <c r="C73" s="742" t="s">
        <v>392</v>
      </c>
      <c r="D73" s="860">
        <v>0</v>
      </c>
      <c r="E73" s="861"/>
      <c r="F73" s="861">
        <f t="shared" si="3"/>
        <v>0</v>
      </c>
      <c r="G73" s="861">
        <v>0</v>
      </c>
      <c r="H73" s="861">
        <v>0</v>
      </c>
      <c r="I73" s="861">
        <v>0</v>
      </c>
      <c r="J73" s="970">
        <f t="shared" si="2"/>
        <v>0</v>
      </c>
    </row>
    <row r="74" spans="1:10" s="688" customFormat="1" ht="25.5" hidden="1">
      <c r="A74" s="932">
        <v>1126500</v>
      </c>
      <c r="B74" s="764" t="s">
        <v>943</v>
      </c>
      <c r="C74" s="742" t="s">
        <v>393</v>
      </c>
      <c r="D74" s="860"/>
      <c r="E74" s="861"/>
      <c r="F74" s="861">
        <f t="shared" si="3"/>
        <v>0</v>
      </c>
      <c r="G74" s="861"/>
      <c r="H74" s="861"/>
      <c r="I74" s="861"/>
      <c r="J74" s="970">
        <v>0</v>
      </c>
    </row>
    <row r="75" spans="1:10" s="688" customFormat="1" hidden="1">
      <c r="A75" s="930">
        <v>1126600</v>
      </c>
      <c r="B75" s="763" t="s">
        <v>229</v>
      </c>
      <c r="C75" s="742" t="s">
        <v>394</v>
      </c>
      <c r="D75" s="860"/>
      <c r="E75" s="861"/>
      <c r="F75" s="861">
        <f t="shared" si="3"/>
        <v>0</v>
      </c>
      <c r="G75" s="861"/>
      <c r="H75" s="861"/>
      <c r="I75" s="861"/>
      <c r="J75" s="970">
        <f>F75</f>
        <v>0</v>
      </c>
    </row>
    <row r="76" spans="1:10" s="688" customFormat="1" hidden="1">
      <c r="A76" s="930">
        <v>1126700</v>
      </c>
      <c r="B76" s="763" t="s">
        <v>230</v>
      </c>
      <c r="C76" s="742" t="s">
        <v>395</v>
      </c>
      <c r="D76" s="860">
        <v>0</v>
      </c>
      <c r="E76" s="861">
        <v>0</v>
      </c>
      <c r="F76" s="861">
        <f t="shared" si="3"/>
        <v>0</v>
      </c>
      <c r="G76" s="861">
        <v>0</v>
      </c>
      <c r="H76" s="861">
        <v>0</v>
      </c>
      <c r="I76" s="861">
        <v>0</v>
      </c>
      <c r="J76" s="970">
        <f>F76</f>
        <v>0</v>
      </c>
    </row>
    <row r="77" spans="1:10" s="688" customFormat="1" ht="13.5" hidden="1" thickBot="1">
      <c r="A77" s="934">
        <v>1126800</v>
      </c>
      <c r="B77" s="765" t="s">
        <v>480</v>
      </c>
      <c r="C77" s="746" t="s">
        <v>396</v>
      </c>
      <c r="D77" s="855">
        <v>0</v>
      </c>
      <c r="E77" s="856">
        <v>0</v>
      </c>
      <c r="F77" s="861">
        <f t="shared" si="3"/>
        <v>0</v>
      </c>
      <c r="G77" s="856">
        <v>0</v>
      </c>
      <c r="H77" s="856">
        <v>0</v>
      </c>
      <c r="I77" s="856">
        <v>0</v>
      </c>
      <c r="J77" s="970">
        <f>F77</f>
        <v>0</v>
      </c>
    </row>
    <row r="78" spans="1:10" s="688" customFormat="1" ht="14.25" hidden="1">
      <c r="A78" s="936">
        <v>1130000</v>
      </c>
      <c r="B78" s="767" t="s">
        <v>294</v>
      </c>
      <c r="C78" s="734" t="s">
        <v>358</v>
      </c>
      <c r="D78" s="858">
        <v>0</v>
      </c>
      <c r="E78" s="859"/>
      <c r="F78" s="859">
        <f>F138</f>
        <v>0</v>
      </c>
      <c r="G78" s="859">
        <v>0</v>
      </c>
      <c r="H78" s="859">
        <v>0</v>
      </c>
      <c r="I78" s="859">
        <f>I138</f>
        <v>0</v>
      </c>
      <c r="J78" s="970">
        <f>J138</f>
        <v>0</v>
      </c>
    </row>
    <row r="79" spans="1:10" s="688" customFormat="1" hidden="1">
      <c r="A79" s="936">
        <v>1130100</v>
      </c>
      <c r="B79" s="763" t="s">
        <v>481</v>
      </c>
      <c r="C79" s="738" t="s">
        <v>295</v>
      </c>
      <c r="D79" s="860"/>
      <c r="E79" s="861"/>
      <c r="F79" s="861"/>
      <c r="G79" s="861"/>
      <c r="H79" s="861"/>
      <c r="I79" s="861"/>
      <c r="J79" s="970">
        <v>0</v>
      </c>
    </row>
    <row r="80" spans="1:10" s="688" customFormat="1" hidden="1">
      <c r="A80" s="936">
        <v>1130200</v>
      </c>
      <c r="B80" s="763" t="s">
        <v>482</v>
      </c>
      <c r="C80" s="742" t="s">
        <v>296</v>
      </c>
      <c r="D80" s="860"/>
      <c r="E80" s="861"/>
      <c r="F80" s="861"/>
      <c r="G80" s="861"/>
      <c r="H80" s="861"/>
      <c r="I80" s="861"/>
      <c r="J80" s="970">
        <v>0</v>
      </c>
    </row>
    <row r="81" spans="1:10" s="688" customFormat="1" hidden="1">
      <c r="A81" s="936">
        <v>1130300</v>
      </c>
      <c r="B81" s="763" t="s">
        <v>483</v>
      </c>
      <c r="C81" s="742" t="s">
        <v>297</v>
      </c>
      <c r="D81" s="860"/>
      <c r="E81" s="861"/>
      <c r="F81" s="861"/>
      <c r="G81" s="861"/>
      <c r="H81" s="861"/>
      <c r="I81" s="861"/>
      <c r="J81" s="970">
        <v>0</v>
      </c>
    </row>
    <row r="82" spans="1:10" s="688" customFormat="1" hidden="1">
      <c r="A82" s="936">
        <v>1130400</v>
      </c>
      <c r="B82" s="768" t="s">
        <v>484</v>
      </c>
      <c r="C82" s="769" t="s">
        <v>298</v>
      </c>
      <c r="D82" s="850"/>
      <c r="E82" s="862"/>
      <c r="F82" s="862"/>
      <c r="G82" s="862"/>
      <c r="H82" s="862"/>
      <c r="I82" s="862"/>
      <c r="J82" s="970">
        <v>0</v>
      </c>
    </row>
    <row r="83" spans="1:10" s="688" customFormat="1" ht="14.25" hidden="1">
      <c r="A83" s="930">
        <v>1131000</v>
      </c>
      <c r="B83" s="770" t="s">
        <v>299</v>
      </c>
      <c r="C83" s="771" t="s">
        <v>358</v>
      </c>
      <c r="D83" s="860"/>
      <c r="E83" s="861"/>
      <c r="F83" s="861"/>
      <c r="G83" s="861"/>
      <c r="H83" s="861"/>
      <c r="I83" s="861"/>
      <c r="J83" s="970">
        <v>0</v>
      </c>
    </row>
    <row r="84" spans="1:10" s="688" customFormat="1" ht="25.5" hidden="1">
      <c r="A84" s="930">
        <v>1131100</v>
      </c>
      <c r="B84" s="763" t="s">
        <v>588</v>
      </c>
      <c r="C84" s="738" t="s">
        <v>300</v>
      </c>
      <c r="D84" s="860"/>
      <c r="E84" s="861"/>
      <c r="F84" s="861"/>
      <c r="G84" s="861"/>
      <c r="H84" s="861"/>
      <c r="I84" s="861"/>
      <c r="J84" s="970">
        <v>0</v>
      </c>
    </row>
    <row r="85" spans="1:10" s="688" customFormat="1" hidden="1">
      <c r="A85" s="930">
        <v>1131200</v>
      </c>
      <c r="B85" s="763" t="s">
        <v>589</v>
      </c>
      <c r="C85" s="742" t="s">
        <v>301</v>
      </c>
      <c r="D85" s="860"/>
      <c r="E85" s="861"/>
      <c r="F85" s="861"/>
      <c r="G85" s="861"/>
      <c r="H85" s="861"/>
      <c r="I85" s="861"/>
      <c r="J85" s="970">
        <v>0</v>
      </c>
    </row>
    <row r="86" spans="1:10" s="688" customFormat="1" ht="13.5" hidden="1" thickBot="1">
      <c r="A86" s="930">
        <v>1131300</v>
      </c>
      <c r="B86" s="765" t="s">
        <v>590</v>
      </c>
      <c r="C86" s="746" t="s">
        <v>302</v>
      </c>
      <c r="D86" s="855"/>
      <c r="E86" s="856"/>
      <c r="F86" s="856"/>
      <c r="G86" s="856"/>
      <c r="H86" s="856"/>
      <c r="I86" s="856"/>
      <c r="J86" s="970">
        <v>0</v>
      </c>
    </row>
    <row r="87" spans="1:10" s="688" customFormat="1" ht="14.25" hidden="1">
      <c r="A87" s="937">
        <v>1140000</v>
      </c>
      <c r="B87" s="767" t="s">
        <v>303</v>
      </c>
      <c r="C87" s="734" t="s">
        <v>358</v>
      </c>
      <c r="D87" s="858">
        <v>0</v>
      </c>
      <c r="E87" s="859"/>
      <c r="F87" s="859">
        <v>0</v>
      </c>
      <c r="G87" s="859">
        <v>0</v>
      </c>
      <c r="H87" s="859">
        <v>0</v>
      </c>
      <c r="I87" s="859">
        <v>0</v>
      </c>
      <c r="J87" s="970">
        <v>0</v>
      </c>
    </row>
    <row r="88" spans="1:10" s="688" customFormat="1" ht="25.5" hidden="1">
      <c r="A88" s="937">
        <v>1141000</v>
      </c>
      <c r="B88" s="763" t="s">
        <v>304</v>
      </c>
      <c r="C88" s="738" t="s">
        <v>1003</v>
      </c>
      <c r="D88" s="860"/>
      <c r="E88" s="861"/>
      <c r="F88" s="861"/>
      <c r="G88" s="861"/>
      <c r="H88" s="861"/>
      <c r="I88" s="861"/>
      <c r="J88" s="970">
        <v>0</v>
      </c>
    </row>
    <row r="89" spans="1:10" s="688" customFormat="1" ht="25.5" hidden="1">
      <c r="A89" s="937">
        <v>1142000</v>
      </c>
      <c r="B89" s="763" t="s">
        <v>42</v>
      </c>
      <c r="C89" s="742" t="s">
        <v>43</v>
      </c>
      <c r="D89" s="860"/>
      <c r="E89" s="861"/>
      <c r="F89" s="861"/>
      <c r="G89" s="861"/>
      <c r="H89" s="861"/>
      <c r="I89" s="861"/>
      <c r="J89" s="970">
        <v>0</v>
      </c>
    </row>
    <row r="90" spans="1:10" s="688" customFormat="1" ht="25.5" hidden="1">
      <c r="A90" s="937">
        <v>1143000</v>
      </c>
      <c r="B90" s="763" t="s">
        <v>44</v>
      </c>
      <c r="C90" s="742" t="s">
        <v>45</v>
      </c>
      <c r="D90" s="860"/>
      <c r="E90" s="861"/>
      <c r="F90" s="861"/>
      <c r="G90" s="861"/>
      <c r="H90" s="861"/>
      <c r="I90" s="861"/>
      <c r="J90" s="970">
        <v>0</v>
      </c>
    </row>
    <row r="91" spans="1:10" s="688" customFormat="1" ht="26.25" hidden="1" thickBot="1">
      <c r="A91" s="933">
        <v>1144000</v>
      </c>
      <c r="B91" s="765" t="s">
        <v>46</v>
      </c>
      <c r="C91" s="746" t="s">
        <v>439</v>
      </c>
      <c r="D91" s="855"/>
      <c r="E91" s="856"/>
      <c r="F91" s="856"/>
      <c r="G91" s="856"/>
      <c r="H91" s="856"/>
      <c r="I91" s="856"/>
      <c r="J91" s="970">
        <v>0</v>
      </c>
    </row>
    <row r="92" spans="1:10" s="688" customFormat="1" ht="27" customHeight="1">
      <c r="A92" s="938">
        <v>1150000</v>
      </c>
      <c r="B92" s="939" t="s">
        <v>730</v>
      </c>
      <c r="C92" s="734" t="s">
        <v>358</v>
      </c>
      <c r="D92" s="858">
        <f>D99</f>
        <v>63000</v>
      </c>
      <c r="E92" s="859">
        <f>E99</f>
        <v>0</v>
      </c>
      <c r="F92" s="859">
        <f>F99</f>
        <v>63000</v>
      </c>
      <c r="G92" s="859">
        <f>G105</f>
        <v>13000</v>
      </c>
      <c r="H92" s="859">
        <f>H105</f>
        <v>27000</v>
      </c>
      <c r="I92" s="859">
        <f>I105</f>
        <v>40000</v>
      </c>
      <c r="J92" s="970">
        <f>J99</f>
        <v>63000</v>
      </c>
    </row>
    <row r="93" spans="1:10" s="688" customFormat="1" ht="25.5" hidden="1">
      <c r="A93" s="940">
        <v>1151000</v>
      </c>
      <c r="B93" s="941" t="s">
        <v>681</v>
      </c>
      <c r="C93" s="734" t="s">
        <v>358</v>
      </c>
      <c r="D93" s="863">
        <v>0</v>
      </c>
      <c r="E93" s="864"/>
      <c r="F93" s="864">
        <v>0</v>
      </c>
      <c r="G93" s="864">
        <v>0</v>
      </c>
      <c r="H93" s="864">
        <v>0</v>
      </c>
      <c r="I93" s="864">
        <v>0</v>
      </c>
      <c r="J93" s="970">
        <v>0</v>
      </c>
    </row>
    <row r="94" spans="1:10" s="688" customFormat="1" ht="25.5" hidden="1">
      <c r="A94" s="940">
        <v>1151100</v>
      </c>
      <c r="B94" s="943" t="s">
        <v>265</v>
      </c>
      <c r="C94" s="944">
        <v>461100</v>
      </c>
      <c r="D94" s="863"/>
      <c r="E94" s="864"/>
      <c r="F94" s="864"/>
      <c r="G94" s="864"/>
      <c r="H94" s="864"/>
      <c r="I94" s="864"/>
      <c r="J94" s="970">
        <v>0</v>
      </c>
    </row>
    <row r="95" spans="1:10" s="688" customFormat="1" ht="25.5" hidden="1">
      <c r="A95" s="940">
        <v>1151200</v>
      </c>
      <c r="B95" s="943" t="s">
        <v>637</v>
      </c>
      <c r="C95" s="944">
        <v>461200</v>
      </c>
      <c r="D95" s="863"/>
      <c r="E95" s="864"/>
      <c r="F95" s="864"/>
      <c r="G95" s="864"/>
      <c r="H95" s="864"/>
      <c r="I95" s="864"/>
      <c r="J95" s="970">
        <v>0</v>
      </c>
    </row>
    <row r="96" spans="1:10" s="688" customFormat="1" ht="25.5" hidden="1">
      <c r="A96" s="940">
        <v>1152000</v>
      </c>
      <c r="B96" s="945" t="s">
        <v>518</v>
      </c>
      <c r="C96" s="946" t="s">
        <v>358</v>
      </c>
      <c r="D96" s="947">
        <v>0</v>
      </c>
      <c r="E96" s="1124"/>
      <c r="F96" s="1124">
        <v>0</v>
      </c>
      <c r="G96" s="1124">
        <v>0</v>
      </c>
      <c r="H96" s="1124">
        <v>0</v>
      </c>
      <c r="I96" s="1124">
        <v>0</v>
      </c>
      <c r="J96" s="970">
        <v>0</v>
      </c>
    </row>
    <row r="97" spans="1:10" s="688" customFormat="1" ht="25.5" hidden="1">
      <c r="A97" s="940">
        <v>1152100</v>
      </c>
      <c r="B97" s="948" t="s">
        <v>541</v>
      </c>
      <c r="C97" s="944">
        <v>462100</v>
      </c>
      <c r="D97" s="860"/>
      <c r="E97" s="861"/>
      <c r="F97" s="861"/>
      <c r="G97" s="861"/>
      <c r="H97" s="861"/>
      <c r="I97" s="861"/>
      <c r="J97" s="970">
        <v>0</v>
      </c>
    </row>
    <row r="98" spans="1:10" s="688" customFormat="1" ht="26.25" hidden="1" thickBot="1">
      <c r="A98" s="950">
        <v>1152200</v>
      </c>
      <c r="B98" s="951" t="s">
        <v>759</v>
      </c>
      <c r="C98" s="952">
        <v>462200</v>
      </c>
      <c r="D98" s="855"/>
      <c r="E98" s="856"/>
      <c r="F98" s="856"/>
      <c r="G98" s="856"/>
      <c r="H98" s="856"/>
      <c r="I98" s="856"/>
      <c r="J98" s="970">
        <v>0</v>
      </c>
    </row>
    <row r="99" spans="1:10" s="688" customFormat="1" ht="25.5">
      <c r="A99" s="938">
        <v>1153000</v>
      </c>
      <c r="B99" s="954" t="s">
        <v>760</v>
      </c>
      <c r="C99" s="955" t="s">
        <v>358</v>
      </c>
      <c r="D99" s="956">
        <f t="shared" ref="D99:J99" si="4">D105</f>
        <v>63000</v>
      </c>
      <c r="E99" s="1125">
        <f t="shared" si="4"/>
        <v>0</v>
      </c>
      <c r="F99" s="1125">
        <f t="shared" si="4"/>
        <v>63000</v>
      </c>
      <c r="G99" s="1125">
        <f t="shared" si="4"/>
        <v>13000</v>
      </c>
      <c r="H99" s="1125">
        <f t="shared" si="4"/>
        <v>27000</v>
      </c>
      <c r="I99" s="1125">
        <f t="shared" si="4"/>
        <v>40000</v>
      </c>
      <c r="J99" s="970">
        <f t="shared" si="4"/>
        <v>63000</v>
      </c>
    </row>
    <row r="100" spans="1:10" s="688" customFormat="1" ht="0.75" hidden="1" customHeight="1">
      <c r="A100" s="940">
        <v>1153100</v>
      </c>
      <c r="B100" s="948" t="s">
        <v>761</v>
      </c>
      <c r="C100" s="944">
        <v>463100</v>
      </c>
      <c r="D100" s="947"/>
      <c r="E100" s="1124"/>
      <c r="F100" s="1124"/>
      <c r="G100" s="1124"/>
      <c r="H100" s="1124"/>
      <c r="I100" s="1124"/>
      <c r="J100" s="970">
        <v>0</v>
      </c>
    </row>
    <row r="101" spans="1:10" s="688" customFormat="1" hidden="1">
      <c r="A101" s="940">
        <v>1153200</v>
      </c>
      <c r="B101" s="948" t="s">
        <v>101</v>
      </c>
      <c r="C101" s="944">
        <v>463200</v>
      </c>
      <c r="D101" s="947"/>
      <c r="E101" s="1124"/>
      <c r="F101" s="1124"/>
      <c r="G101" s="1124"/>
      <c r="H101" s="1124"/>
      <c r="I101" s="1124"/>
      <c r="J101" s="970">
        <v>0</v>
      </c>
    </row>
    <row r="102" spans="1:10" s="688" customFormat="1" ht="38.25" hidden="1">
      <c r="A102" s="940">
        <v>1153300</v>
      </c>
      <c r="B102" s="948" t="s">
        <v>501</v>
      </c>
      <c r="C102" s="944">
        <v>463300</v>
      </c>
      <c r="D102" s="947"/>
      <c r="E102" s="1124"/>
      <c r="F102" s="1124"/>
      <c r="G102" s="1124"/>
      <c r="H102" s="1124"/>
      <c r="I102" s="1124"/>
      <c r="J102" s="970">
        <v>0</v>
      </c>
    </row>
    <row r="103" spans="1:10" s="688" customFormat="1" ht="25.5" hidden="1">
      <c r="A103" s="940">
        <v>1153400</v>
      </c>
      <c r="B103" s="948" t="s">
        <v>502</v>
      </c>
      <c r="C103" s="944">
        <v>463400</v>
      </c>
      <c r="D103" s="947"/>
      <c r="E103" s="1124"/>
      <c r="F103" s="1124"/>
      <c r="G103" s="1124"/>
      <c r="H103" s="1124"/>
      <c r="I103" s="1124"/>
      <c r="J103" s="970">
        <v>0</v>
      </c>
    </row>
    <row r="104" spans="1:10" s="688" customFormat="1" ht="27" hidden="1" customHeight="1">
      <c r="A104" s="940">
        <v>1153500</v>
      </c>
      <c r="B104" s="1786" t="s">
        <v>503</v>
      </c>
      <c r="C104" s="762">
        <v>463500</v>
      </c>
      <c r="D104" s="947"/>
      <c r="E104" s="1124"/>
      <c r="F104" s="1124"/>
      <c r="G104" s="1124"/>
      <c r="H104" s="1124"/>
      <c r="I104" s="1124"/>
      <c r="J104" s="1209">
        <v>0</v>
      </c>
    </row>
    <row r="105" spans="1:10" s="688" customFormat="1" ht="37.5" customHeight="1">
      <c r="A105" s="940">
        <v>1153700</v>
      </c>
      <c r="B105" s="957" t="s">
        <v>504</v>
      </c>
      <c r="C105" s="762">
        <v>463700</v>
      </c>
      <c r="D105" s="947">
        <v>63000</v>
      </c>
      <c r="E105" s="1124">
        <v>0</v>
      </c>
      <c r="F105" s="1124">
        <f>D105+E105</f>
        <v>63000</v>
      </c>
      <c r="G105" s="1124">
        <v>13000</v>
      </c>
      <c r="H105" s="1124">
        <v>27000</v>
      </c>
      <c r="I105" s="1124">
        <v>40000</v>
      </c>
      <c r="J105" s="970">
        <f>F105</f>
        <v>63000</v>
      </c>
    </row>
    <row r="106" spans="1:10" s="688" customFormat="1" ht="38.25" hidden="1">
      <c r="A106" s="940">
        <v>1153800</v>
      </c>
      <c r="B106" s="957" t="s">
        <v>995</v>
      </c>
      <c r="C106" s="944">
        <v>463800</v>
      </c>
      <c r="D106" s="947"/>
      <c r="E106" s="1124"/>
      <c r="F106" s="1124"/>
      <c r="G106" s="1124"/>
      <c r="H106" s="1124"/>
      <c r="I106" s="1124"/>
      <c r="J106" s="970">
        <v>0</v>
      </c>
    </row>
    <row r="107" spans="1:10" s="688" customFormat="1" hidden="1">
      <c r="A107" s="940">
        <v>1153900</v>
      </c>
      <c r="B107" s="957" t="s">
        <v>996</v>
      </c>
      <c r="C107" s="944">
        <v>463900</v>
      </c>
      <c r="D107" s="947"/>
      <c r="E107" s="1124"/>
      <c r="F107" s="1124"/>
      <c r="G107" s="1124"/>
      <c r="H107" s="1124"/>
      <c r="I107" s="1124"/>
      <c r="J107" s="970">
        <v>0</v>
      </c>
    </row>
    <row r="108" spans="1:10" s="688" customFormat="1" ht="25.5" hidden="1">
      <c r="A108" s="940">
        <v>1154000</v>
      </c>
      <c r="B108" s="958" t="s">
        <v>997</v>
      </c>
      <c r="C108" s="946" t="s">
        <v>358</v>
      </c>
      <c r="D108" s="947">
        <v>0</v>
      </c>
      <c r="E108" s="1124"/>
      <c r="F108" s="1124">
        <v>0</v>
      </c>
      <c r="G108" s="1124">
        <v>0</v>
      </c>
      <c r="H108" s="1124">
        <v>0</v>
      </c>
      <c r="I108" s="1124">
        <v>0</v>
      </c>
      <c r="J108" s="970">
        <v>0</v>
      </c>
    </row>
    <row r="109" spans="1:10" s="688" customFormat="1" ht="25.5" hidden="1">
      <c r="A109" s="940">
        <v>1154100</v>
      </c>
      <c r="B109" s="957" t="s">
        <v>210</v>
      </c>
      <c r="C109" s="944">
        <v>465100</v>
      </c>
      <c r="D109" s="959"/>
      <c r="E109" s="1126"/>
      <c r="F109" s="1126"/>
      <c r="G109" s="1126"/>
      <c r="H109" s="1126"/>
      <c r="I109" s="1126"/>
      <c r="J109" s="970">
        <v>0</v>
      </c>
    </row>
    <row r="110" spans="1:10" s="688" customFormat="1" hidden="1">
      <c r="A110" s="940">
        <v>1154200</v>
      </c>
      <c r="B110" s="957" t="s">
        <v>211</v>
      </c>
      <c r="C110" s="944">
        <v>465200</v>
      </c>
      <c r="D110" s="959"/>
      <c r="E110" s="1126"/>
      <c r="F110" s="1126"/>
      <c r="G110" s="1126"/>
      <c r="H110" s="1126"/>
      <c r="I110" s="1126"/>
      <c r="J110" s="970">
        <v>0</v>
      </c>
    </row>
    <row r="111" spans="1:10" s="688" customFormat="1" hidden="1">
      <c r="A111" s="940">
        <v>1154300</v>
      </c>
      <c r="B111" s="957" t="s">
        <v>212</v>
      </c>
      <c r="C111" s="944">
        <v>465300</v>
      </c>
      <c r="D111" s="959"/>
      <c r="E111" s="1126"/>
      <c r="F111" s="1126"/>
      <c r="G111" s="1126"/>
      <c r="H111" s="1126"/>
      <c r="I111" s="1126"/>
      <c r="J111" s="970">
        <v>0</v>
      </c>
    </row>
    <row r="112" spans="1:10" s="688" customFormat="1" ht="38.25" hidden="1">
      <c r="A112" s="940">
        <v>1154500</v>
      </c>
      <c r="B112" s="957" t="s">
        <v>67</v>
      </c>
      <c r="C112" s="944">
        <v>465500</v>
      </c>
      <c r="D112" s="959"/>
      <c r="E112" s="1126"/>
      <c r="F112" s="1126"/>
      <c r="G112" s="1126"/>
      <c r="H112" s="1126"/>
      <c r="I112" s="1126"/>
      <c r="J112" s="970">
        <v>0</v>
      </c>
    </row>
    <row r="113" spans="1:10" s="688" customFormat="1" ht="38.25" hidden="1">
      <c r="A113" s="940">
        <v>1154600</v>
      </c>
      <c r="B113" s="957" t="s">
        <v>68</v>
      </c>
      <c r="C113" s="944">
        <v>465600</v>
      </c>
      <c r="D113" s="860"/>
      <c r="E113" s="861"/>
      <c r="F113" s="861"/>
      <c r="G113" s="861"/>
      <c r="H113" s="861"/>
      <c r="I113" s="861"/>
      <c r="J113" s="970">
        <v>0</v>
      </c>
    </row>
    <row r="114" spans="1:10" s="688" customFormat="1" ht="17.25" customHeight="1" thickBot="1">
      <c r="A114" s="950">
        <v>1154700</v>
      </c>
      <c r="B114" s="962" t="s">
        <v>78</v>
      </c>
      <c r="C114" s="746" t="s">
        <v>79</v>
      </c>
      <c r="D114" s="855"/>
      <c r="E114" s="856"/>
      <c r="F114" s="856"/>
      <c r="G114" s="856"/>
      <c r="H114" s="856"/>
      <c r="I114" s="856"/>
      <c r="J114" s="970">
        <v>0</v>
      </c>
    </row>
    <row r="115" spans="1:10" s="688" customFormat="1" ht="25.5" hidden="1">
      <c r="A115" s="963">
        <v>1160000</v>
      </c>
      <c r="B115" s="780" t="s">
        <v>80</v>
      </c>
      <c r="C115" s="734" t="s">
        <v>358</v>
      </c>
      <c r="D115" s="858">
        <v>0</v>
      </c>
      <c r="E115" s="859"/>
      <c r="F115" s="859">
        <v>0</v>
      </c>
      <c r="G115" s="859">
        <v>0</v>
      </c>
      <c r="H115" s="859">
        <v>0</v>
      </c>
      <c r="I115" s="859">
        <v>0</v>
      </c>
      <c r="J115" s="970">
        <v>0</v>
      </c>
    </row>
    <row r="116" spans="1:10" s="688" customFormat="1" hidden="1">
      <c r="A116" s="935">
        <v>1161000</v>
      </c>
      <c r="B116" s="782" t="s">
        <v>81</v>
      </c>
      <c r="C116" s="783" t="s">
        <v>358</v>
      </c>
      <c r="D116" s="860">
        <v>0</v>
      </c>
      <c r="E116" s="861"/>
      <c r="F116" s="861">
        <v>0</v>
      </c>
      <c r="G116" s="861">
        <v>0</v>
      </c>
      <c r="H116" s="861">
        <v>0</v>
      </c>
      <c r="I116" s="861">
        <v>0</v>
      </c>
      <c r="J116" s="970">
        <v>0</v>
      </c>
    </row>
    <row r="117" spans="1:10" s="688" customFormat="1" ht="25.5" hidden="1">
      <c r="A117" s="935">
        <v>1161100</v>
      </c>
      <c r="B117" s="741" t="s">
        <v>1705</v>
      </c>
      <c r="C117" s="762">
        <v>471100</v>
      </c>
      <c r="D117" s="860"/>
      <c r="E117" s="861"/>
      <c r="F117" s="861"/>
      <c r="G117" s="861"/>
      <c r="H117" s="861"/>
      <c r="I117" s="861"/>
      <c r="J117" s="970">
        <v>0</v>
      </c>
    </row>
    <row r="118" spans="1:10" s="688" customFormat="1" ht="25.5" hidden="1">
      <c r="A118" s="935">
        <v>1161200</v>
      </c>
      <c r="B118" s="776" t="s">
        <v>1667</v>
      </c>
      <c r="C118" s="762">
        <v>471200</v>
      </c>
      <c r="D118" s="860"/>
      <c r="E118" s="861"/>
      <c r="F118" s="861"/>
      <c r="G118" s="861"/>
      <c r="H118" s="861"/>
      <c r="I118" s="861"/>
      <c r="J118" s="970">
        <v>0</v>
      </c>
    </row>
    <row r="119" spans="1:10" s="688" customFormat="1" ht="25.5" hidden="1">
      <c r="A119" s="935">
        <v>1162000</v>
      </c>
      <c r="B119" s="782" t="s">
        <v>1125</v>
      </c>
      <c r="C119" s="783" t="s">
        <v>358</v>
      </c>
      <c r="D119" s="860">
        <v>0</v>
      </c>
      <c r="E119" s="861"/>
      <c r="F119" s="861">
        <v>0</v>
      </c>
      <c r="G119" s="861">
        <v>0</v>
      </c>
      <c r="H119" s="861">
        <v>0</v>
      </c>
      <c r="I119" s="861">
        <v>0</v>
      </c>
      <c r="J119" s="970">
        <v>0</v>
      </c>
    </row>
    <row r="120" spans="1:10" s="688" customFormat="1" ht="25.5" hidden="1">
      <c r="A120" s="935">
        <v>1162100</v>
      </c>
      <c r="B120" s="776" t="s">
        <v>1668</v>
      </c>
      <c r="C120" s="742" t="s">
        <v>130</v>
      </c>
      <c r="D120" s="860"/>
      <c r="E120" s="861"/>
      <c r="F120" s="861"/>
      <c r="G120" s="861"/>
      <c r="H120" s="861"/>
      <c r="I120" s="861"/>
      <c r="J120" s="970">
        <v>0</v>
      </c>
    </row>
    <row r="121" spans="1:10" s="688" customFormat="1" hidden="1">
      <c r="A121" s="935">
        <v>1162200</v>
      </c>
      <c r="B121" s="776" t="s">
        <v>1669</v>
      </c>
      <c r="C121" s="742" t="s">
        <v>24</v>
      </c>
      <c r="D121" s="860"/>
      <c r="E121" s="861"/>
      <c r="F121" s="861"/>
      <c r="G121" s="861"/>
      <c r="H121" s="861"/>
      <c r="I121" s="861"/>
      <c r="J121" s="970">
        <v>0</v>
      </c>
    </row>
    <row r="122" spans="1:10" s="688" customFormat="1" ht="25.5" hidden="1">
      <c r="A122" s="935">
        <v>1162300</v>
      </c>
      <c r="B122" s="776" t="s">
        <v>1670</v>
      </c>
      <c r="C122" s="742" t="s">
        <v>26</v>
      </c>
      <c r="D122" s="860"/>
      <c r="E122" s="861"/>
      <c r="F122" s="861"/>
      <c r="G122" s="861"/>
      <c r="H122" s="861"/>
      <c r="I122" s="861"/>
      <c r="J122" s="970">
        <v>0</v>
      </c>
    </row>
    <row r="123" spans="1:10" s="688" customFormat="1" hidden="1">
      <c r="A123" s="935">
        <v>1162400</v>
      </c>
      <c r="B123" s="776" t="s">
        <v>1671</v>
      </c>
      <c r="C123" s="742" t="s">
        <v>832</v>
      </c>
      <c r="D123" s="860"/>
      <c r="E123" s="861"/>
      <c r="F123" s="861"/>
      <c r="G123" s="861"/>
      <c r="H123" s="861"/>
      <c r="I123" s="861"/>
      <c r="J123" s="970">
        <v>0</v>
      </c>
    </row>
    <row r="124" spans="1:10" s="688" customFormat="1" ht="25.5" hidden="1">
      <c r="A124" s="935">
        <v>1162500</v>
      </c>
      <c r="B124" s="776" t="s">
        <v>1672</v>
      </c>
      <c r="C124" s="742" t="s">
        <v>834</v>
      </c>
      <c r="D124" s="860"/>
      <c r="E124" s="861"/>
      <c r="F124" s="861"/>
      <c r="G124" s="861"/>
      <c r="H124" s="861"/>
      <c r="I124" s="861"/>
      <c r="J124" s="970">
        <v>0</v>
      </c>
    </row>
    <row r="125" spans="1:10" s="688" customFormat="1" hidden="1">
      <c r="A125" s="935">
        <v>1162600</v>
      </c>
      <c r="B125" s="776" t="s">
        <v>1673</v>
      </c>
      <c r="C125" s="742" t="s">
        <v>511</v>
      </c>
      <c r="D125" s="860"/>
      <c r="E125" s="861"/>
      <c r="F125" s="861"/>
      <c r="G125" s="861"/>
      <c r="H125" s="861"/>
      <c r="I125" s="861"/>
      <c r="J125" s="970">
        <v>0</v>
      </c>
    </row>
    <row r="126" spans="1:10" s="688" customFormat="1" ht="6.75" hidden="1" customHeight="1">
      <c r="A126" s="935">
        <v>1162700</v>
      </c>
      <c r="B126" s="741" t="s">
        <v>1674</v>
      </c>
      <c r="C126" s="742" t="s">
        <v>513</v>
      </c>
      <c r="D126" s="860"/>
      <c r="E126" s="861"/>
      <c r="F126" s="861"/>
      <c r="G126" s="861"/>
      <c r="H126" s="861"/>
      <c r="I126" s="861"/>
      <c r="J126" s="970">
        <v>0</v>
      </c>
    </row>
    <row r="127" spans="1:10" s="688" customFormat="1" hidden="1">
      <c r="A127" s="935">
        <v>1162800</v>
      </c>
      <c r="B127" s="776" t="s">
        <v>1675</v>
      </c>
      <c r="C127" s="742" t="s">
        <v>872</v>
      </c>
      <c r="D127" s="860"/>
      <c r="E127" s="861"/>
      <c r="F127" s="861"/>
      <c r="G127" s="861"/>
      <c r="H127" s="861"/>
      <c r="I127" s="861"/>
      <c r="J127" s="970">
        <v>0</v>
      </c>
    </row>
    <row r="128" spans="1:10" s="688" customFormat="1" hidden="1">
      <c r="A128" s="964">
        <v>1162900</v>
      </c>
      <c r="B128" s="776" t="s">
        <v>1676</v>
      </c>
      <c r="C128" s="742" t="s">
        <v>874</v>
      </c>
      <c r="D128" s="860"/>
      <c r="E128" s="861"/>
      <c r="F128" s="861"/>
      <c r="G128" s="861"/>
      <c r="H128" s="861"/>
      <c r="I128" s="861"/>
      <c r="J128" s="970">
        <v>0</v>
      </c>
    </row>
    <row r="129" spans="1:10" s="688" customFormat="1" hidden="1">
      <c r="A129" s="964">
        <v>1163000</v>
      </c>
      <c r="B129" s="782" t="s">
        <v>58</v>
      </c>
      <c r="C129" s="771" t="s">
        <v>358</v>
      </c>
      <c r="D129" s="860">
        <v>0</v>
      </c>
      <c r="E129" s="861"/>
      <c r="F129" s="861">
        <v>0</v>
      </c>
      <c r="G129" s="861">
        <v>0</v>
      </c>
      <c r="H129" s="861">
        <v>0</v>
      </c>
      <c r="I129" s="861">
        <v>0</v>
      </c>
      <c r="J129" s="970">
        <v>0</v>
      </c>
    </row>
    <row r="130" spans="1:10" s="688" customFormat="1" ht="10.5" hidden="1" customHeight="1" thickBot="1">
      <c r="A130" s="965">
        <v>1163100</v>
      </c>
      <c r="B130" s="765" t="s">
        <v>798</v>
      </c>
      <c r="C130" s="746" t="s">
        <v>799</v>
      </c>
      <c r="D130" s="855"/>
      <c r="E130" s="856"/>
      <c r="F130" s="856"/>
      <c r="G130" s="856"/>
      <c r="H130" s="856"/>
      <c r="I130" s="856"/>
      <c r="J130" s="970">
        <v>0</v>
      </c>
    </row>
    <row r="131" spans="1:10" s="688" customFormat="1" hidden="1">
      <c r="A131" s="966">
        <v>1170000</v>
      </c>
      <c r="B131" s="788" t="s">
        <v>875</v>
      </c>
      <c r="C131" s="734" t="s">
        <v>358</v>
      </c>
      <c r="D131" s="858">
        <f>D135</f>
        <v>0</v>
      </c>
      <c r="E131" s="859"/>
      <c r="F131" s="859">
        <f>F135</f>
        <v>0</v>
      </c>
      <c r="G131" s="859">
        <f>G135</f>
        <v>0</v>
      </c>
      <c r="H131" s="859">
        <f>H135</f>
        <v>0</v>
      </c>
      <c r="I131" s="859">
        <f>I135</f>
        <v>0</v>
      </c>
      <c r="J131" s="970">
        <f>J135</f>
        <v>0</v>
      </c>
    </row>
    <row r="132" spans="1:10" s="688" customFormat="1" ht="38.25" hidden="1">
      <c r="A132" s="964">
        <v>1171000</v>
      </c>
      <c r="B132" s="792" t="s">
        <v>215</v>
      </c>
      <c r="C132" s="734" t="s">
        <v>358</v>
      </c>
      <c r="D132" s="863">
        <v>0</v>
      </c>
      <c r="E132" s="864"/>
      <c r="F132" s="864">
        <v>0</v>
      </c>
      <c r="G132" s="864">
        <v>0</v>
      </c>
      <c r="H132" s="864">
        <v>0</v>
      </c>
      <c r="I132" s="864">
        <v>0</v>
      </c>
      <c r="J132" s="970">
        <v>0</v>
      </c>
    </row>
    <row r="133" spans="1:10" s="688" customFormat="1" ht="38.25" hidden="1">
      <c r="A133" s="964">
        <v>1171100</v>
      </c>
      <c r="B133" s="741" t="s">
        <v>1677</v>
      </c>
      <c r="C133" s="738" t="s">
        <v>479</v>
      </c>
      <c r="D133" s="860"/>
      <c r="E133" s="861"/>
      <c r="F133" s="861"/>
      <c r="G133" s="861"/>
      <c r="H133" s="861"/>
      <c r="I133" s="861"/>
      <c r="J133" s="970">
        <v>0</v>
      </c>
    </row>
    <row r="134" spans="1:10" s="688" customFormat="1" ht="25.5" hidden="1">
      <c r="A134" s="964">
        <v>1171200</v>
      </c>
      <c r="B134" s="776" t="s">
        <v>1678</v>
      </c>
      <c r="C134" s="794" t="s">
        <v>352</v>
      </c>
      <c r="D134" s="860"/>
      <c r="E134" s="861"/>
      <c r="F134" s="861"/>
      <c r="G134" s="861"/>
      <c r="H134" s="861"/>
      <c r="I134" s="861"/>
      <c r="J134" s="970">
        <v>0</v>
      </c>
    </row>
    <row r="135" spans="1:10" s="688" customFormat="1" ht="51" hidden="1">
      <c r="A135" s="935">
        <v>1172000</v>
      </c>
      <c r="B135" s="795" t="s">
        <v>1017</v>
      </c>
      <c r="C135" s="771" t="s">
        <v>358</v>
      </c>
      <c r="D135" s="858">
        <f>D137+D138</f>
        <v>0</v>
      </c>
      <c r="E135" s="859"/>
      <c r="F135" s="859">
        <f>F137+F138</f>
        <v>0</v>
      </c>
      <c r="G135" s="859">
        <f>G137+G138</f>
        <v>0</v>
      </c>
      <c r="H135" s="859">
        <f>H137+H138</f>
        <v>0</v>
      </c>
      <c r="I135" s="859">
        <f>I137+I138</f>
        <v>0</v>
      </c>
      <c r="J135" s="970">
        <f>F135</f>
        <v>0</v>
      </c>
    </row>
    <row r="136" spans="1:10" s="688" customFormat="1" hidden="1">
      <c r="A136" s="935">
        <v>1172100</v>
      </c>
      <c r="B136" s="763" t="s">
        <v>1102</v>
      </c>
      <c r="C136" s="738" t="s">
        <v>1018</v>
      </c>
      <c r="D136" s="860"/>
      <c r="E136" s="861"/>
      <c r="F136" s="861"/>
      <c r="G136" s="861"/>
      <c r="H136" s="861"/>
      <c r="I136" s="861"/>
      <c r="J136" s="970">
        <v>0</v>
      </c>
    </row>
    <row r="137" spans="1:10" s="688" customFormat="1" hidden="1">
      <c r="A137" s="935">
        <v>1172200</v>
      </c>
      <c r="B137" s="763" t="s">
        <v>1103</v>
      </c>
      <c r="C137" s="796">
        <v>482200</v>
      </c>
      <c r="D137" s="860">
        <v>0</v>
      </c>
      <c r="E137" s="861"/>
      <c r="F137" s="861">
        <v>0</v>
      </c>
      <c r="G137" s="861">
        <v>0</v>
      </c>
      <c r="H137" s="861">
        <v>0</v>
      </c>
      <c r="I137" s="861">
        <v>0</v>
      </c>
      <c r="J137" s="970">
        <f>F137</f>
        <v>0</v>
      </c>
    </row>
    <row r="138" spans="1:10" s="688" customFormat="1" hidden="1">
      <c r="A138" s="935">
        <v>1172300</v>
      </c>
      <c r="B138" s="776" t="s">
        <v>1679</v>
      </c>
      <c r="C138" s="742" t="s">
        <v>1020</v>
      </c>
      <c r="D138" s="860">
        <v>0</v>
      </c>
      <c r="E138" s="861">
        <v>0</v>
      </c>
      <c r="F138" s="861">
        <f>D138+E138</f>
        <v>0</v>
      </c>
      <c r="G138" s="861">
        <v>0</v>
      </c>
      <c r="H138" s="861">
        <v>0</v>
      </c>
      <c r="I138" s="861">
        <v>0</v>
      </c>
      <c r="J138" s="970">
        <f>F138</f>
        <v>0</v>
      </c>
    </row>
    <row r="139" spans="1:10" s="688" customFormat="1" ht="25.5" hidden="1">
      <c r="A139" s="935">
        <v>1172400</v>
      </c>
      <c r="B139" s="797" t="s">
        <v>1680</v>
      </c>
      <c r="C139" s="742" t="s">
        <v>125</v>
      </c>
      <c r="D139" s="863"/>
      <c r="E139" s="861"/>
      <c r="F139" s="864"/>
      <c r="G139" s="864"/>
      <c r="H139" s="864"/>
      <c r="I139" s="864"/>
      <c r="J139" s="970">
        <v>0</v>
      </c>
    </row>
    <row r="140" spans="1:10" s="688" customFormat="1" ht="25.5" hidden="1">
      <c r="A140" s="935">
        <v>1173000</v>
      </c>
      <c r="B140" s="795" t="s">
        <v>126</v>
      </c>
      <c r="C140" s="771" t="s">
        <v>358</v>
      </c>
      <c r="D140" s="863">
        <v>0</v>
      </c>
      <c r="E140" s="864"/>
      <c r="F140" s="864">
        <v>0</v>
      </c>
      <c r="G140" s="864">
        <v>0</v>
      </c>
      <c r="H140" s="864">
        <v>0</v>
      </c>
      <c r="I140" s="864">
        <v>0</v>
      </c>
      <c r="J140" s="970">
        <v>0</v>
      </c>
    </row>
    <row r="141" spans="1:10" s="688" customFormat="1" ht="25.5" hidden="1">
      <c r="A141" s="964">
        <v>1173100</v>
      </c>
      <c r="B141" s="798" t="s">
        <v>127</v>
      </c>
      <c r="C141" s="742" t="s">
        <v>1088</v>
      </c>
      <c r="D141" s="863"/>
      <c r="E141" s="861"/>
      <c r="F141" s="864"/>
      <c r="G141" s="864"/>
      <c r="H141" s="864"/>
      <c r="I141" s="864"/>
      <c r="J141" s="970">
        <v>0</v>
      </c>
    </row>
    <row r="142" spans="1:10" s="688" customFormat="1" ht="38.25" hidden="1">
      <c r="A142" s="964">
        <v>1174000</v>
      </c>
      <c r="B142" s="795" t="s">
        <v>1089</v>
      </c>
      <c r="C142" s="771" t="s">
        <v>358</v>
      </c>
      <c r="D142" s="863">
        <v>0</v>
      </c>
      <c r="E142" s="864"/>
      <c r="F142" s="864">
        <v>0</v>
      </c>
      <c r="G142" s="864">
        <v>0</v>
      </c>
      <c r="H142" s="864">
        <v>0</v>
      </c>
      <c r="I142" s="864">
        <v>0</v>
      </c>
      <c r="J142" s="970">
        <v>0</v>
      </c>
    </row>
    <row r="143" spans="1:10" s="688" customFormat="1" ht="25.5" hidden="1">
      <c r="A143" s="964">
        <v>1174100</v>
      </c>
      <c r="B143" s="798" t="s">
        <v>1104</v>
      </c>
      <c r="C143" s="742" t="s">
        <v>1090</v>
      </c>
      <c r="D143" s="863"/>
      <c r="E143" s="864"/>
      <c r="F143" s="864"/>
      <c r="G143" s="864"/>
      <c r="H143" s="864"/>
      <c r="I143" s="864"/>
      <c r="J143" s="970">
        <v>0</v>
      </c>
    </row>
    <row r="144" spans="1:10" s="688" customFormat="1" ht="25.5" hidden="1">
      <c r="A144" s="964">
        <v>1174200</v>
      </c>
      <c r="B144" s="797" t="s">
        <v>1681</v>
      </c>
      <c r="C144" s="742" t="s">
        <v>447</v>
      </c>
      <c r="D144" s="863"/>
      <c r="E144" s="864"/>
      <c r="F144" s="864"/>
      <c r="G144" s="864"/>
      <c r="H144" s="864"/>
      <c r="I144" s="864"/>
      <c r="J144" s="970">
        <v>0</v>
      </c>
    </row>
    <row r="145" spans="1:10" s="688" customFormat="1" ht="51" hidden="1">
      <c r="A145" s="964">
        <v>1175000</v>
      </c>
      <c r="B145" s="795" t="s">
        <v>558</v>
      </c>
      <c r="C145" s="771" t="s">
        <v>358</v>
      </c>
      <c r="D145" s="863">
        <v>0</v>
      </c>
      <c r="E145" s="864"/>
      <c r="F145" s="864">
        <v>0</v>
      </c>
      <c r="G145" s="864">
        <v>0</v>
      </c>
      <c r="H145" s="864">
        <v>0</v>
      </c>
      <c r="I145" s="864">
        <v>0</v>
      </c>
      <c r="J145" s="970">
        <v>0</v>
      </c>
    </row>
    <row r="146" spans="1:10" s="688" customFormat="1" ht="38.25" hidden="1">
      <c r="A146" s="964">
        <v>1175100</v>
      </c>
      <c r="B146" s="797" t="s">
        <v>1682</v>
      </c>
      <c r="C146" s="742" t="s">
        <v>227</v>
      </c>
      <c r="D146" s="863"/>
      <c r="E146" s="864"/>
      <c r="F146" s="864"/>
      <c r="G146" s="864"/>
      <c r="H146" s="864"/>
      <c r="I146" s="864"/>
      <c r="J146" s="970">
        <v>0</v>
      </c>
    </row>
    <row r="147" spans="1:10" s="688" customFormat="1" hidden="1">
      <c r="A147" s="964">
        <v>1176000</v>
      </c>
      <c r="B147" s="795" t="s">
        <v>228</v>
      </c>
      <c r="C147" s="771" t="s">
        <v>358</v>
      </c>
      <c r="D147" s="863">
        <v>0</v>
      </c>
      <c r="E147" s="864"/>
      <c r="F147" s="864">
        <v>0</v>
      </c>
      <c r="G147" s="864">
        <v>0</v>
      </c>
      <c r="H147" s="864">
        <v>0</v>
      </c>
      <c r="I147" s="864">
        <v>0</v>
      </c>
      <c r="J147" s="970">
        <v>0</v>
      </c>
    </row>
    <row r="148" spans="1:10" s="688" customFormat="1" hidden="1">
      <c r="A148" s="964">
        <v>1176100</v>
      </c>
      <c r="B148" s="797" t="s">
        <v>1683</v>
      </c>
      <c r="C148" s="742" t="s">
        <v>8</v>
      </c>
      <c r="D148" s="863"/>
      <c r="E148" s="861"/>
      <c r="F148" s="864"/>
      <c r="G148" s="864"/>
      <c r="H148" s="864"/>
      <c r="I148" s="864"/>
      <c r="J148" s="970">
        <v>0</v>
      </c>
    </row>
    <row r="149" spans="1:10" s="688" customFormat="1" ht="19.5" customHeight="1">
      <c r="A149" s="964">
        <v>1177000</v>
      </c>
      <c r="B149" s="795" t="s">
        <v>587</v>
      </c>
      <c r="C149" s="771" t="s">
        <v>358</v>
      </c>
      <c r="D149" s="863">
        <v>0</v>
      </c>
      <c r="E149" s="864"/>
      <c r="F149" s="864">
        <v>0</v>
      </c>
      <c r="G149" s="864">
        <v>0</v>
      </c>
      <c r="H149" s="864">
        <v>0</v>
      </c>
      <c r="I149" s="864">
        <v>0</v>
      </c>
      <c r="J149" s="970">
        <v>0</v>
      </c>
    </row>
    <row r="150" spans="1:10" s="688" customFormat="1" ht="13.5" thickBot="1">
      <c r="A150" s="965">
        <v>1177100</v>
      </c>
      <c r="B150" s="799" t="s">
        <v>1684</v>
      </c>
      <c r="C150" s="746" t="s">
        <v>259</v>
      </c>
      <c r="D150" s="855"/>
      <c r="E150" s="856"/>
      <c r="F150" s="856"/>
      <c r="G150" s="856"/>
      <c r="H150" s="856"/>
      <c r="I150" s="856"/>
      <c r="J150" s="970">
        <v>0</v>
      </c>
    </row>
    <row r="151" spans="1:10" s="688" customFormat="1" ht="26.25" thickBot="1">
      <c r="A151" s="968" t="s">
        <v>262</v>
      </c>
      <c r="B151" s="806" t="s">
        <v>648</v>
      </c>
      <c r="C151" s="807" t="s">
        <v>358</v>
      </c>
      <c r="D151" s="969">
        <f t="shared" ref="D151:I151" si="5">D152</f>
        <v>0</v>
      </c>
      <c r="E151" s="1127">
        <f t="shared" si="5"/>
        <v>0</v>
      </c>
      <c r="F151" s="1127">
        <f t="shared" si="5"/>
        <v>0</v>
      </c>
      <c r="G151" s="1127">
        <f t="shared" si="5"/>
        <v>0</v>
      </c>
      <c r="H151" s="1127">
        <f t="shared" si="5"/>
        <v>0</v>
      </c>
      <c r="I151" s="1127">
        <f t="shared" si="5"/>
        <v>0</v>
      </c>
      <c r="J151" s="970">
        <f>F152</f>
        <v>0</v>
      </c>
    </row>
    <row r="152" spans="1:10" s="688" customFormat="1" ht="21.75" customHeight="1">
      <c r="A152" s="966" t="s">
        <v>650</v>
      </c>
      <c r="B152" s="815" t="s">
        <v>651</v>
      </c>
      <c r="C152" s="734" t="s">
        <v>358</v>
      </c>
      <c r="D152" s="858">
        <f>SUM(D153:D162)</f>
        <v>0</v>
      </c>
      <c r="E152" s="859">
        <f>E155</f>
        <v>0</v>
      </c>
      <c r="F152" s="858">
        <f>SUM(F153:F162)</f>
        <v>0</v>
      </c>
      <c r="G152" s="858">
        <f>SUM(G153:G162)</f>
        <v>0</v>
      </c>
      <c r="H152" s="858">
        <f>SUM(H153:H162)</f>
        <v>0</v>
      </c>
      <c r="I152" s="858">
        <f>SUM(I153:I162)</f>
        <v>0</v>
      </c>
      <c r="J152" s="970">
        <f>F152</f>
        <v>0</v>
      </c>
    </row>
    <row r="153" spans="1:10" s="688" customFormat="1" ht="21.75" customHeight="1">
      <c r="A153" s="964" t="s">
        <v>652</v>
      </c>
      <c r="B153" s="797" t="s">
        <v>1685</v>
      </c>
      <c r="C153" s="971" t="s">
        <v>987</v>
      </c>
      <c r="D153" s="863"/>
      <c r="E153" s="861"/>
      <c r="F153" s="863"/>
      <c r="G153" s="863"/>
      <c r="H153" s="863"/>
      <c r="I153" s="863"/>
      <c r="J153" s="970">
        <f>F153</f>
        <v>0</v>
      </c>
    </row>
    <row r="154" spans="1:10" s="688" customFormat="1" ht="20.25" customHeight="1">
      <c r="A154" s="964" t="s">
        <v>988</v>
      </c>
      <c r="B154" s="797" t="s">
        <v>1686</v>
      </c>
      <c r="C154" s="971" t="s">
        <v>965</v>
      </c>
      <c r="D154" s="864">
        <v>0</v>
      </c>
      <c r="E154" s="861"/>
      <c r="F154" s="863">
        <f>D154+E154</f>
        <v>0</v>
      </c>
      <c r="G154" s="863"/>
      <c r="H154" s="863"/>
      <c r="I154" s="863"/>
      <c r="J154" s="970">
        <f>F154</f>
        <v>0</v>
      </c>
    </row>
    <row r="155" spans="1:10" s="688" customFormat="1" ht="22.5" customHeight="1">
      <c r="A155" s="964" t="s">
        <v>966</v>
      </c>
      <c r="B155" s="797" t="s">
        <v>1687</v>
      </c>
      <c r="C155" s="971" t="s">
        <v>968</v>
      </c>
      <c r="D155" s="1468">
        <v>0</v>
      </c>
      <c r="E155" s="1576">
        <v>0</v>
      </c>
      <c r="F155" s="972">
        <f>D155+E155</f>
        <v>0</v>
      </c>
      <c r="G155" s="1213">
        <v>0</v>
      </c>
      <c r="H155" s="1214">
        <v>0</v>
      </c>
      <c r="I155" s="1214">
        <v>0</v>
      </c>
      <c r="J155" s="1215">
        <f>F155</f>
        <v>0</v>
      </c>
    </row>
    <row r="156" spans="1:10" s="688" customFormat="1" ht="0.75" hidden="1" customHeight="1">
      <c r="A156" s="973" t="s">
        <v>969</v>
      </c>
      <c r="B156" s="797" t="s">
        <v>1688</v>
      </c>
      <c r="C156" s="971" t="s">
        <v>1099</v>
      </c>
      <c r="D156" s="863"/>
      <c r="E156" s="861"/>
      <c r="F156" s="863"/>
      <c r="G156" s="863"/>
      <c r="H156" s="863"/>
      <c r="I156" s="863"/>
      <c r="J156" s="970">
        <v>0</v>
      </c>
    </row>
    <row r="157" spans="1:10" s="688" customFormat="1" hidden="1">
      <c r="A157" s="973" t="s">
        <v>138</v>
      </c>
      <c r="B157" s="798" t="s">
        <v>139</v>
      </c>
      <c r="C157" s="971" t="s">
        <v>140</v>
      </c>
      <c r="D157" s="863">
        <v>0</v>
      </c>
      <c r="E157" s="861">
        <v>0</v>
      </c>
      <c r="F157" s="863">
        <v>0</v>
      </c>
      <c r="G157" s="863"/>
      <c r="H157" s="863"/>
      <c r="I157" s="863">
        <v>0</v>
      </c>
      <c r="J157" s="970">
        <f>F157</f>
        <v>0</v>
      </c>
    </row>
    <row r="158" spans="1:10" s="688" customFormat="1" hidden="1">
      <c r="A158" s="973" t="s">
        <v>141</v>
      </c>
      <c r="B158" s="797" t="s">
        <v>1689</v>
      </c>
      <c r="C158" s="971" t="s">
        <v>897</v>
      </c>
      <c r="D158" s="864">
        <v>0</v>
      </c>
      <c r="E158" s="861">
        <v>0</v>
      </c>
      <c r="F158" s="863">
        <v>0</v>
      </c>
      <c r="G158" s="863">
        <v>0</v>
      </c>
      <c r="H158" s="863">
        <v>0</v>
      </c>
      <c r="I158" s="863">
        <v>0</v>
      </c>
      <c r="J158" s="970">
        <f>F158</f>
        <v>0</v>
      </c>
    </row>
    <row r="159" spans="1:10" s="688" customFormat="1" hidden="1">
      <c r="A159" s="973" t="s">
        <v>898</v>
      </c>
      <c r="B159" s="797" t="s">
        <v>1690</v>
      </c>
      <c r="C159" s="971" t="s">
        <v>900</v>
      </c>
      <c r="D159" s="865"/>
      <c r="E159" s="853"/>
      <c r="F159" s="865"/>
      <c r="G159" s="865"/>
      <c r="H159" s="865"/>
      <c r="I159" s="865"/>
      <c r="J159" s="931">
        <v>0</v>
      </c>
    </row>
    <row r="160" spans="1:10" s="688" customFormat="1" hidden="1">
      <c r="A160" s="974" t="s">
        <v>800</v>
      </c>
      <c r="B160" s="975" t="s">
        <v>1691</v>
      </c>
      <c r="C160" s="976" t="s">
        <v>657</v>
      </c>
      <c r="D160" s="865"/>
      <c r="E160" s="853"/>
      <c r="F160" s="865"/>
      <c r="G160" s="865"/>
      <c r="H160" s="865"/>
      <c r="I160" s="865"/>
      <c r="J160" s="931">
        <v>0</v>
      </c>
    </row>
    <row r="161" spans="1:10" s="688" customFormat="1" hidden="1">
      <c r="A161" s="940" t="s">
        <v>801</v>
      </c>
      <c r="B161" s="977" t="s">
        <v>1063</v>
      </c>
      <c r="C161" s="944" t="s">
        <v>1064</v>
      </c>
      <c r="D161" s="865"/>
      <c r="E161" s="853"/>
      <c r="F161" s="865"/>
      <c r="G161" s="865"/>
      <c r="H161" s="865"/>
      <c r="I161" s="865"/>
      <c r="J161" s="931">
        <v>0</v>
      </c>
    </row>
    <row r="162" spans="1:10" s="688" customFormat="1" hidden="1">
      <c r="A162" s="940" t="s">
        <v>1065</v>
      </c>
      <c r="B162" s="977" t="s">
        <v>1066</v>
      </c>
      <c r="C162" s="944" t="s">
        <v>1067</v>
      </c>
      <c r="D162" s="865"/>
      <c r="E162" s="853"/>
      <c r="F162" s="865"/>
      <c r="G162" s="865"/>
      <c r="H162" s="865"/>
      <c r="I162" s="865"/>
      <c r="J162" s="931">
        <v>0</v>
      </c>
    </row>
    <row r="163" spans="1:10" s="688" customFormat="1" hidden="1">
      <c r="A163" s="978" t="s">
        <v>658</v>
      </c>
      <c r="B163" s="979" t="s">
        <v>659</v>
      </c>
      <c r="C163" s="980" t="s">
        <v>358</v>
      </c>
      <c r="D163" s="865">
        <v>0</v>
      </c>
      <c r="E163" s="866"/>
      <c r="F163" s="865">
        <v>0</v>
      </c>
      <c r="G163" s="865">
        <v>0</v>
      </c>
      <c r="H163" s="865">
        <v>0</v>
      </c>
      <c r="I163" s="865">
        <v>0</v>
      </c>
      <c r="J163" s="931">
        <v>0</v>
      </c>
    </row>
    <row r="164" spans="1:10" hidden="1">
      <c r="A164" s="973" t="s">
        <v>660</v>
      </c>
      <c r="B164" s="798" t="s">
        <v>661</v>
      </c>
      <c r="C164" s="971" t="s">
        <v>662</v>
      </c>
      <c r="D164" s="865"/>
      <c r="E164" s="853"/>
      <c r="F164" s="865"/>
      <c r="G164" s="865"/>
      <c r="H164" s="865"/>
      <c r="I164" s="865"/>
      <c r="J164" s="931">
        <v>0</v>
      </c>
    </row>
    <row r="165" spans="1:10" hidden="1">
      <c r="A165" s="973" t="s">
        <v>663</v>
      </c>
      <c r="B165" s="798" t="s">
        <v>664</v>
      </c>
      <c r="C165" s="971" t="s">
        <v>665</v>
      </c>
      <c r="D165" s="865"/>
      <c r="E165" s="853"/>
      <c r="F165" s="865"/>
      <c r="G165" s="865"/>
      <c r="H165" s="865"/>
      <c r="I165" s="865"/>
      <c r="J165" s="931">
        <v>0</v>
      </c>
    </row>
    <row r="166" spans="1:10" ht="25.5" hidden="1">
      <c r="A166" s="973" t="s">
        <v>666</v>
      </c>
      <c r="B166" s="797" t="s">
        <v>1692</v>
      </c>
      <c r="C166" s="971" t="s">
        <v>314</v>
      </c>
      <c r="D166" s="865"/>
      <c r="E166" s="853"/>
      <c r="F166" s="865"/>
      <c r="G166" s="865"/>
      <c r="H166" s="865"/>
      <c r="I166" s="865"/>
      <c r="J166" s="931">
        <v>0</v>
      </c>
    </row>
    <row r="167" spans="1:10" hidden="1">
      <c r="A167" s="973" t="s">
        <v>315</v>
      </c>
      <c r="B167" s="797" t="s">
        <v>1693</v>
      </c>
      <c r="C167" s="971" t="s">
        <v>317</v>
      </c>
      <c r="D167" s="865"/>
      <c r="E167" s="853"/>
      <c r="F167" s="865"/>
      <c r="G167" s="865"/>
      <c r="H167" s="865"/>
      <c r="I167" s="865"/>
      <c r="J167" s="931">
        <v>0</v>
      </c>
    </row>
    <row r="168" spans="1:10" hidden="1">
      <c r="A168" s="973" t="s">
        <v>318</v>
      </c>
      <c r="B168" s="795" t="s">
        <v>319</v>
      </c>
      <c r="C168" s="783" t="s">
        <v>358</v>
      </c>
      <c r="D168" s="865">
        <v>0</v>
      </c>
      <c r="E168" s="866"/>
      <c r="F168" s="865">
        <v>0</v>
      </c>
      <c r="G168" s="865">
        <v>0</v>
      </c>
      <c r="H168" s="865">
        <v>0</v>
      </c>
      <c r="I168" s="865">
        <v>0</v>
      </c>
      <c r="J168" s="931">
        <v>0</v>
      </c>
    </row>
    <row r="169" spans="1:10" hidden="1">
      <c r="A169" s="973" t="s">
        <v>320</v>
      </c>
      <c r="B169" s="798" t="s">
        <v>1105</v>
      </c>
      <c r="C169" s="971" t="s">
        <v>321</v>
      </c>
      <c r="D169" s="865"/>
      <c r="E169" s="853"/>
      <c r="F169" s="865"/>
      <c r="G169" s="865"/>
      <c r="H169" s="865"/>
      <c r="I169" s="865"/>
      <c r="J169" s="931">
        <v>0</v>
      </c>
    </row>
    <row r="170" spans="1:10" hidden="1">
      <c r="A170" s="981" t="s">
        <v>322</v>
      </c>
      <c r="B170" s="822" t="s">
        <v>1068</v>
      </c>
      <c r="C170" s="783" t="s">
        <v>358</v>
      </c>
      <c r="D170" s="865">
        <v>0</v>
      </c>
      <c r="E170" s="866"/>
      <c r="F170" s="865">
        <v>0</v>
      </c>
      <c r="G170" s="865">
        <v>0</v>
      </c>
      <c r="H170" s="865">
        <v>0</v>
      </c>
      <c r="I170" s="865">
        <v>0</v>
      </c>
      <c r="J170" s="931">
        <v>0</v>
      </c>
    </row>
    <row r="171" spans="1:10" hidden="1">
      <c r="A171" s="973" t="s">
        <v>324</v>
      </c>
      <c r="B171" s="798" t="s">
        <v>1106</v>
      </c>
      <c r="C171" s="971" t="s">
        <v>325</v>
      </c>
      <c r="D171" s="865"/>
      <c r="E171" s="866"/>
      <c r="F171" s="865"/>
      <c r="G171" s="865"/>
      <c r="H171" s="865"/>
      <c r="I171" s="865"/>
      <c r="J171" s="931">
        <v>0</v>
      </c>
    </row>
    <row r="172" spans="1:10" hidden="1">
      <c r="A172" s="973" t="s">
        <v>326</v>
      </c>
      <c r="B172" s="798" t="s">
        <v>1107</v>
      </c>
      <c r="C172" s="971" t="s">
        <v>327</v>
      </c>
      <c r="D172" s="865"/>
      <c r="E172" s="866"/>
      <c r="F172" s="865"/>
      <c r="G172" s="865"/>
      <c r="H172" s="865"/>
      <c r="I172" s="865"/>
      <c r="J172" s="865"/>
    </row>
    <row r="173" spans="1:10" hidden="1">
      <c r="A173" s="973" t="s">
        <v>328</v>
      </c>
      <c r="B173" s="797" t="s">
        <v>1694</v>
      </c>
      <c r="C173" s="971" t="s">
        <v>330</v>
      </c>
      <c r="D173" s="865"/>
      <c r="E173" s="866"/>
      <c r="F173" s="865"/>
      <c r="G173" s="865"/>
      <c r="H173" s="865"/>
      <c r="I173" s="865"/>
      <c r="J173" s="865"/>
    </row>
    <row r="174" spans="1:10" ht="13.5" thickBot="1">
      <c r="A174" s="982">
        <v>1244000</v>
      </c>
      <c r="B174" s="983" t="s">
        <v>1706</v>
      </c>
      <c r="C174" s="976" t="s">
        <v>1134</v>
      </c>
      <c r="D174" s="883"/>
      <c r="E174" s="1382"/>
      <c r="F174" s="883"/>
      <c r="G174" s="883"/>
      <c r="H174" s="883"/>
      <c r="I174" s="883"/>
      <c r="J174" s="883"/>
    </row>
    <row r="175" spans="1:10" ht="13.5" thickBot="1">
      <c r="A175" s="984">
        <v>1000000</v>
      </c>
      <c r="B175" s="985" t="s">
        <v>1070</v>
      </c>
      <c r="C175" s="986" t="s">
        <v>358</v>
      </c>
      <c r="D175" s="969">
        <f t="shared" ref="D175:I175" si="6">D32+D151</f>
        <v>63000</v>
      </c>
      <c r="E175" s="1127">
        <f t="shared" si="6"/>
        <v>0</v>
      </c>
      <c r="F175" s="969">
        <f t="shared" si="6"/>
        <v>63000</v>
      </c>
      <c r="G175" s="969">
        <f t="shared" si="6"/>
        <v>13000</v>
      </c>
      <c r="H175" s="969">
        <f t="shared" si="6"/>
        <v>27000</v>
      </c>
      <c r="I175" s="969">
        <f t="shared" si="6"/>
        <v>40000</v>
      </c>
      <c r="J175" s="1127">
        <f>F175</f>
        <v>63000</v>
      </c>
    </row>
    <row r="176" spans="1:10" ht="24.75" customHeight="1">
      <c r="A176" s="2617"/>
      <c r="B176" s="2617"/>
      <c r="C176" s="2617"/>
      <c r="D176" s="2617"/>
      <c r="E176" s="2617"/>
      <c r="F176" s="2617"/>
      <c r="G176" s="2617"/>
      <c r="H176" s="2617"/>
      <c r="I176" s="2617"/>
      <c r="J176" s="2617"/>
    </row>
    <row r="177" spans="1:10" ht="15.75" customHeight="1">
      <c r="A177" s="2594" t="s">
        <v>2261</v>
      </c>
      <c r="B177" s="2594"/>
      <c r="C177" s="2594"/>
      <c r="D177" s="2594"/>
      <c r="E177" s="2594"/>
      <c r="F177" s="2594"/>
      <c r="G177" s="2594"/>
      <c r="H177" s="2594"/>
      <c r="I177" s="2594"/>
      <c r="J177" s="2594"/>
    </row>
    <row r="178" spans="1:10">
      <c r="A178" s="2625" t="s">
        <v>1114</v>
      </c>
      <c r="B178" s="2625"/>
      <c r="C178" s="2625"/>
      <c r="D178" s="2625"/>
      <c r="E178" s="2625"/>
      <c r="F178" s="2625"/>
      <c r="G178" s="2625"/>
      <c r="H178" s="2625"/>
      <c r="I178" s="2625"/>
      <c r="J178" s="2625"/>
    </row>
    <row r="179" spans="1:10" ht="14.25">
      <c r="A179" s="2594" t="s">
        <v>1827</v>
      </c>
      <c r="B179" s="2594"/>
      <c r="C179" s="2594"/>
      <c r="D179" s="2594"/>
      <c r="E179" s="2594"/>
      <c r="F179" s="2594"/>
      <c r="G179" s="2594"/>
      <c r="H179" s="2594"/>
      <c r="I179" s="2594"/>
      <c r="J179" s="2594"/>
    </row>
    <row r="180" spans="1:10">
      <c r="A180" s="2623" t="s">
        <v>992</v>
      </c>
      <c r="B180" s="2623"/>
      <c r="C180" s="2623"/>
      <c r="D180" s="2623"/>
      <c r="E180" s="2623"/>
      <c r="F180" s="2623"/>
      <c r="G180" s="2623"/>
      <c r="H180" s="2623"/>
      <c r="I180" s="2623"/>
      <c r="J180" s="2623"/>
    </row>
    <row r="181" spans="1:10" ht="14.25">
      <c r="A181" s="2624"/>
      <c r="B181" s="2624"/>
      <c r="C181" s="2624"/>
      <c r="D181" s="2624"/>
      <c r="E181" s="2624"/>
      <c r="F181" s="2624"/>
      <c r="G181" s="2624"/>
      <c r="H181" s="2624"/>
      <c r="I181" s="2624"/>
      <c r="J181" s="2624"/>
    </row>
    <row r="182" spans="1:10">
      <c r="A182" s="2594" t="s">
        <v>993</v>
      </c>
      <c r="B182" s="2594"/>
      <c r="C182" s="2594"/>
      <c r="D182" s="2594"/>
      <c r="E182" s="2594"/>
      <c r="F182" s="2594"/>
      <c r="G182" s="2594"/>
      <c r="H182" s="2594"/>
      <c r="I182" s="2594"/>
      <c r="J182" s="2594"/>
    </row>
    <row r="183" spans="1:10" s="626" customFormat="1" ht="14.25">
      <c r="A183" s="832" t="s">
        <v>2075</v>
      </c>
      <c r="B183" s="832"/>
      <c r="C183" s="833"/>
      <c r="D183" s="832"/>
      <c r="E183" s="1679"/>
      <c r="F183" s="832"/>
      <c r="G183" s="832" t="s">
        <v>1147</v>
      </c>
      <c r="H183" s="832"/>
      <c r="I183" s="832"/>
      <c r="J183" s="832"/>
    </row>
    <row r="184" spans="1:10" s="626" customFormat="1" ht="14.25">
      <c r="A184" s="834" t="s">
        <v>1700</v>
      </c>
      <c r="B184" s="833" t="s">
        <v>642</v>
      </c>
      <c r="C184" s="836"/>
      <c r="D184" s="678"/>
      <c r="E184" s="1680" t="s">
        <v>309</v>
      </c>
      <c r="F184" s="678"/>
      <c r="G184" s="675" t="s">
        <v>310</v>
      </c>
      <c r="H184" s="678"/>
      <c r="I184" s="678"/>
      <c r="J184" s="834"/>
    </row>
    <row r="185" spans="1:10">
      <c r="A185" s="2600"/>
      <c r="B185" s="2600"/>
      <c r="C185" s="2600"/>
      <c r="D185" s="2600"/>
      <c r="E185" s="2600"/>
      <c r="F185" s="2600"/>
      <c r="G185" s="2600"/>
      <c r="H185" s="2600"/>
      <c r="I185" s="2600"/>
      <c r="J185" s="2600"/>
    </row>
    <row r="186" spans="1:10">
      <c r="A186" s="2626"/>
      <c r="B186" s="2626"/>
      <c r="C186" s="2626"/>
      <c r="D186" s="2626"/>
      <c r="E186" s="2626"/>
      <c r="F186" s="2626"/>
      <c r="G186" s="2626"/>
      <c r="H186" s="2626"/>
      <c r="I186" s="2626"/>
      <c r="J186" s="2626"/>
    </row>
    <row r="187" spans="1:10">
      <c r="A187" s="2626"/>
      <c r="B187" s="2626"/>
      <c r="C187" s="2626"/>
      <c r="D187" s="2626"/>
      <c r="E187" s="2626"/>
      <c r="F187" s="2626"/>
      <c r="G187" s="2626"/>
      <c r="H187" s="2626"/>
      <c r="I187" s="2626"/>
      <c r="J187" s="2626"/>
    </row>
    <row r="188" spans="1:10">
      <c r="A188" s="2626"/>
      <c r="B188" s="2626"/>
      <c r="C188" s="2626"/>
      <c r="D188" s="2626"/>
      <c r="E188" s="2626"/>
      <c r="F188" s="2626"/>
      <c r="G188" s="2626"/>
      <c r="H188" s="2626"/>
      <c r="I188" s="2626"/>
      <c r="J188" s="2626"/>
    </row>
    <row r="189" spans="1:10">
      <c r="A189" s="2626"/>
      <c r="B189" s="2626"/>
      <c r="C189" s="2626"/>
      <c r="D189" s="2626"/>
      <c r="E189" s="2626"/>
      <c r="F189" s="2626"/>
      <c r="G189" s="2626"/>
      <c r="H189" s="2626"/>
      <c r="I189" s="2626"/>
      <c r="J189" s="2626"/>
    </row>
    <row r="190" spans="1:10">
      <c r="A190" s="987"/>
      <c r="B190" s="987"/>
      <c r="C190" s="987"/>
      <c r="D190" s="987"/>
      <c r="E190" s="1528"/>
      <c r="F190" s="987"/>
      <c r="G190" s="987"/>
      <c r="H190" s="987"/>
      <c r="I190" s="987"/>
      <c r="J190" s="988"/>
    </row>
    <row r="191" spans="1:10">
      <c r="A191" s="2626"/>
      <c r="B191" s="2626"/>
      <c r="C191" s="2626"/>
      <c r="D191" s="2626"/>
      <c r="E191" s="2626"/>
      <c r="F191" s="2626"/>
      <c r="G191" s="2626"/>
      <c r="H191" s="2626"/>
      <c r="I191" s="2626"/>
      <c r="J191" s="2626"/>
    </row>
    <row r="192" spans="1:10">
      <c r="A192" s="2626"/>
      <c r="B192" s="2626"/>
      <c r="C192" s="2626"/>
      <c r="D192" s="2626"/>
      <c r="E192" s="2626"/>
      <c r="F192" s="2626"/>
      <c r="G192" s="2626"/>
      <c r="H192" s="2626"/>
      <c r="I192" s="2626"/>
      <c r="J192" s="2626"/>
    </row>
    <row r="193" spans="1:10">
      <c r="A193" s="2626"/>
      <c r="B193" s="2626"/>
      <c r="C193" s="2626"/>
      <c r="D193" s="2626"/>
      <c r="E193" s="2626"/>
      <c r="F193" s="2626"/>
      <c r="G193" s="2626"/>
      <c r="H193" s="2626"/>
      <c r="I193" s="2626"/>
      <c r="J193" s="2626"/>
    </row>
    <row r="194" spans="1:10">
      <c r="A194" s="2626"/>
      <c r="B194" s="2626"/>
      <c r="C194" s="2626"/>
      <c r="D194" s="2626"/>
      <c r="E194" s="2626"/>
      <c r="F194" s="2626"/>
      <c r="G194" s="2626"/>
      <c r="H194" s="2626"/>
      <c r="I194" s="2626"/>
      <c r="J194" s="2626"/>
    </row>
    <row r="195" spans="1:10">
      <c r="A195" s="987"/>
      <c r="B195" s="987"/>
      <c r="C195" s="987"/>
      <c r="D195" s="987"/>
      <c r="E195" s="1528"/>
      <c r="F195" s="987"/>
      <c r="G195" s="987"/>
      <c r="H195" s="987"/>
      <c r="I195" s="987"/>
      <c r="J195" s="987"/>
    </row>
    <row r="196" spans="1:10">
      <c r="A196" s="2626"/>
      <c r="B196" s="2626"/>
      <c r="C196" s="2626"/>
      <c r="D196" s="2626"/>
      <c r="E196" s="2626"/>
      <c r="F196" s="2626"/>
      <c r="G196" s="2626"/>
      <c r="H196" s="2626"/>
      <c r="I196" s="2626"/>
      <c r="J196" s="2626"/>
    </row>
    <row r="197" spans="1:10">
      <c r="A197" s="987"/>
      <c r="B197" s="987"/>
      <c r="C197" s="987"/>
      <c r="D197" s="987"/>
      <c r="E197" s="1528"/>
      <c r="F197" s="989"/>
      <c r="G197" s="989"/>
      <c r="H197" s="989"/>
      <c r="I197" s="989"/>
      <c r="J197" s="989"/>
    </row>
    <row r="198" spans="1:10">
      <c r="A198" s="2626"/>
      <c r="B198" s="2626"/>
      <c r="C198" s="2626"/>
      <c r="D198" s="2626"/>
      <c r="E198" s="2626"/>
      <c r="F198" s="2626"/>
      <c r="G198" s="2626"/>
      <c r="H198" s="2626"/>
      <c r="I198" s="2626"/>
      <c r="J198" s="2626"/>
    </row>
    <row r="199" spans="1:10">
      <c r="A199" s="987"/>
      <c r="B199" s="987"/>
      <c r="C199" s="987"/>
      <c r="D199" s="987"/>
      <c r="E199" s="1528"/>
      <c r="F199" s="987"/>
      <c r="G199" s="987"/>
      <c r="H199" s="987"/>
      <c r="I199" s="987"/>
      <c r="J199" s="987"/>
    </row>
    <row r="200" spans="1:10">
      <c r="A200" s="2626"/>
      <c r="B200" s="2626"/>
      <c r="C200" s="2626"/>
      <c r="D200" s="2626"/>
      <c r="E200" s="2626"/>
      <c r="F200" s="2626"/>
      <c r="G200" s="2626"/>
      <c r="H200" s="2626"/>
      <c r="I200" s="2626"/>
      <c r="J200" s="2626"/>
    </row>
    <row r="201" spans="1:10">
      <c r="A201" s="987"/>
      <c r="B201" s="987"/>
      <c r="C201" s="987"/>
      <c r="D201" s="987"/>
      <c r="E201" s="1528"/>
      <c r="F201" s="987"/>
      <c r="G201" s="987"/>
      <c r="H201" s="987"/>
      <c r="I201" s="987"/>
      <c r="J201" s="987"/>
    </row>
    <row r="202" spans="1:10">
      <c r="A202" s="2626"/>
      <c r="B202" s="2626"/>
      <c r="C202" s="2626"/>
      <c r="D202" s="2626"/>
      <c r="E202" s="2626"/>
      <c r="F202" s="2626"/>
      <c r="G202" s="2626"/>
      <c r="H202" s="2626"/>
      <c r="I202" s="2626"/>
      <c r="J202" s="2626"/>
    </row>
    <row r="203" spans="1:10">
      <c r="A203" s="2628"/>
      <c r="B203" s="2628"/>
      <c r="C203" s="2628"/>
      <c r="D203" s="2628"/>
      <c r="E203" s="2628"/>
      <c r="F203" s="2628"/>
      <c r="G203" s="2628"/>
      <c r="H203" s="2628"/>
      <c r="I203" s="2628"/>
      <c r="J203" s="2628"/>
    </row>
    <row r="204" spans="1:10">
      <c r="A204" s="2628"/>
      <c r="B204" s="2628"/>
      <c r="C204" s="2628"/>
      <c r="D204" s="2628"/>
      <c r="E204" s="2628"/>
      <c r="F204" s="2628"/>
      <c r="G204" s="2628"/>
      <c r="H204" s="2628"/>
      <c r="I204" s="2628"/>
      <c r="J204" s="2628"/>
    </row>
    <row r="205" spans="1:10">
      <c r="A205" s="2628"/>
      <c r="B205" s="2628"/>
      <c r="C205" s="2628"/>
      <c r="D205" s="2628"/>
      <c r="E205" s="2628"/>
      <c r="F205" s="2628"/>
      <c r="G205" s="2628"/>
      <c r="H205" s="2628"/>
      <c r="I205" s="2628"/>
      <c r="J205" s="2628"/>
    </row>
    <row r="206" spans="1:10">
      <c r="A206" s="987"/>
      <c r="B206" s="990"/>
      <c r="C206" s="990"/>
      <c r="D206" s="990"/>
      <c r="E206" s="1466"/>
      <c r="F206" s="990"/>
      <c r="G206" s="990"/>
      <c r="H206" s="990"/>
      <c r="I206" s="990"/>
      <c r="J206" s="990"/>
    </row>
    <row r="207" spans="1:10">
      <c r="A207" s="2628"/>
      <c r="B207" s="2628"/>
      <c r="C207" s="2628"/>
      <c r="D207" s="2628"/>
      <c r="E207" s="2628"/>
      <c r="F207" s="2628"/>
      <c r="G207" s="2628"/>
      <c r="H207" s="2628"/>
      <c r="I207" s="2628"/>
      <c r="J207" s="2628"/>
    </row>
    <row r="208" spans="1:10">
      <c r="A208" s="2594"/>
      <c r="B208" s="2594"/>
      <c r="C208" s="2594"/>
      <c r="D208" s="2594"/>
      <c r="E208" s="2594"/>
      <c r="F208" s="2594"/>
      <c r="G208" s="2594"/>
      <c r="H208" s="2594"/>
      <c r="I208" s="2594"/>
      <c r="J208" s="2594"/>
    </row>
    <row r="209" spans="1:10">
      <c r="A209" s="2625"/>
      <c r="B209" s="2625"/>
      <c r="C209" s="2625"/>
      <c r="D209" s="2625"/>
      <c r="E209" s="2625"/>
      <c r="F209" s="2625"/>
      <c r="G209" s="2625"/>
      <c r="H209" s="2625"/>
      <c r="I209" s="2625"/>
      <c r="J209" s="2625"/>
    </row>
    <row r="210" spans="1:10">
      <c r="A210" s="2625"/>
      <c r="B210" s="2625"/>
      <c r="C210" s="2625"/>
      <c r="D210" s="2625"/>
      <c r="E210" s="2625"/>
      <c r="F210" s="2625"/>
      <c r="G210" s="2625"/>
      <c r="H210" s="2625"/>
      <c r="I210" s="2625"/>
      <c r="J210" s="2625"/>
    </row>
    <row r="211" spans="1:10">
      <c r="A211" s="2623"/>
      <c r="B211" s="2623"/>
      <c r="C211" s="2623"/>
      <c r="D211" s="2623"/>
      <c r="E211" s="2623"/>
      <c r="F211" s="2623"/>
      <c r="G211" s="2623"/>
      <c r="H211" s="2623"/>
      <c r="I211" s="2623"/>
      <c r="J211" s="2623"/>
    </row>
    <row r="212" spans="1:10" ht="14.25">
      <c r="A212" s="2631"/>
      <c r="B212" s="2631"/>
      <c r="C212" s="2631"/>
      <c r="D212" s="2631"/>
      <c r="E212" s="2631"/>
      <c r="F212" s="2631"/>
      <c r="G212" s="2631"/>
      <c r="H212" s="2631"/>
      <c r="I212" s="2631"/>
      <c r="J212" s="2631"/>
    </row>
    <row r="213" spans="1:10">
      <c r="A213" s="2625"/>
      <c r="B213" s="2625"/>
      <c r="C213" s="2625"/>
      <c r="D213" s="2625"/>
      <c r="E213" s="2625"/>
      <c r="F213" s="2625"/>
      <c r="G213" s="2625"/>
      <c r="H213" s="2625"/>
      <c r="I213" s="2625"/>
      <c r="J213" s="2625"/>
    </row>
    <row r="214" spans="1:10">
      <c r="A214" s="2625"/>
      <c r="B214" s="2625"/>
      <c r="C214" s="2625"/>
      <c r="D214" s="2625"/>
      <c r="E214" s="2625"/>
      <c r="F214" s="2625"/>
      <c r="G214" s="2625"/>
      <c r="H214" s="2625"/>
      <c r="I214" s="2625"/>
      <c r="J214" s="2625"/>
    </row>
    <row r="215" spans="1:10">
      <c r="A215" s="2630"/>
      <c r="B215" s="2630"/>
      <c r="C215" s="2630"/>
      <c r="D215" s="2630"/>
      <c r="E215" s="2630"/>
      <c r="F215" s="2630"/>
      <c r="G215" s="2630"/>
      <c r="H215" s="2630"/>
      <c r="I215" s="2630"/>
      <c r="J215" s="2630"/>
    </row>
    <row r="216" spans="1:10">
      <c r="A216" s="2600"/>
      <c r="B216" s="2600"/>
      <c r="C216" s="2600"/>
      <c r="D216" s="2600"/>
      <c r="E216" s="2600"/>
      <c r="F216" s="2600"/>
      <c r="G216" s="2600"/>
      <c r="H216" s="2600"/>
      <c r="I216" s="2600"/>
      <c r="J216" s="2600"/>
    </row>
  </sheetData>
  <mergeCells count="42">
    <mergeCell ref="A181:J181"/>
    <mergeCell ref="A9:E9"/>
    <mergeCell ref="A14:B14"/>
    <mergeCell ref="B15:E15"/>
    <mergeCell ref="B16:F16"/>
    <mergeCell ref="F29:F30"/>
    <mergeCell ref="G29:J29"/>
    <mergeCell ref="A176:J176"/>
    <mergeCell ref="A177:J177"/>
    <mergeCell ref="A178:J178"/>
    <mergeCell ref="A179:J179"/>
    <mergeCell ref="A180:J180"/>
    <mergeCell ref="H28:J28"/>
    <mergeCell ref="A17:E18"/>
    <mergeCell ref="F17:J18"/>
    <mergeCell ref="A194:J194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25" right="0.25" top="0.75" bottom="0.75" header="0.3" footer="0.3"/>
  <pageSetup paperSize="9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98660-D375-4232-B262-B80DB604AF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L215"/>
  <sheetViews>
    <sheetView topLeftCell="A41" workbookViewId="0">
      <selection activeCell="E36" sqref="E36"/>
    </sheetView>
  </sheetViews>
  <sheetFormatPr defaultRowHeight="12.75"/>
  <cols>
    <col min="1" max="1" width="7.42578125" style="688" customWidth="1"/>
    <col min="2" max="2" width="46.28515625" style="679" customWidth="1"/>
    <col min="3" max="3" width="8.7109375" style="689" customWidth="1"/>
    <col min="4" max="4" width="13.140625" style="678" customWidth="1"/>
    <col min="5" max="5" width="8.42578125" style="857" customWidth="1"/>
    <col min="6" max="6" width="11.28515625" style="678" customWidth="1"/>
    <col min="7" max="7" width="12.42578125" style="678" customWidth="1"/>
    <col min="8" max="8" width="11.7109375" style="678" customWidth="1"/>
    <col min="9" max="9" width="11.5703125" style="678" customWidth="1"/>
    <col min="10" max="10" width="11.28515625" style="678" customWidth="1"/>
    <col min="11" max="16384" width="9.140625" style="678"/>
  </cols>
  <sheetData>
    <row r="1" spans="1:10">
      <c r="I1" s="884" t="s">
        <v>931</v>
      </c>
    </row>
    <row r="2" spans="1:10" ht="10.5" customHeight="1">
      <c r="F2" s="885"/>
      <c r="G2" s="885"/>
      <c r="H2" s="885"/>
      <c r="I2" s="885"/>
    </row>
    <row r="3" spans="1:10" ht="9.75" customHeight="1">
      <c r="H3" s="886" t="s">
        <v>888</v>
      </c>
    </row>
    <row r="4" spans="1:10">
      <c r="G4" s="885" t="s">
        <v>1025</v>
      </c>
    </row>
    <row r="5" spans="1:10">
      <c r="H5" s="685" t="s">
        <v>174</v>
      </c>
    </row>
    <row r="6" spans="1:10" ht="14.25" customHeight="1">
      <c r="B6" s="887" t="s">
        <v>35</v>
      </c>
      <c r="C6" s="888"/>
      <c r="D6" s="887"/>
      <c r="E6" s="1451"/>
      <c r="G6" s="889" t="s">
        <v>1014</v>
      </c>
      <c r="H6" s="836"/>
    </row>
    <row r="7" spans="1:10">
      <c r="B7" s="678"/>
      <c r="C7" s="890"/>
    </row>
    <row r="8" spans="1:10" ht="12" customHeight="1">
      <c r="A8" s="688" t="s">
        <v>1826</v>
      </c>
      <c r="F8" s="681"/>
      <c r="G8" s="681"/>
    </row>
    <row r="9" spans="1:10" s="688" customFormat="1" ht="9.75" customHeight="1">
      <c r="A9" s="2600" t="s">
        <v>1118</v>
      </c>
      <c r="B9" s="2600"/>
      <c r="C9" s="2600"/>
      <c r="D9" s="2600"/>
      <c r="E9" s="2600"/>
    </row>
    <row r="10" spans="1:10">
      <c r="A10" s="688" t="s">
        <v>473</v>
      </c>
      <c r="B10" s="891"/>
      <c r="C10" s="892"/>
      <c r="D10" s="840"/>
      <c r="E10" s="1452"/>
    </row>
    <row r="11" spans="1:10" ht="6.75" customHeight="1">
      <c r="B11" s="893"/>
      <c r="C11" s="894"/>
      <c r="D11" s="893"/>
      <c r="E11" s="1453"/>
      <c r="F11" s="893"/>
      <c r="G11" s="893"/>
      <c r="H11" s="895"/>
    </row>
    <row r="12" spans="1:10" ht="8.25" hidden="1" customHeight="1">
      <c r="A12" s="896" t="s">
        <v>474</v>
      </c>
      <c r="B12" s="889"/>
      <c r="C12" s="890"/>
      <c r="D12" s="889"/>
      <c r="E12" s="1454"/>
      <c r="F12" s="889"/>
      <c r="G12" s="836"/>
      <c r="H12" s="897" t="s">
        <v>208</v>
      </c>
    </row>
    <row r="13" spans="1:10" ht="30" customHeight="1">
      <c r="A13" s="898" t="s">
        <v>611</v>
      </c>
      <c r="B13" s="898"/>
      <c r="C13" s="894"/>
      <c r="D13" s="898"/>
      <c r="E13" s="1455"/>
      <c r="F13" s="898"/>
      <c r="G13" s="899"/>
    </row>
    <row r="14" spans="1:10" s="857" customFormat="1">
      <c r="A14" s="2603" t="s">
        <v>2196</v>
      </c>
      <c r="B14" s="2604"/>
      <c r="C14" s="1530"/>
      <c r="F14" s="1531"/>
      <c r="G14" s="1531"/>
    </row>
    <row r="15" spans="1:10" ht="21.75" customHeight="1">
      <c r="A15" s="900"/>
      <c r="B15" s="2605" t="s">
        <v>612</v>
      </c>
      <c r="C15" s="2605"/>
      <c r="D15" s="2605"/>
      <c r="E15" s="2605"/>
      <c r="F15" s="901"/>
      <c r="G15" s="901"/>
      <c r="H15" s="901"/>
      <c r="I15" s="901"/>
      <c r="J15" s="901"/>
    </row>
    <row r="16" spans="1:10" ht="27.75" customHeight="1">
      <c r="A16" s="678"/>
      <c r="B16" s="2607" t="s">
        <v>258</v>
      </c>
      <c r="C16" s="2607"/>
      <c r="D16" s="2607"/>
      <c r="E16" s="2607"/>
      <c r="F16" s="2607"/>
      <c r="G16" s="902"/>
      <c r="H16" s="902"/>
      <c r="I16" s="902"/>
      <c r="J16" s="902"/>
    </row>
    <row r="17" spans="1:12" s="626" customFormat="1" ht="14.25" customHeight="1">
      <c r="A17" s="2607" t="s">
        <v>1830</v>
      </c>
      <c r="B17" s="2607"/>
      <c r="C17" s="2607"/>
      <c r="D17" s="2607"/>
      <c r="E17" s="2607"/>
      <c r="F17" s="2607"/>
      <c r="G17" s="2607"/>
      <c r="H17" s="2607"/>
      <c r="I17" s="2607"/>
      <c r="J17" s="2607"/>
      <c r="K17" s="688"/>
      <c r="L17" s="688"/>
    </row>
    <row r="18" spans="1:12" s="683" customFormat="1" thickBot="1">
      <c r="A18" s="693" t="s">
        <v>472</v>
      </c>
      <c r="B18" s="904"/>
      <c r="C18" s="905"/>
      <c r="D18" s="685"/>
      <c r="E18" s="1456"/>
      <c r="G18" s="906" t="s">
        <v>1207</v>
      </c>
      <c r="H18" s="907"/>
      <c r="I18" s="907"/>
      <c r="J18" s="907"/>
    </row>
    <row r="19" spans="1:12" s="885" customFormat="1" ht="15.75" customHeight="1" thickBot="1">
      <c r="A19" s="693" t="s">
        <v>89</v>
      </c>
      <c r="B19" s="908"/>
      <c r="C19" s="905"/>
      <c r="E19" s="1457"/>
      <c r="G19" s="908" t="s">
        <v>333</v>
      </c>
      <c r="H19" s="909">
        <v>8</v>
      </c>
      <c r="I19" s="910">
        <v>2</v>
      </c>
      <c r="J19" s="911">
        <v>3</v>
      </c>
    </row>
    <row r="20" spans="1:12" s="908" customFormat="1" ht="15" customHeight="1" thickBot="1">
      <c r="A20" s="693" t="s">
        <v>630</v>
      </c>
      <c r="C20" s="905"/>
      <c r="E20" s="1458"/>
      <c r="G20" s="908" t="s">
        <v>1178</v>
      </c>
    </row>
    <row r="21" spans="1:12" s="908" customFormat="1" ht="9.75" customHeight="1" thickBot="1">
      <c r="A21" s="693" t="s">
        <v>554</v>
      </c>
      <c r="C21" s="912"/>
      <c r="D21" s="913"/>
      <c r="E21" s="1458"/>
      <c r="G21" s="908" t="s">
        <v>555</v>
      </c>
    </row>
    <row r="22" spans="1:12" s="885" customFormat="1" ht="15.75" customHeight="1" thickBot="1">
      <c r="A22" s="693" t="s">
        <v>729</v>
      </c>
      <c r="B22" s="908"/>
      <c r="C22" s="905"/>
      <c r="E22" s="1457"/>
      <c r="G22" s="908" t="s">
        <v>944</v>
      </c>
      <c r="I22" s="914"/>
    </row>
    <row r="23" spans="1:12" s="885" customFormat="1" ht="12.75" customHeight="1">
      <c r="A23" s="693" t="s">
        <v>307</v>
      </c>
      <c r="B23" s="915"/>
      <c r="C23" s="916"/>
      <c r="E23" s="1457"/>
      <c r="F23" s="917"/>
      <c r="G23" s="908" t="s">
        <v>946</v>
      </c>
    </row>
    <row r="24" spans="1:12" s="885" customFormat="1" ht="15.75" customHeight="1" thickBot="1">
      <c r="A24" s="695" t="s">
        <v>306</v>
      </c>
      <c r="B24" s="906"/>
      <c r="C24" s="916"/>
      <c r="D24" s="918"/>
      <c r="E24" s="1459"/>
      <c r="G24" s="908" t="s">
        <v>233</v>
      </c>
      <c r="I24" s="917"/>
    </row>
    <row r="25" spans="1:12" s="917" customFormat="1" ht="15.75" customHeight="1" thickBot="1">
      <c r="A25" s="693" t="s">
        <v>116</v>
      </c>
      <c r="B25" s="908"/>
      <c r="C25" s="916"/>
      <c r="D25" s="919"/>
      <c r="E25" s="1457"/>
      <c r="G25" s="917" t="s">
        <v>1703</v>
      </c>
      <c r="H25" s="920"/>
      <c r="I25" s="921"/>
      <c r="J25" s="922"/>
    </row>
    <row r="26" spans="1:12" s="917" customFormat="1" ht="16.5" customHeight="1" thickBot="1">
      <c r="A26" s="693" t="s">
        <v>638</v>
      </c>
      <c r="B26" s="908"/>
      <c r="C26" s="916"/>
      <c r="E26" s="1460" t="s">
        <v>740</v>
      </c>
      <c r="G26" s="908" t="s">
        <v>419</v>
      </c>
      <c r="I26" s="885"/>
      <c r="J26" s="885"/>
    </row>
    <row r="27" spans="1:12" s="917" customFormat="1" ht="16.5" customHeight="1" thickBot="1">
      <c r="A27" s="696"/>
      <c r="B27" s="885"/>
      <c r="C27" s="924"/>
      <c r="E27" s="1461"/>
      <c r="F27" s="885"/>
      <c r="G27" s="885"/>
    </row>
    <row r="28" spans="1:12" s="688" customFormat="1" ht="35.25" customHeight="1" thickBot="1">
      <c r="A28" s="711" t="s">
        <v>406</v>
      </c>
      <c r="B28" s="712" t="s">
        <v>639</v>
      </c>
      <c r="C28" s="713"/>
      <c r="D28" s="712" t="s">
        <v>422</v>
      </c>
      <c r="E28" s="1462"/>
      <c r="F28" s="2612" t="s">
        <v>362</v>
      </c>
      <c r="G28" s="2614" t="s">
        <v>363</v>
      </c>
      <c r="H28" s="2615"/>
      <c r="I28" s="2615"/>
      <c r="J28" s="2616"/>
    </row>
    <row r="29" spans="1:12" s="688" customFormat="1" ht="96.75" customHeight="1" thickBot="1">
      <c r="A29" s="715"/>
      <c r="B29" s="716" t="s">
        <v>349</v>
      </c>
      <c r="C29" s="717" t="s">
        <v>671</v>
      </c>
      <c r="D29" s="718" t="s">
        <v>796</v>
      </c>
      <c r="E29" s="1463" t="s">
        <v>971</v>
      </c>
      <c r="F29" s="2613"/>
      <c r="G29" s="718" t="s">
        <v>972</v>
      </c>
      <c r="H29" s="718" t="s">
        <v>973</v>
      </c>
      <c r="I29" s="718" t="s">
        <v>974</v>
      </c>
      <c r="J29" s="718" t="s">
        <v>975</v>
      </c>
    </row>
    <row r="30" spans="1:12" s="926" customFormat="1" ht="11.25" thickBot="1">
      <c r="A30" s="720" t="s">
        <v>976</v>
      </c>
      <c r="B30" s="721" t="s">
        <v>977</v>
      </c>
      <c r="C30" s="722" t="s">
        <v>978</v>
      </c>
      <c r="D30" s="723" t="s">
        <v>739</v>
      </c>
      <c r="E30" s="1464" t="s">
        <v>740</v>
      </c>
      <c r="F30" s="723" t="s">
        <v>672</v>
      </c>
      <c r="G30" s="724">
        <v>4</v>
      </c>
      <c r="H30" s="725">
        <v>5</v>
      </c>
      <c r="I30" s="726">
        <v>6</v>
      </c>
      <c r="J30" s="725">
        <v>7</v>
      </c>
    </row>
    <row r="31" spans="1:12" s="829" customFormat="1" ht="27.75" thickBot="1">
      <c r="A31" s="927">
        <v>1100000</v>
      </c>
      <c r="B31" s="727" t="s">
        <v>1704</v>
      </c>
      <c r="C31" s="728" t="s">
        <v>358</v>
      </c>
      <c r="D31" s="842">
        <f>D32+D41+D137</f>
        <v>0</v>
      </c>
      <c r="E31" s="1120">
        <f>E34+E42+E50+E63+E65+E68</f>
        <v>0</v>
      </c>
      <c r="F31" s="842">
        <f>F32+F41+F137</f>
        <v>0</v>
      </c>
      <c r="G31" s="842">
        <f>G32+G41+G130</f>
        <v>0</v>
      </c>
      <c r="H31" s="842">
        <f>H32+H41+H130</f>
        <v>0</v>
      </c>
      <c r="I31" s="842">
        <f>I32+I41+I130</f>
        <v>0</v>
      </c>
      <c r="J31" s="1120">
        <f>J32+J41+J130</f>
        <v>0</v>
      </c>
    </row>
    <row r="32" spans="1:12" s="688" customFormat="1" ht="77.25" thickBot="1">
      <c r="A32" s="927">
        <v>1110000</v>
      </c>
      <c r="B32" s="730" t="s">
        <v>1662</v>
      </c>
      <c r="C32" s="728" t="s">
        <v>358</v>
      </c>
      <c r="D32" s="843">
        <f>D33</f>
        <v>0</v>
      </c>
      <c r="E32" s="1138"/>
      <c r="F32" s="843">
        <f>F33</f>
        <v>0</v>
      </c>
      <c r="G32" s="843">
        <f>G33</f>
        <v>0</v>
      </c>
      <c r="H32" s="843">
        <f>H33</f>
        <v>0</v>
      </c>
      <c r="I32" s="843">
        <f>I33</f>
        <v>0</v>
      </c>
      <c r="J32" s="843">
        <f>J33</f>
        <v>0</v>
      </c>
    </row>
    <row r="33" spans="1:10" s="688" customFormat="1" ht="14.25">
      <c r="A33" s="928">
        <v>1110000</v>
      </c>
      <c r="B33" s="733" t="s">
        <v>803</v>
      </c>
      <c r="C33" s="734" t="s">
        <v>358</v>
      </c>
      <c r="D33" s="844">
        <f>SUM(D34:D40)</f>
        <v>0</v>
      </c>
      <c r="E33" s="1465"/>
      <c r="F33" s="844">
        <f>SUM(F34:F40)</f>
        <v>0</v>
      </c>
      <c r="G33" s="844">
        <f>SUM(G34:G40)</f>
        <v>0</v>
      </c>
      <c r="H33" s="844">
        <f>SUM(H34:H40)</f>
        <v>0</v>
      </c>
      <c r="I33" s="844">
        <f>SUM(I34:I40)</f>
        <v>0</v>
      </c>
      <c r="J33" s="844">
        <f>SUM(J34:J40)</f>
        <v>0</v>
      </c>
    </row>
    <row r="34" spans="1:10" s="688" customFormat="1" ht="25.5">
      <c r="A34" s="929">
        <v>1111000</v>
      </c>
      <c r="B34" s="737" t="s">
        <v>673</v>
      </c>
      <c r="C34" s="738" t="s">
        <v>804</v>
      </c>
      <c r="D34" s="1121">
        <v>0</v>
      </c>
      <c r="E34" s="1521">
        <v>0</v>
      </c>
      <c r="F34" s="1122">
        <f>D34+E34</f>
        <v>0</v>
      </c>
      <c r="G34" s="862">
        <v>0</v>
      </c>
      <c r="H34" s="862">
        <v>0</v>
      </c>
      <c r="I34" s="862">
        <v>0</v>
      </c>
      <c r="J34" s="862">
        <f>F34</f>
        <v>0</v>
      </c>
    </row>
    <row r="35" spans="1:10" s="688" customFormat="1" ht="25.5">
      <c r="A35" s="930">
        <v>1112000</v>
      </c>
      <c r="B35" s="741" t="s">
        <v>271</v>
      </c>
      <c r="C35" s="742" t="s">
        <v>805</v>
      </c>
      <c r="D35" s="860">
        <v>0</v>
      </c>
      <c r="E35" s="861"/>
      <c r="F35" s="861">
        <v>0</v>
      </c>
      <c r="G35" s="861">
        <v>0</v>
      </c>
      <c r="H35" s="861">
        <v>0</v>
      </c>
      <c r="I35" s="861">
        <v>0</v>
      </c>
      <c r="J35" s="860">
        <f>F35</f>
        <v>0</v>
      </c>
    </row>
    <row r="36" spans="1:10" s="688" customFormat="1" ht="25.5">
      <c r="A36" s="930">
        <v>1113000</v>
      </c>
      <c r="B36" s="741" t="s">
        <v>806</v>
      </c>
      <c r="C36" s="742" t="s">
        <v>807</v>
      </c>
      <c r="D36" s="860"/>
      <c r="E36" s="861"/>
      <c r="F36" s="861"/>
      <c r="G36" s="861"/>
      <c r="H36" s="861"/>
      <c r="I36" s="861"/>
      <c r="J36" s="970">
        <v>0</v>
      </c>
    </row>
    <row r="37" spans="1:10" s="688" customFormat="1" ht="38.25">
      <c r="A37" s="930">
        <v>1114000</v>
      </c>
      <c r="B37" s="741" t="s">
        <v>398</v>
      </c>
      <c r="C37" s="742" t="s">
        <v>399</v>
      </c>
      <c r="D37" s="860"/>
      <c r="E37" s="861"/>
      <c r="F37" s="861"/>
      <c r="G37" s="861"/>
      <c r="H37" s="861"/>
      <c r="I37" s="861"/>
      <c r="J37" s="970">
        <v>0</v>
      </c>
    </row>
    <row r="38" spans="1:10" s="688" customFormat="1">
      <c r="A38" s="930">
        <v>1115000</v>
      </c>
      <c r="B38" s="741" t="s">
        <v>615</v>
      </c>
      <c r="C38" s="742" t="s">
        <v>388</v>
      </c>
      <c r="D38" s="860"/>
      <c r="E38" s="861"/>
      <c r="F38" s="861"/>
      <c r="G38" s="861"/>
      <c r="H38" s="861"/>
      <c r="I38" s="861"/>
      <c r="J38" s="970">
        <v>0</v>
      </c>
    </row>
    <row r="39" spans="1:10" s="688" customFormat="1" ht="25.5">
      <c r="A39" s="930">
        <v>1116000</v>
      </c>
      <c r="B39" s="741" t="s">
        <v>1024</v>
      </c>
      <c r="C39" s="742" t="s">
        <v>389</v>
      </c>
      <c r="D39" s="860"/>
      <c r="E39" s="861"/>
      <c r="F39" s="861"/>
      <c r="G39" s="861"/>
      <c r="H39" s="861"/>
      <c r="I39" s="861"/>
      <c r="J39" s="970">
        <v>0</v>
      </c>
    </row>
    <row r="40" spans="1:10" s="688" customFormat="1" ht="13.5" thickBot="1">
      <c r="A40" s="932">
        <v>1117000</v>
      </c>
      <c r="B40" s="745" t="s">
        <v>640</v>
      </c>
      <c r="C40" s="746" t="s">
        <v>20</v>
      </c>
      <c r="D40" s="855">
        <v>0</v>
      </c>
      <c r="E40" s="856"/>
      <c r="F40" s="856">
        <f>D40</f>
        <v>0</v>
      </c>
      <c r="G40" s="856">
        <v>0</v>
      </c>
      <c r="H40" s="856">
        <v>0</v>
      </c>
      <c r="I40" s="856">
        <v>0</v>
      </c>
      <c r="J40" s="970">
        <f>F40</f>
        <v>0</v>
      </c>
    </row>
    <row r="41" spans="1:10" s="688" customFormat="1" ht="29.25" thickBot="1">
      <c r="A41" s="933">
        <v>1120000</v>
      </c>
      <c r="B41" s="749" t="s">
        <v>21</v>
      </c>
      <c r="C41" s="728" t="s">
        <v>358</v>
      </c>
      <c r="D41" s="849">
        <f>D42+D54+D65+D68+D50+D63</f>
        <v>0</v>
      </c>
      <c r="E41" s="1123"/>
      <c r="F41" s="1123">
        <f>F42+F54+F65+F68+F50+F63</f>
        <v>0</v>
      </c>
      <c r="G41" s="1123">
        <f>G42+G50+G54+G63+G65+G68</f>
        <v>0</v>
      </c>
      <c r="H41" s="1123">
        <f>H42+H50+H54+H63+H65+H68</f>
        <v>0</v>
      </c>
      <c r="I41" s="1123">
        <f>I42+I50+I54+I63+I65+I68</f>
        <v>0</v>
      </c>
      <c r="J41" s="970">
        <f>F41</f>
        <v>0</v>
      </c>
    </row>
    <row r="42" spans="1:10" s="688" customFormat="1" ht="14.25">
      <c r="A42" s="928">
        <v>1121000</v>
      </c>
      <c r="B42" s="751" t="s">
        <v>22</v>
      </c>
      <c r="C42" s="752"/>
      <c r="D42" s="850">
        <f>SUM(D43:D48)</f>
        <v>0</v>
      </c>
      <c r="E42" s="862">
        <f>E44+E45</f>
        <v>0</v>
      </c>
      <c r="F42" s="862">
        <f>SUM(F43:F48)</f>
        <v>0</v>
      </c>
      <c r="G42" s="862">
        <f>SUM(G43:G48)</f>
        <v>0</v>
      </c>
      <c r="H42" s="862">
        <f>SUM(H43:H48)</f>
        <v>0</v>
      </c>
      <c r="I42" s="862">
        <f>SUM(I43:I48)</f>
        <v>0</v>
      </c>
      <c r="J42" s="970">
        <f>SUM(J43:J48)</f>
        <v>0</v>
      </c>
    </row>
    <row r="43" spans="1:10" s="688" customFormat="1" ht="25.5">
      <c r="A43" s="930">
        <v>1121100</v>
      </c>
      <c r="B43" s="753" t="s">
        <v>380</v>
      </c>
      <c r="C43" s="742" t="s">
        <v>381</v>
      </c>
      <c r="D43" s="860"/>
      <c r="E43" s="861"/>
      <c r="F43" s="861"/>
      <c r="G43" s="861"/>
      <c r="H43" s="861"/>
      <c r="I43" s="861"/>
      <c r="J43" s="970">
        <v>0</v>
      </c>
    </row>
    <row r="44" spans="1:10" s="688" customFormat="1">
      <c r="A44" s="930">
        <v>1121200</v>
      </c>
      <c r="B44" s="754" t="s">
        <v>1663</v>
      </c>
      <c r="C44" s="742" t="s">
        <v>383</v>
      </c>
      <c r="D44" s="860">
        <v>0</v>
      </c>
      <c r="E44" s="861">
        <v>0</v>
      </c>
      <c r="F44" s="861">
        <f>D44+E44</f>
        <v>0</v>
      </c>
      <c r="G44" s="861">
        <v>0</v>
      </c>
      <c r="H44" s="861">
        <v>0</v>
      </c>
      <c r="I44" s="861">
        <v>0</v>
      </c>
      <c r="J44" s="970">
        <f>F44</f>
        <v>0</v>
      </c>
    </row>
    <row r="45" spans="1:10" s="688" customFormat="1">
      <c r="A45" s="930">
        <v>1121300</v>
      </c>
      <c r="B45" s="753" t="s">
        <v>769</v>
      </c>
      <c r="C45" s="742" t="s">
        <v>384</v>
      </c>
      <c r="D45" s="860">
        <v>0</v>
      </c>
      <c r="E45" s="861">
        <v>0</v>
      </c>
      <c r="F45" s="861">
        <f>D45+E45</f>
        <v>0</v>
      </c>
      <c r="G45" s="861">
        <v>0</v>
      </c>
      <c r="H45" s="861">
        <v>0</v>
      </c>
      <c r="I45" s="861">
        <v>0</v>
      </c>
      <c r="J45" s="970">
        <f>F45</f>
        <v>0</v>
      </c>
    </row>
    <row r="46" spans="1:10" s="688" customFormat="1">
      <c r="A46" s="930">
        <v>1121400</v>
      </c>
      <c r="B46" s="753" t="s">
        <v>770</v>
      </c>
      <c r="C46" s="742" t="s">
        <v>385</v>
      </c>
      <c r="D46" s="860">
        <v>0</v>
      </c>
      <c r="E46" s="861"/>
      <c r="F46" s="861">
        <f>D46+E46</f>
        <v>0</v>
      </c>
      <c r="G46" s="861">
        <v>0</v>
      </c>
      <c r="H46" s="861">
        <v>0</v>
      </c>
      <c r="I46" s="861">
        <v>0</v>
      </c>
      <c r="J46" s="970">
        <f>F46</f>
        <v>0</v>
      </c>
    </row>
    <row r="47" spans="1:10" s="688" customFormat="1">
      <c r="A47" s="930">
        <v>1121500</v>
      </c>
      <c r="B47" s="753" t="s">
        <v>69</v>
      </c>
      <c r="C47" s="742" t="s">
        <v>386</v>
      </c>
      <c r="D47" s="850"/>
      <c r="E47" s="861"/>
      <c r="F47" s="861">
        <f>D47+E47</f>
        <v>0</v>
      </c>
      <c r="G47" s="862"/>
      <c r="H47" s="862"/>
      <c r="I47" s="862"/>
      <c r="J47" s="970">
        <v>0</v>
      </c>
    </row>
    <row r="48" spans="1:10" s="688" customFormat="1">
      <c r="A48" s="930">
        <v>1121600</v>
      </c>
      <c r="B48" s="1221" t="s">
        <v>70</v>
      </c>
      <c r="C48" s="742" t="s">
        <v>387</v>
      </c>
      <c r="D48" s="860">
        <v>0</v>
      </c>
      <c r="E48" s="861">
        <v>0</v>
      </c>
      <c r="F48" s="861">
        <f>D48+E48</f>
        <v>0</v>
      </c>
      <c r="G48" s="861">
        <v>0</v>
      </c>
      <c r="H48" s="861">
        <v>0</v>
      </c>
      <c r="I48" s="861">
        <v>0</v>
      </c>
      <c r="J48" s="970">
        <f>F48</f>
        <v>0</v>
      </c>
    </row>
    <row r="49" spans="1:11" s="688" customFormat="1" ht="13.5" thickBot="1">
      <c r="A49" s="934">
        <v>1121700</v>
      </c>
      <c r="B49" s="757" t="s">
        <v>71</v>
      </c>
      <c r="C49" s="746" t="s">
        <v>766</v>
      </c>
      <c r="D49" s="855"/>
      <c r="E49" s="856"/>
      <c r="F49" s="856"/>
      <c r="G49" s="856"/>
      <c r="H49" s="856"/>
      <c r="I49" s="856"/>
      <c r="J49" s="970">
        <v>0</v>
      </c>
    </row>
    <row r="50" spans="1:11" s="688" customFormat="1" ht="28.5">
      <c r="A50" s="928">
        <v>1122000</v>
      </c>
      <c r="B50" s="758" t="s">
        <v>767</v>
      </c>
      <c r="C50" s="734" t="s">
        <v>358</v>
      </c>
      <c r="D50" s="858">
        <f>D51</f>
        <v>0</v>
      </c>
      <c r="E50" s="859">
        <f>E62</f>
        <v>0</v>
      </c>
      <c r="F50" s="859">
        <f>F51</f>
        <v>0</v>
      </c>
      <c r="G50" s="859">
        <f>G51</f>
        <v>0</v>
      </c>
      <c r="H50" s="859">
        <f>H51</f>
        <v>0</v>
      </c>
      <c r="I50" s="859">
        <f>I51</f>
        <v>0</v>
      </c>
      <c r="J50" s="970">
        <f>J51</f>
        <v>0</v>
      </c>
    </row>
    <row r="51" spans="1:11" s="688" customFormat="1">
      <c r="A51" s="935">
        <v>1122100</v>
      </c>
      <c r="B51" s="753" t="s">
        <v>72</v>
      </c>
      <c r="C51" s="738" t="s">
        <v>768</v>
      </c>
      <c r="D51" s="860">
        <v>0</v>
      </c>
      <c r="E51" s="861"/>
      <c r="F51" s="861">
        <v>0</v>
      </c>
      <c r="G51" s="861">
        <v>0</v>
      </c>
      <c r="H51" s="861">
        <v>0</v>
      </c>
      <c r="I51" s="861">
        <v>0</v>
      </c>
      <c r="J51" s="970">
        <f>F51</f>
        <v>0</v>
      </c>
    </row>
    <row r="52" spans="1:11" s="688" customFormat="1">
      <c r="A52" s="935">
        <v>1122200</v>
      </c>
      <c r="B52" s="753" t="s">
        <v>487</v>
      </c>
      <c r="C52" s="742" t="s">
        <v>1021</v>
      </c>
      <c r="D52" s="860"/>
      <c r="E52" s="861"/>
      <c r="F52" s="861"/>
      <c r="G52" s="861"/>
      <c r="H52" s="861"/>
      <c r="I52" s="861"/>
      <c r="J52" s="970">
        <v>0</v>
      </c>
    </row>
    <row r="53" spans="1:11" s="688" customFormat="1" ht="6" customHeight="1" thickBot="1">
      <c r="A53" s="933">
        <v>1122300</v>
      </c>
      <c r="B53" s="757" t="s">
        <v>148</v>
      </c>
      <c r="C53" s="746" t="s">
        <v>1022</v>
      </c>
      <c r="D53" s="855"/>
      <c r="E53" s="856"/>
      <c r="F53" s="856"/>
      <c r="G53" s="856"/>
      <c r="H53" s="856"/>
      <c r="I53" s="856"/>
      <c r="J53" s="970">
        <v>0</v>
      </c>
    </row>
    <row r="54" spans="1:11" s="688" customFormat="1" ht="2.25" hidden="1" customHeight="1">
      <c r="A54" s="928">
        <v>1123000</v>
      </c>
      <c r="B54" s="758" t="s">
        <v>56</v>
      </c>
      <c r="C54" s="734" t="s">
        <v>358</v>
      </c>
      <c r="D54" s="858">
        <f>SUM(D55:D62)</f>
        <v>0</v>
      </c>
      <c r="E54" s="859"/>
      <c r="F54" s="859">
        <f>SUM(F55:F62)</f>
        <v>0</v>
      </c>
      <c r="G54" s="859">
        <f>SUM(G55:G62)</f>
        <v>0</v>
      </c>
      <c r="H54" s="859">
        <f>SUM(H55:H62)</f>
        <v>0</v>
      </c>
      <c r="I54" s="859">
        <f>SUM(I55:I62)</f>
        <v>0</v>
      </c>
      <c r="J54" s="970">
        <f>F54</f>
        <v>0</v>
      </c>
    </row>
    <row r="55" spans="1:11" s="688" customFormat="1" hidden="1">
      <c r="A55" s="935">
        <v>1123100</v>
      </c>
      <c r="B55" s="753" t="s">
        <v>149</v>
      </c>
      <c r="C55" s="738" t="s">
        <v>365</v>
      </c>
      <c r="D55" s="860"/>
      <c r="E55" s="861"/>
      <c r="F55" s="861"/>
      <c r="G55" s="861"/>
      <c r="H55" s="861"/>
      <c r="I55" s="861"/>
      <c r="J55" s="970">
        <f>F55</f>
        <v>0</v>
      </c>
    </row>
    <row r="56" spans="1:11" s="688" customFormat="1" hidden="1">
      <c r="A56" s="935">
        <v>1123200</v>
      </c>
      <c r="B56" s="753" t="s">
        <v>150</v>
      </c>
      <c r="C56" s="742" t="s">
        <v>366</v>
      </c>
      <c r="D56" s="860">
        <v>0</v>
      </c>
      <c r="E56" s="861"/>
      <c r="F56" s="861">
        <v>0</v>
      </c>
      <c r="G56" s="861">
        <v>0</v>
      </c>
      <c r="H56" s="861">
        <v>0</v>
      </c>
      <c r="I56" s="861">
        <v>0</v>
      </c>
      <c r="J56" s="970">
        <f>F56</f>
        <v>0</v>
      </c>
    </row>
    <row r="57" spans="1:11" s="688" customFormat="1" ht="25.5" hidden="1">
      <c r="A57" s="935">
        <v>1123300</v>
      </c>
      <c r="B57" s="753" t="s">
        <v>151</v>
      </c>
      <c r="C57" s="742" t="s">
        <v>367</v>
      </c>
      <c r="D57" s="860"/>
      <c r="E57" s="861"/>
      <c r="F57" s="861"/>
      <c r="G57" s="861"/>
      <c r="H57" s="861"/>
      <c r="I57" s="861"/>
      <c r="J57" s="970"/>
    </row>
    <row r="58" spans="1:11" s="688" customFormat="1" hidden="1">
      <c r="A58" s="935">
        <v>1123400</v>
      </c>
      <c r="B58" s="753" t="s">
        <v>556</v>
      </c>
      <c r="C58" s="742" t="s">
        <v>368</v>
      </c>
      <c r="D58" s="860">
        <v>0</v>
      </c>
      <c r="E58" s="861"/>
      <c r="F58" s="861">
        <v>0</v>
      </c>
      <c r="G58" s="861">
        <v>0</v>
      </c>
      <c r="H58" s="861">
        <v>0</v>
      </c>
      <c r="I58" s="861">
        <v>0</v>
      </c>
      <c r="J58" s="970">
        <f t="shared" ref="J58:J64" si="0">F58</f>
        <v>0</v>
      </c>
    </row>
    <row r="59" spans="1:11" s="688" customFormat="1" hidden="1">
      <c r="A59" s="935">
        <v>1123500</v>
      </c>
      <c r="B59" s="761" t="s">
        <v>557</v>
      </c>
      <c r="C59" s="762">
        <v>423500</v>
      </c>
      <c r="D59" s="860"/>
      <c r="E59" s="861"/>
      <c r="F59" s="861"/>
      <c r="G59" s="861"/>
      <c r="H59" s="861"/>
      <c r="I59" s="861"/>
      <c r="J59" s="970">
        <f t="shared" si="0"/>
        <v>0</v>
      </c>
    </row>
    <row r="60" spans="1:11" s="688" customFormat="1" hidden="1">
      <c r="A60" s="935">
        <v>1123600</v>
      </c>
      <c r="B60" s="753" t="s">
        <v>186</v>
      </c>
      <c r="C60" s="742" t="s">
        <v>369</v>
      </c>
      <c r="D60" s="860"/>
      <c r="E60" s="861"/>
      <c r="F60" s="861"/>
      <c r="G60" s="861"/>
      <c r="H60" s="861"/>
      <c r="I60" s="861"/>
      <c r="J60" s="970">
        <f t="shared" si="0"/>
        <v>0</v>
      </c>
    </row>
    <row r="61" spans="1:11" s="688" customFormat="1" hidden="1">
      <c r="A61" s="935">
        <v>1123700</v>
      </c>
      <c r="B61" s="753" t="s">
        <v>187</v>
      </c>
      <c r="C61" s="742" t="s">
        <v>370</v>
      </c>
      <c r="D61" s="860">
        <v>0</v>
      </c>
      <c r="E61" s="861"/>
      <c r="F61" s="861">
        <v>0</v>
      </c>
      <c r="G61" s="861">
        <v>0</v>
      </c>
      <c r="H61" s="861">
        <v>0</v>
      </c>
      <c r="I61" s="861">
        <v>0</v>
      </c>
      <c r="J61" s="970">
        <f t="shared" si="0"/>
        <v>0</v>
      </c>
    </row>
    <row r="62" spans="1:11" s="688" customFormat="1" ht="13.5" hidden="1" thickBot="1">
      <c r="A62" s="933">
        <v>1123800</v>
      </c>
      <c r="B62" s="757" t="s">
        <v>188</v>
      </c>
      <c r="C62" s="746" t="s">
        <v>371</v>
      </c>
      <c r="D62" s="855">
        <v>0</v>
      </c>
      <c r="E62" s="856">
        <v>0</v>
      </c>
      <c r="F62" s="856">
        <f>D62+E62</f>
        <v>0</v>
      </c>
      <c r="G62" s="856">
        <v>0</v>
      </c>
      <c r="H62" s="856">
        <v>0</v>
      </c>
      <c r="I62" s="856">
        <v>0</v>
      </c>
      <c r="J62" s="970">
        <f t="shared" si="0"/>
        <v>0</v>
      </c>
      <c r="K62" s="1001"/>
    </row>
    <row r="63" spans="1:11" s="688" customFormat="1" ht="28.5" hidden="1">
      <c r="A63" s="928">
        <v>1124000</v>
      </c>
      <c r="B63" s="758" t="s">
        <v>213</v>
      </c>
      <c r="C63" s="734" t="s">
        <v>358</v>
      </c>
      <c r="D63" s="858">
        <f t="shared" ref="D63:I63" si="1">D64</f>
        <v>0</v>
      </c>
      <c r="E63" s="859">
        <f t="shared" si="1"/>
        <v>0</v>
      </c>
      <c r="F63" s="859">
        <f t="shared" si="1"/>
        <v>0</v>
      </c>
      <c r="G63" s="859">
        <f t="shared" si="1"/>
        <v>0</v>
      </c>
      <c r="H63" s="859">
        <f t="shared" si="1"/>
        <v>0</v>
      </c>
      <c r="I63" s="859">
        <f t="shared" si="1"/>
        <v>0</v>
      </c>
      <c r="J63" s="970">
        <f t="shared" si="0"/>
        <v>0</v>
      </c>
    </row>
    <row r="64" spans="1:11" s="688" customFormat="1" ht="13.5" hidden="1" thickBot="1">
      <c r="A64" s="933">
        <v>1124100</v>
      </c>
      <c r="B64" s="757" t="s">
        <v>189</v>
      </c>
      <c r="C64" s="746" t="s">
        <v>214</v>
      </c>
      <c r="D64" s="855">
        <v>0</v>
      </c>
      <c r="E64" s="856">
        <v>0</v>
      </c>
      <c r="F64" s="856">
        <f>D64+E64</f>
        <v>0</v>
      </c>
      <c r="G64" s="856">
        <v>0</v>
      </c>
      <c r="H64" s="856">
        <v>0</v>
      </c>
      <c r="I64" s="856">
        <v>0</v>
      </c>
      <c r="J64" s="970">
        <f t="shared" si="0"/>
        <v>0</v>
      </c>
    </row>
    <row r="65" spans="1:10" s="688" customFormat="1" ht="28.5" hidden="1">
      <c r="A65" s="928">
        <v>1125000</v>
      </c>
      <c r="B65" s="758" t="s">
        <v>918</v>
      </c>
      <c r="C65" s="734" t="s">
        <v>358</v>
      </c>
      <c r="D65" s="858">
        <f t="shared" ref="D65:J65" si="2">D66+D67</f>
        <v>0</v>
      </c>
      <c r="E65" s="859">
        <f t="shared" si="2"/>
        <v>0</v>
      </c>
      <c r="F65" s="859">
        <f t="shared" si="2"/>
        <v>0</v>
      </c>
      <c r="G65" s="859">
        <f t="shared" si="2"/>
        <v>0</v>
      </c>
      <c r="H65" s="859">
        <f t="shared" si="2"/>
        <v>0</v>
      </c>
      <c r="I65" s="859">
        <f t="shared" si="2"/>
        <v>0</v>
      </c>
      <c r="J65" s="970">
        <f t="shared" si="2"/>
        <v>0</v>
      </c>
    </row>
    <row r="66" spans="1:10" s="688" customFormat="1" ht="25.5" hidden="1">
      <c r="A66" s="935">
        <v>1125100</v>
      </c>
      <c r="B66" s="753" t="s">
        <v>190</v>
      </c>
      <c r="C66" s="738" t="s">
        <v>919</v>
      </c>
      <c r="D66" s="860">
        <v>0</v>
      </c>
      <c r="E66" s="861">
        <v>0</v>
      </c>
      <c r="F66" s="861">
        <f>D66+E66</f>
        <v>0</v>
      </c>
      <c r="G66" s="861">
        <v>0</v>
      </c>
      <c r="H66" s="861">
        <v>0</v>
      </c>
      <c r="I66" s="861">
        <v>0</v>
      </c>
      <c r="J66" s="970">
        <f t="shared" ref="J66:J72" si="3">F66</f>
        <v>0</v>
      </c>
    </row>
    <row r="67" spans="1:10" s="688" customFormat="1" ht="26.25" hidden="1" thickBot="1">
      <c r="A67" s="933">
        <v>1125200</v>
      </c>
      <c r="B67" s="757" t="s">
        <v>703</v>
      </c>
      <c r="C67" s="746" t="s">
        <v>1031</v>
      </c>
      <c r="D67" s="855">
        <v>0</v>
      </c>
      <c r="E67" s="856">
        <v>0</v>
      </c>
      <c r="F67" s="856">
        <f>D67+E67</f>
        <v>0</v>
      </c>
      <c r="G67" s="856">
        <v>0</v>
      </c>
      <c r="H67" s="856">
        <v>0</v>
      </c>
      <c r="I67" s="856">
        <v>0</v>
      </c>
      <c r="J67" s="970">
        <f t="shared" si="3"/>
        <v>0</v>
      </c>
    </row>
    <row r="68" spans="1:10" s="688" customFormat="1" ht="14.25" hidden="1">
      <c r="A68" s="928">
        <v>1126000</v>
      </c>
      <c r="B68" s="758" t="s">
        <v>1032</v>
      </c>
      <c r="C68" s="734" t="s">
        <v>358</v>
      </c>
      <c r="D68" s="858">
        <f>SUM(D69:D76)</f>
        <v>0</v>
      </c>
      <c r="E68" s="859">
        <f>E75+E76</f>
        <v>0</v>
      </c>
      <c r="F68" s="859">
        <f>SUM(F69:F76)</f>
        <v>0</v>
      </c>
      <c r="G68" s="859">
        <f>SUM(G69:G76)</f>
        <v>0</v>
      </c>
      <c r="H68" s="859">
        <f>SUM(H69:H76)</f>
        <v>0</v>
      </c>
      <c r="I68" s="859">
        <f>SUM(I69:I76)</f>
        <v>0</v>
      </c>
      <c r="J68" s="970">
        <f t="shared" si="3"/>
        <v>0</v>
      </c>
    </row>
    <row r="69" spans="1:10" s="688" customFormat="1" hidden="1">
      <c r="A69" s="928">
        <v>1126100</v>
      </c>
      <c r="B69" s="753" t="s">
        <v>983</v>
      </c>
      <c r="C69" s="738" t="s">
        <v>1033</v>
      </c>
      <c r="D69" s="860">
        <v>0</v>
      </c>
      <c r="E69" s="861"/>
      <c r="F69" s="861">
        <f>D69+E69</f>
        <v>0</v>
      </c>
      <c r="G69" s="861">
        <v>0</v>
      </c>
      <c r="H69" s="861">
        <v>0</v>
      </c>
      <c r="I69" s="861">
        <v>0</v>
      </c>
      <c r="J69" s="970">
        <f t="shared" si="3"/>
        <v>0</v>
      </c>
    </row>
    <row r="70" spans="1:10" s="688" customFormat="1" hidden="1">
      <c r="A70" s="928">
        <v>1126200</v>
      </c>
      <c r="B70" s="753" t="s">
        <v>984</v>
      </c>
      <c r="C70" s="742" t="s">
        <v>1034</v>
      </c>
      <c r="D70" s="860"/>
      <c r="E70" s="861"/>
      <c r="F70" s="861">
        <f t="shared" ref="F70:F76" si="4">D70+E70</f>
        <v>0</v>
      </c>
      <c r="G70" s="861"/>
      <c r="H70" s="861"/>
      <c r="I70" s="861"/>
      <c r="J70" s="970">
        <f t="shared" si="3"/>
        <v>0</v>
      </c>
    </row>
    <row r="71" spans="1:10" s="688" customFormat="1" hidden="1">
      <c r="A71" s="928">
        <v>1126300</v>
      </c>
      <c r="B71" s="753" t="s">
        <v>390</v>
      </c>
      <c r="C71" s="742" t="s">
        <v>391</v>
      </c>
      <c r="D71" s="860"/>
      <c r="E71" s="861"/>
      <c r="F71" s="861">
        <f t="shared" si="4"/>
        <v>0</v>
      </c>
      <c r="G71" s="861"/>
      <c r="H71" s="861"/>
      <c r="I71" s="861"/>
      <c r="J71" s="970">
        <f t="shared" si="3"/>
        <v>0</v>
      </c>
    </row>
    <row r="72" spans="1:10" s="688" customFormat="1" hidden="1">
      <c r="A72" s="930">
        <v>1126400</v>
      </c>
      <c r="B72" s="763" t="s">
        <v>985</v>
      </c>
      <c r="C72" s="742" t="s">
        <v>392</v>
      </c>
      <c r="D72" s="860">
        <v>0</v>
      </c>
      <c r="E72" s="861"/>
      <c r="F72" s="861">
        <f t="shared" si="4"/>
        <v>0</v>
      </c>
      <c r="G72" s="861">
        <v>0</v>
      </c>
      <c r="H72" s="861">
        <v>0</v>
      </c>
      <c r="I72" s="861">
        <v>0</v>
      </c>
      <c r="J72" s="970">
        <f t="shared" si="3"/>
        <v>0</v>
      </c>
    </row>
    <row r="73" spans="1:10" s="688" customFormat="1" ht="25.5" hidden="1">
      <c r="A73" s="932">
        <v>1126500</v>
      </c>
      <c r="B73" s="764" t="s">
        <v>943</v>
      </c>
      <c r="C73" s="742" t="s">
        <v>393</v>
      </c>
      <c r="D73" s="860"/>
      <c r="E73" s="861"/>
      <c r="F73" s="861">
        <f t="shared" si="4"/>
        <v>0</v>
      </c>
      <c r="G73" s="861"/>
      <c r="H73" s="861"/>
      <c r="I73" s="861"/>
      <c r="J73" s="970">
        <v>0</v>
      </c>
    </row>
    <row r="74" spans="1:10" s="688" customFormat="1" hidden="1">
      <c r="A74" s="930">
        <v>1126600</v>
      </c>
      <c r="B74" s="763" t="s">
        <v>229</v>
      </c>
      <c r="C74" s="742" t="s">
        <v>394</v>
      </c>
      <c r="D74" s="860"/>
      <c r="E74" s="861"/>
      <c r="F74" s="861">
        <f t="shared" si="4"/>
        <v>0</v>
      </c>
      <c r="G74" s="861"/>
      <c r="H74" s="861"/>
      <c r="I74" s="861"/>
      <c r="J74" s="970">
        <f>F74</f>
        <v>0</v>
      </c>
    </row>
    <row r="75" spans="1:10" s="688" customFormat="1" hidden="1">
      <c r="A75" s="930">
        <v>1126700</v>
      </c>
      <c r="B75" s="763" t="s">
        <v>230</v>
      </c>
      <c r="C75" s="742" t="s">
        <v>395</v>
      </c>
      <c r="D75" s="860">
        <v>0</v>
      </c>
      <c r="E75" s="861">
        <v>0</v>
      </c>
      <c r="F75" s="861">
        <f t="shared" si="4"/>
        <v>0</v>
      </c>
      <c r="G75" s="861">
        <v>0</v>
      </c>
      <c r="H75" s="861">
        <v>0</v>
      </c>
      <c r="I75" s="861">
        <v>0</v>
      </c>
      <c r="J75" s="970">
        <f>F75</f>
        <v>0</v>
      </c>
    </row>
    <row r="76" spans="1:10" s="688" customFormat="1" ht="13.5" hidden="1" thickBot="1">
      <c r="A76" s="934">
        <v>1126800</v>
      </c>
      <c r="B76" s="765" t="s">
        <v>480</v>
      </c>
      <c r="C76" s="746" t="s">
        <v>396</v>
      </c>
      <c r="D76" s="855">
        <v>0</v>
      </c>
      <c r="E76" s="856">
        <v>0</v>
      </c>
      <c r="F76" s="861">
        <f t="shared" si="4"/>
        <v>0</v>
      </c>
      <c r="G76" s="856">
        <v>0</v>
      </c>
      <c r="H76" s="856">
        <v>0</v>
      </c>
      <c r="I76" s="856">
        <v>0</v>
      </c>
      <c r="J76" s="970">
        <f>F76</f>
        <v>0</v>
      </c>
    </row>
    <row r="77" spans="1:10" s="688" customFormat="1" ht="14.25" hidden="1">
      <c r="A77" s="936">
        <v>1130000</v>
      </c>
      <c r="B77" s="767" t="s">
        <v>294</v>
      </c>
      <c r="C77" s="734" t="s">
        <v>358</v>
      </c>
      <c r="D77" s="858">
        <v>0</v>
      </c>
      <c r="E77" s="859"/>
      <c r="F77" s="859">
        <f>F137</f>
        <v>0</v>
      </c>
      <c r="G77" s="859">
        <v>0</v>
      </c>
      <c r="H77" s="859">
        <v>0</v>
      </c>
      <c r="I77" s="859">
        <f>I137</f>
        <v>0</v>
      </c>
      <c r="J77" s="970">
        <f>J137</f>
        <v>0</v>
      </c>
    </row>
    <row r="78" spans="1:10" s="688" customFormat="1" hidden="1">
      <c r="A78" s="936">
        <v>1130100</v>
      </c>
      <c r="B78" s="763" t="s">
        <v>481</v>
      </c>
      <c r="C78" s="738" t="s">
        <v>295</v>
      </c>
      <c r="D78" s="860"/>
      <c r="E78" s="861"/>
      <c r="F78" s="861"/>
      <c r="G78" s="861"/>
      <c r="H78" s="861"/>
      <c r="I78" s="861"/>
      <c r="J78" s="970">
        <v>0</v>
      </c>
    </row>
    <row r="79" spans="1:10" s="688" customFormat="1" hidden="1">
      <c r="A79" s="936">
        <v>1130200</v>
      </c>
      <c r="B79" s="763" t="s">
        <v>482</v>
      </c>
      <c r="C79" s="742" t="s">
        <v>296</v>
      </c>
      <c r="D79" s="860"/>
      <c r="E79" s="861"/>
      <c r="F79" s="861"/>
      <c r="G79" s="861"/>
      <c r="H79" s="861"/>
      <c r="I79" s="861"/>
      <c r="J79" s="970">
        <v>0</v>
      </c>
    </row>
    <row r="80" spans="1:10" s="688" customFormat="1" hidden="1">
      <c r="A80" s="936">
        <v>1130300</v>
      </c>
      <c r="B80" s="763" t="s">
        <v>483</v>
      </c>
      <c r="C80" s="742" t="s">
        <v>297</v>
      </c>
      <c r="D80" s="860"/>
      <c r="E80" s="861"/>
      <c r="F80" s="861"/>
      <c r="G80" s="861"/>
      <c r="H80" s="861"/>
      <c r="I80" s="861"/>
      <c r="J80" s="970">
        <v>0</v>
      </c>
    </row>
    <row r="81" spans="1:10" s="688" customFormat="1" hidden="1">
      <c r="A81" s="936">
        <v>1130400</v>
      </c>
      <c r="B81" s="768" t="s">
        <v>484</v>
      </c>
      <c r="C81" s="769" t="s">
        <v>298</v>
      </c>
      <c r="D81" s="850"/>
      <c r="E81" s="862"/>
      <c r="F81" s="862"/>
      <c r="G81" s="862"/>
      <c r="H81" s="862"/>
      <c r="I81" s="862"/>
      <c r="J81" s="970">
        <v>0</v>
      </c>
    </row>
    <row r="82" spans="1:10" s="688" customFormat="1" ht="14.25" hidden="1">
      <c r="A82" s="930">
        <v>1131000</v>
      </c>
      <c r="B82" s="770" t="s">
        <v>299</v>
      </c>
      <c r="C82" s="771" t="s">
        <v>358</v>
      </c>
      <c r="D82" s="860"/>
      <c r="E82" s="861"/>
      <c r="F82" s="861"/>
      <c r="G82" s="861"/>
      <c r="H82" s="861"/>
      <c r="I82" s="861"/>
      <c r="J82" s="970">
        <v>0</v>
      </c>
    </row>
    <row r="83" spans="1:10" s="688" customFormat="1" ht="25.5" hidden="1">
      <c r="A83" s="930">
        <v>1131100</v>
      </c>
      <c r="B83" s="763" t="s">
        <v>588</v>
      </c>
      <c r="C83" s="738" t="s">
        <v>300</v>
      </c>
      <c r="D83" s="860"/>
      <c r="E83" s="861"/>
      <c r="F83" s="861"/>
      <c r="G83" s="861"/>
      <c r="H83" s="861"/>
      <c r="I83" s="861"/>
      <c r="J83" s="970">
        <v>0</v>
      </c>
    </row>
    <row r="84" spans="1:10" s="688" customFormat="1" hidden="1">
      <c r="A84" s="930">
        <v>1131200</v>
      </c>
      <c r="B84" s="763" t="s">
        <v>589</v>
      </c>
      <c r="C84" s="742" t="s">
        <v>301</v>
      </c>
      <c r="D84" s="860"/>
      <c r="E84" s="861"/>
      <c r="F84" s="861"/>
      <c r="G84" s="861"/>
      <c r="H84" s="861"/>
      <c r="I84" s="861"/>
      <c r="J84" s="970">
        <v>0</v>
      </c>
    </row>
    <row r="85" spans="1:10" s="688" customFormat="1" ht="13.5" hidden="1" thickBot="1">
      <c r="A85" s="930">
        <v>1131300</v>
      </c>
      <c r="B85" s="765" t="s">
        <v>590</v>
      </c>
      <c r="C85" s="746" t="s">
        <v>302</v>
      </c>
      <c r="D85" s="855"/>
      <c r="E85" s="856"/>
      <c r="F85" s="856"/>
      <c r="G85" s="856"/>
      <c r="H85" s="856"/>
      <c r="I85" s="856"/>
      <c r="J85" s="970">
        <v>0</v>
      </c>
    </row>
    <row r="86" spans="1:10" s="688" customFormat="1" ht="14.25" hidden="1">
      <c r="A86" s="937">
        <v>1140000</v>
      </c>
      <c r="B86" s="767" t="s">
        <v>303</v>
      </c>
      <c r="C86" s="734" t="s">
        <v>358</v>
      </c>
      <c r="D86" s="858">
        <v>0</v>
      </c>
      <c r="E86" s="859"/>
      <c r="F86" s="859">
        <v>0</v>
      </c>
      <c r="G86" s="859">
        <v>0</v>
      </c>
      <c r="H86" s="859">
        <v>0</v>
      </c>
      <c r="I86" s="859">
        <v>0</v>
      </c>
      <c r="J86" s="970">
        <v>0</v>
      </c>
    </row>
    <row r="87" spans="1:10" s="688" customFormat="1" ht="25.5" hidden="1">
      <c r="A87" s="937">
        <v>1141000</v>
      </c>
      <c r="B87" s="763" t="s">
        <v>304</v>
      </c>
      <c r="C87" s="738" t="s">
        <v>1003</v>
      </c>
      <c r="D87" s="860"/>
      <c r="E87" s="861"/>
      <c r="F87" s="861"/>
      <c r="G87" s="861"/>
      <c r="H87" s="861"/>
      <c r="I87" s="861"/>
      <c r="J87" s="970">
        <v>0</v>
      </c>
    </row>
    <row r="88" spans="1:10" s="688" customFormat="1" ht="25.5" hidden="1">
      <c r="A88" s="937">
        <v>1142000</v>
      </c>
      <c r="B88" s="763" t="s">
        <v>42</v>
      </c>
      <c r="C88" s="742" t="s">
        <v>43</v>
      </c>
      <c r="D88" s="860"/>
      <c r="E88" s="861"/>
      <c r="F88" s="861"/>
      <c r="G88" s="861"/>
      <c r="H88" s="861"/>
      <c r="I88" s="861"/>
      <c r="J88" s="970">
        <v>0</v>
      </c>
    </row>
    <row r="89" spans="1:10" s="688" customFormat="1" ht="25.5" hidden="1">
      <c r="A89" s="937">
        <v>1143000</v>
      </c>
      <c r="B89" s="763" t="s">
        <v>44</v>
      </c>
      <c r="C89" s="742" t="s">
        <v>45</v>
      </c>
      <c r="D89" s="860"/>
      <c r="E89" s="861"/>
      <c r="F89" s="861"/>
      <c r="G89" s="861"/>
      <c r="H89" s="861"/>
      <c r="I89" s="861"/>
      <c r="J89" s="970">
        <v>0</v>
      </c>
    </row>
    <row r="90" spans="1:10" s="688" customFormat="1" ht="26.25" hidden="1" thickBot="1">
      <c r="A90" s="933">
        <v>1144000</v>
      </c>
      <c r="B90" s="765" t="s">
        <v>46</v>
      </c>
      <c r="C90" s="746" t="s">
        <v>439</v>
      </c>
      <c r="D90" s="855"/>
      <c r="E90" s="856"/>
      <c r="F90" s="856"/>
      <c r="G90" s="856"/>
      <c r="H90" s="856"/>
      <c r="I90" s="856"/>
      <c r="J90" s="970">
        <v>0</v>
      </c>
    </row>
    <row r="91" spans="1:10" s="688" customFormat="1" ht="14.25" hidden="1">
      <c r="A91" s="938">
        <v>1150000</v>
      </c>
      <c r="B91" s="939" t="s">
        <v>730</v>
      </c>
      <c r="C91" s="734" t="s">
        <v>358</v>
      </c>
      <c r="D91" s="858">
        <v>0</v>
      </c>
      <c r="E91" s="859"/>
      <c r="F91" s="859">
        <v>0</v>
      </c>
      <c r="G91" s="859">
        <v>0</v>
      </c>
      <c r="H91" s="859">
        <v>0</v>
      </c>
      <c r="I91" s="859">
        <v>0</v>
      </c>
      <c r="J91" s="970">
        <v>0</v>
      </c>
    </row>
    <row r="92" spans="1:10" s="688" customFormat="1" ht="25.5" hidden="1">
      <c r="A92" s="940">
        <v>1151000</v>
      </c>
      <c r="B92" s="941" t="s">
        <v>681</v>
      </c>
      <c r="C92" s="734" t="s">
        <v>358</v>
      </c>
      <c r="D92" s="863">
        <v>0</v>
      </c>
      <c r="E92" s="864"/>
      <c r="F92" s="864">
        <v>0</v>
      </c>
      <c r="G92" s="864">
        <v>0</v>
      </c>
      <c r="H92" s="864">
        <v>0</v>
      </c>
      <c r="I92" s="864">
        <v>0</v>
      </c>
      <c r="J92" s="970">
        <v>0</v>
      </c>
    </row>
    <row r="93" spans="1:10" s="688" customFormat="1" ht="25.5" hidden="1">
      <c r="A93" s="940">
        <v>1151100</v>
      </c>
      <c r="B93" s="943" t="s">
        <v>265</v>
      </c>
      <c r="C93" s="944">
        <v>461100</v>
      </c>
      <c r="D93" s="863"/>
      <c r="E93" s="864"/>
      <c r="F93" s="864"/>
      <c r="G93" s="864"/>
      <c r="H93" s="864"/>
      <c r="I93" s="864"/>
      <c r="J93" s="970">
        <v>0</v>
      </c>
    </row>
    <row r="94" spans="1:10" s="688" customFormat="1" ht="25.5" hidden="1">
      <c r="A94" s="940">
        <v>1151200</v>
      </c>
      <c r="B94" s="943" t="s">
        <v>637</v>
      </c>
      <c r="C94" s="944">
        <v>461200</v>
      </c>
      <c r="D94" s="863"/>
      <c r="E94" s="864"/>
      <c r="F94" s="864"/>
      <c r="G94" s="864"/>
      <c r="H94" s="864"/>
      <c r="I94" s="864"/>
      <c r="J94" s="970">
        <v>0</v>
      </c>
    </row>
    <row r="95" spans="1:10" s="688" customFormat="1" ht="25.5" hidden="1">
      <c r="A95" s="940">
        <v>1152000</v>
      </c>
      <c r="B95" s="945" t="s">
        <v>518</v>
      </c>
      <c r="C95" s="946" t="s">
        <v>358</v>
      </c>
      <c r="D95" s="947">
        <v>0</v>
      </c>
      <c r="E95" s="1124"/>
      <c r="F95" s="1124">
        <v>0</v>
      </c>
      <c r="G95" s="1124">
        <v>0</v>
      </c>
      <c r="H95" s="1124">
        <v>0</v>
      </c>
      <c r="I95" s="1124">
        <v>0</v>
      </c>
      <c r="J95" s="970">
        <v>0</v>
      </c>
    </row>
    <row r="96" spans="1:10" s="688" customFormat="1" ht="25.5" hidden="1">
      <c r="A96" s="940">
        <v>1152100</v>
      </c>
      <c r="B96" s="948" t="s">
        <v>541</v>
      </c>
      <c r="C96" s="944">
        <v>462100</v>
      </c>
      <c r="D96" s="860"/>
      <c r="E96" s="861"/>
      <c r="F96" s="861"/>
      <c r="G96" s="861"/>
      <c r="H96" s="861"/>
      <c r="I96" s="861"/>
      <c r="J96" s="970">
        <v>0</v>
      </c>
    </row>
    <row r="97" spans="1:10" s="688" customFormat="1" ht="26.25" hidden="1" thickBot="1">
      <c r="A97" s="950">
        <v>1152200</v>
      </c>
      <c r="B97" s="951" t="s">
        <v>759</v>
      </c>
      <c r="C97" s="952">
        <v>462200</v>
      </c>
      <c r="D97" s="855"/>
      <c r="E97" s="856"/>
      <c r="F97" s="856"/>
      <c r="G97" s="856"/>
      <c r="H97" s="856"/>
      <c r="I97" s="856"/>
      <c r="J97" s="970">
        <v>0</v>
      </c>
    </row>
    <row r="98" spans="1:10" s="688" customFormat="1" ht="25.5" hidden="1">
      <c r="A98" s="938">
        <v>1153000</v>
      </c>
      <c r="B98" s="954" t="s">
        <v>760</v>
      </c>
      <c r="C98" s="955" t="s">
        <v>358</v>
      </c>
      <c r="D98" s="956">
        <v>0</v>
      </c>
      <c r="E98" s="1125"/>
      <c r="F98" s="1125">
        <v>0</v>
      </c>
      <c r="G98" s="1125">
        <v>0</v>
      </c>
      <c r="H98" s="1125">
        <v>0</v>
      </c>
      <c r="I98" s="1125">
        <v>0</v>
      </c>
      <c r="J98" s="970">
        <v>0</v>
      </c>
    </row>
    <row r="99" spans="1:10" s="688" customFormat="1" ht="25.5" hidden="1">
      <c r="A99" s="940">
        <v>1153100</v>
      </c>
      <c r="B99" s="948" t="s">
        <v>761</v>
      </c>
      <c r="C99" s="944">
        <v>463100</v>
      </c>
      <c r="D99" s="947"/>
      <c r="E99" s="1124"/>
      <c r="F99" s="1124"/>
      <c r="G99" s="1124"/>
      <c r="H99" s="1124"/>
      <c r="I99" s="1124"/>
      <c r="J99" s="970">
        <v>0</v>
      </c>
    </row>
    <row r="100" spans="1:10" s="688" customFormat="1" hidden="1">
      <c r="A100" s="940">
        <v>1153200</v>
      </c>
      <c r="B100" s="948" t="s">
        <v>101</v>
      </c>
      <c r="C100" s="944">
        <v>463200</v>
      </c>
      <c r="D100" s="947"/>
      <c r="E100" s="1124"/>
      <c r="F100" s="1124"/>
      <c r="G100" s="1124"/>
      <c r="H100" s="1124"/>
      <c r="I100" s="1124"/>
      <c r="J100" s="970">
        <v>0</v>
      </c>
    </row>
    <row r="101" spans="1:10" s="688" customFormat="1" ht="38.25" hidden="1">
      <c r="A101" s="940">
        <v>1153300</v>
      </c>
      <c r="B101" s="948" t="s">
        <v>501</v>
      </c>
      <c r="C101" s="944">
        <v>463300</v>
      </c>
      <c r="D101" s="947"/>
      <c r="E101" s="1124"/>
      <c r="F101" s="1124"/>
      <c r="G101" s="1124"/>
      <c r="H101" s="1124"/>
      <c r="I101" s="1124"/>
      <c r="J101" s="970">
        <v>0</v>
      </c>
    </row>
    <row r="102" spans="1:10" s="688" customFormat="1" ht="38.25" hidden="1">
      <c r="A102" s="940">
        <v>1153400</v>
      </c>
      <c r="B102" s="948" t="s">
        <v>502</v>
      </c>
      <c r="C102" s="944">
        <v>463400</v>
      </c>
      <c r="D102" s="947"/>
      <c r="E102" s="1124"/>
      <c r="F102" s="1124"/>
      <c r="G102" s="1124"/>
      <c r="H102" s="1124"/>
      <c r="I102" s="1124"/>
      <c r="J102" s="970">
        <v>0</v>
      </c>
    </row>
    <row r="103" spans="1:10" s="688" customFormat="1" hidden="1">
      <c r="A103" s="940">
        <v>1153500</v>
      </c>
      <c r="B103" s="957" t="s">
        <v>503</v>
      </c>
      <c r="C103" s="944">
        <v>463500</v>
      </c>
      <c r="D103" s="947"/>
      <c r="E103" s="1124"/>
      <c r="F103" s="1124"/>
      <c r="G103" s="1124"/>
      <c r="H103" s="1124"/>
      <c r="I103" s="1124"/>
      <c r="J103" s="970">
        <v>0</v>
      </c>
    </row>
    <row r="104" spans="1:10" s="688" customFormat="1" ht="38.25" hidden="1">
      <c r="A104" s="940">
        <v>1153700</v>
      </c>
      <c r="B104" s="957" t="s">
        <v>504</v>
      </c>
      <c r="C104" s="944">
        <v>463700</v>
      </c>
      <c r="D104" s="947"/>
      <c r="E104" s="1124"/>
      <c r="F104" s="1124"/>
      <c r="G104" s="1124"/>
      <c r="H104" s="1124"/>
      <c r="I104" s="1124"/>
      <c r="J104" s="970">
        <v>0</v>
      </c>
    </row>
    <row r="105" spans="1:10" s="688" customFormat="1" ht="38.25" hidden="1">
      <c r="A105" s="940">
        <v>1153800</v>
      </c>
      <c r="B105" s="957" t="s">
        <v>995</v>
      </c>
      <c r="C105" s="944">
        <v>463800</v>
      </c>
      <c r="D105" s="947"/>
      <c r="E105" s="1124"/>
      <c r="F105" s="1124"/>
      <c r="G105" s="1124"/>
      <c r="H105" s="1124"/>
      <c r="I105" s="1124"/>
      <c r="J105" s="970">
        <v>0</v>
      </c>
    </row>
    <row r="106" spans="1:10" s="688" customFormat="1" hidden="1">
      <c r="A106" s="940">
        <v>1153900</v>
      </c>
      <c r="B106" s="957" t="s">
        <v>996</v>
      </c>
      <c r="C106" s="944">
        <v>463900</v>
      </c>
      <c r="D106" s="947"/>
      <c r="E106" s="1124"/>
      <c r="F106" s="1124"/>
      <c r="G106" s="1124"/>
      <c r="H106" s="1124"/>
      <c r="I106" s="1124"/>
      <c r="J106" s="970">
        <v>0</v>
      </c>
    </row>
    <row r="107" spans="1:10" s="688" customFormat="1" ht="25.5" hidden="1">
      <c r="A107" s="940">
        <v>1154000</v>
      </c>
      <c r="B107" s="958" t="s">
        <v>997</v>
      </c>
      <c r="C107" s="946" t="s">
        <v>358</v>
      </c>
      <c r="D107" s="947">
        <v>0</v>
      </c>
      <c r="E107" s="1124"/>
      <c r="F107" s="1124">
        <v>0</v>
      </c>
      <c r="G107" s="1124">
        <v>0</v>
      </c>
      <c r="H107" s="1124">
        <v>0</v>
      </c>
      <c r="I107" s="1124">
        <v>0</v>
      </c>
      <c r="J107" s="970">
        <v>0</v>
      </c>
    </row>
    <row r="108" spans="1:10" s="688" customFormat="1" ht="25.5" hidden="1">
      <c r="A108" s="940">
        <v>1154100</v>
      </c>
      <c r="B108" s="957" t="s">
        <v>210</v>
      </c>
      <c r="C108" s="944">
        <v>465100</v>
      </c>
      <c r="D108" s="959"/>
      <c r="E108" s="1126"/>
      <c r="F108" s="1126"/>
      <c r="G108" s="1126"/>
      <c r="H108" s="1126"/>
      <c r="I108" s="1126"/>
      <c r="J108" s="970">
        <v>0</v>
      </c>
    </row>
    <row r="109" spans="1:10" s="688" customFormat="1" hidden="1">
      <c r="A109" s="940">
        <v>1154200</v>
      </c>
      <c r="B109" s="957" t="s">
        <v>211</v>
      </c>
      <c r="C109" s="944">
        <v>465200</v>
      </c>
      <c r="D109" s="959"/>
      <c r="E109" s="1126"/>
      <c r="F109" s="1126"/>
      <c r="G109" s="1126"/>
      <c r="H109" s="1126"/>
      <c r="I109" s="1126"/>
      <c r="J109" s="970">
        <v>0</v>
      </c>
    </row>
    <row r="110" spans="1:10" s="688" customFormat="1" hidden="1">
      <c r="A110" s="940">
        <v>1154300</v>
      </c>
      <c r="B110" s="957" t="s">
        <v>212</v>
      </c>
      <c r="C110" s="944">
        <v>465300</v>
      </c>
      <c r="D110" s="959"/>
      <c r="E110" s="1126"/>
      <c r="F110" s="1126"/>
      <c r="G110" s="1126"/>
      <c r="H110" s="1126"/>
      <c r="I110" s="1126"/>
      <c r="J110" s="970">
        <v>0</v>
      </c>
    </row>
    <row r="111" spans="1:10" s="688" customFormat="1" ht="38.25" hidden="1">
      <c r="A111" s="940">
        <v>1154500</v>
      </c>
      <c r="B111" s="957" t="s">
        <v>67</v>
      </c>
      <c r="C111" s="944">
        <v>465500</v>
      </c>
      <c r="D111" s="959"/>
      <c r="E111" s="1126"/>
      <c r="F111" s="1126"/>
      <c r="G111" s="1126"/>
      <c r="H111" s="1126"/>
      <c r="I111" s="1126"/>
      <c r="J111" s="970">
        <v>0</v>
      </c>
    </row>
    <row r="112" spans="1:10" s="688" customFormat="1" ht="38.25" hidden="1">
      <c r="A112" s="940">
        <v>1154600</v>
      </c>
      <c r="B112" s="957" t="s">
        <v>68</v>
      </c>
      <c r="C112" s="944">
        <v>465600</v>
      </c>
      <c r="D112" s="860"/>
      <c r="E112" s="861"/>
      <c r="F112" s="861"/>
      <c r="G112" s="861"/>
      <c r="H112" s="861"/>
      <c r="I112" s="861"/>
      <c r="J112" s="970">
        <v>0</v>
      </c>
    </row>
    <row r="113" spans="1:10" s="688" customFormat="1" ht="13.5" hidden="1" thickBot="1">
      <c r="A113" s="950">
        <v>1154700</v>
      </c>
      <c r="B113" s="962" t="s">
        <v>78</v>
      </c>
      <c r="C113" s="746" t="s">
        <v>79</v>
      </c>
      <c r="D113" s="855"/>
      <c r="E113" s="856"/>
      <c r="F113" s="856"/>
      <c r="G113" s="856"/>
      <c r="H113" s="856"/>
      <c r="I113" s="856"/>
      <c r="J113" s="970">
        <v>0</v>
      </c>
    </row>
    <row r="114" spans="1:10" s="688" customFormat="1" ht="25.5" hidden="1">
      <c r="A114" s="963">
        <v>1160000</v>
      </c>
      <c r="B114" s="780" t="s">
        <v>80</v>
      </c>
      <c r="C114" s="734" t="s">
        <v>358</v>
      </c>
      <c r="D114" s="858">
        <v>0</v>
      </c>
      <c r="E114" s="859"/>
      <c r="F114" s="859">
        <v>0</v>
      </c>
      <c r="G114" s="859">
        <v>0</v>
      </c>
      <c r="H114" s="859">
        <v>0</v>
      </c>
      <c r="I114" s="859">
        <v>0</v>
      </c>
      <c r="J114" s="970">
        <v>0</v>
      </c>
    </row>
    <row r="115" spans="1:10" s="688" customFormat="1" hidden="1">
      <c r="A115" s="935">
        <v>1161000</v>
      </c>
      <c r="B115" s="782" t="s">
        <v>81</v>
      </c>
      <c r="C115" s="783" t="s">
        <v>358</v>
      </c>
      <c r="D115" s="860">
        <v>0</v>
      </c>
      <c r="E115" s="861"/>
      <c r="F115" s="861">
        <v>0</v>
      </c>
      <c r="G115" s="861">
        <v>0</v>
      </c>
      <c r="H115" s="861">
        <v>0</v>
      </c>
      <c r="I115" s="861">
        <v>0</v>
      </c>
      <c r="J115" s="970">
        <v>0</v>
      </c>
    </row>
    <row r="116" spans="1:10" s="688" customFormat="1" ht="25.5" hidden="1">
      <c r="A116" s="935">
        <v>1161100</v>
      </c>
      <c r="B116" s="741" t="s">
        <v>1705</v>
      </c>
      <c r="C116" s="762">
        <v>471100</v>
      </c>
      <c r="D116" s="860"/>
      <c r="E116" s="861"/>
      <c r="F116" s="861"/>
      <c r="G116" s="861"/>
      <c r="H116" s="861"/>
      <c r="I116" s="861"/>
      <c r="J116" s="970">
        <v>0</v>
      </c>
    </row>
    <row r="117" spans="1:10" s="688" customFormat="1" ht="25.5" hidden="1">
      <c r="A117" s="935">
        <v>1161200</v>
      </c>
      <c r="B117" s="776" t="s">
        <v>1667</v>
      </c>
      <c r="C117" s="762">
        <v>471200</v>
      </c>
      <c r="D117" s="860"/>
      <c r="E117" s="861"/>
      <c r="F117" s="861"/>
      <c r="G117" s="861"/>
      <c r="H117" s="861"/>
      <c r="I117" s="861"/>
      <c r="J117" s="970">
        <v>0</v>
      </c>
    </row>
    <row r="118" spans="1:10" s="688" customFormat="1" ht="25.5" hidden="1">
      <c r="A118" s="935">
        <v>1162000</v>
      </c>
      <c r="B118" s="782" t="s">
        <v>1125</v>
      </c>
      <c r="C118" s="783" t="s">
        <v>358</v>
      </c>
      <c r="D118" s="860">
        <v>0</v>
      </c>
      <c r="E118" s="861"/>
      <c r="F118" s="861">
        <v>0</v>
      </c>
      <c r="G118" s="861">
        <v>0</v>
      </c>
      <c r="H118" s="861">
        <v>0</v>
      </c>
      <c r="I118" s="861">
        <v>0</v>
      </c>
      <c r="J118" s="970">
        <v>0</v>
      </c>
    </row>
    <row r="119" spans="1:10" s="688" customFormat="1" ht="25.5" hidden="1">
      <c r="A119" s="935">
        <v>1162100</v>
      </c>
      <c r="B119" s="776" t="s">
        <v>1668</v>
      </c>
      <c r="C119" s="742" t="s">
        <v>130</v>
      </c>
      <c r="D119" s="860"/>
      <c r="E119" s="861"/>
      <c r="F119" s="861"/>
      <c r="G119" s="861"/>
      <c r="H119" s="861"/>
      <c r="I119" s="861"/>
      <c r="J119" s="970">
        <v>0</v>
      </c>
    </row>
    <row r="120" spans="1:10" s="688" customFormat="1" hidden="1">
      <c r="A120" s="935">
        <v>1162200</v>
      </c>
      <c r="B120" s="776" t="s">
        <v>1669</v>
      </c>
      <c r="C120" s="742" t="s">
        <v>24</v>
      </c>
      <c r="D120" s="860"/>
      <c r="E120" s="861"/>
      <c r="F120" s="861"/>
      <c r="G120" s="861"/>
      <c r="H120" s="861"/>
      <c r="I120" s="861"/>
      <c r="J120" s="970">
        <v>0</v>
      </c>
    </row>
    <row r="121" spans="1:10" s="688" customFormat="1" ht="25.5" hidden="1">
      <c r="A121" s="935">
        <v>1162300</v>
      </c>
      <c r="B121" s="776" t="s">
        <v>1670</v>
      </c>
      <c r="C121" s="742" t="s">
        <v>26</v>
      </c>
      <c r="D121" s="860"/>
      <c r="E121" s="861"/>
      <c r="F121" s="861"/>
      <c r="G121" s="861"/>
      <c r="H121" s="861"/>
      <c r="I121" s="861"/>
      <c r="J121" s="970">
        <v>0</v>
      </c>
    </row>
    <row r="122" spans="1:10" s="688" customFormat="1" hidden="1">
      <c r="A122" s="935">
        <v>1162400</v>
      </c>
      <c r="B122" s="776" t="s">
        <v>1671</v>
      </c>
      <c r="C122" s="742" t="s">
        <v>832</v>
      </c>
      <c r="D122" s="860"/>
      <c r="E122" s="861"/>
      <c r="F122" s="861"/>
      <c r="G122" s="861"/>
      <c r="H122" s="861"/>
      <c r="I122" s="861"/>
      <c r="J122" s="970">
        <v>0</v>
      </c>
    </row>
    <row r="123" spans="1:10" s="688" customFormat="1" ht="25.5" hidden="1">
      <c r="A123" s="935">
        <v>1162500</v>
      </c>
      <c r="B123" s="776" t="s">
        <v>1672</v>
      </c>
      <c r="C123" s="742" t="s">
        <v>834</v>
      </c>
      <c r="D123" s="860"/>
      <c r="E123" s="861"/>
      <c r="F123" s="861"/>
      <c r="G123" s="861"/>
      <c r="H123" s="861"/>
      <c r="I123" s="861"/>
      <c r="J123" s="970">
        <v>0</v>
      </c>
    </row>
    <row r="124" spans="1:10" s="688" customFormat="1" ht="2.25" customHeight="1">
      <c r="A124" s="935">
        <v>1162600</v>
      </c>
      <c r="B124" s="776" t="s">
        <v>1673</v>
      </c>
      <c r="C124" s="742" t="s">
        <v>511</v>
      </c>
      <c r="D124" s="860"/>
      <c r="E124" s="861"/>
      <c r="F124" s="861"/>
      <c r="G124" s="861"/>
      <c r="H124" s="861"/>
      <c r="I124" s="861"/>
      <c r="J124" s="970">
        <v>0</v>
      </c>
    </row>
    <row r="125" spans="1:10" s="688" customFormat="1" ht="25.5" hidden="1">
      <c r="A125" s="935">
        <v>1162700</v>
      </c>
      <c r="B125" s="741" t="s">
        <v>1674</v>
      </c>
      <c r="C125" s="742" t="s">
        <v>513</v>
      </c>
      <c r="D125" s="860"/>
      <c r="E125" s="861"/>
      <c r="F125" s="861"/>
      <c r="G125" s="861"/>
      <c r="H125" s="861"/>
      <c r="I125" s="861"/>
      <c r="J125" s="970">
        <v>0</v>
      </c>
    </row>
    <row r="126" spans="1:10" s="688" customFormat="1" hidden="1">
      <c r="A126" s="935">
        <v>1162800</v>
      </c>
      <c r="B126" s="776" t="s">
        <v>1675</v>
      </c>
      <c r="C126" s="742" t="s">
        <v>872</v>
      </c>
      <c r="D126" s="860"/>
      <c r="E126" s="861"/>
      <c r="F126" s="861"/>
      <c r="G126" s="861"/>
      <c r="H126" s="861"/>
      <c r="I126" s="861"/>
      <c r="J126" s="970">
        <v>0</v>
      </c>
    </row>
    <row r="127" spans="1:10" s="688" customFormat="1" hidden="1">
      <c r="A127" s="964">
        <v>1162900</v>
      </c>
      <c r="B127" s="776" t="s">
        <v>1676</v>
      </c>
      <c r="C127" s="742" t="s">
        <v>874</v>
      </c>
      <c r="D127" s="860"/>
      <c r="E127" s="861"/>
      <c r="F127" s="861"/>
      <c r="G127" s="861"/>
      <c r="H127" s="861"/>
      <c r="I127" s="861"/>
      <c r="J127" s="970">
        <v>0</v>
      </c>
    </row>
    <row r="128" spans="1:10" s="688" customFormat="1" hidden="1">
      <c r="A128" s="964">
        <v>1163000</v>
      </c>
      <c r="B128" s="782" t="s">
        <v>58</v>
      </c>
      <c r="C128" s="771" t="s">
        <v>358</v>
      </c>
      <c r="D128" s="860">
        <v>0</v>
      </c>
      <c r="E128" s="861"/>
      <c r="F128" s="861">
        <v>0</v>
      </c>
      <c r="G128" s="861">
        <v>0</v>
      </c>
      <c r="H128" s="861">
        <v>0</v>
      </c>
      <c r="I128" s="861">
        <v>0</v>
      </c>
      <c r="J128" s="970">
        <v>0</v>
      </c>
    </row>
    <row r="129" spans="1:10" s="688" customFormat="1" ht="13.5" hidden="1" thickBot="1">
      <c r="A129" s="965">
        <v>1163100</v>
      </c>
      <c r="B129" s="765" t="s">
        <v>798</v>
      </c>
      <c r="C129" s="746" t="s">
        <v>799</v>
      </c>
      <c r="D129" s="855"/>
      <c r="E129" s="856"/>
      <c r="F129" s="856"/>
      <c r="G129" s="856"/>
      <c r="H129" s="856"/>
      <c r="I129" s="856"/>
      <c r="J129" s="970">
        <v>0</v>
      </c>
    </row>
    <row r="130" spans="1:10" s="688" customFormat="1" hidden="1">
      <c r="A130" s="966">
        <v>1170000</v>
      </c>
      <c r="B130" s="788" t="s">
        <v>875</v>
      </c>
      <c r="C130" s="734" t="s">
        <v>358</v>
      </c>
      <c r="D130" s="858">
        <f>D134</f>
        <v>0</v>
      </c>
      <c r="E130" s="859"/>
      <c r="F130" s="859">
        <f>F134</f>
        <v>0</v>
      </c>
      <c r="G130" s="859">
        <f>G134</f>
        <v>0</v>
      </c>
      <c r="H130" s="859">
        <f>H134</f>
        <v>0</v>
      </c>
      <c r="I130" s="859">
        <f>I134</f>
        <v>0</v>
      </c>
      <c r="J130" s="970">
        <f>J134</f>
        <v>0</v>
      </c>
    </row>
    <row r="131" spans="1:10" s="688" customFormat="1" ht="38.25" hidden="1">
      <c r="A131" s="964">
        <v>1171000</v>
      </c>
      <c r="B131" s="792" t="s">
        <v>215</v>
      </c>
      <c r="C131" s="734" t="s">
        <v>358</v>
      </c>
      <c r="D131" s="863">
        <v>0</v>
      </c>
      <c r="E131" s="864"/>
      <c r="F131" s="864">
        <v>0</v>
      </c>
      <c r="G131" s="864">
        <v>0</v>
      </c>
      <c r="H131" s="864">
        <v>0</v>
      </c>
      <c r="I131" s="864">
        <v>0</v>
      </c>
      <c r="J131" s="970">
        <v>0</v>
      </c>
    </row>
    <row r="132" spans="1:10" s="688" customFormat="1" ht="38.25" hidden="1">
      <c r="A132" s="964">
        <v>1171100</v>
      </c>
      <c r="B132" s="741" t="s">
        <v>1677</v>
      </c>
      <c r="C132" s="738" t="s">
        <v>479</v>
      </c>
      <c r="D132" s="860"/>
      <c r="E132" s="861"/>
      <c r="F132" s="861"/>
      <c r="G132" s="861"/>
      <c r="H132" s="861"/>
      <c r="I132" s="861"/>
      <c r="J132" s="970">
        <v>0</v>
      </c>
    </row>
    <row r="133" spans="1:10" s="688" customFormat="1" ht="25.5" hidden="1">
      <c r="A133" s="964">
        <v>1171200</v>
      </c>
      <c r="B133" s="776" t="s">
        <v>1678</v>
      </c>
      <c r="C133" s="794" t="s">
        <v>352</v>
      </c>
      <c r="D133" s="860"/>
      <c r="E133" s="861"/>
      <c r="F133" s="861"/>
      <c r="G133" s="861"/>
      <c r="H133" s="861"/>
      <c r="I133" s="861"/>
      <c r="J133" s="970">
        <v>0</v>
      </c>
    </row>
    <row r="134" spans="1:10" s="688" customFormat="1" ht="51" hidden="1">
      <c r="A134" s="935">
        <v>1172000</v>
      </c>
      <c r="B134" s="795" t="s">
        <v>1017</v>
      </c>
      <c r="C134" s="771" t="s">
        <v>358</v>
      </c>
      <c r="D134" s="858">
        <f>D136+D137</f>
        <v>0</v>
      </c>
      <c r="E134" s="859"/>
      <c r="F134" s="859">
        <f>F136+F137</f>
        <v>0</v>
      </c>
      <c r="G134" s="859">
        <f>G136+G137</f>
        <v>0</v>
      </c>
      <c r="H134" s="859">
        <f>H136+H137</f>
        <v>0</v>
      </c>
      <c r="I134" s="859">
        <f>I136+I137</f>
        <v>0</v>
      </c>
      <c r="J134" s="970">
        <f>F134</f>
        <v>0</v>
      </c>
    </row>
    <row r="135" spans="1:10" s="688" customFormat="1" hidden="1">
      <c r="A135" s="935">
        <v>1172100</v>
      </c>
      <c r="B135" s="763" t="s">
        <v>1102</v>
      </c>
      <c r="C135" s="738" t="s">
        <v>1018</v>
      </c>
      <c r="D135" s="860"/>
      <c r="E135" s="861"/>
      <c r="F135" s="861"/>
      <c r="G135" s="861"/>
      <c r="H135" s="861"/>
      <c r="I135" s="861"/>
      <c r="J135" s="970">
        <v>0</v>
      </c>
    </row>
    <row r="136" spans="1:10" s="688" customFormat="1" hidden="1">
      <c r="A136" s="935">
        <v>1172200</v>
      </c>
      <c r="B136" s="763" t="s">
        <v>1103</v>
      </c>
      <c r="C136" s="796">
        <v>482200</v>
      </c>
      <c r="D136" s="860">
        <v>0</v>
      </c>
      <c r="E136" s="861"/>
      <c r="F136" s="861">
        <v>0</v>
      </c>
      <c r="G136" s="861">
        <v>0</v>
      </c>
      <c r="H136" s="861">
        <v>0</v>
      </c>
      <c r="I136" s="861">
        <v>0</v>
      </c>
      <c r="J136" s="970">
        <f>F136</f>
        <v>0</v>
      </c>
    </row>
    <row r="137" spans="1:10" s="688" customFormat="1" hidden="1">
      <c r="A137" s="935">
        <v>1172300</v>
      </c>
      <c r="B137" s="776" t="s">
        <v>1679</v>
      </c>
      <c r="C137" s="742" t="s">
        <v>1020</v>
      </c>
      <c r="D137" s="860">
        <v>0</v>
      </c>
      <c r="E137" s="861">
        <v>0</v>
      </c>
      <c r="F137" s="861">
        <f>D137+E137</f>
        <v>0</v>
      </c>
      <c r="G137" s="861">
        <v>0</v>
      </c>
      <c r="H137" s="861">
        <v>0</v>
      </c>
      <c r="I137" s="861">
        <v>0</v>
      </c>
      <c r="J137" s="970">
        <f>F137</f>
        <v>0</v>
      </c>
    </row>
    <row r="138" spans="1:10" s="688" customFormat="1" ht="25.5" hidden="1">
      <c r="A138" s="935">
        <v>1172400</v>
      </c>
      <c r="B138" s="797" t="s">
        <v>1680</v>
      </c>
      <c r="C138" s="742" t="s">
        <v>125</v>
      </c>
      <c r="D138" s="863"/>
      <c r="E138" s="861"/>
      <c r="F138" s="864"/>
      <c r="G138" s="864"/>
      <c r="H138" s="864"/>
      <c r="I138" s="864"/>
      <c r="J138" s="970">
        <v>0</v>
      </c>
    </row>
    <row r="139" spans="1:10" s="688" customFormat="1" ht="25.5" hidden="1">
      <c r="A139" s="935">
        <v>1173000</v>
      </c>
      <c r="B139" s="795" t="s">
        <v>126</v>
      </c>
      <c r="C139" s="771" t="s">
        <v>358</v>
      </c>
      <c r="D139" s="863">
        <v>0</v>
      </c>
      <c r="E139" s="864"/>
      <c r="F139" s="864">
        <v>0</v>
      </c>
      <c r="G139" s="864">
        <v>0</v>
      </c>
      <c r="H139" s="864">
        <v>0</v>
      </c>
      <c r="I139" s="864">
        <v>0</v>
      </c>
      <c r="J139" s="970">
        <v>0</v>
      </c>
    </row>
    <row r="140" spans="1:10" s="688" customFormat="1" ht="25.5" hidden="1">
      <c r="A140" s="964">
        <v>1173100</v>
      </c>
      <c r="B140" s="798" t="s">
        <v>127</v>
      </c>
      <c r="C140" s="742" t="s">
        <v>1088</v>
      </c>
      <c r="D140" s="863"/>
      <c r="E140" s="861"/>
      <c r="F140" s="864"/>
      <c r="G140" s="864"/>
      <c r="H140" s="864"/>
      <c r="I140" s="864"/>
      <c r="J140" s="970">
        <v>0</v>
      </c>
    </row>
    <row r="141" spans="1:10" s="688" customFormat="1" ht="38.25" hidden="1">
      <c r="A141" s="964">
        <v>1174000</v>
      </c>
      <c r="B141" s="795" t="s">
        <v>1089</v>
      </c>
      <c r="C141" s="771" t="s">
        <v>358</v>
      </c>
      <c r="D141" s="863">
        <v>0</v>
      </c>
      <c r="E141" s="864"/>
      <c r="F141" s="864">
        <v>0</v>
      </c>
      <c r="G141" s="864">
        <v>0</v>
      </c>
      <c r="H141" s="864">
        <v>0</v>
      </c>
      <c r="I141" s="864">
        <v>0</v>
      </c>
      <c r="J141" s="970">
        <v>0</v>
      </c>
    </row>
    <row r="142" spans="1:10" s="688" customFormat="1" ht="25.5" hidden="1">
      <c r="A142" s="964">
        <v>1174100</v>
      </c>
      <c r="B142" s="798" t="s">
        <v>1104</v>
      </c>
      <c r="C142" s="742" t="s">
        <v>1090</v>
      </c>
      <c r="D142" s="863"/>
      <c r="E142" s="864"/>
      <c r="F142" s="864"/>
      <c r="G142" s="864"/>
      <c r="H142" s="864"/>
      <c r="I142" s="864"/>
      <c r="J142" s="970">
        <v>0</v>
      </c>
    </row>
    <row r="143" spans="1:10" s="688" customFormat="1" ht="25.5" hidden="1">
      <c r="A143" s="964">
        <v>1174200</v>
      </c>
      <c r="B143" s="797" t="s">
        <v>1681</v>
      </c>
      <c r="C143" s="742" t="s">
        <v>447</v>
      </c>
      <c r="D143" s="863"/>
      <c r="E143" s="864"/>
      <c r="F143" s="864"/>
      <c r="G143" s="864"/>
      <c r="H143" s="864"/>
      <c r="I143" s="864"/>
      <c r="J143" s="970">
        <v>0</v>
      </c>
    </row>
    <row r="144" spans="1:10" s="688" customFormat="1" ht="51" hidden="1">
      <c r="A144" s="964">
        <v>1175000</v>
      </c>
      <c r="B144" s="795" t="s">
        <v>558</v>
      </c>
      <c r="C144" s="771" t="s">
        <v>358</v>
      </c>
      <c r="D144" s="863">
        <v>0</v>
      </c>
      <c r="E144" s="864"/>
      <c r="F144" s="864">
        <v>0</v>
      </c>
      <c r="G144" s="864">
        <v>0</v>
      </c>
      <c r="H144" s="864">
        <v>0</v>
      </c>
      <c r="I144" s="864">
        <v>0</v>
      </c>
      <c r="J144" s="970">
        <v>0</v>
      </c>
    </row>
    <row r="145" spans="1:10" s="688" customFormat="1" ht="38.25">
      <c r="A145" s="964">
        <v>1175100</v>
      </c>
      <c r="B145" s="797" t="s">
        <v>1682</v>
      </c>
      <c r="C145" s="742" t="s">
        <v>227</v>
      </c>
      <c r="D145" s="863"/>
      <c r="E145" s="864"/>
      <c r="F145" s="864"/>
      <c r="G145" s="864"/>
      <c r="H145" s="864"/>
      <c r="I145" s="864"/>
      <c r="J145" s="970">
        <v>0</v>
      </c>
    </row>
    <row r="146" spans="1:10" s="688" customFormat="1">
      <c r="A146" s="964">
        <v>1176000</v>
      </c>
      <c r="B146" s="795" t="s">
        <v>228</v>
      </c>
      <c r="C146" s="771" t="s">
        <v>358</v>
      </c>
      <c r="D146" s="863">
        <v>0</v>
      </c>
      <c r="E146" s="864"/>
      <c r="F146" s="864">
        <v>0</v>
      </c>
      <c r="G146" s="864">
        <v>0</v>
      </c>
      <c r="H146" s="864">
        <v>0</v>
      </c>
      <c r="I146" s="864">
        <v>0</v>
      </c>
      <c r="J146" s="970">
        <v>0</v>
      </c>
    </row>
    <row r="147" spans="1:10" s="688" customFormat="1">
      <c r="A147" s="964">
        <v>1176100</v>
      </c>
      <c r="B147" s="797" t="s">
        <v>1683</v>
      </c>
      <c r="C147" s="742" t="s">
        <v>8</v>
      </c>
      <c r="D147" s="863"/>
      <c r="E147" s="861"/>
      <c r="F147" s="864"/>
      <c r="G147" s="864"/>
      <c r="H147" s="864"/>
      <c r="I147" s="864"/>
      <c r="J147" s="970">
        <v>0</v>
      </c>
    </row>
    <row r="148" spans="1:10" s="688" customFormat="1">
      <c r="A148" s="964">
        <v>1177000</v>
      </c>
      <c r="B148" s="795" t="s">
        <v>587</v>
      </c>
      <c r="C148" s="771" t="s">
        <v>358</v>
      </c>
      <c r="D148" s="863">
        <v>0</v>
      </c>
      <c r="E148" s="864"/>
      <c r="F148" s="864">
        <v>0</v>
      </c>
      <c r="G148" s="864">
        <v>0</v>
      </c>
      <c r="H148" s="864">
        <v>0</v>
      </c>
      <c r="I148" s="864">
        <v>0</v>
      </c>
      <c r="J148" s="970">
        <v>0</v>
      </c>
    </row>
    <row r="149" spans="1:10" s="688" customFormat="1" ht="13.5" thickBot="1">
      <c r="A149" s="965">
        <v>1177100</v>
      </c>
      <c r="B149" s="799" t="s">
        <v>1684</v>
      </c>
      <c r="C149" s="746" t="s">
        <v>259</v>
      </c>
      <c r="D149" s="855"/>
      <c r="E149" s="856"/>
      <c r="F149" s="856"/>
      <c r="G149" s="856"/>
      <c r="H149" s="856"/>
      <c r="I149" s="856"/>
      <c r="J149" s="970">
        <v>0</v>
      </c>
    </row>
    <row r="150" spans="1:10" s="688" customFormat="1" ht="26.25" thickBot="1">
      <c r="A150" s="968" t="s">
        <v>262</v>
      </c>
      <c r="B150" s="806" t="s">
        <v>648</v>
      </c>
      <c r="C150" s="807" t="s">
        <v>358</v>
      </c>
      <c r="D150" s="969">
        <f>D151</f>
        <v>0</v>
      </c>
      <c r="E150" s="1127">
        <f>E157</f>
        <v>0</v>
      </c>
      <c r="F150" s="1127">
        <f>F151</f>
        <v>0</v>
      </c>
      <c r="G150" s="1127">
        <f>G151</f>
        <v>0</v>
      </c>
      <c r="H150" s="1127">
        <f>H151</f>
        <v>0</v>
      </c>
      <c r="I150" s="1127">
        <f>I151</f>
        <v>0</v>
      </c>
      <c r="J150" s="970">
        <f>F151</f>
        <v>0</v>
      </c>
    </row>
    <row r="151" spans="1:10" s="688" customFormat="1" ht="27.75" customHeight="1">
      <c r="A151" s="966" t="s">
        <v>650</v>
      </c>
      <c r="B151" s="815" t="s">
        <v>651</v>
      </c>
      <c r="C151" s="734" t="s">
        <v>358</v>
      </c>
      <c r="D151" s="858">
        <f>SUM(D152:D161)</f>
        <v>0</v>
      </c>
      <c r="E151" s="859">
        <v>0</v>
      </c>
      <c r="F151" s="858">
        <f>SUM(F152:F161)</f>
        <v>0</v>
      </c>
      <c r="G151" s="858">
        <f>SUM(G152:G161)</f>
        <v>0</v>
      </c>
      <c r="H151" s="858">
        <f>SUM(H152:H161)</f>
        <v>0</v>
      </c>
      <c r="I151" s="858">
        <f>SUM(I152:I161)</f>
        <v>0</v>
      </c>
      <c r="J151" s="970">
        <f>F151</f>
        <v>0</v>
      </c>
    </row>
    <row r="152" spans="1:10" s="688" customFormat="1" ht="0.75" customHeight="1">
      <c r="A152" s="964" t="s">
        <v>652</v>
      </c>
      <c r="B152" s="797" t="s">
        <v>1685</v>
      </c>
      <c r="C152" s="971" t="s">
        <v>987</v>
      </c>
      <c r="D152" s="863"/>
      <c r="E152" s="861"/>
      <c r="F152" s="863"/>
      <c r="G152" s="863"/>
      <c r="H152" s="863"/>
      <c r="I152" s="863"/>
      <c r="J152" s="970">
        <f>F152</f>
        <v>0</v>
      </c>
    </row>
    <row r="153" spans="1:10" s="688" customFormat="1" hidden="1">
      <c r="A153" s="964" t="s">
        <v>988</v>
      </c>
      <c r="B153" s="797" t="s">
        <v>1686</v>
      </c>
      <c r="C153" s="971" t="s">
        <v>965</v>
      </c>
      <c r="D153" s="863">
        <v>0</v>
      </c>
      <c r="E153" s="861"/>
      <c r="F153" s="863">
        <f>D153+E153</f>
        <v>0</v>
      </c>
      <c r="G153" s="863"/>
      <c r="H153" s="863"/>
      <c r="I153" s="863">
        <v>0</v>
      </c>
      <c r="J153" s="970">
        <f>F153</f>
        <v>0</v>
      </c>
    </row>
    <row r="154" spans="1:10" s="688" customFormat="1" ht="25.5" hidden="1">
      <c r="A154" s="964" t="s">
        <v>966</v>
      </c>
      <c r="B154" s="797" t="s">
        <v>1687</v>
      </c>
      <c r="C154" s="971" t="s">
        <v>968</v>
      </c>
      <c r="D154" s="1128">
        <v>0</v>
      </c>
      <c r="E154" s="1401"/>
      <c r="F154" s="1128">
        <v>0</v>
      </c>
      <c r="G154" s="1129">
        <v>0</v>
      </c>
      <c r="H154" s="1130">
        <v>0</v>
      </c>
      <c r="I154" s="1130">
        <v>0</v>
      </c>
      <c r="J154" s="1131">
        <f>F154</f>
        <v>0</v>
      </c>
    </row>
    <row r="155" spans="1:10" s="688" customFormat="1" hidden="1">
      <c r="A155" s="973" t="s">
        <v>969</v>
      </c>
      <c r="B155" s="797" t="s">
        <v>1688</v>
      </c>
      <c r="C155" s="971" t="s">
        <v>1099</v>
      </c>
      <c r="D155" s="863"/>
      <c r="E155" s="861"/>
      <c r="F155" s="863"/>
      <c r="G155" s="863"/>
      <c r="H155" s="863"/>
      <c r="I155" s="863"/>
      <c r="J155" s="970">
        <v>0</v>
      </c>
    </row>
    <row r="156" spans="1:10" s="688" customFormat="1" hidden="1">
      <c r="A156" s="973" t="s">
        <v>138</v>
      </c>
      <c r="B156" s="798" t="s">
        <v>139</v>
      </c>
      <c r="C156" s="971" t="s">
        <v>140</v>
      </c>
      <c r="D156" s="863">
        <v>0</v>
      </c>
      <c r="E156" s="861">
        <v>0</v>
      </c>
      <c r="F156" s="863">
        <v>0</v>
      </c>
      <c r="G156" s="863"/>
      <c r="H156" s="863"/>
      <c r="I156" s="863">
        <v>0</v>
      </c>
      <c r="J156" s="970">
        <f>F156</f>
        <v>0</v>
      </c>
    </row>
    <row r="157" spans="1:10" s="688" customFormat="1" ht="24.75" customHeight="1">
      <c r="A157" s="973" t="s">
        <v>141</v>
      </c>
      <c r="B157" s="797" t="s">
        <v>1689</v>
      </c>
      <c r="C157" s="971" t="s">
        <v>897</v>
      </c>
      <c r="D157" s="864">
        <v>0</v>
      </c>
      <c r="E157" s="861">
        <v>0</v>
      </c>
      <c r="F157" s="863">
        <f>D157+E157</f>
        <v>0</v>
      </c>
      <c r="G157" s="863">
        <v>0</v>
      </c>
      <c r="H157" s="863">
        <v>0</v>
      </c>
      <c r="I157" s="863">
        <v>0</v>
      </c>
      <c r="J157" s="970">
        <f>F157</f>
        <v>0</v>
      </c>
    </row>
    <row r="158" spans="1:10" s="688" customFormat="1" ht="1.5" customHeight="1" thickBot="1">
      <c r="A158" s="973" t="s">
        <v>898</v>
      </c>
      <c r="B158" s="797" t="s">
        <v>1690</v>
      </c>
      <c r="C158" s="971" t="s">
        <v>900</v>
      </c>
      <c r="D158" s="865"/>
      <c r="E158" s="853"/>
      <c r="F158" s="865"/>
      <c r="G158" s="865"/>
      <c r="H158" s="865"/>
      <c r="I158" s="865"/>
      <c r="J158" s="931">
        <v>0</v>
      </c>
    </row>
    <row r="159" spans="1:10" s="688" customFormat="1" ht="13.5" hidden="1" thickBot="1">
      <c r="A159" s="974" t="s">
        <v>800</v>
      </c>
      <c r="B159" s="975" t="s">
        <v>1691</v>
      </c>
      <c r="C159" s="976" t="s">
        <v>657</v>
      </c>
      <c r="D159" s="865"/>
      <c r="E159" s="853"/>
      <c r="F159" s="865"/>
      <c r="G159" s="865"/>
      <c r="H159" s="865"/>
      <c r="I159" s="865"/>
      <c r="J159" s="931">
        <v>0</v>
      </c>
    </row>
    <row r="160" spans="1:10" s="688" customFormat="1" ht="0.75" hidden="1" customHeight="1" thickBot="1">
      <c r="A160" s="940" t="s">
        <v>801</v>
      </c>
      <c r="B160" s="977" t="s">
        <v>1063</v>
      </c>
      <c r="C160" s="944" t="s">
        <v>1064</v>
      </c>
      <c r="D160" s="865"/>
      <c r="E160" s="853"/>
      <c r="F160" s="865"/>
      <c r="G160" s="865"/>
      <c r="H160" s="865"/>
      <c r="I160" s="865"/>
      <c r="J160" s="931">
        <v>0</v>
      </c>
    </row>
    <row r="161" spans="1:10" s="688" customFormat="1" hidden="1">
      <c r="A161" s="940" t="s">
        <v>1065</v>
      </c>
      <c r="B161" s="977" t="s">
        <v>1066</v>
      </c>
      <c r="C161" s="944" t="s">
        <v>1067</v>
      </c>
      <c r="D161" s="865"/>
      <c r="E161" s="853"/>
      <c r="F161" s="865"/>
      <c r="G161" s="865"/>
      <c r="H161" s="865"/>
      <c r="I161" s="865"/>
      <c r="J161" s="931">
        <v>0</v>
      </c>
    </row>
    <row r="162" spans="1:10" s="688" customFormat="1" hidden="1">
      <c r="A162" s="978" t="s">
        <v>658</v>
      </c>
      <c r="B162" s="979" t="s">
        <v>659</v>
      </c>
      <c r="C162" s="980" t="s">
        <v>358</v>
      </c>
      <c r="D162" s="865">
        <v>0</v>
      </c>
      <c r="E162" s="866"/>
      <c r="F162" s="865">
        <v>0</v>
      </c>
      <c r="G162" s="865">
        <v>0</v>
      </c>
      <c r="H162" s="865">
        <v>0</v>
      </c>
      <c r="I162" s="865">
        <v>0</v>
      </c>
      <c r="J162" s="931">
        <v>0</v>
      </c>
    </row>
    <row r="163" spans="1:10" hidden="1">
      <c r="A163" s="973" t="s">
        <v>660</v>
      </c>
      <c r="B163" s="798" t="s">
        <v>661</v>
      </c>
      <c r="C163" s="971" t="s">
        <v>662</v>
      </c>
      <c r="D163" s="865"/>
      <c r="E163" s="853"/>
      <c r="F163" s="865"/>
      <c r="G163" s="865"/>
      <c r="H163" s="865"/>
      <c r="I163" s="865"/>
      <c r="J163" s="931">
        <v>0</v>
      </c>
    </row>
    <row r="164" spans="1:10" hidden="1">
      <c r="A164" s="973" t="s">
        <v>663</v>
      </c>
      <c r="B164" s="798" t="s">
        <v>664</v>
      </c>
      <c r="C164" s="971" t="s">
        <v>665</v>
      </c>
      <c r="D164" s="865"/>
      <c r="E164" s="853"/>
      <c r="F164" s="865"/>
      <c r="G164" s="865"/>
      <c r="H164" s="865"/>
      <c r="I164" s="865"/>
      <c r="J164" s="931">
        <v>0</v>
      </c>
    </row>
    <row r="165" spans="1:10" ht="25.5" hidden="1">
      <c r="A165" s="973" t="s">
        <v>666</v>
      </c>
      <c r="B165" s="797" t="s">
        <v>1692</v>
      </c>
      <c r="C165" s="971" t="s">
        <v>314</v>
      </c>
      <c r="D165" s="865"/>
      <c r="E165" s="853"/>
      <c r="F165" s="865"/>
      <c r="G165" s="865"/>
      <c r="H165" s="865"/>
      <c r="I165" s="865"/>
      <c r="J165" s="931">
        <v>0</v>
      </c>
    </row>
    <row r="166" spans="1:10" hidden="1">
      <c r="A166" s="973" t="s">
        <v>315</v>
      </c>
      <c r="B166" s="797" t="s">
        <v>1693</v>
      </c>
      <c r="C166" s="971" t="s">
        <v>317</v>
      </c>
      <c r="D166" s="865"/>
      <c r="E166" s="853"/>
      <c r="F166" s="865"/>
      <c r="G166" s="865"/>
      <c r="H166" s="865"/>
      <c r="I166" s="865"/>
      <c r="J166" s="931">
        <v>0</v>
      </c>
    </row>
    <row r="167" spans="1:10" hidden="1">
      <c r="A167" s="973" t="s">
        <v>318</v>
      </c>
      <c r="B167" s="795" t="s">
        <v>319</v>
      </c>
      <c r="C167" s="783" t="s">
        <v>358</v>
      </c>
      <c r="D167" s="865">
        <v>0</v>
      </c>
      <c r="E167" s="866"/>
      <c r="F167" s="865">
        <v>0</v>
      </c>
      <c r="G167" s="865">
        <v>0</v>
      </c>
      <c r="H167" s="865">
        <v>0</v>
      </c>
      <c r="I167" s="865">
        <v>0</v>
      </c>
      <c r="J167" s="931">
        <v>0</v>
      </c>
    </row>
    <row r="168" spans="1:10" hidden="1">
      <c r="A168" s="973" t="s">
        <v>320</v>
      </c>
      <c r="B168" s="798" t="s">
        <v>1105</v>
      </c>
      <c r="C168" s="971" t="s">
        <v>321</v>
      </c>
      <c r="D168" s="865"/>
      <c r="E168" s="853"/>
      <c r="F168" s="865"/>
      <c r="G168" s="865"/>
      <c r="H168" s="865"/>
      <c r="I168" s="865"/>
      <c r="J168" s="931">
        <v>0</v>
      </c>
    </row>
    <row r="169" spans="1:10" hidden="1">
      <c r="A169" s="981" t="s">
        <v>322</v>
      </c>
      <c r="B169" s="822" t="s">
        <v>1068</v>
      </c>
      <c r="C169" s="783" t="s">
        <v>358</v>
      </c>
      <c r="D169" s="865">
        <v>0</v>
      </c>
      <c r="E169" s="866"/>
      <c r="F169" s="865">
        <v>0</v>
      </c>
      <c r="G169" s="865">
        <v>0</v>
      </c>
      <c r="H169" s="865">
        <v>0</v>
      </c>
      <c r="I169" s="865">
        <v>0</v>
      </c>
      <c r="J169" s="931">
        <v>0</v>
      </c>
    </row>
    <row r="170" spans="1:10" hidden="1">
      <c r="A170" s="973" t="s">
        <v>324</v>
      </c>
      <c r="B170" s="798" t="s">
        <v>1106</v>
      </c>
      <c r="C170" s="971" t="s">
        <v>325</v>
      </c>
      <c r="D170" s="865"/>
      <c r="E170" s="866"/>
      <c r="F170" s="865"/>
      <c r="G170" s="865"/>
      <c r="H170" s="865"/>
      <c r="I170" s="865"/>
      <c r="J170" s="931">
        <v>0</v>
      </c>
    </row>
    <row r="171" spans="1:10" hidden="1">
      <c r="A171" s="973" t="s">
        <v>326</v>
      </c>
      <c r="B171" s="798" t="s">
        <v>1107</v>
      </c>
      <c r="C171" s="971" t="s">
        <v>327</v>
      </c>
      <c r="D171" s="865"/>
      <c r="E171" s="866"/>
      <c r="F171" s="865"/>
      <c r="G171" s="865"/>
      <c r="H171" s="865"/>
      <c r="I171" s="865"/>
      <c r="J171" s="865"/>
    </row>
    <row r="172" spans="1:10" ht="13.5" hidden="1" thickBot="1">
      <c r="A172" s="973" t="s">
        <v>328</v>
      </c>
      <c r="B172" s="797" t="s">
        <v>1694</v>
      </c>
      <c r="C172" s="971" t="s">
        <v>330</v>
      </c>
      <c r="D172" s="865"/>
      <c r="E172" s="866"/>
      <c r="F172" s="865"/>
      <c r="G172" s="865"/>
      <c r="H172" s="865"/>
      <c r="I172" s="865"/>
      <c r="J172" s="865"/>
    </row>
    <row r="173" spans="1:10" ht="13.5" hidden="1" thickBot="1">
      <c r="A173" s="982">
        <v>1244000</v>
      </c>
      <c r="B173" s="983" t="s">
        <v>1706</v>
      </c>
      <c r="C173" s="976" t="s">
        <v>1134</v>
      </c>
      <c r="D173" s="883"/>
      <c r="E173" s="1382"/>
      <c r="F173" s="883"/>
      <c r="G173" s="883"/>
      <c r="H173" s="883"/>
      <c r="I173" s="883"/>
      <c r="J173" s="883"/>
    </row>
    <row r="174" spans="1:10" ht="18" customHeight="1" thickBot="1">
      <c r="A174" s="984">
        <v>1000000</v>
      </c>
      <c r="B174" s="985" t="s">
        <v>1070</v>
      </c>
      <c r="C174" s="986" t="s">
        <v>358</v>
      </c>
      <c r="D174" s="969">
        <f t="shared" ref="D174:J174" si="5">D31+D150</f>
        <v>0</v>
      </c>
      <c r="E174" s="1127">
        <f t="shared" si="5"/>
        <v>0</v>
      </c>
      <c r="F174" s="969">
        <f t="shared" si="5"/>
        <v>0</v>
      </c>
      <c r="G174" s="969">
        <f t="shared" si="5"/>
        <v>0</v>
      </c>
      <c r="H174" s="969">
        <f t="shared" si="5"/>
        <v>0</v>
      </c>
      <c r="I174" s="969">
        <f t="shared" si="5"/>
        <v>0</v>
      </c>
      <c r="J174" s="969">
        <f t="shared" si="5"/>
        <v>0</v>
      </c>
    </row>
    <row r="175" spans="1:10" ht="14.25">
      <c r="A175" s="2617"/>
      <c r="B175" s="2617"/>
      <c r="C175" s="2617"/>
      <c r="D175" s="2617"/>
      <c r="E175" s="2617"/>
      <c r="F175" s="2617"/>
      <c r="G175" s="2617"/>
      <c r="H175" s="2617"/>
      <c r="I175" s="2617"/>
      <c r="J175" s="2617"/>
    </row>
    <row r="176" spans="1:10" ht="18.75" customHeight="1">
      <c r="A176" s="2594" t="s">
        <v>1804</v>
      </c>
      <c r="B176" s="2594"/>
      <c r="C176" s="2594"/>
      <c r="D176" s="2594"/>
      <c r="E176" s="2594"/>
      <c r="F176" s="2594"/>
      <c r="G176" s="2594"/>
      <c r="H176" s="2594"/>
      <c r="I176" s="2594"/>
      <c r="J176" s="2594"/>
    </row>
    <row r="177" spans="1:10" ht="14.25" customHeight="1">
      <c r="A177" s="2625" t="s">
        <v>1114</v>
      </c>
      <c r="B177" s="2625"/>
      <c r="C177" s="2625"/>
      <c r="D177" s="2625"/>
      <c r="E177" s="2625"/>
      <c r="F177" s="2625"/>
      <c r="G177" s="2625"/>
      <c r="H177" s="2625"/>
      <c r="I177" s="2625"/>
      <c r="J177" s="2625"/>
    </row>
    <row r="178" spans="1:10" ht="14.25">
      <c r="A178" s="2594" t="s">
        <v>1716</v>
      </c>
      <c r="B178" s="2594"/>
      <c r="C178" s="2594"/>
      <c r="D178" s="2594"/>
      <c r="E178" s="2594"/>
      <c r="F178" s="2594"/>
      <c r="G178" s="2594"/>
      <c r="H178" s="2594"/>
      <c r="I178" s="2594"/>
      <c r="J178" s="2594"/>
    </row>
    <row r="179" spans="1:10">
      <c r="A179" s="2623" t="s">
        <v>992</v>
      </c>
      <c r="B179" s="2623"/>
      <c r="C179" s="2623"/>
      <c r="D179" s="2623"/>
      <c r="E179" s="2623"/>
      <c r="F179" s="2623"/>
      <c r="G179" s="2623"/>
      <c r="H179" s="2623"/>
      <c r="I179" s="2623"/>
      <c r="J179" s="2623"/>
    </row>
    <row r="180" spans="1:10" ht="14.25">
      <c r="A180" s="2624" t="s">
        <v>1698</v>
      </c>
      <c r="B180" s="2624"/>
      <c r="C180" s="2624"/>
      <c r="D180" s="2624"/>
      <c r="E180" s="2624"/>
      <c r="F180" s="2624"/>
      <c r="G180" s="2624"/>
      <c r="H180" s="2624"/>
      <c r="I180" s="2624"/>
      <c r="J180" s="2624"/>
    </row>
    <row r="181" spans="1:10">
      <c r="A181" s="2594" t="s">
        <v>993</v>
      </c>
      <c r="B181" s="2594"/>
      <c r="C181" s="2594"/>
      <c r="D181" s="2594"/>
      <c r="E181" s="2594"/>
      <c r="F181" s="2594"/>
      <c r="G181" s="2594"/>
      <c r="H181" s="2594"/>
      <c r="I181" s="2594"/>
      <c r="J181" s="2594"/>
    </row>
    <row r="182" spans="1:10">
      <c r="A182" s="2594" t="s">
        <v>353</v>
      </c>
      <c r="B182" s="2594"/>
      <c r="C182" s="2594"/>
      <c r="D182" s="2594"/>
      <c r="E182" s="2594"/>
      <c r="F182" s="2594"/>
      <c r="G182" s="2594"/>
      <c r="H182" s="2594"/>
      <c r="I182" s="2594"/>
      <c r="J182" s="2594"/>
    </row>
    <row r="183" spans="1:10" ht="14.25">
      <c r="A183" s="2698" t="s">
        <v>1708</v>
      </c>
      <c r="B183" s="2698"/>
      <c r="C183" s="2698"/>
      <c r="D183" s="2698"/>
      <c r="E183" s="2698"/>
      <c r="F183" s="2698"/>
      <c r="G183" s="2698"/>
      <c r="H183" s="2698"/>
      <c r="I183" s="2698"/>
      <c r="J183" s="2698"/>
    </row>
    <row r="184" spans="1:10">
      <c r="A184" s="2600"/>
      <c r="B184" s="2600"/>
      <c r="C184" s="2600"/>
      <c r="D184" s="2600"/>
      <c r="E184" s="2600"/>
      <c r="F184" s="2600"/>
      <c r="G184" s="2600"/>
      <c r="H184" s="2600"/>
      <c r="I184" s="2600"/>
      <c r="J184" s="2600"/>
    </row>
    <row r="185" spans="1:10">
      <c r="A185" s="2626"/>
      <c r="B185" s="2626"/>
      <c r="C185" s="2626"/>
      <c r="D185" s="2626"/>
      <c r="E185" s="2626"/>
      <c r="F185" s="2626"/>
      <c r="G185" s="2626"/>
      <c r="H185" s="2626"/>
      <c r="I185" s="2626"/>
      <c r="J185" s="2626"/>
    </row>
    <row r="186" spans="1:10">
      <c r="A186" s="2626"/>
      <c r="B186" s="2626"/>
      <c r="C186" s="2626"/>
      <c r="D186" s="2626"/>
      <c r="E186" s="2626"/>
      <c r="F186" s="2626"/>
      <c r="G186" s="2626"/>
      <c r="H186" s="2626"/>
      <c r="I186" s="2626"/>
      <c r="J186" s="2626"/>
    </row>
    <row r="187" spans="1:10">
      <c r="A187" s="2626"/>
      <c r="B187" s="2626"/>
      <c r="C187" s="2626"/>
      <c r="D187" s="2626"/>
      <c r="E187" s="2626"/>
      <c r="F187" s="2626"/>
      <c r="G187" s="2626"/>
      <c r="H187" s="2626"/>
      <c r="I187" s="2626"/>
      <c r="J187" s="2626"/>
    </row>
    <row r="188" spans="1:10">
      <c r="A188" s="2626"/>
      <c r="B188" s="2626"/>
      <c r="C188" s="2626"/>
      <c r="D188" s="2626"/>
      <c r="E188" s="2626"/>
      <c r="F188" s="2626"/>
      <c r="G188" s="2626"/>
      <c r="H188" s="2626"/>
      <c r="I188" s="2626"/>
      <c r="J188" s="2626"/>
    </row>
    <row r="189" spans="1:10">
      <c r="A189" s="987"/>
      <c r="B189" s="987"/>
      <c r="C189" s="987"/>
      <c r="D189" s="987"/>
      <c r="E189" s="1528"/>
      <c r="F189" s="987"/>
      <c r="G189" s="987"/>
      <c r="H189" s="987"/>
      <c r="I189" s="987"/>
      <c r="J189" s="988"/>
    </row>
    <row r="190" spans="1:10">
      <c r="A190" s="2626"/>
      <c r="B190" s="2626"/>
      <c r="C190" s="2626"/>
      <c r="D190" s="2626"/>
      <c r="E190" s="2626"/>
      <c r="F190" s="2626"/>
      <c r="G190" s="2626"/>
      <c r="H190" s="2626"/>
      <c r="I190" s="2626"/>
      <c r="J190" s="2626"/>
    </row>
    <row r="191" spans="1:10">
      <c r="A191" s="2626"/>
      <c r="B191" s="2626"/>
      <c r="C191" s="2626"/>
      <c r="D191" s="2626"/>
      <c r="E191" s="2626"/>
      <c r="F191" s="2626"/>
      <c r="G191" s="2626"/>
      <c r="H191" s="2626"/>
      <c r="I191" s="2626"/>
      <c r="J191" s="2626"/>
    </row>
    <row r="192" spans="1:10">
      <c r="A192" s="2626"/>
      <c r="B192" s="2626"/>
      <c r="C192" s="2626"/>
      <c r="D192" s="2626"/>
      <c r="E192" s="2626"/>
      <c r="F192" s="2626"/>
      <c r="G192" s="2626"/>
      <c r="H192" s="2626"/>
      <c r="I192" s="2626"/>
      <c r="J192" s="2626"/>
    </row>
    <row r="193" spans="1:10">
      <c r="A193" s="2626"/>
      <c r="B193" s="2626"/>
      <c r="C193" s="2626"/>
      <c r="D193" s="2626"/>
      <c r="E193" s="2626"/>
      <c r="F193" s="2626"/>
      <c r="G193" s="2626"/>
      <c r="H193" s="2626"/>
      <c r="I193" s="2626"/>
      <c r="J193" s="2626"/>
    </row>
    <row r="194" spans="1:10">
      <c r="A194" s="987"/>
      <c r="B194" s="987"/>
      <c r="C194" s="987"/>
      <c r="D194" s="987"/>
      <c r="E194" s="1528"/>
      <c r="F194" s="987"/>
      <c r="G194" s="987"/>
      <c r="H194" s="987"/>
      <c r="I194" s="987"/>
      <c r="J194" s="987"/>
    </row>
    <row r="195" spans="1:10">
      <c r="A195" s="2626"/>
      <c r="B195" s="2626"/>
      <c r="C195" s="2626"/>
      <c r="D195" s="2626"/>
      <c r="E195" s="2626"/>
      <c r="F195" s="2626"/>
      <c r="G195" s="2626"/>
      <c r="H195" s="2626"/>
      <c r="I195" s="2626"/>
      <c r="J195" s="2626"/>
    </row>
    <row r="196" spans="1:10">
      <c r="A196" s="987"/>
      <c r="B196" s="987"/>
      <c r="C196" s="987"/>
      <c r="D196" s="987"/>
      <c r="E196" s="1528"/>
      <c r="F196" s="989"/>
      <c r="G196" s="989"/>
      <c r="H196" s="989"/>
      <c r="I196" s="989"/>
      <c r="J196" s="989"/>
    </row>
    <row r="197" spans="1:10">
      <c r="A197" s="2626"/>
      <c r="B197" s="2626"/>
      <c r="C197" s="2626"/>
      <c r="D197" s="2626"/>
      <c r="E197" s="2626"/>
      <c r="F197" s="2626"/>
      <c r="G197" s="2626"/>
      <c r="H197" s="2626"/>
      <c r="I197" s="2626"/>
      <c r="J197" s="2626"/>
    </row>
    <row r="198" spans="1:10">
      <c r="A198" s="987"/>
      <c r="B198" s="987"/>
      <c r="C198" s="987"/>
      <c r="D198" s="987"/>
      <c r="E198" s="1528"/>
      <c r="F198" s="987"/>
      <c r="G198" s="987"/>
      <c r="H198" s="987"/>
      <c r="I198" s="987"/>
      <c r="J198" s="987"/>
    </row>
    <row r="199" spans="1:10">
      <c r="A199" s="2626"/>
      <c r="B199" s="2626"/>
      <c r="C199" s="2626"/>
      <c r="D199" s="2626"/>
      <c r="E199" s="2626"/>
      <c r="F199" s="2626"/>
      <c r="G199" s="2626"/>
      <c r="H199" s="2626"/>
      <c r="I199" s="2626"/>
      <c r="J199" s="2626"/>
    </row>
    <row r="200" spans="1:10">
      <c r="A200" s="987"/>
      <c r="B200" s="987"/>
      <c r="C200" s="987"/>
      <c r="D200" s="987"/>
      <c r="E200" s="1528"/>
      <c r="F200" s="987"/>
      <c r="G200" s="987"/>
      <c r="H200" s="987"/>
      <c r="I200" s="987"/>
      <c r="J200" s="987"/>
    </row>
    <row r="201" spans="1:10">
      <c r="A201" s="2626"/>
      <c r="B201" s="2626"/>
      <c r="C201" s="2626"/>
      <c r="D201" s="2626"/>
      <c r="E201" s="2626"/>
      <c r="F201" s="2626"/>
      <c r="G201" s="2626"/>
      <c r="H201" s="2626"/>
      <c r="I201" s="2626"/>
      <c r="J201" s="2626"/>
    </row>
    <row r="202" spans="1:10">
      <c r="A202" s="2628"/>
      <c r="B202" s="2628"/>
      <c r="C202" s="2628"/>
      <c r="D202" s="2628"/>
      <c r="E202" s="2628"/>
      <c r="F202" s="2628"/>
      <c r="G202" s="2628"/>
      <c r="H202" s="2628"/>
      <c r="I202" s="2628"/>
      <c r="J202" s="2628"/>
    </row>
    <row r="203" spans="1:10">
      <c r="A203" s="2628"/>
      <c r="B203" s="2628"/>
      <c r="C203" s="2628"/>
      <c r="D203" s="2628"/>
      <c r="E203" s="2628"/>
      <c r="F203" s="2628"/>
      <c r="G203" s="2628"/>
      <c r="H203" s="2628"/>
      <c r="I203" s="2628"/>
      <c r="J203" s="2628"/>
    </row>
    <row r="204" spans="1:10">
      <c r="A204" s="2628"/>
      <c r="B204" s="2628"/>
      <c r="C204" s="2628"/>
      <c r="D204" s="2628"/>
      <c r="E204" s="2628"/>
      <c r="F204" s="2628"/>
      <c r="G204" s="2628"/>
      <c r="H204" s="2628"/>
      <c r="I204" s="2628"/>
      <c r="J204" s="2628"/>
    </row>
    <row r="205" spans="1:10">
      <c r="A205" s="987"/>
      <c r="B205" s="990"/>
      <c r="C205" s="990"/>
      <c r="D205" s="990"/>
      <c r="E205" s="1466"/>
      <c r="F205" s="990"/>
      <c r="G205" s="990"/>
      <c r="H205" s="990"/>
      <c r="I205" s="990"/>
      <c r="J205" s="990"/>
    </row>
    <row r="206" spans="1:10">
      <c r="A206" s="2628"/>
      <c r="B206" s="2628"/>
      <c r="C206" s="2628"/>
      <c r="D206" s="2628"/>
      <c r="E206" s="2628"/>
      <c r="F206" s="2628"/>
      <c r="G206" s="2628"/>
      <c r="H206" s="2628"/>
      <c r="I206" s="2628"/>
      <c r="J206" s="2628"/>
    </row>
    <row r="207" spans="1:10">
      <c r="A207" s="2594"/>
      <c r="B207" s="2594"/>
      <c r="C207" s="2594"/>
      <c r="D207" s="2594"/>
      <c r="E207" s="2594"/>
      <c r="F207" s="2594"/>
      <c r="G207" s="2594"/>
      <c r="H207" s="2594"/>
      <c r="I207" s="2594"/>
      <c r="J207" s="2594"/>
    </row>
    <row r="208" spans="1:10">
      <c r="A208" s="2625"/>
      <c r="B208" s="2625"/>
      <c r="C208" s="2625"/>
      <c r="D208" s="2625"/>
      <c r="E208" s="2625"/>
      <c r="F208" s="2625"/>
      <c r="G208" s="2625"/>
      <c r="H208" s="2625"/>
      <c r="I208" s="2625"/>
      <c r="J208" s="2625"/>
    </row>
    <row r="209" spans="1:10">
      <c r="A209" s="2625"/>
      <c r="B209" s="2625"/>
      <c r="C209" s="2625"/>
      <c r="D209" s="2625"/>
      <c r="E209" s="2625"/>
      <c r="F209" s="2625"/>
      <c r="G209" s="2625"/>
      <c r="H209" s="2625"/>
      <c r="I209" s="2625"/>
      <c r="J209" s="2625"/>
    </row>
    <row r="210" spans="1:10">
      <c r="A210" s="2623"/>
      <c r="B210" s="2623"/>
      <c r="C210" s="2623"/>
      <c r="D210" s="2623"/>
      <c r="E210" s="2623"/>
      <c r="F210" s="2623"/>
      <c r="G210" s="2623"/>
      <c r="H210" s="2623"/>
      <c r="I210" s="2623"/>
      <c r="J210" s="2623"/>
    </row>
    <row r="211" spans="1:10" ht="14.25">
      <c r="A211" s="2631"/>
      <c r="B211" s="2631"/>
      <c r="C211" s="2631"/>
      <c r="D211" s="2631"/>
      <c r="E211" s="2631"/>
      <c r="F211" s="2631"/>
      <c r="G211" s="2631"/>
      <c r="H211" s="2631"/>
      <c r="I211" s="2631"/>
      <c r="J211" s="2631"/>
    </row>
    <row r="212" spans="1:10">
      <c r="A212" s="2625"/>
      <c r="B212" s="2625"/>
      <c r="C212" s="2625"/>
      <c r="D212" s="2625"/>
      <c r="E212" s="2625"/>
      <c r="F212" s="2625"/>
      <c r="G212" s="2625"/>
      <c r="H212" s="2625"/>
      <c r="I212" s="2625"/>
      <c r="J212" s="2625"/>
    </row>
    <row r="213" spans="1:10">
      <c r="A213" s="2625"/>
      <c r="B213" s="2625"/>
      <c r="C213" s="2625"/>
      <c r="D213" s="2625"/>
      <c r="E213" s="2625"/>
      <c r="F213" s="2625"/>
      <c r="G213" s="2625"/>
      <c r="H213" s="2625"/>
      <c r="I213" s="2625"/>
      <c r="J213" s="2625"/>
    </row>
    <row r="214" spans="1:10">
      <c r="A214" s="2630"/>
      <c r="B214" s="2630"/>
      <c r="C214" s="2630"/>
      <c r="D214" s="2630"/>
      <c r="E214" s="2630"/>
      <c r="F214" s="2630"/>
      <c r="G214" s="2630"/>
      <c r="H214" s="2630"/>
      <c r="I214" s="2630"/>
      <c r="J214" s="2630"/>
    </row>
    <row r="215" spans="1:10">
      <c r="A215" s="2600"/>
      <c r="B215" s="2600"/>
      <c r="C215" s="2600"/>
      <c r="D215" s="2600"/>
      <c r="E215" s="2600"/>
      <c r="F215" s="2600"/>
      <c r="G215" s="2600"/>
      <c r="H215" s="2600"/>
      <c r="I215" s="2600"/>
      <c r="J215" s="2600"/>
    </row>
  </sheetData>
  <mergeCells count="42">
    <mergeCell ref="A215:J215"/>
    <mergeCell ref="A211:J211"/>
    <mergeCell ref="A212:J212"/>
    <mergeCell ref="A213:J213"/>
    <mergeCell ref="A214:J214"/>
    <mergeCell ref="A207:J207"/>
    <mergeCell ref="A208:J208"/>
    <mergeCell ref="A209:J209"/>
    <mergeCell ref="A210:J210"/>
    <mergeCell ref="A202:J202"/>
    <mergeCell ref="A203:J203"/>
    <mergeCell ref="A204:J204"/>
    <mergeCell ref="A206:J206"/>
    <mergeCell ref="A195:J195"/>
    <mergeCell ref="A197:J197"/>
    <mergeCell ref="A199:J199"/>
    <mergeCell ref="A201:J201"/>
    <mergeCell ref="A190:J190"/>
    <mergeCell ref="A191:J191"/>
    <mergeCell ref="A192:J192"/>
    <mergeCell ref="A193:J193"/>
    <mergeCell ref="A185:J185"/>
    <mergeCell ref="A186:J186"/>
    <mergeCell ref="A187:J187"/>
    <mergeCell ref="A188:J188"/>
    <mergeCell ref="A182:J182"/>
    <mergeCell ref="A183:J183"/>
    <mergeCell ref="A184:J184"/>
    <mergeCell ref="A178:J178"/>
    <mergeCell ref="A179:J179"/>
    <mergeCell ref="A180:J180"/>
    <mergeCell ref="A181:J181"/>
    <mergeCell ref="G28:J28"/>
    <mergeCell ref="A175:J175"/>
    <mergeCell ref="A176:J176"/>
    <mergeCell ref="A177:J177"/>
    <mergeCell ref="A9:E9"/>
    <mergeCell ref="B15:E15"/>
    <mergeCell ref="B16:F16"/>
    <mergeCell ref="F28:F29"/>
    <mergeCell ref="A14:B14"/>
    <mergeCell ref="A17:J17"/>
  </mergeCells>
  <phoneticPr fontId="5" type="noConversion"/>
  <pageMargins left="0.25" right="0.25" top="0" bottom="0" header="0.18" footer="0.11"/>
  <pageSetup paperSize="9" orientation="landscape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N216"/>
  <sheetViews>
    <sheetView topLeftCell="A32" workbookViewId="0">
      <selection activeCell="A177" sqref="A177:XFD177"/>
    </sheetView>
  </sheetViews>
  <sheetFormatPr defaultRowHeight="12.75"/>
  <cols>
    <col min="1" max="1" width="6.7109375" style="688" customWidth="1"/>
    <col min="2" max="2" width="46.28515625" style="679" customWidth="1"/>
    <col min="3" max="3" width="8.7109375" style="689" customWidth="1"/>
    <col min="4" max="4" width="10.7109375" style="678" customWidth="1"/>
    <col min="5" max="5" width="7.5703125" style="857" customWidth="1"/>
    <col min="6" max="6" width="11.28515625" style="678" customWidth="1"/>
    <col min="7" max="7" width="10.42578125" style="678" customWidth="1"/>
    <col min="8" max="8" width="11.7109375" style="678" customWidth="1"/>
    <col min="9" max="9" width="11.5703125" style="678" customWidth="1"/>
    <col min="10" max="10" width="11.28515625" style="678" customWidth="1"/>
    <col min="11" max="16384" width="9.140625" style="678"/>
  </cols>
  <sheetData>
    <row r="1" spans="1:10" ht="12" customHeight="1">
      <c r="I1" s="884" t="s">
        <v>931</v>
      </c>
    </row>
    <row r="2" spans="1:10" ht="10.5" hidden="1" customHeight="1">
      <c r="F2" s="885"/>
      <c r="G2" s="885"/>
      <c r="H2" s="885"/>
      <c r="I2" s="885"/>
    </row>
    <row r="3" spans="1:10" ht="9.75" customHeight="1">
      <c r="H3" s="886" t="s">
        <v>888</v>
      </c>
    </row>
    <row r="4" spans="1:10" ht="12" customHeight="1">
      <c r="G4" s="885" t="s">
        <v>1025</v>
      </c>
    </row>
    <row r="5" spans="1:10">
      <c r="H5" s="685" t="s">
        <v>174</v>
      </c>
    </row>
    <row r="6" spans="1:10" ht="14.25" customHeight="1">
      <c r="B6" s="2060" t="s">
        <v>35</v>
      </c>
      <c r="C6" s="888"/>
      <c r="D6" s="887"/>
      <c r="E6" s="1451"/>
      <c r="G6" s="889" t="s">
        <v>1014</v>
      </c>
      <c r="H6" s="836"/>
    </row>
    <row r="7" spans="1:10">
      <c r="B7" s="678"/>
      <c r="C7" s="890"/>
    </row>
    <row r="8" spans="1:10" ht="18.75" customHeight="1">
      <c r="A8" s="688" t="s">
        <v>2231</v>
      </c>
      <c r="F8" s="681"/>
      <c r="G8" s="681"/>
    </row>
    <row r="9" spans="1:10" s="688" customFormat="1" ht="9.75" customHeight="1">
      <c r="A9" s="2600" t="s">
        <v>1118</v>
      </c>
      <c r="B9" s="2600"/>
      <c r="C9" s="2600"/>
      <c r="D9" s="2600"/>
      <c r="E9" s="2600"/>
    </row>
    <row r="10" spans="1:10" ht="12" customHeight="1">
      <c r="A10" s="688" t="s">
        <v>473</v>
      </c>
      <c r="B10" s="891"/>
      <c r="C10" s="892"/>
      <c r="D10" s="840"/>
      <c r="E10" s="1452"/>
    </row>
    <row r="11" spans="1:10" ht="14.25" hidden="1" customHeight="1">
      <c r="B11" s="893"/>
      <c r="C11" s="894"/>
      <c r="D11" s="893"/>
      <c r="E11" s="1453"/>
      <c r="F11" s="893"/>
      <c r="G11" s="893"/>
      <c r="H11" s="895"/>
    </row>
    <row r="12" spans="1:10" ht="9.75" hidden="1" customHeight="1">
      <c r="A12" s="896" t="s">
        <v>474</v>
      </c>
      <c r="B12" s="889"/>
      <c r="C12" s="890"/>
      <c r="D12" s="889"/>
      <c r="E12" s="1454"/>
      <c r="F12" s="889"/>
      <c r="G12" s="836"/>
      <c r="H12" s="897" t="s">
        <v>208</v>
      </c>
    </row>
    <row r="13" spans="1:10" ht="30" customHeight="1">
      <c r="A13" s="898" t="s">
        <v>611</v>
      </c>
      <c r="B13" s="898"/>
      <c r="C13" s="894"/>
      <c r="D13" s="898"/>
      <c r="E13" s="1455"/>
      <c r="F13" s="898"/>
      <c r="G13" s="899"/>
    </row>
    <row r="14" spans="1:10" s="857" customFormat="1">
      <c r="A14" s="2603" t="s">
        <v>2266</v>
      </c>
      <c r="B14" s="2604"/>
      <c r="C14" s="1530"/>
      <c r="F14" s="1531"/>
      <c r="G14" s="1531"/>
    </row>
    <row r="15" spans="1:10" ht="23.25" customHeight="1">
      <c r="A15" s="900"/>
      <c r="B15" s="2632" t="s">
        <v>612</v>
      </c>
      <c r="C15" s="2632"/>
      <c r="D15" s="2632"/>
      <c r="E15" s="2632"/>
      <c r="F15" s="900"/>
      <c r="G15" s="900"/>
      <c r="H15" s="901"/>
      <c r="I15" s="901"/>
      <c r="J15" s="901"/>
    </row>
    <row r="16" spans="1:10" ht="15.75" customHeight="1">
      <c r="A16" s="678"/>
      <c r="B16" s="2622" t="s">
        <v>258</v>
      </c>
      <c r="C16" s="2622"/>
      <c r="D16" s="2622"/>
      <c r="E16" s="2622"/>
      <c r="F16" s="2622"/>
      <c r="G16" s="2622"/>
      <c r="H16" s="902"/>
      <c r="I16" s="902"/>
      <c r="J16" s="902"/>
    </row>
    <row r="17" spans="1:12" s="626" customFormat="1" ht="13.5" customHeight="1">
      <c r="A17" s="2619" t="s">
        <v>2229</v>
      </c>
      <c r="B17" s="2619"/>
      <c r="C17" s="2619"/>
      <c r="D17" s="2619"/>
      <c r="E17" s="2619"/>
      <c r="F17" s="2609"/>
      <c r="G17" s="2609"/>
      <c r="H17" s="2609"/>
      <c r="I17" s="2609"/>
      <c r="J17" s="2609"/>
      <c r="K17" s="688"/>
      <c r="L17" s="688"/>
    </row>
    <row r="18" spans="1:12" s="626" customFormat="1" ht="5.25" customHeight="1">
      <c r="A18" s="2619"/>
      <c r="B18" s="2619"/>
      <c r="C18" s="2619"/>
      <c r="D18" s="2619"/>
      <c r="E18" s="2619"/>
      <c r="F18" s="2609"/>
      <c r="G18" s="2609"/>
      <c r="H18" s="2609"/>
      <c r="I18" s="2609"/>
      <c r="J18" s="2609"/>
      <c r="K18" s="688"/>
      <c r="L18" s="688"/>
    </row>
    <row r="19" spans="1:12" s="683" customFormat="1" ht="20.25" customHeight="1" thickBot="1">
      <c r="A19" s="693" t="s">
        <v>485</v>
      </c>
      <c r="B19" s="904"/>
      <c r="C19" s="905"/>
      <c r="D19" s="685"/>
      <c r="E19" s="1456"/>
      <c r="G19" s="906" t="s">
        <v>647</v>
      </c>
      <c r="H19" s="907"/>
      <c r="I19" s="907"/>
      <c r="J19" s="907"/>
    </row>
    <row r="20" spans="1:12" s="885" customFormat="1" ht="15.75" customHeight="1" thickBot="1">
      <c r="A20" s="693" t="s">
        <v>89</v>
      </c>
      <c r="B20" s="908"/>
      <c r="C20" s="905"/>
      <c r="E20" s="1457"/>
      <c r="G20" s="908" t="s">
        <v>333</v>
      </c>
      <c r="H20" s="909">
        <v>8</v>
      </c>
      <c r="I20" s="910">
        <v>2</v>
      </c>
      <c r="J20" s="911">
        <v>4</v>
      </c>
    </row>
    <row r="21" spans="1:12" s="908" customFormat="1" ht="15" customHeight="1" thickBot="1">
      <c r="A21" s="693" t="s">
        <v>630</v>
      </c>
      <c r="C21" s="905"/>
      <c r="E21" s="1458"/>
      <c r="G21" s="908" t="s">
        <v>1178</v>
      </c>
    </row>
    <row r="22" spans="1:12" s="908" customFormat="1" ht="9.75" customHeight="1" thickBot="1">
      <c r="A22" s="693" t="s">
        <v>554</v>
      </c>
      <c r="C22" s="912"/>
      <c r="D22" s="913"/>
      <c r="E22" s="1458"/>
      <c r="G22" s="908" t="s">
        <v>555</v>
      </c>
    </row>
    <row r="23" spans="1:12" s="885" customFormat="1" ht="15.75" customHeight="1" thickBot="1">
      <c r="A23" s="693" t="s">
        <v>729</v>
      </c>
      <c r="B23" s="908"/>
      <c r="C23" s="905"/>
      <c r="E23" s="1457"/>
      <c r="G23" s="908" t="s">
        <v>944</v>
      </c>
      <c r="I23" s="914"/>
    </row>
    <row r="24" spans="1:12" s="885" customFormat="1" ht="12.75" customHeight="1">
      <c r="A24" s="693" t="s">
        <v>307</v>
      </c>
      <c r="B24" s="915"/>
      <c r="C24" s="916"/>
      <c r="E24" s="1457"/>
      <c r="F24" s="917"/>
      <c r="G24" s="908" t="s">
        <v>946</v>
      </c>
    </row>
    <row r="25" spans="1:12" s="885" customFormat="1" ht="15.75" customHeight="1" thickBot="1">
      <c r="A25" s="695" t="s">
        <v>306</v>
      </c>
      <c r="B25" s="906"/>
      <c r="C25" s="916"/>
      <c r="D25" s="918"/>
      <c r="E25" s="1459"/>
      <c r="G25" s="908" t="s">
        <v>233</v>
      </c>
      <c r="I25" s="917"/>
    </row>
    <row r="26" spans="1:12" s="917" customFormat="1" ht="15.75" customHeight="1" thickBot="1">
      <c r="A26" s="693" t="s">
        <v>116</v>
      </c>
      <c r="B26" s="908"/>
      <c r="C26" s="916"/>
      <c r="D26" s="919"/>
      <c r="E26" s="1457"/>
      <c r="G26" s="917" t="s">
        <v>1703</v>
      </c>
      <c r="H26" s="920"/>
      <c r="I26" s="921"/>
      <c r="J26" s="922"/>
    </row>
    <row r="27" spans="1:12" s="917" customFormat="1" ht="16.5" customHeight="1" thickBot="1">
      <c r="A27" s="693" t="s">
        <v>638</v>
      </c>
      <c r="B27" s="908"/>
      <c r="C27" s="916"/>
      <c r="E27" s="1460" t="s">
        <v>740</v>
      </c>
      <c r="G27" s="908" t="s">
        <v>419</v>
      </c>
      <c r="I27" s="885"/>
      <c r="J27" s="885"/>
    </row>
    <row r="28" spans="1:12" s="917" customFormat="1" ht="16.5" customHeight="1" thickBot="1">
      <c r="A28" s="696"/>
      <c r="B28" s="885"/>
      <c r="C28" s="924"/>
      <c r="E28" s="1461"/>
      <c r="F28" s="885"/>
      <c r="G28" s="885"/>
      <c r="I28" s="2621">
        <v>900272428013</v>
      </c>
      <c r="J28" s="2621"/>
    </row>
    <row r="29" spans="1:12" s="688" customFormat="1" ht="35.25" customHeight="1" thickBot="1">
      <c r="A29" s="711" t="s">
        <v>406</v>
      </c>
      <c r="B29" s="712" t="s">
        <v>639</v>
      </c>
      <c r="C29" s="713"/>
      <c r="D29" s="712" t="s">
        <v>422</v>
      </c>
      <c r="E29" s="1462"/>
      <c r="F29" s="2612" t="s">
        <v>362</v>
      </c>
      <c r="G29" s="2614" t="s">
        <v>363</v>
      </c>
      <c r="H29" s="2615"/>
      <c r="I29" s="2615"/>
      <c r="J29" s="2616"/>
    </row>
    <row r="30" spans="1:12" s="688" customFormat="1" ht="96.75" customHeight="1" thickBot="1">
      <c r="A30" s="715"/>
      <c r="B30" s="716" t="s">
        <v>349</v>
      </c>
      <c r="C30" s="717" t="s">
        <v>671</v>
      </c>
      <c r="D30" s="718" t="s">
        <v>796</v>
      </c>
      <c r="E30" s="1463" t="s">
        <v>971</v>
      </c>
      <c r="F30" s="2613"/>
      <c r="G30" s="718" t="s">
        <v>972</v>
      </c>
      <c r="H30" s="718" t="s">
        <v>973</v>
      </c>
      <c r="I30" s="718" t="s">
        <v>974</v>
      </c>
      <c r="J30" s="718" t="s">
        <v>975</v>
      </c>
    </row>
    <row r="31" spans="1:12" s="926" customFormat="1" ht="21" customHeight="1" thickBot="1">
      <c r="A31" s="720" t="s">
        <v>976</v>
      </c>
      <c r="B31" s="721" t="s">
        <v>977</v>
      </c>
      <c r="C31" s="722" t="s">
        <v>978</v>
      </c>
      <c r="D31" s="723" t="s">
        <v>739</v>
      </c>
      <c r="E31" s="1464" t="s">
        <v>740</v>
      </c>
      <c r="F31" s="723" t="s">
        <v>672</v>
      </c>
      <c r="G31" s="724">
        <v>4</v>
      </c>
      <c r="H31" s="725">
        <v>5</v>
      </c>
      <c r="I31" s="726">
        <v>6</v>
      </c>
      <c r="J31" s="725">
        <v>7</v>
      </c>
    </row>
    <row r="32" spans="1:12" s="829" customFormat="1" ht="24.75" customHeight="1" thickBot="1">
      <c r="A32" s="927">
        <v>1100000</v>
      </c>
      <c r="B32" s="727" t="s">
        <v>1704</v>
      </c>
      <c r="C32" s="728" t="s">
        <v>358</v>
      </c>
      <c r="D32" s="842">
        <f>D42</f>
        <v>36000</v>
      </c>
      <c r="E32" s="1120">
        <f>E43</f>
        <v>0</v>
      </c>
      <c r="F32" s="842">
        <f>F33+F42+F138</f>
        <v>36000</v>
      </c>
      <c r="G32" s="842">
        <f>G33+G42+G131</f>
        <v>6850</v>
      </c>
      <c r="H32" s="842">
        <f>H33+H42+H131</f>
        <v>12450</v>
      </c>
      <c r="I32" s="842">
        <f>I33+I42+I131</f>
        <v>18300</v>
      </c>
      <c r="J32" s="842">
        <f>F32</f>
        <v>36000</v>
      </c>
    </row>
    <row r="33" spans="1:10" s="688" customFormat="1" ht="46.5" hidden="1" customHeight="1" thickBot="1">
      <c r="A33" s="927">
        <v>1110000</v>
      </c>
      <c r="B33" s="730" t="s">
        <v>1662</v>
      </c>
      <c r="C33" s="728" t="s">
        <v>358</v>
      </c>
      <c r="D33" s="843"/>
      <c r="E33" s="1138"/>
      <c r="F33" s="843">
        <f>F34</f>
        <v>0</v>
      </c>
      <c r="G33" s="843">
        <f>G34</f>
        <v>0</v>
      </c>
      <c r="H33" s="843">
        <f>H34</f>
        <v>0</v>
      </c>
      <c r="I33" s="843">
        <f>I34</f>
        <v>0</v>
      </c>
      <c r="J33" s="843">
        <f>J34</f>
        <v>0</v>
      </c>
    </row>
    <row r="34" spans="1:10" s="688" customFormat="1" ht="3.75" hidden="1" customHeight="1" thickBot="1">
      <c r="A34" s="928">
        <v>1110000</v>
      </c>
      <c r="B34" s="733" t="s">
        <v>803</v>
      </c>
      <c r="C34" s="734" t="s">
        <v>358</v>
      </c>
      <c r="D34" s="844"/>
      <c r="E34" s="1465"/>
      <c r="F34" s="844">
        <f>SUM(F35:F41)</f>
        <v>0</v>
      </c>
      <c r="G34" s="844">
        <f>SUM(G35:G41)</f>
        <v>0</v>
      </c>
      <c r="H34" s="844">
        <f>SUM(H35:H41)</f>
        <v>0</v>
      </c>
      <c r="I34" s="844">
        <f>SUM(I35:I41)</f>
        <v>0</v>
      </c>
      <c r="J34" s="844">
        <f>SUM(J35:J41)</f>
        <v>0</v>
      </c>
    </row>
    <row r="35" spans="1:10" s="688" customFormat="1" ht="26.25" hidden="1" thickBot="1">
      <c r="A35" s="929">
        <v>1111000</v>
      </c>
      <c r="B35" s="737" t="s">
        <v>673</v>
      </c>
      <c r="C35" s="738" t="s">
        <v>804</v>
      </c>
      <c r="D35" s="851"/>
      <c r="E35" s="854"/>
      <c r="F35" s="1132">
        <v>0</v>
      </c>
      <c r="G35" s="845">
        <v>0</v>
      </c>
      <c r="H35" s="845">
        <v>0</v>
      </c>
      <c r="I35" s="845">
        <v>0</v>
      </c>
      <c r="J35" s="845">
        <f>F35</f>
        <v>0</v>
      </c>
    </row>
    <row r="36" spans="1:10" s="688" customFormat="1" ht="24.75" hidden="1" customHeight="1" thickBot="1">
      <c r="A36" s="930">
        <v>1112000</v>
      </c>
      <c r="B36" s="741" t="s">
        <v>271</v>
      </c>
      <c r="C36" s="742" t="s">
        <v>805</v>
      </c>
      <c r="D36" s="846"/>
      <c r="E36" s="853"/>
      <c r="F36" s="846">
        <v>0</v>
      </c>
      <c r="G36" s="846">
        <v>0</v>
      </c>
      <c r="H36" s="846">
        <v>0</v>
      </c>
      <c r="I36" s="846">
        <v>0</v>
      </c>
      <c r="J36" s="846">
        <f>F36</f>
        <v>0</v>
      </c>
    </row>
    <row r="37" spans="1:10" s="688" customFormat="1" ht="0.75" hidden="1" customHeight="1" thickBot="1">
      <c r="A37" s="930">
        <v>1113000</v>
      </c>
      <c r="B37" s="741" t="s">
        <v>806</v>
      </c>
      <c r="C37" s="742" t="s">
        <v>807</v>
      </c>
      <c r="D37" s="846"/>
      <c r="E37" s="853"/>
      <c r="F37" s="846"/>
      <c r="G37" s="846"/>
      <c r="H37" s="846"/>
      <c r="I37" s="846"/>
      <c r="J37" s="931">
        <v>0</v>
      </c>
    </row>
    <row r="38" spans="1:10" s="688" customFormat="1" ht="40.5" hidden="1" customHeight="1">
      <c r="A38" s="930">
        <v>1114000</v>
      </c>
      <c r="B38" s="741" t="s">
        <v>398</v>
      </c>
      <c r="C38" s="742" t="s">
        <v>399</v>
      </c>
      <c r="D38" s="846"/>
      <c r="E38" s="853"/>
      <c r="F38" s="846"/>
      <c r="G38" s="846"/>
      <c r="H38" s="846"/>
      <c r="I38" s="846"/>
      <c r="J38" s="931">
        <v>0</v>
      </c>
    </row>
    <row r="39" spans="1:10" s="688" customFormat="1" ht="12.75" hidden="1" customHeight="1" thickBot="1">
      <c r="A39" s="930">
        <v>1115000</v>
      </c>
      <c r="B39" s="741" t="s">
        <v>615</v>
      </c>
      <c r="C39" s="742" t="s">
        <v>388</v>
      </c>
      <c r="D39" s="846"/>
      <c r="E39" s="853"/>
      <c r="F39" s="846"/>
      <c r="G39" s="846"/>
      <c r="H39" s="846"/>
      <c r="I39" s="846"/>
      <c r="J39" s="931">
        <v>0</v>
      </c>
    </row>
    <row r="40" spans="1:10" s="688" customFormat="1" ht="17.25" hidden="1" customHeight="1" thickBot="1">
      <c r="A40" s="930">
        <v>1116000</v>
      </c>
      <c r="B40" s="741" t="s">
        <v>1024</v>
      </c>
      <c r="C40" s="742" t="s">
        <v>389</v>
      </c>
      <c r="D40" s="846"/>
      <c r="E40" s="853"/>
      <c r="F40" s="846"/>
      <c r="G40" s="846"/>
      <c r="H40" s="846"/>
      <c r="I40" s="846"/>
      <c r="J40" s="931">
        <v>0</v>
      </c>
    </row>
    <row r="41" spans="1:10" s="688" customFormat="1" ht="17.25" hidden="1" customHeight="1" thickBot="1">
      <c r="A41" s="932">
        <v>1117000</v>
      </c>
      <c r="B41" s="745" t="s">
        <v>640</v>
      </c>
      <c r="C41" s="746" t="s">
        <v>20</v>
      </c>
      <c r="D41" s="847"/>
      <c r="E41" s="852"/>
      <c r="F41" s="847">
        <v>0</v>
      </c>
      <c r="G41" s="847">
        <v>0</v>
      </c>
      <c r="H41" s="847">
        <v>0</v>
      </c>
      <c r="I41" s="847">
        <v>0</v>
      </c>
      <c r="J41" s="931">
        <f>F41</f>
        <v>0</v>
      </c>
    </row>
    <row r="42" spans="1:10" s="688" customFormat="1" ht="29.25" thickBot="1">
      <c r="A42" s="933">
        <v>1120000</v>
      </c>
      <c r="B42" s="749" t="s">
        <v>21</v>
      </c>
      <c r="C42" s="728" t="s">
        <v>358</v>
      </c>
      <c r="D42" s="849">
        <f>D55+D69+D51+D131+D49</f>
        <v>36000</v>
      </c>
      <c r="E42" s="1123">
        <f>E55+E69</f>
        <v>0</v>
      </c>
      <c r="F42" s="849">
        <f>F43+F55+F66+F69+F51+F64+F131</f>
        <v>36000</v>
      </c>
      <c r="G42" s="849">
        <f>G43+G51+G55+G64+G66+G69</f>
        <v>6700</v>
      </c>
      <c r="H42" s="849">
        <f>H43+H51+H55+H64+H66+H69</f>
        <v>12300</v>
      </c>
      <c r="I42" s="849">
        <f>I43+I51+I55+I64+I66+I69</f>
        <v>18000</v>
      </c>
      <c r="J42" s="970">
        <f>F42</f>
        <v>36000</v>
      </c>
    </row>
    <row r="43" spans="1:10" s="688" customFormat="1" ht="25.5" customHeight="1">
      <c r="A43" s="928">
        <v>1121000</v>
      </c>
      <c r="B43" s="751" t="s">
        <v>22</v>
      </c>
      <c r="C43" s="752"/>
      <c r="D43" s="850"/>
      <c r="E43" s="862">
        <f>E49</f>
        <v>0</v>
      </c>
      <c r="F43" s="850">
        <f>SUM(F44:F49)</f>
        <v>0</v>
      </c>
      <c r="G43" s="850">
        <f>SUM(G44:G49)</f>
        <v>0</v>
      </c>
      <c r="H43" s="850">
        <f>SUM(H44:H49)</f>
        <v>0</v>
      </c>
      <c r="I43" s="850">
        <f>SUM(I44:I49)</f>
        <v>0</v>
      </c>
      <c r="J43" s="970">
        <f>SUM(J44:J49)</f>
        <v>0</v>
      </c>
    </row>
    <row r="44" spans="1:10" s="688" customFormat="1" ht="25.5" hidden="1">
      <c r="A44" s="930">
        <v>1121100</v>
      </c>
      <c r="B44" s="753" t="s">
        <v>380</v>
      </c>
      <c r="C44" s="742" t="s">
        <v>381</v>
      </c>
      <c r="D44" s="860"/>
      <c r="E44" s="861"/>
      <c r="F44" s="860"/>
      <c r="G44" s="860"/>
      <c r="H44" s="860"/>
      <c r="I44" s="860"/>
      <c r="J44" s="970">
        <v>0</v>
      </c>
    </row>
    <row r="45" spans="1:10" s="688" customFormat="1" hidden="1">
      <c r="A45" s="930">
        <v>1121200</v>
      </c>
      <c r="B45" s="754" t="s">
        <v>1663</v>
      </c>
      <c r="C45" s="742" t="s">
        <v>383</v>
      </c>
      <c r="D45" s="860"/>
      <c r="E45" s="861"/>
      <c r="F45" s="860">
        <v>0</v>
      </c>
      <c r="G45" s="860">
        <v>0</v>
      </c>
      <c r="H45" s="860">
        <v>0</v>
      </c>
      <c r="I45" s="860">
        <v>0</v>
      </c>
      <c r="J45" s="970">
        <f>F45</f>
        <v>0</v>
      </c>
    </row>
    <row r="46" spans="1:10" s="688" customFormat="1" hidden="1">
      <c r="A46" s="930">
        <v>1121300</v>
      </c>
      <c r="B46" s="753" t="s">
        <v>769</v>
      </c>
      <c r="C46" s="742" t="s">
        <v>384</v>
      </c>
      <c r="D46" s="860"/>
      <c r="E46" s="861"/>
      <c r="F46" s="860">
        <v>0</v>
      </c>
      <c r="G46" s="860">
        <v>0</v>
      </c>
      <c r="H46" s="860">
        <v>0</v>
      </c>
      <c r="I46" s="860">
        <v>0</v>
      </c>
      <c r="J46" s="970">
        <f>F46</f>
        <v>0</v>
      </c>
    </row>
    <row r="47" spans="1:10" s="688" customFormat="1" hidden="1">
      <c r="A47" s="930">
        <v>1121400</v>
      </c>
      <c r="B47" s="753" t="s">
        <v>770</v>
      </c>
      <c r="C47" s="742" t="s">
        <v>385</v>
      </c>
      <c r="D47" s="860"/>
      <c r="E47" s="861"/>
      <c r="F47" s="860">
        <v>0</v>
      </c>
      <c r="G47" s="860">
        <v>0</v>
      </c>
      <c r="H47" s="860">
        <v>0</v>
      </c>
      <c r="I47" s="860">
        <v>0</v>
      </c>
      <c r="J47" s="970">
        <f>F47</f>
        <v>0</v>
      </c>
    </row>
    <row r="48" spans="1:10" s="688" customFormat="1" ht="9" hidden="1" customHeight="1">
      <c r="A48" s="930">
        <v>1121500</v>
      </c>
      <c r="B48" s="753" t="s">
        <v>69</v>
      </c>
      <c r="C48" s="742" t="s">
        <v>386</v>
      </c>
      <c r="D48" s="860"/>
      <c r="E48" s="861"/>
      <c r="F48" s="850"/>
      <c r="G48" s="850"/>
      <c r="H48" s="850"/>
      <c r="I48" s="850"/>
      <c r="J48" s="970">
        <v>0</v>
      </c>
    </row>
    <row r="49" spans="1:12" s="688" customFormat="1" ht="0.75" customHeight="1">
      <c r="A49" s="930">
        <v>1121600</v>
      </c>
      <c r="B49" s="753" t="s">
        <v>70</v>
      </c>
      <c r="C49" s="742" t="s">
        <v>387</v>
      </c>
      <c r="D49" s="860">
        <v>0</v>
      </c>
      <c r="E49" s="861">
        <v>0</v>
      </c>
      <c r="F49" s="860">
        <f>D49+E49</f>
        <v>0</v>
      </c>
      <c r="G49" s="860">
        <v>0</v>
      </c>
      <c r="H49" s="860">
        <v>0</v>
      </c>
      <c r="I49" s="860">
        <v>0</v>
      </c>
      <c r="J49" s="970">
        <f>F49</f>
        <v>0</v>
      </c>
    </row>
    <row r="50" spans="1:12" s="688" customFormat="1" ht="26.25" hidden="1" customHeight="1" thickBot="1">
      <c r="A50" s="934">
        <v>1121700</v>
      </c>
      <c r="B50" s="757" t="s">
        <v>71</v>
      </c>
      <c r="C50" s="746" t="s">
        <v>766</v>
      </c>
      <c r="D50" s="855"/>
      <c r="E50" s="856"/>
      <c r="F50" s="855"/>
      <c r="G50" s="855"/>
      <c r="H50" s="855"/>
      <c r="I50" s="855"/>
      <c r="J50" s="970">
        <v>0</v>
      </c>
    </row>
    <row r="51" spans="1:12" s="688" customFormat="1" ht="25.5" hidden="1" customHeight="1">
      <c r="A51" s="928">
        <v>1122000</v>
      </c>
      <c r="B51" s="758" t="s">
        <v>767</v>
      </c>
      <c r="C51" s="734" t="s">
        <v>358</v>
      </c>
      <c r="D51" s="858">
        <f>D52</f>
        <v>0</v>
      </c>
      <c r="E51" s="859"/>
      <c r="F51" s="858">
        <f>F52</f>
        <v>0</v>
      </c>
      <c r="G51" s="858">
        <f>G52</f>
        <v>0</v>
      </c>
      <c r="H51" s="858">
        <f>H52</f>
        <v>0</v>
      </c>
      <c r="I51" s="858">
        <f>I52</f>
        <v>0</v>
      </c>
      <c r="J51" s="970">
        <f>J52</f>
        <v>0</v>
      </c>
    </row>
    <row r="52" spans="1:12" s="688" customFormat="1" ht="18" hidden="1" customHeight="1">
      <c r="A52" s="935">
        <v>1122100</v>
      </c>
      <c r="B52" s="753" t="s">
        <v>72</v>
      </c>
      <c r="C52" s="738" t="s">
        <v>768</v>
      </c>
      <c r="D52" s="860">
        <v>0</v>
      </c>
      <c r="E52" s="861">
        <v>0</v>
      </c>
      <c r="F52" s="860">
        <f>D52+E52</f>
        <v>0</v>
      </c>
      <c r="G52" s="860">
        <v>0</v>
      </c>
      <c r="H52" s="860">
        <v>0</v>
      </c>
      <c r="I52" s="860">
        <v>0</v>
      </c>
      <c r="J52" s="970">
        <f>F52</f>
        <v>0</v>
      </c>
    </row>
    <row r="53" spans="1:12" s="688" customFormat="1" ht="21.75" hidden="1" customHeight="1">
      <c r="A53" s="935">
        <v>1122200</v>
      </c>
      <c r="B53" s="753" t="s">
        <v>487</v>
      </c>
      <c r="C53" s="742" t="s">
        <v>1021</v>
      </c>
      <c r="D53" s="860"/>
      <c r="E53" s="861"/>
      <c r="F53" s="860"/>
      <c r="G53" s="860"/>
      <c r="H53" s="860"/>
      <c r="I53" s="860"/>
      <c r="J53" s="970">
        <v>0</v>
      </c>
    </row>
    <row r="54" spans="1:12" s="688" customFormat="1" ht="13.5" hidden="1" thickBot="1">
      <c r="A54" s="933">
        <v>1122300</v>
      </c>
      <c r="B54" s="757" t="s">
        <v>148</v>
      </c>
      <c r="C54" s="746" t="s">
        <v>1022</v>
      </c>
      <c r="D54" s="855"/>
      <c r="E54" s="856"/>
      <c r="F54" s="855"/>
      <c r="G54" s="855"/>
      <c r="H54" s="855"/>
      <c r="I54" s="855"/>
      <c r="J54" s="970">
        <v>0</v>
      </c>
    </row>
    <row r="55" spans="1:12" s="688" customFormat="1" ht="28.5">
      <c r="A55" s="928">
        <v>1123000</v>
      </c>
      <c r="B55" s="758" t="s">
        <v>56</v>
      </c>
      <c r="C55" s="734" t="s">
        <v>358</v>
      </c>
      <c r="D55" s="858">
        <f>D63</f>
        <v>18000</v>
      </c>
      <c r="E55" s="859">
        <f>E63</f>
        <v>0</v>
      </c>
      <c r="F55" s="858">
        <f>SUM(F56:F63)</f>
        <v>18000</v>
      </c>
      <c r="G55" s="858">
        <f>SUM(G56:G63)</f>
        <v>3000</v>
      </c>
      <c r="H55" s="858">
        <f>SUM(H56:H63)</f>
        <v>6000</v>
      </c>
      <c r="I55" s="858">
        <f>SUM(I56:I63)</f>
        <v>8000</v>
      </c>
      <c r="J55" s="970">
        <f>F55</f>
        <v>18000</v>
      </c>
    </row>
    <row r="56" spans="1:12" s="688" customFormat="1" hidden="1">
      <c r="A56" s="935">
        <v>1123100</v>
      </c>
      <c r="B56" s="753" t="s">
        <v>149</v>
      </c>
      <c r="C56" s="738" t="s">
        <v>365</v>
      </c>
      <c r="D56" s="860"/>
      <c r="E56" s="861"/>
      <c r="F56" s="860"/>
      <c r="G56" s="860"/>
      <c r="H56" s="860"/>
      <c r="I56" s="860"/>
      <c r="J56" s="970">
        <f>F56</f>
        <v>0</v>
      </c>
    </row>
    <row r="57" spans="1:12" s="688" customFormat="1" hidden="1">
      <c r="A57" s="935">
        <v>1123200</v>
      </c>
      <c r="B57" s="753" t="s">
        <v>150</v>
      </c>
      <c r="C57" s="742" t="s">
        <v>366</v>
      </c>
      <c r="D57" s="860"/>
      <c r="E57" s="861"/>
      <c r="F57" s="860">
        <v>0</v>
      </c>
      <c r="G57" s="860">
        <v>0</v>
      </c>
      <c r="H57" s="860">
        <v>0</v>
      </c>
      <c r="I57" s="860">
        <v>0</v>
      </c>
      <c r="J57" s="970">
        <f>F57</f>
        <v>0</v>
      </c>
    </row>
    <row r="58" spans="1:12" s="688" customFormat="1" ht="25.5" hidden="1">
      <c r="A58" s="935">
        <v>1123300</v>
      </c>
      <c r="B58" s="753" t="s">
        <v>151</v>
      </c>
      <c r="C58" s="742" t="s">
        <v>367</v>
      </c>
      <c r="D58" s="860"/>
      <c r="E58" s="861"/>
      <c r="F58" s="860"/>
      <c r="G58" s="860"/>
      <c r="H58" s="860"/>
      <c r="I58" s="860"/>
      <c r="J58" s="970"/>
    </row>
    <row r="59" spans="1:12" s="688" customFormat="1" ht="14.25" hidden="1" customHeight="1">
      <c r="A59" s="935">
        <v>1123400</v>
      </c>
      <c r="B59" s="753" t="s">
        <v>556</v>
      </c>
      <c r="C59" s="742" t="s">
        <v>368</v>
      </c>
      <c r="D59" s="860"/>
      <c r="E59" s="861"/>
      <c r="F59" s="860">
        <v>0</v>
      </c>
      <c r="G59" s="860">
        <v>0</v>
      </c>
      <c r="H59" s="860">
        <v>0</v>
      </c>
      <c r="I59" s="860">
        <v>0</v>
      </c>
      <c r="J59" s="970">
        <f t="shared" ref="J59:J65" si="0">F59</f>
        <v>0</v>
      </c>
    </row>
    <row r="60" spans="1:12" s="688" customFormat="1" hidden="1">
      <c r="A60" s="935">
        <v>1123500</v>
      </c>
      <c r="B60" s="761" t="s">
        <v>557</v>
      </c>
      <c r="C60" s="762">
        <v>423500</v>
      </c>
      <c r="D60" s="860"/>
      <c r="E60" s="861"/>
      <c r="F60" s="860"/>
      <c r="G60" s="860"/>
      <c r="H60" s="860"/>
      <c r="I60" s="860"/>
      <c r="J60" s="970">
        <f t="shared" si="0"/>
        <v>0</v>
      </c>
    </row>
    <row r="61" spans="1:12" s="688" customFormat="1" ht="16.5" hidden="1" customHeight="1">
      <c r="A61" s="935">
        <v>1123600</v>
      </c>
      <c r="B61" s="753" t="s">
        <v>186</v>
      </c>
      <c r="C61" s="742" t="s">
        <v>369</v>
      </c>
      <c r="D61" s="860"/>
      <c r="E61" s="861"/>
      <c r="F61" s="860"/>
      <c r="G61" s="860"/>
      <c r="H61" s="860"/>
      <c r="I61" s="860"/>
      <c r="J61" s="970">
        <f t="shared" si="0"/>
        <v>0</v>
      </c>
    </row>
    <row r="62" spans="1:12" s="688" customFormat="1" hidden="1">
      <c r="A62" s="935">
        <v>1123700</v>
      </c>
      <c r="B62" s="753" t="s">
        <v>187</v>
      </c>
      <c r="C62" s="742" t="s">
        <v>370</v>
      </c>
      <c r="D62" s="860"/>
      <c r="E62" s="861"/>
      <c r="F62" s="860">
        <v>0</v>
      </c>
      <c r="G62" s="860">
        <v>0</v>
      </c>
      <c r="H62" s="860">
        <v>0</v>
      </c>
      <c r="I62" s="860">
        <v>0</v>
      </c>
      <c r="J62" s="970">
        <f t="shared" si="0"/>
        <v>0</v>
      </c>
    </row>
    <row r="63" spans="1:12" s="688" customFormat="1" ht="24" customHeight="1" thickBot="1">
      <c r="A63" s="933">
        <v>1123800</v>
      </c>
      <c r="B63" s="757" t="s">
        <v>188</v>
      </c>
      <c r="C63" s="746" t="s">
        <v>371</v>
      </c>
      <c r="D63" s="855">
        <v>18000</v>
      </c>
      <c r="E63" s="856">
        <v>0</v>
      </c>
      <c r="F63" s="855">
        <f>D63+E63</f>
        <v>18000</v>
      </c>
      <c r="G63" s="855">
        <v>3000</v>
      </c>
      <c r="H63" s="856">
        <v>6000</v>
      </c>
      <c r="I63" s="855">
        <v>8000</v>
      </c>
      <c r="J63" s="860">
        <f t="shared" si="0"/>
        <v>18000</v>
      </c>
      <c r="K63" s="1001"/>
      <c r="L63" s="1001"/>
    </row>
    <row r="64" spans="1:12" s="688" customFormat="1" ht="28.5" hidden="1">
      <c r="A64" s="928">
        <v>1124000</v>
      </c>
      <c r="B64" s="758" t="s">
        <v>213</v>
      </c>
      <c r="C64" s="734" t="s">
        <v>358</v>
      </c>
      <c r="D64" s="858"/>
      <c r="E64" s="859"/>
      <c r="F64" s="858">
        <f>F65</f>
        <v>0</v>
      </c>
      <c r="G64" s="858">
        <f>G65</f>
        <v>0</v>
      </c>
      <c r="H64" s="858">
        <f>H65</f>
        <v>0</v>
      </c>
      <c r="I64" s="858">
        <f>I65</f>
        <v>0</v>
      </c>
      <c r="J64" s="970">
        <f t="shared" si="0"/>
        <v>0</v>
      </c>
    </row>
    <row r="65" spans="1:11" s="688" customFormat="1" ht="13.5" hidden="1" thickBot="1">
      <c r="A65" s="933">
        <v>1124100</v>
      </c>
      <c r="B65" s="757" t="s">
        <v>189</v>
      </c>
      <c r="C65" s="746" t="s">
        <v>214</v>
      </c>
      <c r="D65" s="855"/>
      <c r="E65" s="856"/>
      <c r="F65" s="855">
        <v>0</v>
      </c>
      <c r="G65" s="855">
        <v>0</v>
      </c>
      <c r="H65" s="855">
        <v>0</v>
      </c>
      <c r="I65" s="855">
        <v>0</v>
      </c>
      <c r="J65" s="970">
        <f t="shared" si="0"/>
        <v>0</v>
      </c>
    </row>
    <row r="66" spans="1:11" s="688" customFormat="1" ht="28.5" hidden="1">
      <c r="A66" s="928">
        <v>1125000</v>
      </c>
      <c r="B66" s="758" t="s">
        <v>918</v>
      </c>
      <c r="C66" s="734" t="s">
        <v>358</v>
      </c>
      <c r="D66" s="858"/>
      <c r="E66" s="859"/>
      <c r="F66" s="858">
        <f>F67+F68</f>
        <v>0</v>
      </c>
      <c r="G66" s="858">
        <f>G67+G68</f>
        <v>0</v>
      </c>
      <c r="H66" s="858">
        <f>H67+H68</f>
        <v>0</v>
      </c>
      <c r="I66" s="858">
        <f>I67+I68</f>
        <v>0</v>
      </c>
      <c r="J66" s="970">
        <f>J67+J68</f>
        <v>0</v>
      </c>
    </row>
    <row r="67" spans="1:11" s="688" customFormat="1" ht="25.5" hidden="1">
      <c r="A67" s="935">
        <v>1125100</v>
      </c>
      <c r="B67" s="753" t="s">
        <v>190</v>
      </c>
      <c r="C67" s="738" t="s">
        <v>919</v>
      </c>
      <c r="D67" s="860"/>
      <c r="E67" s="861"/>
      <c r="F67" s="860"/>
      <c r="G67" s="860"/>
      <c r="H67" s="860"/>
      <c r="I67" s="860"/>
      <c r="J67" s="970">
        <f t="shared" ref="J67:J73" si="1">F67</f>
        <v>0</v>
      </c>
    </row>
    <row r="68" spans="1:11" s="688" customFormat="1" ht="26.25" hidden="1" thickBot="1">
      <c r="A68" s="933">
        <v>1125200</v>
      </c>
      <c r="B68" s="757" t="s">
        <v>703</v>
      </c>
      <c r="C68" s="746" t="s">
        <v>1031</v>
      </c>
      <c r="D68" s="855"/>
      <c r="E68" s="856"/>
      <c r="F68" s="855">
        <v>0</v>
      </c>
      <c r="G68" s="855">
        <v>0</v>
      </c>
      <c r="H68" s="855">
        <v>0</v>
      </c>
      <c r="I68" s="855">
        <v>0</v>
      </c>
      <c r="J68" s="970">
        <f t="shared" si="1"/>
        <v>0</v>
      </c>
    </row>
    <row r="69" spans="1:11" s="688" customFormat="1" ht="19.5" customHeight="1">
      <c r="A69" s="928">
        <v>1126000</v>
      </c>
      <c r="B69" s="758" t="s">
        <v>1032</v>
      </c>
      <c r="C69" s="734" t="s">
        <v>358</v>
      </c>
      <c r="D69" s="858">
        <f>SUM(D70:D77)</f>
        <v>17700</v>
      </c>
      <c r="E69" s="859">
        <f>E77+E76</f>
        <v>0</v>
      </c>
      <c r="F69" s="858">
        <f>SUM(F70:F77)</f>
        <v>17700</v>
      </c>
      <c r="G69" s="858">
        <f>SUM(G70:G77)</f>
        <v>3700</v>
      </c>
      <c r="H69" s="858">
        <f>SUM(H70:H77)</f>
        <v>6300</v>
      </c>
      <c r="I69" s="858">
        <f>SUM(I70:I77)</f>
        <v>10000</v>
      </c>
      <c r="J69" s="970">
        <f t="shared" si="1"/>
        <v>17700</v>
      </c>
    </row>
    <row r="70" spans="1:11" s="688" customFormat="1" ht="21.75" customHeight="1">
      <c r="A70" s="928">
        <v>1126100</v>
      </c>
      <c r="B70" s="753" t="s">
        <v>983</v>
      </c>
      <c r="C70" s="738" t="s">
        <v>1033</v>
      </c>
      <c r="D70" s="860">
        <v>700</v>
      </c>
      <c r="E70" s="861">
        <v>0</v>
      </c>
      <c r="F70" s="860">
        <f>D70+E70</f>
        <v>700</v>
      </c>
      <c r="G70" s="860">
        <v>200</v>
      </c>
      <c r="H70" s="860">
        <v>300</v>
      </c>
      <c r="I70" s="860">
        <v>500</v>
      </c>
      <c r="J70" s="970">
        <f t="shared" si="1"/>
        <v>700</v>
      </c>
    </row>
    <row r="71" spans="1:11" s="688" customFormat="1" hidden="1">
      <c r="A71" s="928">
        <v>1126200</v>
      </c>
      <c r="B71" s="753" t="s">
        <v>984</v>
      </c>
      <c r="C71" s="742" t="s">
        <v>1034</v>
      </c>
      <c r="D71" s="860"/>
      <c r="E71" s="861"/>
      <c r="F71" s="860"/>
      <c r="G71" s="860"/>
      <c r="H71" s="860"/>
      <c r="I71" s="860"/>
      <c r="J71" s="970">
        <f t="shared" si="1"/>
        <v>0</v>
      </c>
    </row>
    <row r="72" spans="1:11" s="688" customFormat="1" ht="0.75" hidden="1" customHeight="1">
      <c r="A72" s="928">
        <v>1126300</v>
      </c>
      <c r="B72" s="753" t="s">
        <v>390</v>
      </c>
      <c r="C72" s="742" t="s">
        <v>391</v>
      </c>
      <c r="D72" s="860"/>
      <c r="E72" s="861"/>
      <c r="F72" s="860"/>
      <c r="G72" s="860"/>
      <c r="H72" s="860"/>
      <c r="I72" s="860"/>
      <c r="J72" s="970">
        <f t="shared" si="1"/>
        <v>0</v>
      </c>
    </row>
    <row r="73" spans="1:11" s="688" customFormat="1" hidden="1">
      <c r="A73" s="930">
        <v>1126400</v>
      </c>
      <c r="B73" s="763" t="s">
        <v>985</v>
      </c>
      <c r="C73" s="742" t="s">
        <v>392</v>
      </c>
      <c r="D73" s="860">
        <v>0</v>
      </c>
      <c r="E73" s="861">
        <v>0</v>
      </c>
      <c r="F73" s="860">
        <f>D73+E73</f>
        <v>0</v>
      </c>
      <c r="G73" s="860">
        <v>0</v>
      </c>
      <c r="H73" s="860">
        <v>0</v>
      </c>
      <c r="I73" s="861">
        <v>0</v>
      </c>
      <c r="J73" s="970">
        <f t="shared" si="1"/>
        <v>0</v>
      </c>
    </row>
    <row r="74" spans="1:11" s="688" customFormat="1" ht="25.5" hidden="1">
      <c r="A74" s="932">
        <v>1126500</v>
      </c>
      <c r="B74" s="764" t="s">
        <v>943</v>
      </c>
      <c r="C74" s="742" t="s">
        <v>393</v>
      </c>
      <c r="D74" s="860"/>
      <c r="E74" s="861"/>
      <c r="F74" s="860"/>
      <c r="G74" s="860"/>
      <c r="H74" s="860"/>
      <c r="I74" s="860"/>
      <c r="J74" s="970">
        <v>0</v>
      </c>
      <c r="K74" s="688">
        <v>0</v>
      </c>
    </row>
    <row r="75" spans="1:11" s="688" customFormat="1" hidden="1">
      <c r="A75" s="930">
        <v>1126600</v>
      </c>
      <c r="B75" s="763" t="s">
        <v>229</v>
      </c>
      <c r="C75" s="742" t="s">
        <v>394</v>
      </c>
      <c r="D75" s="860"/>
      <c r="E75" s="861"/>
      <c r="F75" s="860"/>
      <c r="G75" s="860"/>
      <c r="H75" s="860"/>
      <c r="I75" s="860"/>
      <c r="J75" s="970">
        <f>F75</f>
        <v>0</v>
      </c>
    </row>
    <row r="76" spans="1:11" s="688" customFormat="1" ht="25.5" customHeight="1">
      <c r="A76" s="930">
        <v>1126700</v>
      </c>
      <c r="B76" s="763" t="s">
        <v>230</v>
      </c>
      <c r="C76" s="742" t="s">
        <v>395</v>
      </c>
      <c r="D76" s="860">
        <v>5000</v>
      </c>
      <c r="E76" s="861">
        <v>0</v>
      </c>
      <c r="F76" s="860">
        <f>D76+E76</f>
        <v>5000</v>
      </c>
      <c r="G76" s="860">
        <v>1000</v>
      </c>
      <c r="H76" s="860">
        <v>2000</v>
      </c>
      <c r="I76" s="860">
        <v>3500</v>
      </c>
      <c r="J76" s="970">
        <f>F76</f>
        <v>5000</v>
      </c>
    </row>
    <row r="77" spans="1:11" s="688" customFormat="1" ht="27" customHeight="1" thickBot="1">
      <c r="A77" s="934">
        <v>1126800</v>
      </c>
      <c r="B77" s="765" t="s">
        <v>480</v>
      </c>
      <c r="C77" s="746" t="s">
        <v>396</v>
      </c>
      <c r="D77" s="855">
        <v>12000</v>
      </c>
      <c r="E77" s="856">
        <v>0</v>
      </c>
      <c r="F77" s="855">
        <f>D77+E77</f>
        <v>12000</v>
      </c>
      <c r="G77" s="855">
        <v>2500</v>
      </c>
      <c r="H77" s="855">
        <v>4000</v>
      </c>
      <c r="I77" s="855">
        <v>6000</v>
      </c>
      <c r="J77" s="970">
        <f>F77</f>
        <v>12000</v>
      </c>
    </row>
    <row r="78" spans="1:11" s="688" customFormat="1" ht="14.25">
      <c r="A78" s="936">
        <v>1130000</v>
      </c>
      <c r="B78" s="767" t="s">
        <v>294</v>
      </c>
      <c r="C78" s="734" t="s">
        <v>358</v>
      </c>
      <c r="D78" s="858"/>
      <c r="E78" s="859"/>
      <c r="F78" s="858">
        <v>0</v>
      </c>
      <c r="G78" s="858">
        <v>0</v>
      </c>
      <c r="H78" s="858">
        <v>0</v>
      </c>
      <c r="I78" s="858">
        <v>0</v>
      </c>
      <c r="J78" s="860">
        <v>0</v>
      </c>
    </row>
    <row r="79" spans="1:11" s="688" customFormat="1" hidden="1">
      <c r="A79" s="936">
        <v>1130100</v>
      </c>
      <c r="B79" s="763" t="s">
        <v>481</v>
      </c>
      <c r="C79" s="738" t="s">
        <v>295</v>
      </c>
      <c r="D79" s="860"/>
      <c r="E79" s="861"/>
      <c r="F79" s="860"/>
      <c r="G79" s="860"/>
      <c r="H79" s="860"/>
      <c r="I79" s="860"/>
      <c r="J79" s="970">
        <v>0</v>
      </c>
    </row>
    <row r="80" spans="1:11" s="688" customFormat="1" hidden="1">
      <c r="A80" s="936">
        <v>1130200</v>
      </c>
      <c r="B80" s="763" t="s">
        <v>482</v>
      </c>
      <c r="C80" s="742" t="s">
        <v>296</v>
      </c>
      <c r="D80" s="860"/>
      <c r="E80" s="861"/>
      <c r="F80" s="860"/>
      <c r="G80" s="860"/>
      <c r="H80" s="860"/>
      <c r="I80" s="860"/>
      <c r="J80" s="970">
        <v>0</v>
      </c>
    </row>
    <row r="81" spans="1:10" s="688" customFormat="1" hidden="1">
      <c r="A81" s="936">
        <v>1130300</v>
      </c>
      <c r="B81" s="763" t="s">
        <v>483</v>
      </c>
      <c r="C81" s="742" t="s">
        <v>297</v>
      </c>
      <c r="D81" s="860"/>
      <c r="E81" s="861"/>
      <c r="F81" s="860"/>
      <c r="G81" s="860"/>
      <c r="H81" s="860"/>
      <c r="I81" s="860"/>
      <c r="J81" s="970">
        <v>0</v>
      </c>
    </row>
    <row r="82" spans="1:10" s="688" customFormat="1" hidden="1">
      <c r="A82" s="936">
        <v>1130400</v>
      </c>
      <c r="B82" s="768" t="s">
        <v>484</v>
      </c>
      <c r="C82" s="769" t="s">
        <v>298</v>
      </c>
      <c r="D82" s="850"/>
      <c r="E82" s="862"/>
      <c r="F82" s="850"/>
      <c r="G82" s="850"/>
      <c r="H82" s="850"/>
      <c r="I82" s="850"/>
      <c r="J82" s="970">
        <v>0</v>
      </c>
    </row>
    <row r="83" spans="1:10" s="688" customFormat="1" ht="14.25" hidden="1">
      <c r="A83" s="930">
        <v>1131000</v>
      </c>
      <c r="B83" s="770" t="s">
        <v>299</v>
      </c>
      <c r="C83" s="771" t="s">
        <v>358</v>
      </c>
      <c r="D83" s="860"/>
      <c r="E83" s="861"/>
      <c r="F83" s="860"/>
      <c r="G83" s="860"/>
      <c r="H83" s="860"/>
      <c r="I83" s="860"/>
      <c r="J83" s="970">
        <v>0</v>
      </c>
    </row>
    <row r="84" spans="1:10" s="688" customFormat="1" ht="25.5" hidden="1">
      <c r="A84" s="930">
        <v>1131100</v>
      </c>
      <c r="B84" s="763" t="s">
        <v>588</v>
      </c>
      <c r="C84" s="738" t="s">
        <v>300</v>
      </c>
      <c r="D84" s="860"/>
      <c r="E84" s="861"/>
      <c r="F84" s="860"/>
      <c r="G84" s="860"/>
      <c r="H84" s="860"/>
      <c r="I84" s="860"/>
      <c r="J84" s="970">
        <v>0</v>
      </c>
    </row>
    <row r="85" spans="1:10" s="688" customFormat="1" hidden="1">
      <c r="A85" s="930">
        <v>1131200</v>
      </c>
      <c r="B85" s="763" t="s">
        <v>589</v>
      </c>
      <c r="C85" s="742" t="s">
        <v>301</v>
      </c>
      <c r="D85" s="860"/>
      <c r="E85" s="861"/>
      <c r="F85" s="860"/>
      <c r="G85" s="860"/>
      <c r="H85" s="860"/>
      <c r="I85" s="860"/>
      <c r="J85" s="970">
        <v>0</v>
      </c>
    </row>
    <row r="86" spans="1:10" s="688" customFormat="1" ht="12" hidden="1" customHeight="1" thickBot="1">
      <c r="A86" s="930">
        <v>1131300</v>
      </c>
      <c r="B86" s="765" t="s">
        <v>590</v>
      </c>
      <c r="C86" s="746" t="s">
        <v>302</v>
      </c>
      <c r="D86" s="855"/>
      <c r="E86" s="856"/>
      <c r="F86" s="855"/>
      <c r="G86" s="855"/>
      <c r="H86" s="855"/>
      <c r="I86" s="855"/>
      <c r="J86" s="970">
        <v>0</v>
      </c>
    </row>
    <row r="87" spans="1:10" s="688" customFormat="1" ht="14.25" hidden="1">
      <c r="A87" s="937">
        <v>1140000</v>
      </c>
      <c r="B87" s="767" t="s">
        <v>303</v>
      </c>
      <c r="C87" s="734" t="s">
        <v>358</v>
      </c>
      <c r="D87" s="858"/>
      <c r="E87" s="859"/>
      <c r="F87" s="858">
        <v>0</v>
      </c>
      <c r="G87" s="858">
        <v>0</v>
      </c>
      <c r="H87" s="858">
        <v>0</v>
      </c>
      <c r="I87" s="858">
        <v>0</v>
      </c>
      <c r="J87" s="970">
        <v>0</v>
      </c>
    </row>
    <row r="88" spans="1:10" s="688" customFormat="1" ht="25.5" hidden="1">
      <c r="A88" s="937">
        <v>1141000</v>
      </c>
      <c r="B88" s="763" t="s">
        <v>304</v>
      </c>
      <c r="C88" s="738" t="s">
        <v>1003</v>
      </c>
      <c r="D88" s="860"/>
      <c r="E88" s="861"/>
      <c r="F88" s="860"/>
      <c r="G88" s="860"/>
      <c r="H88" s="860"/>
      <c r="I88" s="860"/>
      <c r="J88" s="970">
        <v>0</v>
      </c>
    </row>
    <row r="89" spans="1:10" s="688" customFormat="1" ht="25.5" hidden="1">
      <c r="A89" s="937">
        <v>1142000</v>
      </c>
      <c r="B89" s="763" t="s">
        <v>42</v>
      </c>
      <c r="C89" s="742" t="s">
        <v>43</v>
      </c>
      <c r="D89" s="860"/>
      <c r="E89" s="861"/>
      <c r="F89" s="860"/>
      <c r="G89" s="860"/>
      <c r="H89" s="860"/>
      <c r="I89" s="860"/>
      <c r="J89" s="970">
        <v>0</v>
      </c>
    </row>
    <row r="90" spans="1:10" s="688" customFormat="1" ht="25.5" hidden="1">
      <c r="A90" s="937">
        <v>1143000</v>
      </c>
      <c r="B90" s="763" t="s">
        <v>44</v>
      </c>
      <c r="C90" s="742" t="s">
        <v>45</v>
      </c>
      <c r="D90" s="860"/>
      <c r="E90" s="861"/>
      <c r="F90" s="860"/>
      <c r="G90" s="860"/>
      <c r="H90" s="860"/>
      <c r="I90" s="860"/>
      <c r="J90" s="970">
        <v>0</v>
      </c>
    </row>
    <row r="91" spans="1:10" s="688" customFormat="1" ht="26.25" hidden="1" thickBot="1">
      <c r="A91" s="933">
        <v>1144000</v>
      </c>
      <c r="B91" s="765" t="s">
        <v>46</v>
      </c>
      <c r="C91" s="746" t="s">
        <v>439</v>
      </c>
      <c r="D91" s="855"/>
      <c r="E91" s="856"/>
      <c r="F91" s="855"/>
      <c r="G91" s="855"/>
      <c r="H91" s="855"/>
      <c r="I91" s="855"/>
      <c r="J91" s="970">
        <v>0</v>
      </c>
    </row>
    <row r="92" spans="1:10" s="688" customFormat="1" ht="14.25" hidden="1">
      <c r="A92" s="938">
        <v>1150000</v>
      </c>
      <c r="B92" s="939" t="s">
        <v>730</v>
      </c>
      <c r="C92" s="734" t="s">
        <v>358</v>
      </c>
      <c r="D92" s="858"/>
      <c r="E92" s="859"/>
      <c r="F92" s="858">
        <v>0</v>
      </c>
      <c r="G92" s="858">
        <v>0</v>
      </c>
      <c r="H92" s="858">
        <v>0</v>
      </c>
      <c r="I92" s="858">
        <v>0</v>
      </c>
      <c r="J92" s="970">
        <v>0</v>
      </c>
    </row>
    <row r="93" spans="1:10" s="688" customFormat="1" ht="25.5" hidden="1">
      <c r="A93" s="940">
        <v>1151000</v>
      </c>
      <c r="B93" s="941" t="s">
        <v>681</v>
      </c>
      <c r="C93" s="734" t="s">
        <v>358</v>
      </c>
      <c r="D93" s="863"/>
      <c r="E93" s="864"/>
      <c r="F93" s="863">
        <v>0</v>
      </c>
      <c r="G93" s="863">
        <v>0</v>
      </c>
      <c r="H93" s="863">
        <v>0</v>
      </c>
      <c r="I93" s="863">
        <v>0</v>
      </c>
      <c r="J93" s="970">
        <v>0</v>
      </c>
    </row>
    <row r="94" spans="1:10" s="688" customFormat="1" ht="25.5" hidden="1">
      <c r="A94" s="940">
        <v>1151100</v>
      </c>
      <c r="B94" s="943" t="s">
        <v>265</v>
      </c>
      <c r="C94" s="944">
        <v>461100</v>
      </c>
      <c r="D94" s="863"/>
      <c r="E94" s="864"/>
      <c r="F94" s="863"/>
      <c r="G94" s="863"/>
      <c r="H94" s="863"/>
      <c r="I94" s="863"/>
      <c r="J94" s="970">
        <v>0</v>
      </c>
    </row>
    <row r="95" spans="1:10" s="688" customFormat="1" ht="25.5" hidden="1">
      <c r="A95" s="940">
        <v>1151200</v>
      </c>
      <c r="B95" s="943" t="s">
        <v>637</v>
      </c>
      <c r="C95" s="944">
        <v>461200</v>
      </c>
      <c r="D95" s="863"/>
      <c r="E95" s="864"/>
      <c r="F95" s="863"/>
      <c r="G95" s="863"/>
      <c r="H95" s="863"/>
      <c r="I95" s="863"/>
      <c r="J95" s="970">
        <v>0</v>
      </c>
    </row>
    <row r="96" spans="1:10" s="688" customFormat="1" ht="25.5" hidden="1">
      <c r="A96" s="940">
        <v>1152000</v>
      </c>
      <c r="B96" s="945" t="s">
        <v>518</v>
      </c>
      <c r="C96" s="946" t="s">
        <v>358</v>
      </c>
      <c r="D96" s="947"/>
      <c r="E96" s="1124"/>
      <c r="F96" s="947">
        <v>0</v>
      </c>
      <c r="G96" s="947">
        <v>0</v>
      </c>
      <c r="H96" s="947">
        <v>0</v>
      </c>
      <c r="I96" s="947">
        <v>0</v>
      </c>
      <c r="J96" s="970">
        <v>0</v>
      </c>
    </row>
    <row r="97" spans="1:10" s="688" customFormat="1" ht="25.5" hidden="1">
      <c r="A97" s="940">
        <v>1152100</v>
      </c>
      <c r="B97" s="948" t="s">
        <v>541</v>
      </c>
      <c r="C97" s="944">
        <v>462100</v>
      </c>
      <c r="D97" s="860"/>
      <c r="E97" s="861"/>
      <c r="F97" s="860"/>
      <c r="G97" s="860"/>
      <c r="H97" s="860"/>
      <c r="I97" s="860"/>
      <c r="J97" s="970">
        <v>0</v>
      </c>
    </row>
    <row r="98" spans="1:10" s="688" customFormat="1" ht="22.5" hidden="1" customHeight="1" thickBot="1">
      <c r="A98" s="950">
        <v>1152200</v>
      </c>
      <c r="B98" s="951" t="s">
        <v>759</v>
      </c>
      <c r="C98" s="952">
        <v>462200</v>
      </c>
      <c r="D98" s="855"/>
      <c r="E98" s="856"/>
      <c r="F98" s="855"/>
      <c r="G98" s="855"/>
      <c r="H98" s="855"/>
      <c r="I98" s="855"/>
      <c r="J98" s="970">
        <v>0</v>
      </c>
    </row>
    <row r="99" spans="1:10" s="688" customFormat="1" ht="25.5" hidden="1">
      <c r="A99" s="938">
        <v>1153000</v>
      </c>
      <c r="B99" s="954" t="s">
        <v>760</v>
      </c>
      <c r="C99" s="955" t="s">
        <v>358</v>
      </c>
      <c r="D99" s="956"/>
      <c r="E99" s="1125"/>
      <c r="F99" s="956">
        <v>0</v>
      </c>
      <c r="G99" s="956">
        <v>0</v>
      </c>
      <c r="H99" s="956">
        <v>0</v>
      </c>
      <c r="I99" s="956">
        <v>0</v>
      </c>
      <c r="J99" s="970">
        <v>0</v>
      </c>
    </row>
    <row r="100" spans="1:10" s="688" customFormat="1" ht="25.5" hidden="1">
      <c r="A100" s="940">
        <v>1153100</v>
      </c>
      <c r="B100" s="948" t="s">
        <v>761</v>
      </c>
      <c r="C100" s="944">
        <v>463100</v>
      </c>
      <c r="D100" s="947"/>
      <c r="E100" s="1124"/>
      <c r="F100" s="947"/>
      <c r="G100" s="947"/>
      <c r="H100" s="947"/>
      <c r="I100" s="947"/>
      <c r="J100" s="970">
        <v>0</v>
      </c>
    </row>
    <row r="101" spans="1:10" s="688" customFormat="1" hidden="1">
      <c r="A101" s="940">
        <v>1153200</v>
      </c>
      <c r="B101" s="948" t="s">
        <v>101</v>
      </c>
      <c r="C101" s="944">
        <v>463200</v>
      </c>
      <c r="D101" s="947"/>
      <c r="E101" s="1124"/>
      <c r="F101" s="947"/>
      <c r="G101" s="947"/>
      <c r="H101" s="947"/>
      <c r="I101" s="947"/>
      <c r="J101" s="970">
        <v>0</v>
      </c>
    </row>
    <row r="102" spans="1:10" s="688" customFormat="1" ht="38.25" hidden="1">
      <c r="A102" s="940">
        <v>1153300</v>
      </c>
      <c r="B102" s="948" t="s">
        <v>501</v>
      </c>
      <c r="C102" s="944">
        <v>463300</v>
      </c>
      <c r="D102" s="947"/>
      <c r="E102" s="1124"/>
      <c r="F102" s="947"/>
      <c r="G102" s="947"/>
      <c r="H102" s="947"/>
      <c r="I102" s="947"/>
      <c r="J102" s="970">
        <v>0</v>
      </c>
    </row>
    <row r="103" spans="1:10" s="688" customFormat="1" ht="25.5" hidden="1">
      <c r="A103" s="940">
        <v>1153400</v>
      </c>
      <c r="B103" s="948" t="s">
        <v>502</v>
      </c>
      <c r="C103" s="944">
        <v>463400</v>
      </c>
      <c r="D103" s="947"/>
      <c r="E103" s="1124"/>
      <c r="F103" s="947"/>
      <c r="G103" s="947"/>
      <c r="H103" s="947"/>
      <c r="I103" s="947"/>
      <c r="J103" s="970">
        <v>0</v>
      </c>
    </row>
    <row r="104" spans="1:10" s="688" customFormat="1" hidden="1">
      <c r="A104" s="940">
        <v>1153500</v>
      </c>
      <c r="B104" s="957" t="s">
        <v>503</v>
      </c>
      <c r="C104" s="944">
        <v>463500</v>
      </c>
      <c r="D104" s="947"/>
      <c r="E104" s="1124"/>
      <c r="F104" s="947"/>
      <c r="G104" s="947"/>
      <c r="H104" s="947"/>
      <c r="I104" s="947"/>
      <c r="J104" s="970">
        <v>0</v>
      </c>
    </row>
    <row r="105" spans="1:10" s="688" customFormat="1" ht="38.25" hidden="1">
      <c r="A105" s="940">
        <v>1153700</v>
      </c>
      <c r="B105" s="957" t="s">
        <v>504</v>
      </c>
      <c r="C105" s="944">
        <v>463700</v>
      </c>
      <c r="D105" s="947"/>
      <c r="E105" s="1124"/>
      <c r="F105" s="947"/>
      <c r="G105" s="947"/>
      <c r="H105" s="947"/>
      <c r="I105" s="947"/>
      <c r="J105" s="970">
        <v>0</v>
      </c>
    </row>
    <row r="106" spans="1:10" s="688" customFormat="1" ht="38.25" hidden="1">
      <c r="A106" s="940">
        <v>1153800</v>
      </c>
      <c r="B106" s="957" t="s">
        <v>995</v>
      </c>
      <c r="C106" s="944">
        <v>463800</v>
      </c>
      <c r="D106" s="947"/>
      <c r="E106" s="1124"/>
      <c r="F106" s="947"/>
      <c r="G106" s="947"/>
      <c r="H106" s="947"/>
      <c r="I106" s="947"/>
      <c r="J106" s="970">
        <v>0</v>
      </c>
    </row>
    <row r="107" spans="1:10" s="688" customFormat="1" hidden="1">
      <c r="A107" s="940">
        <v>1153900</v>
      </c>
      <c r="B107" s="957" t="s">
        <v>996</v>
      </c>
      <c r="C107" s="944">
        <v>463900</v>
      </c>
      <c r="D107" s="947"/>
      <c r="E107" s="1124"/>
      <c r="F107" s="947"/>
      <c r="G107" s="947"/>
      <c r="H107" s="947"/>
      <c r="I107" s="947"/>
      <c r="J107" s="970">
        <v>0</v>
      </c>
    </row>
    <row r="108" spans="1:10" s="688" customFormat="1" ht="25.5" hidden="1">
      <c r="A108" s="940">
        <v>1154000</v>
      </c>
      <c r="B108" s="958" t="s">
        <v>997</v>
      </c>
      <c r="C108" s="946" t="s">
        <v>358</v>
      </c>
      <c r="D108" s="947"/>
      <c r="E108" s="1124"/>
      <c r="F108" s="947">
        <v>0</v>
      </c>
      <c r="G108" s="947">
        <v>0</v>
      </c>
      <c r="H108" s="947">
        <v>0</v>
      </c>
      <c r="I108" s="947">
        <v>0</v>
      </c>
      <c r="J108" s="970">
        <v>0</v>
      </c>
    </row>
    <row r="109" spans="1:10" s="688" customFormat="1" ht="25.5" hidden="1">
      <c r="A109" s="940">
        <v>1154100</v>
      </c>
      <c r="B109" s="957" t="s">
        <v>210</v>
      </c>
      <c r="C109" s="944">
        <v>465100</v>
      </c>
      <c r="D109" s="959"/>
      <c r="E109" s="1126"/>
      <c r="F109" s="959"/>
      <c r="G109" s="959"/>
      <c r="H109" s="959"/>
      <c r="I109" s="959"/>
      <c r="J109" s="970">
        <v>0</v>
      </c>
    </row>
    <row r="110" spans="1:10" s="688" customFormat="1" hidden="1">
      <c r="A110" s="940">
        <v>1154200</v>
      </c>
      <c r="B110" s="957" t="s">
        <v>211</v>
      </c>
      <c r="C110" s="944">
        <v>465200</v>
      </c>
      <c r="D110" s="959"/>
      <c r="E110" s="1126"/>
      <c r="F110" s="959"/>
      <c r="G110" s="959"/>
      <c r="H110" s="959"/>
      <c r="I110" s="959"/>
      <c r="J110" s="970">
        <v>0</v>
      </c>
    </row>
    <row r="111" spans="1:10" s="688" customFormat="1" hidden="1">
      <c r="A111" s="940">
        <v>1154300</v>
      </c>
      <c r="B111" s="957" t="s">
        <v>212</v>
      </c>
      <c r="C111" s="944">
        <v>465300</v>
      </c>
      <c r="D111" s="959"/>
      <c r="E111" s="1126"/>
      <c r="F111" s="959"/>
      <c r="G111" s="959"/>
      <c r="H111" s="959"/>
      <c r="I111" s="959"/>
      <c r="J111" s="970">
        <v>0</v>
      </c>
    </row>
    <row r="112" spans="1:10" s="688" customFormat="1" ht="37.5" hidden="1" customHeight="1">
      <c r="A112" s="940">
        <v>1154500</v>
      </c>
      <c r="B112" s="957" t="s">
        <v>67</v>
      </c>
      <c r="C112" s="944">
        <v>465500</v>
      </c>
      <c r="D112" s="959"/>
      <c r="E112" s="1126"/>
      <c r="F112" s="959"/>
      <c r="G112" s="959"/>
      <c r="H112" s="959"/>
      <c r="I112" s="959"/>
      <c r="J112" s="970">
        <v>0</v>
      </c>
    </row>
    <row r="113" spans="1:10" s="688" customFormat="1" ht="38.25" hidden="1">
      <c r="A113" s="940">
        <v>1154600</v>
      </c>
      <c r="B113" s="957" t="s">
        <v>68</v>
      </c>
      <c r="C113" s="944">
        <v>465600</v>
      </c>
      <c r="D113" s="860"/>
      <c r="E113" s="861"/>
      <c r="F113" s="860"/>
      <c r="G113" s="860"/>
      <c r="H113" s="860"/>
      <c r="I113" s="860"/>
      <c r="J113" s="970">
        <v>0</v>
      </c>
    </row>
    <row r="114" spans="1:10" s="688" customFormat="1" ht="13.5" hidden="1" thickBot="1">
      <c r="A114" s="950">
        <v>1154700</v>
      </c>
      <c r="B114" s="962" t="s">
        <v>78</v>
      </c>
      <c r="C114" s="746" t="s">
        <v>79</v>
      </c>
      <c r="D114" s="855"/>
      <c r="E114" s="856"/>
      <c r="F114" s="855"/>
      <c r="G114" s="855"/>
      <c r="H114" s="855"/>
      <c r="I114" s="855"/>
      <c r="J114" s="970">
        <v>0</v>
      </c>
    </row>
    <row r="115" spans="1:10" s="688" customFormat="1" ht="25.5" hidden="1">
      <c r="A115" s="963">
        <v>1160000</v>
      </c>
      <c r="B115" s="780" t="s">
        <v>80</v>
      </c>
      <c r="C115" s="734" t="s">
        <v>358</v>
      </c>
      <c r="D115" s="858"/>
      <c r="E115" s="859"/>
      <c r="F115" s="858">
        <v>0</v>
      </c>
      <c r="G115" s="858">
        <v>0</v>
      </c>
      <c r="H115" s="858">
        <v>0</v>
      </c>
      <c r="I115" s="858">
        <v>0</v>
      </c>
      <c r="J115" s="970">
        <v>0</v>
      </c>
    </row>
    <row r="116" spans="1:10" s="688" customFormat="1" hidden="1">
      <c r="A116" s="935">
        <v>1161000</v>
      </c>
      <c r="B116" s="782" t="s">
        <v>81</v>
      </c>
      <c r="C116" s="783" t="s">
        <v>358</v>
      </c>
      <c r="D116" s="860"/>
      <c r="E116" s="861"/>
      <c r="F116" s="860">
        <v>0</v>
      </c>
      <c r="G116" s="860">
        <v>0</v>
      </c>
      <c r="H116" s="860">
        <v>0</v>
      </c>
      <c r="I116" s="860">
        <v>0</v>
      </c>
      <c r="J116" s="970">
        <v>0</v>
      </c>
    </row>
    <row r="117" spans="1:10" s="688" customFormat="1" ht="25.5" hidden="1">
      <c r="A117" s="935">
        <v>1161100</v>
      </c>
      <c r="B117" s="741" t="s">
        <v>1705</v>
      </c>
      <c r="C117" s="762">
        <v>471100</v>
      </c>
      <c r="D117" s="860"/>
      <c r="E117" s="861"/>
      <c r="F117" s="860"/>
      <c r="G117" s="860"/>
      <c r="H117" s="860"/>
      <c r="I117" s="860"/>
      <c r="J117" s="970">
        <v>0</v>
      </c>
    </row>
    <row r="118" spans="1:10" s="688" customFormat="1" ht="25.5" hidden="1">
      <c r="A118" s="935">
        <v>1161200</v>
      </c>
      <c r="B118" s="776" t="s">
        <v>1667</v>
      </c>
      <c r="C118" s="762">
        <v>471200</v>
      </c>
      <c r="D118" s="860"/>
      <c r="E118" s="861"/>
      <c r="F118" s="860"/>
      <c r="G118" s="860"/>
      <c r="H118" s="860"/>
      <c r="I118" s="860"/>
      <c r="J118" s="970">
        <v>0</v>
      </c>
    </row>
    <row r="119" spans="1:10" s="688" customFormat="1" ht="25.5" hidden="1">
      <c r="A119" s="935">
        <v>1162000</v>
      </c>
      <c r="B119" s="782" t="s">
        <v>1125</v>
      </c>
      <c r="C119" s="783" t="s">
        <v>358</v>
      </c>
      <c r="D119" s="860"/>
      <c r="E119" s="861"/>
      <c r="F119" s="860">
        <v>0</v>
      </c>
      <c r="G119" s="860">
        <v>0</v>
      </c>
      <c r="H119" s="860">
        <v>0</v>
      </c>
      <c r="I119" s="860">
        <v>0</v>
      </c>
      <c r="J119" s="970">
        <v>0</v>
      </c>
    </row>
    <row r="120" spans="1:10" s="688" customFormat="1" ht="25.5" hidden="1">
      <c r="A120" s="935">
        <v>1162100</v>
      </c>
      <c r="B120" s="776" t="s">
        <v>1668</v>
      </c>
      <c r="C120" s="742" t="s">
        <v>130</v>
      </c>
      <c r="D120" s="860"/>
      <c r="E120" s="861"/>
      <c r="F120" s="860"/>
      <c r="G120" s="860"/>
      <c r="H120" s="860"/>
      <c r="I120" s="860"/>
      <c r="J120" s="970">
        <v>0</v>
      </c>
    </row>
    <row r="121" spans="1:10" s="688" customFormat="1" hidden="1">
      <c r="A121" s="935">
        <v>1162200</v>
      </c>
      <c r="B121" s="776" t="s">
        <v>1669</v>
      </c>
      <c r="C121" s="742" t="s">
        <v>24</v>
      </c>
      <c r="D121" s="860"/>
      <c r="E121" s="861"/>
      <c r="F121" s="860"/>
      <c r="G121" s="860"/>
      <c r="H121" s="860"/>
      <c r="I121" s="860"/>
      <c r="J121" s="970">
        <v>0</v>
      </c>
    </row>
    <row r="122" spans="1:10" s="688" customFormat="1" ht="25.5" hidden="1">
      <c r="A122" s="935">
        <v>1162300</v>
      </c>
      <c r="B122" s="776" t="s">
        <v>1670</v>
      </c>
      <c r="C122" s="742" t="s">
        <v>26</v>
      </c>
      <c r="D122" s="860"/>
      <c r="E122" s="861"/>
      <c r="F122" s="860"/>
      <c r="G122" s="860"/>
      <c r="H122" s="860"/>
      <c r="I122" s="860"/>
      <c r="J122" s="970">
        <v>0</v>
      </c>
    </row>
    <row r="123" spans="1:10" s="688" customFormat="1" hidden="1">
      <c r="A123" s="935">
        <v>1162400</v>
      </c>
      <c r="B123" s="776" t="s">
        <v>1671</v>
      </c>
      <c r="C123" s="742" t="s">
        <v>832</v>
      </c>
      <c r="D123" s="860"/>
      <c r="E123" s="861"/>
      <c r="F123" s="860"/>
      <c r="G123" s="860"/>
      <c r="H123" s="860"/>
      <c r="I123" s="860"/>
      <c r="J123" s="970">
        <v>0</v>
      </c>
    </row>
    <row r="124" spans="1:10" s="688" customFormat="1" ht="25.5" hidden="1">
      <c r="A124" s="935">
        <v>1162500</v>
      </c>
      <c r="B124" s="776" t="s">
        <v>1672</v>
      </c>
      <c r="C124" s="742" t="s">
        <v>834</v>
      </c>
      <c r="D124" s="860"/>
      <c r="E124" s="861"/>
      <c r="F124" s="860"/>
      <c r="G124" s="860"/>
      <c r="H124" s="860"/>
      <c r="I124" s="860"/>
      <c r="J124" s="970">
        <v>0</v>
      </c>
    </row>
    <row r="125" spans="1:10" s="688" customFormat="1" hidden="1">
      <c r="A125" s="935">
        <v>1162600</v>
      </c>
      <c r="B125" s="776" t="s">
        <v>1673</v>
      </c>
      <c r="C125" s="742" t="s">
        <v>511</v>
      </c>
      <c r="D125" s="860"/>
      <c r="E125" s="861"/>
      <c r="F125" s="860"/>
      <c r="G125" s="860"/>
      <c r="H125" s="860"/>
      <c r="I125" s="860"/>
      <c r="J125" s="970">
        <v>0</v>
      </c>
    </row>
    <row r="126" spans="1:10" s="688" customFormat="1" ht="25.5" hidden="1">
      <c r="A126" s="935">
        <v>1162700</v>
      </c>
      <c r="B126" s="741" t="s">
        <v>1674</v>
      </c>
      <c r="C126" s="742" t="s">
        <v>513</v>
      </c>
      <c r="D126" s="860"/>
      <c r="E126" s="861"/>
      <c r="F126" s="860"/>
      <c r="G126" s="860"/>
      <c r="H126" s="860"/>
      <c r="I126" s="860"/>
      <c r="J126" s="970">
        <v>0</v>
      </c>
    </row>
    <row r="127" spans="1:10" s="688" customFormat="1" hidden="1">
      <c r="A127" s="935">
        <v>1162800</v>
      </c>
      <c r="B127" s="776" t="s">
        <v>1675</v>
      </c>
      <c r="C127" s="742" t="s">
        <v>872</v>
      </c>
      <c r="D127" s="860"/>
      <c r="E127" s="861"/>
      <c r="F127" s="860"/>
      <c r="G127" s="860"/>
      <c r="H127" s="860"/>
      <c r="I127" s="860"/>
      <c r="J127" s="970">
        <v>0</v>
      </c>
    </row>
    <row r="128" spans="1:10" s="688" customFormat="1" hidden="1">
      <c r="A128" s="964">
        <v>1162900</v>
      </c>
      <c r="B128" s="776" t="s">
        <v>1676</v>
      </c>
      <c r="C128" s="742" t="s">
        <v>874</v>
      </c>
      <c r="D128" s="860"/>
      <c r="E128" s="861"/>
      <c r="F128" s="860"/>
      <c r="G128" s="860"/>
      <c r="H128" s="860"/>
      <c r="I128" s="860"/>
      <c r="J128" s="970">
        <v>0</v>
      </c>
    </row>
    <row r="129" spans="1:10" s="688" customFormat="1" hidden="1">
      <c r="A129" s="964">
        <v>1163000</v>
      </c>
      <c r="B129" s="782" t="s">
        <v>58</v>
      </c>
      <c r="C129" s="771" t="s">
        <v>358</v>
      </c>
      <c r="D129" s="860"/>
      <c r="E129" s="861"/>
      <c r="F129" s="860">
        <v>0</v>
      </c>
      <c r="G129" s="860">
        <v>0</v>
      </c>
      <c r="H129" s="860">
        <v>0</v>
      </c>
      <c r="I129" s="860">
        <v>0</v>
      </c>
      <c r="J129" s="970">
        <v>0</v>
      </c>
    </row>
    <row r="130" spans="1:10" s="688" customFormat="1" ht="13.5" thickBot="1">
      <c r="A130" s="965">
        <v>1163100</v>
      </c>
      <c r="B130" s="765" t="s">
        <v>798</v>
      </c>
      <c r="C130" s="746" t="s">
        <v>799</v>
      </c>
      <c r="D130" s="855"/>
      <c r="E130" s="856"/>
      <c r="F130" s="855"/>
      <c r="G130" s="855"/>
      <c r="H130" s="855"/>
      <c r="I130" s="855"/>
      <c r="J130" s="970">
        <v>0</v>
      </c>
    </row>
    <row r="131" spans="1:10" s="688" customFormat="1" ht="22.5" customHeight="1">
      <c r="A131" s="966">
        <v>1170000</v>
      </c>
      <c r="B131" s="788" t="s">
        <v>875</v>
      </c>
      <c r="C131" s="734" t="s">
        <v>358</v>
      </c>
      <c r="D131" s="858">
        <f t="shared" ref="D131:J131" si="2">D132</f>
        <v>300</v>
      </c>
      <c r="E131" s="859">
        <f t="shared" si="2"/>
        <v>0</v>
      </c>
      <c r="F131" s="858">
        <f t="shared" si="2"/>
        <v>300</v>
      </c>
      <c r="G131" s="858">
        <f t="shared" si="2"/>
        <v>150</v>
      </c>
      <c r="H131" s="858">
        <f t="shared" si="2"/>
        <v>150</v>
      </c>
      <c r="I131" s="858">
        <f t="shared" si="2"/>
        <v>300</v>
      </c>
      <c r="J131" s="970">
        <f t="shared" si="2"/>
        <v>300</v>
      </c>
    </row>
    <row r="132" spans="1:10" s="688" customFormat="1" ht="38.25" hidden="1">
      <c r="A132" s="964">
        <v>1171000</v>
      </c>
      <c r="B132" s="792" t="s">
        <v>215</v>
      </c>
      <c r="C132" s="734" t="s">
        <v>358</v>
      </c>
      <c r="D132" s="863">
        <f>D134</f>
        <v>300</v>
      </c>
      <c r="E132" s="864">
        <v>0</v>
      </c>
      <c r="F132" s="863">
        <f>F134</f>
        <v>300</v>
      </c>
      <c r="G132" s="863">
        <f>G134</f>
        <v>150</v>
      </c>
      <c r="H132" s="863">
        <f>H134</f>
        <v>150</v>
      </c>
      <c r="I132" s="863">
        <f>I134</f>
        <v>300</v>
      </c>
      <c r="J132" s="970">
        <f>J134</f>
        <v>300</v>
      </c>
    </row>
    <row r="133" spans="1:10" s="688" customFormat="1" ht="0.75" hidden="1" customHeight="1">
      <c r="A133" s="964">
        <v>1171100</v>
      </c>
      <c r="B133" s="741" t="s">
        <v>1677</v>
      </c>
      <c r="C133" s="738" t="s">
        <v>479</v>
      </c>
      <c r="D133" s="860"/>
      <c r="E133" s="861"/>
      <c r="F133" s="860"/>
      <c r="G133" s="860"/>
      <c r="H133" s="860"/>
      <c r="I133" s="860"/>
      <c r="J133" s="970">
        <v>0</v>
      </c>
    </row>
    <row r="134" spans="1:10" s="688" customFormat="1" ht="25.5">
      <c r="A134" s="964">
        <v>1171200</v>
      </c>
      <c r="B134" s="776" t="s">
        <v>1678</v>
      </c>
      <c r="C134" s="794" t="s">
        <v>352</v>
      </c>
      <c r="D134" s="860">
        <v>300</v>
      </c>
      <c r="E134" s="861">
        <v>0</v>
      </c>
      <c r="F134" s="860">
        <f>D134+E134</f>
        <v>300</v>
      </c>
      <c r="G134" s="860">
        <v>150</v>
      </c>
      <c r="H134" s="860">
        <v>150</v>
      </c>
      <c r="I134" s="860">
        <v>300</v>
      </c>
      <c r="J134" s="970">
        <f>F134</f>
        <v>300</v>
      </c>
    </row>
    <row r="135" spans="1:10" s="688" customFormat="1" ht="0.75" customHeight="1" thickBot="1">
      <c r="A135" s="935">
        <v>1172000</v>
      </c>
      <c r="B135" s="795" t="s">
        <v>1017</v>
      </c>
      <c r="C135" s="771" t="s">
        <v>358</v>
      </c>
      <c r="D135" s="858"/>
      <c r="E135" s="859"/>
      <c r="F135" s="858">
        <f>F137+F138</f>
        <v>0</v>
      </c>
      <c r="G135" s="858">
        <f>G137+G138</f>
        <v>0</v>
      </c>
      <c r="H135" s="858">
        <f>H137+H138</f>
        <v>0</v>
      </c>
      <c r="I135" s="858">
        <f>I137+I138</f>
        <v>0</v>
      </c>
      <c r="J135" s="970">
        <f>F135</f>
        <v>0</v>
      </c>
    </row>
    <row r="136" spans="1:10" s="688" customFormat="1" ht="0.75" hidden="1" customHeight="1" thickBot="1">
      <c r="A136" s="935">
        <v>1172100</v>
      </c>
      <c r="B136" s="763" t="s">
        <v>1102</v>
      </c>
      <c r="C136" s="738" t="s">
        <v>1018</v>
      </c>
      <c r="D136" s="860"/>
      <c r="E136" s="861"/>
      <c r="F136" s="860"/>
      <c r="G136" s="860"/>
      <c r="H136" s="860"/>
      <c r="I136" s="860"/>
      <c r="J136" s="970">
        <v>0</v>
      </c>
    </row>
    <row r="137" spans="1:10" s="688" customFormat="1" hidden="1">
      <c r="A137" s="935">
        <v>1172200</v>
      </c>
      <c r="B137" s="763" t="s">
        <v>1103</v>
      </c>
      <c r="C137" s="796">
        <v>482200</v>
      </c>
      <c r="D137" s="860"/>
      <c r="E137" s="861"/>
      <c r="F137" s="860">
        <v>0</v>
      </c>
      <c r="G137" s="860">
        <v>0</v>
      </c>
      <c r="H137" s="860">
        <v>0</v>
      </c>
      <c r="I137" s="860">
        <v>0</v>
      </c>
      <c r="J137" s="970">
        <f>F137</f>
        <v>0</v>
      </c>
    </row>
    <row r="138" spans="1:10" s="688" customFormat="1" hidden="1">
      <c r="A138" s="935">
        <v>1172300</v>
      </c>
      <c r="B138" s="776" t="s">
        <v>1679</v>
      </c>
      <c r="C138" s="742" t="s">
        <v>1020</v>
      </c>
      <c r="D138" s="860"/>
      <c r="E138" s="861"/>
      <c r="F138" s="860">
        <v>0</v>
      </c>
      <c r="G138" s="860">
        <v>0</v>
      </c>
      <c r="H138" s="860">
        <v>0</v>
      </c>
      <c r="I138" s="860">
        <v>0</v>
      </c>
      <c r="J138" s="970">
        <f>F138</f>
        <v>0</v>
      </c>
    </row>
    <row r="139" spans="1:10" s="688" customFormat="1" ht="25.5" hidden="1">
      <c r="A139" s="935">
        <v>1172400</v>
      </c>
      <c r="B139" s="797" t="s">
        <v>1680</v>
      </c>
      <c r="C139" s="742" t="s">
        <v>125</v>
      </c>
      <c r="D139" s="860"/>
      <c r="E139" s="861"/>
      <c r="F139" s="863"/>
      <c r="G139" s="863"/>
      <c r="H139" s="863"/>
      <c r="I139" s="863"/>
      <c r="J139" s="970">
        <v>0</v>
      </c>
    </row>
    <row r="140" spans="1:10" s="688" customFormat="1" ht="25.5" hidden="1">
      <c r="A140" s="935">
        <v>1173000</v>
      </c>
      <c r="B140" s="795" t="s">
        <v>126</v>
      </c>
      <c r="C140" s="771" t="s">
        <v>358</v>
      </c>
      <c r="D140" s="863"/>
      <c r="E140" s="864"/>
      <c r="F140" s="863">
        <v>0</v>
      </c>
      <c r="G140" s="863">
        <v>0</v>
      </c>
      <c r="H140" s="863">
        <v>0</v>
      </c>
      <c r="I140" s="863">
        <v>0</v>
      </c>
      <c r="J140" s="970">
        <v>0</v>
      </c>
    </row>
    <row r="141" spans="1:10" s="688" customFormat="1" ht="25.5" hidden="1">
      <c r="A141" s="964">
        <v>1173100</v>
      </c>
      <c r="B141" s="798" t="s">
        <v>127</v>
      </c>
      <c r="C141" s="742" t="s">
        <v>1088</v>
      </c>
      <c r="D141" s="860"/>
      <c r="E141" s="861"/>
      <c r="F141" s="863"/>
      <c r="G141" s="863"/>
      <c r="H141" s="863"/>
      <c r="I141" s="863"/>
      <c r="J141" s="970">
        <v>0</v>
      </c>
    </row>
    <row r="142" spans="1:10" s="688" customFormat="1" ht="38.25" hidden="1">
      <c r="A142" s="964">
        <v>1174000</v>
      </c>
      <c r="B142" s="795" t="s">
        <v>1089</v>
      </c>
      <c r="C142" s="771" t="s">
        <v>358</v>
      </c>
      <c r="D142" s="863"/>
      <c r="E142" s="864"/>
      <c r="F142" s="863">
        <v>0</v>
      </c>
      <c r="G142" s="863">
        <v>0</v>
      </c>
      <c r="H142" s="863">
        <v>0</v>
      </c>
      <c r="I142" s="863">
        <v>0</v>
      </c>
      <c r="J142" s="970">
        <v>0</v>
      </c>
    </row>
    <row r="143" spans="1:10" s="688" customFormat="1" ht="25.5" hidden="1">
      <c r="A143" s="964">
        <v>1174100</v>
      </c>
      <c r="B143" s="798" t="s">
        <v>1104</v>
      </c>
      <c r="C143" s="742" t="s">
        <v>1090</v>
      </c>
      <c r="D143" s="863"/>
      <c r="E143" s="864"/>
      <c r="F143" s="863"/>
      <c r="G143" s="863"/>
      <c r="H143" s="863"/>
      <c r="I143" s="863"/>
      <c r="J143" s="970">
        <v>0</v>
      </c>
    </row>
    <row r="144" spans="1:10" s="688" customFormat="1" ht="25.5" hidden="1">
      <c r="A144" s="964">
        <v>1174200</v>
      </c>
      <c r="B144" s="797" t="s">
        <v>1681</v>
      </c>
      <c r="C144" s="742" t="s">
        <v>447</v>
      </c>
      <c r="D144" s="863"/>
      <c r="E144" s="864"/>
      <c r="F144" s="863"/>
      <c r="G144" s="863"/>
      <c r="H144" s="863"/>
      <c r="I144" s="863"/>
      <c r="J144" s="970">
        <v>0</v>
      </c>
    </row>
    <row r="145" spans="1:14" s="688" customFormat="1" ht="51" hidden="1">
      <c r="A145" s="964">
        <v>1175000</v>
      </c>
      <c r="B145" s="795" t="s">
        <v>558</v>
      </c>
      <c r="C145" s="771" t="s">
        <v>358</v>
      </c>
      <c r="D145" s="863"/>
      <c r="E145" s="864"/>
      <c r="F145" s="863">
        <v>0</v>
      </c>
      <c r="G145" s="863">
        <v>0</v>
      </c>
      <c r="H145" s="863">
        <v>0</v>
      </c>
      <c r="I145" s="863">
        <v>0</v>
      </c>
      <c r="J145" s="970">
        <v>0</v>
      </c>
    </row>
    <row r="146" spans="1:14" s="688" customFormat="1" ht="38.25" hidden="1">
      <c r="A146" s="964">
        <v>1175100</v>
      </c>
      <c r="B146" s="797" t="s">
        <v>1682</v>
      </c>
      <c r="C146" s="742" t="s">
        <v>227</v>
      </c>
      <c r="D146" s="863"/>
      <c r="E146" s="864"/>
      <c r="F146" s="863"/>
      <c r="G146" s="863"/>
      <c r="H146" s="863"/>
      <c r="I146" s="863"/>
      <c r="J146" s="970">
        <v>0</v>
      </c>
    </row>
    <row r="147" spans="1:14" s="688" customFormat="1" ht="13.5" hidden="1" thickBot="1">
      <c r="A147" s="964">
        <v>1176000</v>
      </c>
      <c r="B147" s="795" t="s">
        <v>228</v>
      </c>
      <c r="C147" s="771" t="s">
        <v>358</v>
      </c>
      <c r="D147" s="863"/>
      <c r="E147" s="864"/>
      <c r="F147" s="863">
        <v>0</v>
      </c>
      <c r="G147" s="863">
        <v>0</v>
      </c>
      <c r="H147" s="863">
        <v>0</v>
      </c>
      <c r="I147" s="863">
        <v>0</v>
      </c>
      <c r="J147" s="970">
        <v>0</v>
      </c>
    </row>
    <row r="148" spans="1:14" s="688" customFormat="1" ht="13.5" hidden="1" thickBot="1">
      <c r="A148" s="964">
        <v>1176100</v>
      </c>
      <c r="B148" s="797" t="s">
        <v>1683</v>
      </c>
      <c r="C148" s="742" t="s">
        <v>8</v>
      </c>
      <c r="D148" s="860"/>
      <c r="E148" s="861"/>
      <c r="F148" s="863"/>
      <c r="G148" s="863"/>
      <c r="H148" s="863"/>
      <c r="I148" s="863"/>
      <c r="J148" s="970">
        <v>0</v>
      </c>
    </row>
    <row r="149" spans="1:14" s="688" customFormat="1" ht="13.5" hidden="1" thickBot="1">
      <c r="A149" s="964">
        <v>1177000</v>
      </c>
      <c r="B149" s="795" t="s">
        <v>587</v>
      </c>
      <c r="C149" s="771" t="s">
        <v>358</v>
      </c>
      <c r="D149" s="863"/>
      <c r="E149" s="864"/>
      <c r="F149" s="863">
        <v>0</v>
      </c>
      <c r="G149" s="863">
        <v>0</v>
      </c>
      <c r="H149" s="863">
        <v>0</v>
      </c>
      <c r="I149" s="863">
        <v>0</v>
      </c>
      <c r="J149" s="970">
        <v>0</v>
      </c>
    </row>
    <row r="150" spans="1:14" s="688" customFormat="1" ht="13.5" hidden="1" thickBot="1">
      <c r="A150" s="965">
        <v>1177100</v>
      </c>
      <c r="B150" s="799" t="s">
        <v>1684</v>
      </c>
      <c r="C150" s="746" t="s">
        <v>259</v>
      </c>
      <c r="D150" s="855"/>
      <c r="E150" s="856"/>
      <c r="F150" s="855"/>
      <c r="G150" s="855"/>
      <c r="H150" s="855"/>
      <c r="I150" s="855"/>
      <c r="J150" s="970">
        <v>0</v>
      </c>
    </row>
    <row r="151" spans="1:14" s="688" customFormat="1" ht="26.25" thickBot="1">
      <c r="A151" s="968" t="s">
        <v>262</v>
      </c>
      <c r="B151" s="806" t="s">
        <v>648</v>
      </c>
      <c r="C151" s="807" t="s">
        <v>358</v>
      </c>
      <c r="D151" s="969">
        <f>D158</f>
        <v>0</v>
      </c>
      <c r="E151" s="1127"/>
      <c r="F151" s="969">
        <f>F152</f>
        <v>0</v>
      </c>
      <c r="G151" s="969">
        <f>G152</f>
        <v>0</v>
      </c>
      <c r="H151" s="969">
        <f>H152</f>
        <v>0</v>
      </c>
      <c r="I151" s="969">
        <f>I152</f>
        <v>0</v>
      </c>
      <c r="J151" s="970">
        <f>F152</f>
        <v>0</v>
      </c>
    </row>
    <row r="152" spans="1:14" s="688" customFormat="1" ht="17.25" customHeight="1">
      <c r="A152" s="966" t="s">
        <v>650</v>
      </c>
      <c r="B152" s="815" t="s">
        <v>651</v>
      </c>
      <c r="C152" s="734" t="s">
        <v>358</v>
      </c>
      <c r="D152" s="858">
        <f>D158</f>
        <v>0</v>
      </c>
      <c r="E152" s="859"/>
      <c r="F152" s="858">
        <f>SUM(F153:F162)</f>
        <v>0</v>
      </c>
      <c r="G152" s="858">
        <f>SUM(G153:G162)</f>
        <v>0</v>
      </c>
      <c r="H152" s="858">
        <f>SUM(H153:H162)</f>
        <v>0</v>
      </c>
      <c r="I152" s="858">
        <f>SUM(I153:I162)</f>
        <v>0</v>
      </c>
      <c r="J152" s="970">
        <f>F152</f>
        <v>0</v>
      </c>
      <c r="K152" s="2636"/>
      <c r="L152" s="2600"/>
      <c r="M152" s="2600"/>
      <c r="N152" s="2600"/>
    </row>
    <row r="153" spans="1:14" s="688" customFormat="1" hidden="1">
      <c r="A153" s="964" t="s">
        <v>652</v>
      </c>
      <c r="B153" s="797" t="s">
        <v>1685</v>
      </c>
      <c r="C153" s="971" t="s">
        <v>987</v>
      </c>
      <c r="D153" s="860"/>
      <c r="E153" s="861"/>
      <c r="F153" s="863"/>
      <c r="G153" s="863"/>
      <c r="H153" s="863"/>
      <c r="I153" s="863"/>
      <c r="J153" s="970">
        <f>F153</f>
        <v>0</v>
      </c>
      <c r="K153" s="2636"/>
      <c r="L153" s="2600"/>
      <c r="M153" s="2600"/>
      <c r="N153" s="2600"/>
    </row>
    <row r="154" spans="1:14" s="688" customFormat="1" hidden="1">
      <c r="A154" s="964" t="s">
        <v>988</v>
      </c>
      <c r="B154" s="797" t="s">
        <v>1686</v>
      </c>
      <c r="C154" s="971" t="s">
        <v>965</v>
      </c>
      <c r="D154" s="860"/>
      <c r="E154" s="861"/>
      <c r="F154" s="863"/>
      <c r="G154" s="863"/>
      <c r="H154" s="863"/>
      <c r="I154" s="863"/>
      <c r="J154" s="970">
        <f>F154</f>
        <v>0</v>
      </c>
      <c r="K154" s="2633"/>
      <c r="L154" s="2629"/>
      <c r="M154" s="2629"/>
      <c r="N154" s="2629"/>
    </row>
    <row r="155" spans="1:14" s="688" customFormat="1" ht="25.5" hidden="1">
      <c r="A155" s="964" t="s">
        <v>966</v>
      </c>
      <c r="B155" s="797" t="s">
        <v>1687</v>
      </c>
      <c r="C155" s="971" t="s">
        <v>968</v>
      </c>
      <c r="D155" s="1212">
        <v>0</v>
      </c>
      <c r="E155" s="1576">
        <v>0</v>
      </c>
      <c r="F155" s="1372">
        <f>D155+E155</f>
        <v>0</v>
      </c>
      <c r="G155" s="1213"/>
      <c r="H155" s="1373"/>
      <c r="I155" s="1373"/>
      <c r="J155" s="1215">
        <f>F155</f>
        <v>0</v>
      </c>
      <c r="K155" s="2005"/>
      <c r="L155" s="1001"/>
      <c r="M155" s="1001"/>
      <c r="N155" s="1001"/>
    </row>
    <row r="156" spans="1:14" s="688" customFormat="1" hidden="1">
      <c r="A156" s="973" t="s">
        <v>969</v>
      </c>
      <c r="B156" s="797" t="s">
        <v>1688</v>
      </c>
      <c r="C156" s="971" t="s">
        <v>1099</v>
      </c>
      <c r="D156" s="860"/>
      <c r="E156" s="861"/>
      <c r="F156" s="863"/>
      <c r="G156" s="863"/>
      <c r="H156" s="863"/>
      <c r="I156" s="863"/>
      <c r="J156" s="970">
        <v>0</v>
      </c>
      <c r="K156" s="1001"/>
      <c r="L156" s="1001"/>
      <c r="M156" s="1001"/>
      <c r="N156" s="1001"/>
    </row>
    <row r="157" spans="1:14" s="688" customFormat="1" hidden="1">
      <c r="A157" s="973" t="s">
        <v>138</v>
      </c>
      <c r="B157" s="798" t="s">
        <v>139</v>
      </c>
      <c r="C157" s="971" t="s">
        <v>140</v>
      </c>
      <c r="D157" s="860"/>
      <c r="E157" s="861"/>
      <c r="F157" s="863">
        <v>0</v>
      </c>
      <c r="G157" s="863"/>
      <c r="H157" s="863"/>
      <c r="I157" s="863">
        <v>0</v>
      </c>
      <c r="J157" s="970">
        <f>F157</f>
        <v>0</v>
      </c>
      <c r="K157" s="2633"/>
      <c r="L157" s="2629"/>
      <c r="M157" s="2629"/>
      <c r="N157" s="2629"/>
    </row>
    <row r="158" spans="1:14" s="688" customFormat="1" ht="22.5" hidden="1" customHeight="1">
      <c r="A158" s="973" t="s">
        <v>141</v>
      </c>
      <c r="B158" s="797" t="s">
        <v>1689</v>
      </c>
      <c r="C158" s="971" t="s">
        <v>897</v>
      </c>
      <c r="D158" s="860">
        <v>0</v>
      </c>
      <c r="E158" s="861">
        <v>0</v>
      </c>
      <c r="F158" s="863">
        <f>D158+E158</f>
        <v>0</v>
      </c>
      <c r="G158" s="863">
        <v>0</v>
      </c>
      <c r="H158" s="863">
        <v>0</v>
      </c>
      <c r="I158" s="863">
        <v>0</v>
      </c>
      <c r="J158" s="970">
        <f>F158</f>
        <v>0</v>
      </c>
      <c r="K158" s="1001"/>
      <c r="L158" s="1001"/>
      <c r="M158" s="1001"/>
      <c r="N158" s="1001"/>
    </row>
    <row r="159" spans="1:14" s="688" customFormat="1" hidden="1">
      <c r="A159" s="973" t="s">
        <v>898</v>
      </c>
      <c r="B159" s="797" t="s">
        <v>1690</v>
      </c>
      <c r="C159" s="971" t="s">
        <v>900</v>
      </c>
      <c r="D159" s="860"/>
      <c r="E159" s="861"/>
      <c r="F159" s="863">
        <f>D159+E159</f>
        <v>0</v>
      </c>
      <c r="G159" s="863"/>
      <c r="H159" s="863"/>
      <c r="I159" s="863"/>
      <c r="J159" s="970">
        <f>F159</f>
        <v>0</v>
      </c>
      <c r="K159" s="1001"/>
      <c r="L159" s="1001"/>
      <c r="M159" s="1001"/>
      <c r="N159" s="1001"/>
    </row>
    <row r="160" spans="1:14" s="688" customFormat="1" hidden="1">
      <c r="A160" s="974" t="s">
        <v>800</v>
      </c>
      <c r="B160" s="975" t="s">
        <v>1691</v>
      </c>
      <c r="C160" s="976" t="s">
        <v>657</v>
      </c>
      <c r="D160" s="860">
        <v>0</v>
      </c>
      <c r="E160" s="861"/>
      <c r="F160" s="863">
        <f>D160+E160</f>
        <v>0</v>
      </c>
      <c r="G160" s="863">
        <v>0</v>
      </c>
      <c r="H160" s="863">
        <v>0</v>
      </c>
      <c r="I160" s="863">
        <v>0</v>
      </c>
      <c r="J160" s="970">
        <f>F160</f>
        <v>0</v>
      </c>
    </row>
    <row r="161" spans="1:10" s="688" customFormat="1" hidden="1">
      <c r="A161" s="940" t="s">
        <v>801</v>
      </c>
      <c r="B161" s="977" t="s">
        <v>1063</v>
      </c>
      <c r="C161" s="944" t="s">
        <v>1064</v>
      </c>
      <c r="D161" s="860"/>
      <c r="E161" s="861"/>
      <c r="F161" s="863"/>
      <c r="G161" s="863"/>
      <c r="H161" s="863"/>
      <c r="I161" s="863"/>
      <c r="J161" s="970">
        <v>0</v>
      </c>
    </row>
    <row r="162" spans="1:10" s="688" customFormat="1" hidden="1">
      <c r="A162" s="940" t="s">
        <v>1065</v>
      </c>
      <c r="B162" s="977" t="s">
        <v>1066</v>
      </c>
      <c r="C162" s="944" t="s">
        <v>1067</v>
      </c>
      <c r="D162" s="860"/>
      <c r="E162" s="861"/>
      <c r="F162" s="863"/>
      <c r="G162" s="863"/>
      <c r="H162" s="863"/>
      <c r="I162" s="863"/>
      <c r="J162" s="970">
        <v>0</v>
      </c>
    </row>
    <row r="163" spans="1:10" s="688" customFormat="1" hidden="1">
      <c r="A163" s="978" t="s">
        <v>658</v>
      </c>
      <c r="B163" s="979" t="s">
        <v>659</v>
      </c>
      <c r="C163" s="980" t="s">
        <v>358</v>
      </c>
      <c r="D163" s="863"/>
      <c r="E163" s="864"/>
      <c r="F163" s="863">
        <v>0</v>
      </c>
      <c r="G163" s="863">
        <v>0</v>
      </c>
      <c r="H163" s="863">
        <v>0</v>
      </c>
      <c r="I163" s="863">
        <v>0</v>
      </c>
      <c r="J163" s="970">
        <v>0</v>
      </c>
    </row>
    <row r="164" spans="1:10" hidden="1">
      <c r="A164" s="973" t="s">
        <v>660</v>
      </c>
      <c r="B164" s="798" t="s">
        <v>661</v>
      </c>
      <c r="C164" s="971" t="s">
        <v>662</v>
      </c>
      <c r="D164" s="860"/>
      <c r="E164" s="861"/>
      <c r="F164" s="863"/>
      <c r="G164" s="863"/>
      <c r="H164" s="863"/>
      <c r="I164" s="863"/>
      <c r="J164" s="970">
        <v>0</v>
      </c>
    </row>
    <row r="165" spans="1:10" hidden="1">
      <c r="A165" s="973" t="s">
        <v>663</v>
      </c>
      <c r="B165" s="798" t="s">
        <v>664</v>
      </c>
      <c r="C165" s="971" t="s">
        <v>665</v>
      </c>
      <c r="D165" s="860"/>
      <c r="E165" s="861"/>
      <c r="F165" s="863"/>
      <c r="G165" s="863"/>
      <c r="H165" s="863"/>
      <c r="I165" s="863"/>
      <c r="J165" s="970">
        <v>0</v>
      </c>
    </row>
    <row r="166" spans="1:10" ht="25.5" hidden="1">
      <c r="A166" s="973" t="s">
        <v>666</v>
      </c>
      <c r="B166" s="797" t="s">
        <v>1692</v>
      </c>
      <c r="C166" s="971" t="s">
        <v>314</v>
      </c>
      <c r="D166" s="860"/>
      <c r="E166" s="861"/>
      <c r="F166" s="863"/>
      <c r="G166" s="863"/>
      <c r="H166" s="863"/>
      <c r="I166" s="863"/>
      <c r="J166" s="970">
        <v>0</v>
      </c>
    </row>
    <row r="167" spans="1:10" hidden="1">
      <c r="A167" s="973" t="s">
        <v>315</v>
      </c>
      <c r="B167" s="797" t="s">
        <v>1693</v>
      </c>
      <c r="C167" s="971" t="s">
        <v>317</v>
      </c>
      <c r="D167" s="860"/>
      <c r="E167" s="861"/>
      <c r="F167" s="863"/>
      <c r="G167" s="863"/>
      <c r="H167" s="863"/>
      <c r="I167" s="863"/>
      <c r="J167" s="970">
        <v>0</v>
      </c>
    </row>
    <row r="168" spans="1:10" hidden="1">
      <c r="A168" s="973" t="s">
        <v>318</v>
      </c>
      <c r="B168" s="795" t="s">
        <v>319</v>
      </c>
      <c r="C168" s="783" t="s">
        <v>358</v>
      </c>
      <c r="D168" s="863"/>
      <c r="E168" s="864"/>
      <c r="F168" s="863">
        <v>0</v>
      </c>
      <c r="G168" s="863">
        <v>0</v>
      </c>
      <c r="H168" s="863">
        <v>0</v>
      </c>
      <c r="I168" s="863">
        <v>0</v>
      </c>
      <c r="J168" s="970">
        <v>0</v>
      </c>
    </row>
    <row r="169" spans="1:10" hidden="1">
      <c r="A169" s="973" t="s">
        <v>320</v>
      </c>
      <c r="B169" s="798" t="s">
        <v>1105</v>
      </c>
      <c r="C169" s="971" t="s">
        <v>321</v>
      </c>
      <c r="D169" s="860"/>
      <c r="E169" s="861"/>
      <c r="F169" s="863"/>
      <c r="G169" s="863"/>
      <c r="H169" s="863"/>
      <c r="I169" s="863"/>
      <c r="J169" s="970">
        <v>0</v>
      </c>
    </row>
    <row r="170" spans="1:10" hidden="1">
      <c r="A170" s="981" t="s">
        <v>322</v>
      </c>
      <c r="B170" s="822" t="s">
        <v>1068</v>
      </c>
      <c r="C170" s="783" t="s">
        <v>358</v>
      </c>
      <c r="D170" s="863"/>
      <c r="E170" s="864"/>
      <c r="F170" s="863">
        <v>0</v>
      </c>
      <c r="G170" s="863">
        <v>0</v>
      </c>
      <c r="H170" s="863">
        <v>0</v>
      </c>
      <c r="I170" s="863">
        <v>0</v>
      </c>
      <c r="J170" s="970">
        <v>0</v>
      </c>
    </row>
    <row r="171" spans="1:10" hidden="1">
      <c r="A171" s="973" t="s">
        <v>324</v>
      </c>
      <c r="B171" s="798" t="s">
        <v>1106</v>
      </c>
      <c r="C171" s="971" t="s">
        <v>325</v>
      </c>
      <c r="D171" s="863"/>
      <c r="E171" s="864"/>
      <c r="F171" s="863"/>
      <c r="G171" s="863"/>
      <c r="H171" s="863"/>
      <c r="I171" s="863"/>
      <c r="J171" s="970">
        <v>0</v>
      </c>
    </row>
    <row r="172" spans="1:10" hidden="1">
      <c r="A172" s="973" t="s">
        <v>326</v>
      </c>
      <c r="B172" s="798" t="s">
        <v>1107</v>
      </c>
      <c r="C172" s="971" t="s">
        <v>327</v>
      </c>
      <c r="D172" s="863"/>
      <c r="E172" s="864"/>
      <c r="F172" s="863"/>
      <c r="G172" s="863"/>
      <c r="H172" s="863"/>
      <c r="I172" s="863"/>
      <c r="J172" s="863"/>
    </row>
    <row r="173" spans="1:10">
      <c r="A173" s="973" t="s">
        <v>328</v>
      </c>
      <c r="B173" s="797" t="s">
        <v>1694</v>
      </c>
      <c r="C173" s="971" t="s">
        <v>330</v>
      </c>
      <c r="D173" s="863"/>
      <c r="E173" s="864"/>
      <c r="F173" s="863"/>
      <c r="G173" s="863"/>
      <c r="H173" s="863"/>
      <c r="I173" s="863"/>
      <c r="J173" s="863"/>
    </row>
    <row r="174" spans="1:10" ht="13.5" thickBot="1">
      <c r="A174" s="982">
        <v>1244000</v>
      </c>
      <c r="B174" s="983" t="s">
        <v>1706</v>
      </c>
      <c r="C174" s="976" t="s">
        <v>1134</v>
      </c>
      <c r="D174" s="947"/>
      <c r="E174" s="1124"/>
      <c r="F174" s="947"/>
      <c r="G174" s="947"/>
      <c r="H174" s="947"/>
      <c r="I174" s="947"/>
      <c r="J174" s="947"/>
    </row>
    <row r="175" spans="1:10" ht="13.5" thickBot="1">
      <c r="A175" s="984">
        <v>1000000</v>
      </c>
      <c r="B175" s="1785" t="s">
        <v>1070</v>
      </c>
      <c r="C175" s="986" t="s">
        <v>358</v>
      </c>
      <c r="D175" s="969">
        <f>D32+D151</f>
        <v>36000</v>
      </c>
      <c r="E175" s="1127">
        <f>E32+E174</f>
        <v>0</v>
      </c>
      <c r="F175" s="969">
        <f>F32+F151</f>
        <v>36000</v>
      </c>
      <c r="G175" s="969">
        <f>G32+G151</f>
        <v>6850</v>
      </c>
      <c r="H175" s="969">
        <f>H32+H151</f>
        <v>12450</v>
      </c>
      <c r="I175" s="969">
        <f>I32+I151</f>
        <v>18300</v>
      </c>
      <c r="J175" s="1127">
        <f>J32+J151</f>
        <v>36000</v>
      </c>
    </row>
    <row r="176" spans="1:10" ht="18" customHeight="1">
      <c r="A176" s="2617"/>
      <c r="B176" s="2617"/>
      <c r="C176" s="2617"/>
      <c r="D176" s="2617"/>
      <c r="E176" s="2617"/>
      <c r="F176" s="2617"/>
      <c r="G176" s="2617"/>
      <c r="H176" s="2617"/>
      <c r="I176" s="2617"/>
      <c r="J176" s="2617"/>
    </row>
    <row r="177" spans="1:10" ht="15.75" customHeight="1">
      <c r="A177" s="2594" t="s">
        <v>2261</v>
      </c>
      <c r="B177" s="2594"/>
      <c r="C177" s="2594"/>
      <c r="D177" s="2594"/>
      <c r="E177" s="2594"/>
      <c r="F177" s="2594"/>
      <c r="G177" s="2594"/>
      <c r="H177" s="2594"/>
      <c r="I177" s="2594"/>
      <c r="J177" s="2594"/>
    </row>
    <row r="178" spans="1:10">
      <c r="A178" s="2625" t="s">
        <v>1114</v>
      </c>
      <c r="B178" s="2625"/>
      <c r="C178" s="2625"/>
      <c r="D178" s="2625"/>
      <c r="E178" s="2625"/>
      <c r="F178" s="2625"/>
      <c r="G178" s="2625"/>
      <c r="H178" s="2625"/>
      <c r="I178" s="2625"/>
      <c r="J178" s="2625"/>
    </row>
    <row r="179" spans="1:10" ht="14.25">
      <c r="A179" s="2594" t="s">
        <v>1717</v>
      </c>
      <c r="B179" s="2594"/>
      <c r="C179" s="2594"/>
      <c r="D179" s="2594"/>
      <c r="E179" s="2594"/>
      <c r="F179" s="2594"/>
      <c r="G179" s="2594"/>
      <c r="H179" s="2594"/>
      <c r="I179" s="2594"/>
      <c r="J179" s="2594"/>
    </row>
    <row r="180" spans="1:10" ht="22.5" customHeight="1">
      <c r="A180" s="2623" t="s">
        <v>992</v>
      </c>
      <c r="B180" s="2623"/>
      <c r="C180" s="2623"/>
      <c r="D180" s="2623"/>
      <c r="E180" s="2623"/>
      <c r="F180" s="2623"/>
      <c r="G180" s="2623"/>
      <c r="H180" s="2623"/>
      <c r="I180" s="2623"/>
      <c r="J180" s="2623"/>
    </row>
    <row r="181" spans="1:10" ht="1.5" hidden="1" customHeight="1">
      <c r="A181" s="2624"/>
      <c r="B181" s="2624"/>
      <c r="C181" s="2624"/>
      <c r="D181" s="2624"/>
      <c r="E181" s="2624"/>
      <c r="F181" s="2624"/>
      <c r="G181" s="2624"/>
      <c r="H181" s="2624"/>
      <c r="I181" s="2624"/>
      <c r="J181" s="2624"/>
    </row>
    <row r="182" spans="1:10" ht="15" hidden="1" customHeight="1">
      <c r="A182" s="2594" t="s">
        <v>993</v>
      </c>
      <c r="B182" s="2594"/>
      <c r="C182" s="2594"/>
      <c r="D182" s="2594"/>
      <c r="E182" s="2594"/>
      <c r="F182" s="2594"/>
      <c r="G182" s="2594"/>
      <c r="H182" s="2594"/>
      <c r="I182" s="2594"/>
      <c r="J182" s="2594"/>
    </row>
    <row r="183" spans="1:10" s="626" customFormat="1" ht="25.5" customHeight="1">
      <c r="A183" s="832" t="s">
        <v>2075</v>
      </c>
      <c r="B183" s="832"/>
      <c r="C183" s="833"/>
      <c r="D183" s="832"/>
      <c r="E183" s="1679"/>
      <c r="F183" s="832"/>
      <c r="G183" s="832" t="s">
        <v>1147</v>
      </c>
      <c r="H183" s="832"/>
      <c r="I183" s="832"/>
      <c r="J183" s="832"/>
    </row>
    <row r="184" spans="1:10" s="626" customFormat="1" ht="14.25">
      <c r="A184" s="834" t="s">
        <v>1700</v>
      </c>
      <c r="B184" s="833" t="s">
        <v>642</v>
      </c>
      <c r="C184" s="836"/>
      <c r="D184" s="678"/>
      <c r="E184" s="1680" t="s">
        <v>309</v>
      </c>
      <c r="F184" s="678"/>
      <c r="G184" s="675" t="s">
        <v>310</v>
      </c>
      <c r="H184" s="678"/>
      <c r="I184" s="678"/>
      <c r="J184" s="834"/>
    </row>
    <row r="185" spans="1:10">
      <c r="A185" s="2600"/>
      <c r="B185" s="2600"/>
      <c r="C185" s="2600"/>
      <c r="D185" s="2600"/>
      <c r="E185" s="2600"/>
      <c r="F185" s="2600"/>
      <c r="G185" s="2600"/>
      <c r="H185" s="2600"/>
      <c r="I185" s="2600"/>
      <c r="J185" s="2600"/>
    </row>
    <row r="186" spans="1:10">
      <c r="A186" s="2626"/>
      <c r="B186" s="2626"/>
      <c r="C186" s="2626"/>
      <c r="D186" s="2626"/>
      <c r="E186" s="2626"/>
      <c r="F186" s="2626"/>
      <c r="G186" s="2626"/>
      <c r="H186" s="2626"/>
      <c r="I186" s="2626"/>
      <c r="J186" s="2626"/>
    </row>
    <row r="187" spans="1:10">
      <c r="A187" s="2626"/>
      <c r="B187" s="2626"/>
      <c r="C187" s="2626"/>
      <c r="D187" s="2626"/>
      <c r="E187" s="2626"/>
      <c r="F187" s="2626"/>
      <c r="G187" s="2626"/>
      <c r="H187" s="2626"/>
      <c r="I187" s="2626"/>
      <c r="J187" s="2626"/>
    </row>
    <row r="188" spans="1:10">
      <c r="A188" s="2626"/>
      <c r="B188" s="2626"/>
      <c r="C188" s="2626"/>
      <c r="D188" s="2626"/>
      <c r="E188" s="2626"/>
      <c r="F188" s="2626"/>
      <c r="G188" s="2626"/>
      <c r="H188" s="2626"/>
      <c r="I188" s="2626"/>
      <c r="J188" s="2626"/>
    </row>
    <row r="189" spans="1:10">
      <c r="A189" s="2626"/>
      <c r="B189" s="2626"/>
      <c r="C189" s="2626"/>
      <c r="D189" s="2626"/>
      <c r="E189" s="2626"/>
      <c r="F189" s="2626"/>
      <c r="G189" s="2626"/>
      <c r="H189" s="2626"/>
      <c r="I189" s="2626"/>
      <c r="J189" s="2626"/>
    </row>
    <row r="190" spans="1:10">
      <c r="A190" s="987"/>
      <c r="B190" s="987"/>
      <c r="C190" s="987"/>
      <c r="D190" s="987"/>
      <c r="E190" s="1528"/>
      <c r="F190" s="987"/>
      <c r="G190" s="987"/>
      <c r="H190" s="987"/>
      <c r="I190" s="987"/>
      <c r="J190" s="988"/>
    </row>
    <row r="191" spans="1:10">
      <c r="A191" s="2626"/>
      <c r="B191" s="2626"/>
      <c r="C191" s="2626"/>
      <c r="D191" s="2626"/>
      <c r="E191" s="2626"/>
      <c r="F191" s="2626"/>
      <c r="G191" s="2626"/>
      <c r="H191" s="2626"/>
      <c r="I191" s="2626"/>
      <c r="J191" s="2626"/>
    </row>
    <row r="192" spans="1:10">
      <c r="A192" s="2626"/>
      <c r="B192" s="2626"/>
      <c r="C192" s="2626"/>
      <c r="D192" s="2626"/>
      <c r="E192" s="2626"/>
      <c r="F192" s="2626"/>
      <c r="G192" s="2626"/>
      <c r="H192" s="2626"/>
      <c r="I192" s="2626"/>
      <c r="J192" s="2626"/>
    </row>
    <row r="193" spans="1:10">
      <c r="A193" s="2626"/>
      <c r="B193" s="2626"/>
      <c r="C193" s="2626"/>
      <c r="D193" s="2626"/>
      <c r="E193" s="2626"/>
      <c r="F193" s="2626"/>
      <c r="G193" s="2626"/>
      <c r="H193" s="2626"/>
      <c r="I193" s="2626"/>
      <c r="J193" s="2626"/>
    </row>
    <row r="194" spans="1:10">
      <c r="A194" s="2626"/>
      <c r="B194" s="2626"/>
      <c r="C194" s="2626"/>
      <c r="D194" s="2626"/>
      <c r="E194" s="2626"/>
      <c r="F194" s="2626"/>
      <c r="G194" s="2626"/>
      <c r="H194" s="2626"/>
      <c r="I194" s="2626"/>
      <c r="J194" s="2626"/>
    </row>
    <row r="195" spans="1:10">
      <c r="A195" s="987"/>
      <c r="B195" s="987"/>
      <c r="C195" s="987"/>
      <c r="D195" s="987"/>
      <c r="E195" s="1528"/>
      <c r="F195" s="987"/>
      <c r="G195" s="987"/>
      <c r="H195" s="987"/>
      <c r="I195" s="987"/>
      <c r="J195" s="987"/>
    </row>
    <row r="196" spans="1:10">
      <c r="A196" s="2626"/>
      <c r="B196" s="2626"/>
      <c r="C196" s="2626"/>
      <c r="D196" s="2626"/>
      <c r="E196" s="2626"/>
      <c r="F196" s="2626"/>
      <c r="G196" s="2626"/>
      <c r="H196" s="2626"/>
      <c r="I196" s="2626"/>
      <c r="J196" s="2626"/>
    </row>
    <row r="197" spans="1:10">
      <c r="A197" s="987"/>
      <c r="B197" s="987"/>
      <c r="C197" s="987"/>
      <c r="D197" s="987"/>
      <c r="E197" s="1528"/>
      <c r="F197" s="989"/>
      <c r="G197" s="989"/>
      <c r="H197" s="989"/>
      <c r="I197" s="989"/>
      <c r="J197" s="989"/>
    </row>
    <row r="198" spans="1:10">
      <c r="A198" s="2626"/>
      <c r="B198" s="2626"/>
      <c r="C198" s="2626"/>
      <c r="D198" s="2626"/>
      <c r="E198" s="2626"/>
      <c r="F198" s="2626"/>
      <c r="G198" s="2626"/>
      <c r="H198" s="2626"/>
      <c r="I198" s="2626"/>
      <c r="J198" s="2626"/>
    </row>
    <row r="199" spans="1:10">
      <c r="A199" s="987"/>
      <c r="B199" s="987"/>
      <c r="C199" s="987"/>
      <c r="D199" s="987"/>
      <c r="E199" s="1528"/>
      <c r="F199" s="987"/>
      <c r="G199" s="987"/>
      <c r="H199" s="987"/>
      <c r="I199" s="987"/>
      <c r="J199" s="987"/>
    </row>
    <row r="200" spans="1:10">
      <c r="A200" s="2626"/>
      <c r="B200" s="2626"/>
      <c r="C200" s="2626"/>
      <c r="D200" s="2626"/>
      <c r="E200" s="2626"/>
      <c r="F200" s="2626"/>
      <c r="G200" s="2626"/>
      <c r="H200" s="2626"/>
      <c r="I200" s="2626"/>
      <c r="J200" s="2626"/>
    </row>
    <row r="201" spans="1:10">
      <c r="A201" s="987"/>
      <c r="B201" s="987"/>
      <c r="C201" s="987"/>
      <c r="D201" s="987"/>
      <c r="E201" s="1528"/>
      <c r="F201" s="987"/>
      <c r="G201" s="987"/>
      <c r="H201" s="987"/>
      <c r="I201" s="987"/>
      <c r="J201" s="987"/>
    </row>
    <row r="202" spans="1:10">
      <c r="A202" s="2626" t="s">
        <v>53</v>
      </c>
      <c r="B202" s="2626"/>
      <c r="C202" s="2626"/>
      <c r="D202" s="2626"/>
      <c r="E202" s="2626"/>
      <c r="F202" s="2626"/>
      <c r="G202" s="2626"/>
      <c r="H202" s="2626"/>
      <c r="I202" s="2626"/>
      <c r="J202" s="2626"/>
    </row>
    <row r="203" spans="1:10">
      <c r="A203" s="2628" t="s">
        <v>1709</v>
      </c>
      <c r="B203" s="2628"/>
      <c r="C203" s="2628"/>
      <c r="D203" s="2628"/>
      <c r="E203" s="2628"/>
      <c r="F203" s="2628"/>
      <c r="G203" s="2628"/>
      <c r="H203" s="2628"/>
      <c r="I203" s="2628"/>
      <c r="J203" s="2628"/>
    </row>
    <row r="204" spans="1:10">
      <c r="A204" s="2628" t="s">
        <v>1710</v>
      </c>
      <c r="B204" s="2628"/>
      <c r="C204" s="2628"/>
      <c r="D204" s="2628"/>
      <c r="E204" s="2628"/>
      <c r="F204" s="2628"/>
      <c r="G204" s="2628"/>
      <c r="H204" s="2628"/>
      <c r="I204" s="2628"/>
      <c r="J204" s="2628"/>
    </row>
    <row r="205" spans="1:10">
      <c r="A205" s="2628" t="s">
        <v>1711</v>
      </c>
      <c r="B205" s="2628"/>
      <c r="C205" s="2628"/>
      <c r="D205" s="2628"/>
      <c r="E205" s="2628"/>
      <c r="F205" s="2628"/>
      <c r="G205" s="2628"/>
      <c r="H205" s="2628"/>
      <c r="I205" s="2628"/>
      <c r="J205" s="2628"/>
    </row>
    <row r="206" spans="1:10">
      <c r="A206" s="987" t="s">
        <v>932</v>
      </c>
      <c r="B206" s="990"/>
      <c r="C206" s="990"/>
      <c r="D206" s="990"/>
      <c r="E206" s="1466"/>
      <c r="F206" s="990"/>
      <c r="G206" s="990"/>
      <c r="H206" s="990"/>
      <c r="I206" s="990"/>
      <c r="J206" s="990"/>
    </row>
    <row r="207" spans="1:10">
      <c r="A207" s="2628" t="s">
        <v>1712</v>
      </c>
      <c r="B207" s="2628"/>
      <c r="C207" s="2628"/>
      <c r="D207" s="2628"/>
      <c r="E207" s="2628"/>
      <c r="F207" s="2628"/>
      <c r="G207" s="2628"/>
      <c r="H207" s="2628"/>
      <c r="I207" s="2628"/>
      <c r="J207" s="2628"/>
    </row>
    <row r="208" spans="1:10">
      <c r="A208" s="2594" t="s">
        <v>675</v>
      </c>
      <c r="B208" s="2594"/>
      <c r="C208" s="2594"/>
      <c r="D208" s="2594"/>
      <c r="E208" s="2594"/>
      <c r="F208" s="2594"/>
      <c r="G208" s="2594"/>
      <c r="H208" s="2594"/>
      <c r="I208" s="2594"/>
      <c r="J208" s="2594"/>
    </row>
    <row r="209" spans="1:10">
      <c r="A209" s="2625" t="s">
        <v>1114</v>
      </c>
      <c r="B209" s="2625"/>
      <c r="C209" s="2625"/>
      <c r="D209" s="2625"/>
      <c r="E209" s="2625"/>
      <c r="F209" s="2625"/>
      <c r="G209" s="2625"/>
      <c r="H209" s="2625"/>
      <c r="I209" s="2625"/>
      <c r="J209" s="2625"/>
    </row>
    <row r="210" spans="1:10" ht="14.25">
      <c r="A210" s="2625" t="s">
        <v>1713</v>
      </c>
      <c r="B210" s="2625"/>
      <c r="C210" s="2625"/>
      <c r="D210" s="2625"/>
      <c r="E210" s="2625"/>
      <c r="F210" s="2625"/>
      <c r="G210" s="2625"/>
      <c r="H210" s="2625"/>
      <c r="I210" s="2625"/>
      <c r="J210" s="2625"/>
    </row>
    <row r="211" spans="1:10">
      <c r="A211" s="2623" t="s">
        <v>992</v>
      </c>
      <c r="B211" s="2623"/>
      <c r="C211" s="2623"/>
      <c r="D211" s="2623"/>
      <c r="E211" s="2623"/>
      <c r="F211" s="2623"/>
      <c r="G211" s="2623"/>
      <c r="H211" s="2623"/>
      <c r="I211" s="2623"/>
      <c r="J211" s="2623"/>
    </row>
    <row r="212" spans="1:10" ht="14.25">
      <c r="A212" s="2631" t="s">
        <v>1714</v>
      </c>
      <c r="B212" s="2631"/>
      <c r="C212" s="2631"/>
      <c r="D212" s="2631"/>
      <c r="E212" s="2631"/>
      <c r="F212" s="2631"/>
      <c r="G212" s="2631"/>
      <c r="H212" s="2631"/>
      <c r="I212" s="2631"/>
      <c r="J212" s="2631"/>
    </row>
    <row r="213" spans="1:10">
      <c r="A213" s="2625" t="s">
        <v>993</v>
      </c>
      <c r="B213" s="2625"/>
      <c r="C213" s="2625"/>
      <c r="D213" s="2625"/>
      <c r="E213" s="2625"/>
      <c r="F213" s="2625"/>
      <c r="G213" s="2625"/>
      <c r="H213" s="2625"/>
      <c r="I213" s="2625"/>
      <c r="J213" s="2625"/>
    </row>
    <row r="214" spans="1:10">
      <c r="A214" s="2625" t="s">
        <v>994</v>
      </c>
      <c r="B214" s="2625"/>
      <c r="C214" s="2625"/>
      <c r="D214" s="2625"/>
      <c r="E214" s="2625"/>
      <c r="F214" s="2625"/>
      <c r="G214" s="2625"/>
      <c r="H214" s="2625"/>
      <c r="I214" s="2625"/>
      <c r="J214" s="2625"/>
    </row>
    <row r="215" spans="1:10" ht="14.25">
      <c r="A215" s="2630" t="s">
        <v>1708</v>
      </c>
      <c r="B215" s="2630"/>
      <c r="C215" s="2630"/>
      <c r="D215" s="2630"/>
      <c r="E215" s="2630"/>
      <c r="F215" s="2630"/>
      <c r="G215" s="2630"/>
      <c r="H215" s="2630"/>
      <c r="I215" s="2630"/>
      <c r="J215" s="2630"/>
    </row>
    <row r="216" spans="1:10">
      <c r="A216" s="2600"/>
      <c r="B216" s="2600"/>
      <c r="C216" s="2600"/>
      <c r="D216" s="2600"/>
      <c r="E216" s="2600"/>
      <c r="F216" s="2600"/>
      <c r="G216" s="2600"/>
      <c r="H216" s="2600"/>
      <c r="I216" s="2600"/>
      <c r="J216" s="2600"/>
    </row>
  </sheetData>
  <mergeCells count="45">
    <mergeCell ref="K154:N154"/>
    <mergeCell ref="K152:N153"/>
    <mergeCell ref="K157:N157"/>
    <mergeCell ref="A213:J213"/>
    <mergeCell ref="A214:J214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192:J192"/>
    <mergeCell ref="A193:J193"/>
    <mergeCell ref="A194:J194"/>
    <mergeCell ref="A215:J215"/>
    <mergeCell ref="A216:J216"/>
    <mergeCell ref="A209:J209"/>
    <mergeCell ref="A210:J210"/>
    <mergeCell ref="A211:J211"/>
    <mergeCell ref="A212:J212"/>
    <mergeCell ref="A196:J196"/>
    <mergeCell ref="A187:J187"/>
    <mergeCell ref="A188:J188"/>
    <mergeCell ref="A189:J189"/>
    <mergeCell ref="A191:J191"/>
    <mergeCell ref="A185:J185"/>
    <mergeCell ref="A186:J186"/>
    <mergeCell ref="A179:J179"/>
    <mergeCell ref="A180:J180"/>
    <mergeCell ref="A181:J181"/>
    <mergeCell ref="A182:J182"/>
    <mergeCell ref="G29:J29"/>
    <mergeCell ref="A176:J176"/>
    <mergeCell ref="A177:J177"/>
    <mergeCell ref="A178:J178"/>
    <mergeCell ref="A9:E9"/>
    <mergeCell ref="B15:E15"/>
    <mergeCell ref="F29:F30"/>
    <mergeCell ref="A14:B14"/>
    <mergeCell ref="A17:E18"/>
    <mergeCell ref="F17:J18"/>
    <mergeCell ref="B16:G16"/>
    <mergeCell ref="I28:J28"/>
  </mergeCells>
  <phoneticPr fontId="5" type="noConversion"/>
  <pageMargins left="0.17" right="0.17" top="0.18" bottom="0.17" header="0.17" footer="0.17"/>
  <pageSetup orientation="landscape" horizontalDpi="4294967294" verticalDpi="4294967294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FF0000"/>
  </sheetPr>
  <dimension ref="A1:N216"/>
  <sheetViews>
    <sheetView topLeftCell="A25" workbookViewId="0">
      <selection activeCell="G155" sqref="G155"/>
    </sheetView>
  </sheetViews>
  <sheetFormatPr defaultRowHeight="12.75"/>
  <cols>
    <col min="1" max="1" width="7" style="688" customWidth="1"/>
    <col min="2" max="2" width="46.28515625" style="679" customWidth="1"/>
    <col min="3" max="3" width="8.7109375" style="689" customWidth="1"/>
    <col min="4" max="4" width="13.140625" style="678" customWidth="1"/>
    <col min="5" max="5" width="10.85546875" style="678" customWidth="1"/>
    <col min="6" max="6" width="12.5703125" style="678" customWidth="1"/>
    <col min="7" max="7" width="12.42578125" style="678" customWidth="1"/>
    <col min="8" max="8" width="11.7109375" style="678" customWidth="1"/>
    <col min="9" max="9" width="11.5703125" style="678" customWidth="1"/>
    <col min="10" max="10" width="12.42578125" style="678" customWidth="1"/>
    <col min="11" max="16384" width="9.140625" style="678"/>
  </cols>
  <sheetData>
    <row r="1" spans="1:10">
      <c r="I1" s="884" t="s">
        <v>931</v>
      </c>
    </row>
    <row r="2" spans="1:10">
      <c r="F2" s="885"/>
      <c r="G2" s="885"/>
      <c r="H2" s="885"/>
      <c r="I2" s="885"/>
    </row>
    <row r="3" spans="1:10">
      <c r="H3" s="886" t="s">
        <v>888</v>
      </c>
    </row>
    <row r="4" spans="1:10">
      <c r="G4" s="885" t="s">
        <v>1025</v>
      </c>
    </row>
    <row r="5" spans="1:10">
      <c r="H5" s="685" t="s">
        <v>174</v>
      </c>
    </row>
    <row r="6" spans="1:10" ht="15.75">
      <c r="B6" s="887" t="s">
        <v>35</v>
      </c>
      <c r="C6" s="888"/>
      <c r="D6" s="887"/>
      <c r="E6" s="887"/>
      <c r="G6" s="889" t="s">
        <v>1014</v>
      </c>
      <c r="H6" s="836"/>
    </row>
    <row r="7" spans="1:10">
      <c r="B7" s="678"/>
      <c r="C7" s="890"/>
    </row>
    <row r="8" spans="1:10">
      <c r="A8" s="688" t="s">
        <v>2290</v>
      </c>
      <c r="F8" s="681"/>
      <c r="G8" s="681"/>
    </row>
    <row r="9" spans="1:10" s="688" customFormat="1" ht="10.5">
      <c r="A9" s="2600" t="s">
        <v>1118</v>
      </c>
      <c r="B9" s="2600"/>
      <c r="C9" s="2600"/>
      <c r="D9" s="2600"/>
      <c r="E9" s="2600"/>
    </row>
    <row r="10" spans="1:10">
      <c r="A10" s="688" t="s">
        <v>473</v>
      </c>
      <c r="B10" s="891"/>
      <c r="C10" s="892"/>
      <c r="D10" s="840"/>
      <c r="E10" s="840"/>
    </row>
    <row r="11" spans="1:10">
      <c r="B11" s="893"/>
      <c r="C11" s="894"/>
      <c r="D11" s="893"/>
      <c r="E11" s="893"/>
      <c r="F11" s="893"/>
      <c r="G11" s="893"/>
      <c r="H11" s="895"/>
    </row>
    <row r="12" spans="1:10">
      <c r="A12" s="896" t="s">
        <v>474</v>
      </c>
      <c r="B12" s="889" t="s">
        <v>1145</v>
      </c>
      <c r="C12" s="890"/>
      <c r="D12" s="889"/>
      <c r="E12" s="889"/>
      <c r="F12" s="889"/>
      <c r="G12" s="836"/>
      <c r="H12" s="897" t="s">
        <v>208</v>
      </c>
    </row>
    <row r="13" spans="1:10" ht="21.75">
      <c r="A13" s="898" t="s">
        <v>611</v>
      </c>
      <c r="B13" s="898"/>
      <c r="C13" s="894"/>
      <c r="D13" s="898"/>
      <c r="E13" s="898"/>
      <c r="F13" s="898"/>
      <c r="G13" s="899"/>
    </row>
    <row r="14" spans="1:10" s="857" customFormat="1">
      <c r="A14" s="2603" t="s">
        <v>2266</v>
      </c>
      <c r="B14" s="2604"/>
      <c r="C14" s="1530"/>
      <c r="F14" s="1531"/>
      <c r="G14" s="1531"/>
    </row>
    <row r="15" spans="1:10" ht="18">
      <c r="A15" s="900"/>
      <c r="B15" s="2605" t="s">
        <v>612</v>
      </c>
      <c r="C15" s="2605"/>
      <c r="D15" s="2605"/>
      <c r="E15" s="2605"/>
      <c r="F15" s="901"/>
      <c r="G15" s="901"/>
      <c r="H15" s="901"/>
      <c r="I15" s="901"/>
      <c r="J15" s="901"/>
    </row>
    <row r="16" spans="1:10" ht="14.25">
      <c r="A16" s="678"/>
      <c r="B16" s="2607" t="s">
        <v>258</v>
      </c>
      <c r="C16" s="2607"/>
      <c r="D16" s="2607"/>
      <c r="E16" s="2607"/>
      <c r="F16" s="2607"/>
      <c r="G16" s="902"/>
      <c r="H16" s="902"/>
      <c r="I16" s="902"/>
      <c r="J16" s="902"/>
    </row>
    <row r="17" spans="1:12" s="626" customFormat="1" ht="14.25" customHeight="1">
      <c r="A17" s="2609" t="s">
        <v>2229</v>
      </c>
      <c r="B17" s="2609"/>
      <c r="C17" s="2609"/>
      <c r="D17" s="2609"/>
      <c r="E17" s="2609"/>
      <c r="F17" s="2609"/>
      <c r="G17" s="2609"/>
      <c r="H17" s="2609"/>
      <c r="I17" s="2609"/>
      <c r="J17" s="2609"/>
      <c r="K17" s="688"/>
      <c r="L17" s="688"/>
    </row>
    <row r="18" spans="1:12" s="688" customFormat="1" ht="12" customHeight="1">
      <c r="A18" s="2609"/>
      <c r="B18" s="2609"/>
      <c r="C18" s="2609"/>
      <c r="D18" s="2609"/>
      <c r="E18" s="2609"/>
      <c r="F18" s="2609"/>
      <c r="G18" s="2609"/>
      <c r="H18" s="2609"/>
      <c r="I18" s="2609"/>
      <c r="J18" s="2609"/>
    </row>
    <row r="19" spans="1:12" s="683" customFormat="1" thickBot="1">
      <c r="A19" s="693" t="s">
        <v>216</v>
      </c>
      <c r="B19" s="904"/>
      <c r="C19" s="905"/>
      <c r="D19" s="685"/>
      <c r="E19" s="685"/>
      <c r="G19" s="906" t="s">
        <v>647</v>
      </c>
      <c r="H19" s="907"/>
      <c r="I19" s="907"/>
      <c r="J19" s="907"/>
    </row>
    <row r="20" spans="1:12" s="885" customFormat="1" ht="15.75" customHeight="1" thickBot="1">
      <c r="A20" s="693" t="s">
        <v>89</v>
      </c>
      <c r="B20" s="908"/>
      <c r="C20" s="905"/>
      <c r="G20" s="908" t="s">
        <v>333</v>
      </c>
      <c r="H20" s="909">
        <v>9</v>
      </c>
      <c r="I20" s="910">
        <v>1</v>
      </c>
      <c r="J20" s="911">
        <v>1</v>
      </c>
    </row>
    <row r="21" spans="1:12" s="908" customFormat="1" ht="15" customHeight="1" thickBot="1">
      <c r="A21" s="693" t="s">
        <v>630</v>
      </c>
      <c r="C21" s="905"/>
      <c r="G21" s="908" t="s">
        <v>1177</v>
      </c>
    </row>
    <row r="22" spans="1:12" s="908" customFormat="1" ht="9.75" customHeight="1" thickBot="1">
      <c r="A22" s="693" t="s">
        <v>554</v>
      </c>
      <c r="C22" s="912"/>
      <c r="D22" s="913"/>
      <c r="G22" s="908" t="s">
        <v>555</v>
      </c>
    </row>
    <row r="23" spans="1:12" s="885" customFormat="1" ht="15.75" customHeight="1" thickBot="1">
      <c r="A23" s="693" t="s">
        <v>729</v>
      </c>
      <c r="B23" s="908"/>
      <c r="C23" s="905"/>
      <c r="G23" s="908" t="s">
        <v>944</v>
      </c>
      <c r="I23" s="914">
        <v>51</v>
      </c>
    </row>
    <row r="24" spans="1:12" s="885" customFormat="1" ht="12.75" customHeight="1">
      <c r="A24" s="693" t="s">
        <v>217</v>
      </c>
      <c r="B24" s="915"/>
      <c r="C24" s="916"/>
      <c r="F24" s="917"/>
      <c r="G24" s="908" t="s">
        <v>946</v>
      </c>
    </row>
    <row r="25" spans="1:12" s="885" customFormat="1" ht="15.75" customHeight="1" thickBot="1">
      <c r="A25" s="695" t="s">
        <v>306</v>
      </c>
      <c r="B25" s="906"/>
      <c r="C25" s="916"/>
      <c r="D25" s="918"/>
      <c r="E25" s="918"/>
      <c r="G25" s="908" t="s">
        <v>233</v>
      </c>
      <c r="I25" s="917"/>
    </row>
    <row r="26" spans="1:12" s="917" customFormat="1" ht="15.75" customHeight="1" thickBot="1">
      <c r="A26" s="693" t="s">
        <v>116</v>
      </c>
      <c r="B26" s="908"/>
      <c r="C26" s="916"/>
      <c r="D26" s="919"/>
      <c r="E26" s="885"/>
      <c r="G26" s="917" t="s">
        <v>1703</v>
      </c>
      <c r="H26" s="920"/>
      <c r="I26" s="921"/>
      <c r="J26" s="922"/>
    </row>
    <row r="27" spans="1:12" s="917" customFormat="1" ht="16.5" customHeight="1" thickBot="1">
      <c r="A27" s="693" t="s">
        <v>638</v>
      </c>
      <c r="B27" s="908"/>
      <c r="C27" s="916"/>
      <c r="E27" s="923" t="s">
        <v>740</v>
      </c>
      <c r="G27" s="908" t="s">
        <v>419</v>
      </c>
      <c r="I27" s="885"/>
      <c r="J27" s="885"/>
    </row>
    <row r="28" spans="1:12" s="917" customFormat="1" ht="16.5" customHeight="1" thickBot="1">
      <c r="A28" s="696"/>
      <c r="B28" s="885"/>
      <c r="C28" s="924"/>
      <c r="E28" s="925"/>
      <c r="F28" s="885"/>
      <c r="G28" s="885"/>
      <c r="H28" s="2621">
        <v>900272000424</v>
      </c>
      <c r="I28" s="2621"/>
      <c r="J28" s="2621"/>
    </row>
    <row r="29" spans="1:12" s="688" customFormat="1" ht="35.25" customHeight="1" thickBot="1">
      <c r="A29" s="711" t="s">
        <v>406</v>
      </c>
      <c r="B29" s="712" t="s">
        <v>639</v>
      </c>
      <c r="C29" s="713"/>
      <c r="D29" s="712" t="s">
        <v>422</v>
      </c>
      <c r="E29" s="714"/>
      <c r="F29" s="2612" t="s">
        <v>362</v>
      </c>
      <c r="G29" s="2614" t="s">
        <v>363</v>
      </c>
      <c r="H29" s="2615"/>
      <c r="I29" s="2615"/>
      <c r="J29" s="2616"/>
    </row>
    <row r="30" spans="1:12" s="688" customFormat="1" ht="96.75" customHeight="1" thickBot="1">
      <c r="A30" s="715"/>
      <c r="B30" s="716" t="s">
        <v>349</v>
      </c>
      <c r="C30" s="717" t="s">
        <v>671</v>
      </c>
      <c r="D30" s="718" t="s">
        <v>796</v>
      </c>
      <c r="E30" s="719" t="s">
        <v>971</v>
      </c>
      <c r="F30" s="2613"/>
      <c r="G30" s="718" t="s">
        <v>972</v>
      </c>
      <c r="H30" s="718" t="s">
        <v>973</v>
      </c>
      <c r="I30" s="718" t="s">
        <v>974</v>
      </c>
      <c r="J30" s="718" t="s">
        <v>975</v>
      </c>
    </row>
    <row r="31" spans="1:12" s="926" customFormat="1" ht="21" customHeight="1" thickBot="1">
      <c r="A31" s="720" t="s">
        <v>976</v>
      </c>
      <c r="B31" s="721" t="s">
        <v>977</v>
      </c>
      <c r="C31" s="722" t="s">
        <v>978</v>
      </c>
      <c r="D31" s="723" t="s">
        <v>739</v>
      </c>
      <c r="E31" s="723" t="s">
        <v>740</v>
      </c>
      <c r="F31" s="723" t="s">
        <v>672</v>
      </c>
      <c r="G31" s="724">
        <v>4</v>
      </c>
      <c r="H31" s="725">
        <v>5</v>
      </c>
      <c r="I31" s="726">
        <v>6</v>
      </c>
      <c r="J31" s="725">
        <v>7</v>
      </c>
    </row>
    <row r="32" spans="1:12" s="829" customFormat="1" ht="22.5" customHeight="1" thickBot="1">
      <c r="A32" s="927">
        <v>1100000</v>
      </c>
      <c r="B32" s="727" t="s">
        <v>1704</v>
      </c>
      <c r="C32" s="728" t="s">
        <v>358</v>
      </c>
      <c r="D32" s="1813">
        <f>D33+D42+D138+D105</f>
        <v>0</v>
      </c>
      <c r="E32" s="1813">
        <f>E105+E65</f>
        <v>0</v>
      </c>
      <c r="F32" s="1813">
        <f>F33+F42+F138+F105</f>
        <v>0</v>
      </c>
      <c r="G32" s="1813">
        <f>G33+G42+G105</f>
        <v>0</v>
      </c>
      <c r="H32" s="1813">
        <f>H33+H42+H105</f>
        <v>0</v>
      </c>
      <c r="I32" s="1813">
        <f>I33+I42+I105</f>
        <v>0</v>
      </c>
      <c r="J32" s="2101">
        <f>F32</f>
        <v>0</v>
      </c>
    </row>
    <row r="33" spans="1:10" s="688" customFormat="1" ht="27.75" customHeight="1" thickBot="1">
      <c r="A33" s="927">
        <v>1110000</v>
      </c>
      <c r="B33" s="730" t="s">
        <v>1662</v>
      </c>
      <c r="C33" s="728" t="s">
        <v>358</v>
      </c>
      <c r="D33" s="2102">
        <f>D34</f>
        <v>0</v>
      </c>
      <c r="E33" s="2102"/>
      <c r="F33" s="2102">
        <f>F34</f>
        <v>0</v>
      </c>
      <c r="G33" s="2102">
        <f>G34</f>
        <v>0</v>
      </c>
      <c r="H33" s="2102">
        <f>H34</f>
        <v>0</v>
      </c>
      <c r="I33" s="2102">
        <f>I34</f>
        <v>0</v>
      </c>
      <c r="J33" s="2102">
        <f>F33</f>
        <v>0</v>
      </c>
    </row>
    <row r="34" spans="1:10" s="688" customFormat="1" ht="12" customHeight="1">
      <c r="A34" s="928">
        <v>1110000</v>
      </c>
      <c r="B34" s="733" t="s">
        <v>803</v>
      </c>
      <c r="C34" s="734" t="s">
        <v>358</v>
      </c>
      <c r="D34" s="2103">
        <f>SUM(D35:D41)</f>
        <v>0</v>
      </c>
      <c r="E34" s="2103"/>
      <c r="F34" s="2103">
        <f>SUM(F35:F41)</f>
        <v>0</v>
      </c>
      <c r="G34" s="2103">
        <f>SUM(G35:G41)</f>
        <v>0</v>
      </c>
      <c r="H34" s="2103">
        <f>SUM(H35:H41)</f>
        <v>0</v>
      </c>
      <c r="I34" s="2103">
        <f>SUM(I35:I41)</f>
        <v>0</v>
      </c>
      <c r="J34" s="2103">
        <f>F34</f>
        <v>0</v>
      </c>
    </row>
    <row r="35" spans="1:10" s="688" customFormat="1" ht="25.5" hidden="1">
      <c r="A35" s="929">
        <v>1111000</v>
      </c>
      <c r="B35" s="737" t="s">
        <v>673</v>
      </c>
      <c r="C35" s="738" t="s">
        <v>804</v>
      </c>
      <c r="D35" s="2104">
        <f>'1'!D35+'2'!D35+'3'!D35+'4'!D35</f>
        <v>0</v>
      </c>
      <c r="E35" s="2105"/>
      <c r="F35" s="2104">
        <f t="shared" ref="F35:F41" si="0">D35+E35</f>
        <v>0</v>
      </c>
      <c r="G35" s="2104">
        <f>'1'!G35+'2'!G35+'3'!G35+'4'!G35</f>
        <v>0</v>
      </c>
      <c r="H35" s="2104">
        <f>'1'!H35+'2'!H35+'3'!H35+'4'!H35</f>
        <v>0</v>
      </c>
      <c r="I35" s="2104">
        <f>'1'!I35+'2'!I35+'3'!I35+'4'!I35</f>
        <v>0</v>
      </c>
      <c r="J35" s="2104">
        <f>F35</f>
        <v>0</v>
      </c>
    </row>
    <row r="36" spans="1:10" s="688" customFormat="1" ht="25.5" hidden="1">
      <c r="A36" s="930">
        <v>1112000</v>
      </c>
      <c r="B36" s="741" t="s">
        <v>271</v>
      </c>
      <c r="C36" s="742" t="s">
        <v>805</v>
      </c>
      <c r="D36" s="2106">
        <v>0</v>
      </c>
      <c r="E36" s="2106"/>
      <c r="F36" s="2104">
        <f t="shared" si="0"/>
        <v>0</v>
      </c>
      <c r="G36" s="2106"/>
      <c r="H36" s="2106">
        <v>0</v>
      </c>
      <c r="I36" s="2106">
        <v>0</v>
      </c>
      <c r="J36" s="2106">
        <f>F36</f>
        <v>0</v>
      </c>
    </row>
    <row r="37" spans="1:10" s="688" customFormat="1" ht="25.5" hidden="1">
      <c r="A37" s="930">
        <v>1113000</v>
      </c>
      <c r="B37" s="741" t="s">
        <v>806</v>
      </c>
      <c r="C37" s="742" t="s">
        <v>807</v>
      </c>
      <c r="D37" s="2106"/>
      <c r="E37" s="2106"/>
      <c r="F37" s="2104">
        <f t="shared" si="0"/>
        <v>0</v>
      </c>
      <c r="G37" s="2106"/>
      <c r="H37" s="2106"/>
      <c r="I37" s="2106"/>
      <c r="J37" s="2107">
        <v>0</v>
      </c>
    </row>
    <row r="38" spans="1:10" s="688" customFormat="1" ht="38.25" hidden="1">
      <c r="A38" s="930">
        <v>1114000</v>
      </c>
      <c r="B38" s="741" t="s">
        <v>398</v>
      </c>
      <c r="C38" s="742" t="s">
        <v>399</v>
      </c>
      <c r="D38" s="2106"/>
      <c r="E38" s="2106"/>
      <c r="F38" s="2104">
        <f t="shared" si="0"/>
        <v>0</v>
      </c>
      <c r="G38" s="2106"/>
      <c r="H38" s="2106"/>
      <c r="I38" s="2106"/>
      <c r="J38" s="2107">
        <v>0</v>
      </c>
    </row>
    <row r="39" spans="1:10" s="688" customFormat="1" hidden="1">
      <c r="A39" s="930">
        <v>1115000</v>
      </c>
      <c r="B39" s="741" t="s">
        <v>615</v>
      </c>
      <c r="C39" s="742" t="s">
        <v>388</v>
      </c>
      <c r="D39" s="2106"/>
      <c r="E39" s="2106"/>
      <c r="F39" s="2104">
        <f t="shared" si="0"/>
        <v>0</v>
      </c>
      <c r="G39" s="2106"/>
      <c r="H39" s="2106"/>
      <c r="I39" s="2106"/>
      <c r="J39" s="2107">
        <v>0</v>
      </c>
    </row>
    <row r="40" spans="1:10" s="688" customFormat="1" ht="25.5" hidden="1">
      <c r="A40" s="930">
        <v>1116000</v>
      </c>
      <c r="B40" s="741" t="s">
        <v>1024</v>
      </c>
      <c r="C40" s="742" t="s">
        <v>389</v>
      </c>
      <c r="D40" s="2106"/>
      <c r="E40" s="2106"/>
      <c r="F40" s="2104">
        <f t="shared" si="0"/>
        <v>0</v>
      </c>
      <c r="G40" s="2106"/>
      <c r="H40" s="2106"/>
      <c r="I40" s="2106"/>
      <c r="J40" s="2107">
        <v>0</v>
      </c>
    </row>
    <row r="41" spans="1:10" s="688" customFormat="1" ht="13.5" hidden="1" thickBot="1">
      <c r="A41" s="932">
        <v>1117000</v>
      </c>
      <c r="B41" s="745" t="s">
        <v>640</v>
      </c>
      <c r="C41" s="746" t="s">
        <v>20</v>
      </c>
      <c r="D41" s="2108">
        <f>'1'!D41+'2'!D41+'3'!D41+'4'!D41</f>
        <v>0</v>
      </c>
      <c r="E41" s="2108"/>
      <c r="F41" s="2104">
        <f t="shared" si="0"/>
        <v>0</v>
      </c>
      <c r="G41" s="2108">
        <f>'1'!G41+'2'!G41+'3'!G41+'4'!G41</f>
        <v>0</v>
      </c>
      <c r="H41" s="2108">
        <f>'1'!H41+'2'!H41+'3'!H41+'4'!H41</f>
        <v>0</v>
      </c>
      <c r="I41" s="2108">
        <v>0</v>
      </c>
      <c r="J41" s="2107">
        <f>F41</f>
        <v>0</v>
      </c>
    </row>
    <row r="42" spans="1:10" s="688" customFormat="1" ht="26.25" hidden="1" customHeight="1" thickBot="1">
      <c r="A42" s="933">
        <v>1120000</v>
      </c>
      <c r="B42" s="749" t="s">
        <v>21</v>
      </c>
      <c r="C42" s="728" t="s">
        <v>358</v>
      </c>
      <c r="D42" s="2109">
        <f>D43+D55+D66+D69+D51+D64</f>
        <v>0</v>
      </c>
      <c r="E42" s="2109"/>
      <c r="F42" s="2109">
        <f>F43+F55+F66+F69+F51+F64</f>
        <v>0</v>
      </c>
      <c r="G42" s="2109">
        <f>G43+G51+G55+G64+G66+G69</f>
        <v>0</v>
      </c>
      <c r="H42" s="2109">
        <f>H43+H51+H55+H64+H66+H69</f>
        <v>0</v>
      </c>
      <c r="I42" s="2109">
        <f>I43+I51+I55+I64+I66+I69</f>
        <v>0</v>
      </c>
      <c r="J42" s="2107">
        <f>F42</f>
        <v>0</v>
      </c>
    </row>
    <row r="43" spans="1:10" s="688" customFormat="1" ht="14.25" hidden="1">
      <c r="A43" s="928">
        <v>1121000</v>
      </c>
      <c r="B43" s="751" t="s">
        <v>22</v>
      </c>
      <c r="C43" s="752"/>
      <c r="D43" s="2104">
        <f>SUM(D44:D49)</f>
        <v>0</v>
      </c>
      <c r="E43" s="2104"/>
      <c r="F43" s="2104">
        <f>SUM(F44:F49)</f>
        <v>0</v>
      </c>
      <c r="G43" s="2104">
        <f>SUM(G44:G49)</f>
        <v>0</v>
      </c>
      <c r="H43" s="2104">
        <f>SUM(H44:H49)</f>
        <v>0</v>
      </c>
      <c r="I43" s="2104">
        <f>SUM(I44:I49)</f>
        <v>0</v>
      </c>
      <c r="J43" s="2107">
        <f>SUM(J44:J49)</f>
        <v>0</v>
      </c>
    </row>
    <row r="44" spans="1:10" s="688" customFormat="1" ht="25.5" hidden="1">
      <c r="A44" s="930">
        <v>1121100</v>
      </c>
      <c r="B44" s="753" t="s">
        <v>380</v>
      </c>
      <c r="C44" s="742" t="s">
        <v>381</v>
      </c>
      <c r="D44" s="2106"/>
      <c r="E44" s="2106"/>
      <c r="F44" s="2106"/>
      <c r="G44" s="2106"/>
      <c r="H44" s="2106"/>
      <c r="I44" s="2106"/>
      <c r="J44" s="2107">
        <v>0</v>
      </c>
    </row>
    <row r="45" spans="1:10" s="688" customFormat="1" hidden="1">
      <c r="A45" s="930">
        <v>1121200</v>
      </c>
      <c r="B45" s="754" t="s">
        <v>1663</v>
      </c>
      <c r="C45" s="742" t="s">
        <v>383</v>
      </c>
      <c r="D45" s="2106">
        <f>'1'!D45+'2'!D45+'3'!D45+'4'!D45</f>
        <v>0</v>
      </c>
      <c r="E45" s="2106"/>
      <c r="F45" s="2106">
        <f>D45+E45</f>
        <v>0</v>
      </c>
      <c r="G45" s="2106">
        <f>'1'!G45+'2'!G45+'3'!G45+'4'!G45</f>
        <v>0</v>
      </c>
      <c r="H45" s="2106">
        <f>'1'!H45+'2'!H45+'3'!H45+'4'!H45</f>
        <v>0</v>
      </c>
      <c r="I45" s="2106">
        <f>'1'!I45+'2'!I45+'3'!I45+'4'!I45</f>
        <v>0</v>
      </c>
      <c r="J45" s="2107">
        <f>F45</f>
        <v>0</v>
      </c>
    </row>
    <row r="46" spans="1:10" s="688" customFormat="1" hidden="1">
      <c r="A46" s="930">
        <v>1121300</v>
      </c>
      <c r="B46" s="753" t="s">
        <v>769</v>
      </c>
      <c r="C46" s="742" t="s">
        <v>384</v>
      </c>
      <c r="D46" s="2106">
        <f>'1'!D46+'2'!D46+'3'!D46+'4'!D46</f>
        <v>0</v>
      </c>
      <c r="E46" s="2106"/>
      <c r="F46" s="2106">
        <f>D46+E46</f>
        <v>0</v>
      </c>
      <c r="G46" s="2106">
        <f>'1'!G46+'2'!G46+'3'!G46+'4'!G46</f>
        <v>0</v>
      </c>
      <c r="H46" s="2106">
        <f>'1'!H46+'2'!H46+'3'!H46+'4'!H46</f>
        <v>0</v>
      </c>
      <c r="I46" s="2106">
        <f>'1'!I46+'2'!I46+'3'!I46+'4'!I46</f>
        <v>0</v>
      </c>
      <c r="J46" s="2107">
        <f>F46</f>
        <v>0</v>
      </c>
    </row>
    <row r="47" spans="1:10" s="688" customFormat="1" hidden="1">
      <c r="A47" s="930">
        <v>1121400</v>
      </c>
      <c r="B47" s="753" t="s">
        <v>770</v>
      </c>
      <c r="C47" s="742" t="s">
        <v>385</v>
      </c>
      <c r="D47" s="2106">
        <v>0</v>
      </c>
      <c r="E47" s="2106"/>
      <c r="F47" s="2106">
        <v>0</v>
      </c>
      <c r="G47" s="2106">
        <v>0</v>
      </c>
      <c r="H47" s="2106">
        <v>0</v>
      </c>
      <c r="I47" s="2106">
        <v>0</v>
      </c>
      <c r="J47" s="2107">
        <f>F47</f>
        <v>0</v>
      </c>
    </row>
    <row r="48" spans="1:10" s="688" customFormat="1" hidden="1">
      <c r="A48" s="930">
        <v>1121500</v>
      </c>
      <c r="B48" s="753" t="s">
        <v>69</v>
      </c>
      <c r="C48" s="742" t="s">
        <v>386</v>
      </c>
      <c r="D48" s="2104"/>
      <c r="E48" s="2106"/>
      <c r="F48" s="2104"/>
      <c r="G48" s="2104"/>
      <c r="H48" s="2104"/>
      <c r="I48" s="2104"/>
      <c r="J48" s="2107">
        <v>0</v>
      </c>
    </row>
    <row r="49" spans="1:10" s="688" customFormat="1" hidden="1">
      <c r="A49" s="930">
        <v>1121600</v>
      </c>
      <c r="B49" s="753" t="s">
        <v>70</v>
      </c>
      <c r="C49" s="742" t="s">
        <v>387</v>
      </c>
      <c r="D49" s="2106"/>
      <c r="E49" s="2106"/>
      <c r="F49" s="2106"/>
      <c r="G49" s="2106"/>
      <c r="H49" s="2106"/>
      <c r="I49" s="2106"/>
      <c r="J49" s="2107">
        <v>0</v>
      </c>
    </row>
    <row r="50" spans="1:10" s="688" customFormat="1" ht="13.5" hidden="1" thickBot="1">
      <c r="A50" s="934">
        <v>1121700</v>
      </c>
      <c r="B50" s="757" t="s">
        <v>71</v>
      </c>
      <c r="C50" s="746" t="s">
        <v>766</v>
      </c>
      <c r="D50" s="2108"/>
      <c r="E50" s="2108"/>
      <c r="F50" s="2108"/>
      <c r="G50" s="2108"/>
      <c r="H50" s="2108"/>
      <c r="I50" s="2108"/>
      <c r="J50" s="2107">
        <v>0</v>
      </c>
    </row>
    <row r="51" spans="1:10" s="688" customFormat="1" ht="28.5" hidden="1">
      <c r="A51" s="928">
        <v>1122000</v>
      </c>
      <c r="B51" s="758" t="s">
        <v>767</v>
      </c>
      <c r="C51" s="734" t="s">
        <v>358</v>
      </c>
      <c r="D51" s="2105">
        <f>D52</f>
        <v>0</v>
      </c>
      <c r="E51" s="2105"/>
      <c r="F51" s="2105">
        <f>F52</f>
        <v>0</v>
      </c>
      <c r="G51" s="2105">
        <f>G52</f>
        <v>0</v>
      </c>
      <c r="H51" s="2105">
        <f>H52</f>
        <v>0</v>
      </c>
      <c r="I51" s="2105">
        <f>I52</f>
        <v>0</v>
      </c>
      <c r="J51" s="2107">
        <f>J52</f>
        <v>0</v>
      </c>
    </row>
    <row r="52" spans="1:10" s="688" customFormat="1" hidden="1">
      <c r="A52" s="935">
        <v>1122100</v>
      </c>
      <c r="B52" s="753" t="s">
        <v>72</v>
      </c>
      <c r="C52" s="738" t="s">
        <v>768</v>
      </c>
      <c r="D52" s="2106">
        <v>0</v>
      </c>
      <c r="E52" s="2106"/>
      <c r="F52" s="2106">
        <f>D52+E52</f>
        <v>0</v>
      </c>
      <c r="G52" s="2106">
        <v>0</v>
      </c>
      <c r="H52" s="2106">
        <v>0</v>
      </c>
      <c r="I52" s="2106">
        <v>0</v>
      </c>
      <c r="J52" s="2107">
        <f>F52</f>
        <v>0</v>
      </c>
    </row>
    <row r="53" spans="1:10" s="688" customFormat="1" hidden="1">
      <c r="A53" s="935">
        <v>1122200</v>
      </c>
      <c r="B53" s="753" t="s">
        <v>487</v>
      </c>
      <c r="C53" s="742" t="s">
        <v>1021</v>
      </c>
      <c r="D53" s="2106"/>
      <c r="E53" s="2106"/>
      <c r="F53" s="2106"/>
      <c r="G53" s="2106"/>
      <c r="H53" s="2106"/>
      <c r="I53" s="2106"/>
      <c r="J53" s="2107">
        <v>0</v>
      </c>
    </row>
    <row r="54" spans="1:10" s="688" customFormat="1" ht="13.5" hidden="1" thickBot="1">
      <c r="A54" s="933">
        <v>1122300</v>
      </c>
      <c r="B54" s="757" t="s">
        <v>148</v>
      </c>
      <c r="C54" s="746" t="s">
        <v>1022</v>
      </c>
      <c r="D54" s="2108"/>
      <c r="E54" s="2108"/>
      <c r="F54" s="2108"/>
      <c r="G54" s="2108"/>
      <c r="H54" s="2108"/>
      <c r="I54" s="2108"/>
      <c r="J54" s="2107">
        <v>0</v>
      </c>
    </row>
    <row r="55" spans="1:10" s="688" customFormat="1" ht="28.5" hidden="1">
      <c r="A55" s="928">
        <v>1123000</v>
      </c>
      <c r="B55" s="758" t="s">
        <v>56</v>
      </c>
      <c r="C55" s="734" t="s">
        <v>358</v>
      </c>
      <c r="D55" s="2105">
        <f>SUM(D56:D63)</f>
        <v>0</v>
      </c>
      <c r="E55" s="2105"/>
      <c r="F55" s="2105">
        <f>SUM(F56:F63)</f>
        <v>0</v>
      </c>
      <c r="G55" s="2105">
        <f>SUM(G56:G63)</f>
        <v>0</v>
      </c>
      <c r="H55" s="2105">
        <f>SUM(H56:H63)</f>
        <v>0</v>
      </c>
      <c r="I55" s="2105">
        <f>SUM(I56:I63)</f>
        <v>0</v>
      </c>
      <c r="J55" s="2107">
        <f>F55</f>
        <v>0</v>
      </c>
    </row>
    <row r="56" spans="1:10" s="688" customFormat="1" hidden="1">
      <c r="A56" s="935">
        <v>1123100</v>
      </c>
      <c r="B56" s="753" t="s">
        <v>149</v>
      </c>
      <c r="C56" s="738" t="s">
        <v>365</v>
      </c>
      <c r="D56" s="2106"/>
      <c r="E56" s="2106"/>
      <c r="F56" s="2106"/>
      <c r="G56" s="2106"/>
      <c r="H56" s="2106"/>
      <c r="I56" s="2106"/>
      <c r="J56" s="2107">
        <f>F56</f>
        <v>0</v>
      </c>
    </row>
    <row r="57" spans="1:10" s="688" customFormat="1" hidden="1">
      <c r="A57" s="935">
        <v>1123200</v>
      </c>
      <c r="B57" s="753" t="s">
        <v>150</v>
      </c>
      <c r="C57" s="742" t="s">
        <v>366</v>
      </c>
      <c r="D57" s="2106">
        <v>0</v>
      </c>
      <c r="E57" s="2106"/>
      <c r="F57" s="2106">
        <v>0</v>
      </c>
      <c r="G57" s="2106">
        <v>0</v>
      </c>
      <c r="H57" s="2106">
        <v>0</v>
      </c>
      <c r="I57" s="2106">
        <v>0</v>
      </c>
      <c r="J57" s="2107">
        <f>F57</f>
        <v>0</v>
      </c>
    </row>
    <row r="58" spans="1:10" s="688" customFormat="1" ht="25.5" hidden="1">
      <c r="A58" s="935">
        <v>1123300</v>
      </c>
      <c r="B58" s="753" t="s">
        <v>151</v>
      </c>
      <c r="C58" s="742" t="s">
        <v>367</v>
      </c>
      <c r="D58" s="2106"/>
      <c r="E58" s="2106"/>
      <c r="F58" s="2106"/>
      <c r="G58" s="2106"/>
      <c r="H58" s="2106"/>
      <c r="I58" s="2106"/>
      <c r="J58" s="2107"/>
    </row>
    <row r="59" spans="1:10" s="688" customFormat="1" hidden="1">
      <c r="A59" s="935">
        <v>1123400</v>
      </c>
      <c r="B59" s="753" t="s">
        <v>556</v>
      </c>
      <c r="C59" s="742" t="s">
        <v>368</v>
      </c>
      <c r="D59" s="2106">
        <v>0</v>
      </c>
      <c r="E59" s="2106"/>
      <c r="F59" s="2106">
        <v>0</v>
      </c>
      <c r="G59" s="2106">
        <v>0</v>
      </c>
      <c r="H59" s="2106">
        <v>0</v>
      </c>
      <c r="I59" s="2106">
        <v>0</v>
      </c>
      <c r="J59" s="2107">
        <f t="shared" ref="J59:J65" si="1">F59</f>
        <v>0</v>
      </c>
    </row>
    <row r="60" spans="1:10" s="688" customFormat="1" hidden="1">
      <c r="A60" s="935">
        <v>1123500</v>
      </c>
      <c r="B60" s="761" t="s">
        <v>557</v>
      </c>
      <c r="C60" s="762">
        <v>423500</v>
      </c>
      <c r="D60" s="2106"/>
      <c r="E60" s="2106"/>
      <c r="F60" s="2106"/>
      <c r="G60" s="2106"/>
      <c r="H60" s="2106"/>
      <c r="I60" s="2106"/>
      <c r="J60" s="2107">
        <f t="shared" si="1"/>
        <v>0</v>
      </c>
    </row>
    <row r="61" spans="1:10" s="688" customFormat="1" hidden="1">
      <c r="A61" s="935">
        <v>1123600</v>
      </c>
      <c r="B61" s="753" t="s">
        <v>186</v>
      </c>
      <c r="C61" s="742" t="s">
        <v>369</v>
      </c>
      <c r="D61" s="2106"/>
      <c r="E61" s="2106"/>
      <c r="F61" s="2106"/>
      <c r="G61" s="2106"/>
      <c r="H61" s="2106"/>
      <c r="I61" s="2106"/>
      <c r="J61" s="2107">
        <f t="shared" si="1"/>
        <v>0</v>
      </c>
    </row>
    <row r="62" spans="1:10" s="688" customFormat="1" hidden="1">
      <c r="A62" s="935">
        <v>1123700</v>
      </c>
      <c r="B62" s="753" t="s">
        <v>187</v>
      </c>
      <c r="C62" s="742" t="s">
        <v>370</v>
      </c>
      <c r="D62" s="2106">
        <v>0</v>
      </c>
      <c r="E62" s="2106"/>
      <c r="F62" s="2106">
        <v>0</v>
      </c>
      <c r="G62" s="2106">
        <v>0</v>
      </c>
      <c r="H62" s="2106">
        <v>0</v>
      </c>
      <c r="I62" s="2106">
        <v>0</v>
      </c>
      <c r="J62" s="2107">
        <f t="shared" si="1"/>
        <v>0</v>
      </c>
    </row>
    <row r="63" spans="1:10" s="688" customFormat="1" ht="13.5" hidden="1" thickBot="1">
      <c r="A63" s="933">
        <v>1123800</v>
      </c>
      <c r="B63" s="757" t="s">
        <v>188</v>
      </c>
      <c r="C63" s="746" t="s">
        <v>371</v>
      </c>
      <c r="D63" s="2108">
        <f>'1'!D63+'2'!D63+'3'!D63+'4'!D63</f>
        <v>0</v>
      </c>
      <c r="E63" s="2108">
        <v>0</v>
      </c>
      <c r="F63" s="2108">
        <f>D63+E63</f>
        <v>0</v>
      </c>
      <c r="G63" s="2108">
        <f>'1'!G63+'2'!G63+'3'!G63+'4'!G63</f>
        <v>0</v>
      </c>
      <c r="H63" s="2108">
        <f>'1'!H63+'2'!H63+'3'!H63+'4'!H63</f>
        <v>0</v>
      </c>
      <c r="I63" s="2108">
        <f>'1'!I63+'2'!I63+'3'!I63+'4'!I63</f>
        <v>0</v>
      </c>
      <c r="J63" s="2107">
        <f t="shared" si="1"/>
        <v>0</v>
      </c>
    </row>
    <row r="64" spans="1:10" s="688" customFormat="1" ht="28.5" hidden="1">
      <c r="A64" s="928">
        <v>1124000</v>
      </c>
      <c r="B64" s="758" t="s">
        <v>213</v>
      </c>
      <c r="C64" s="734" t="s">
        <v>358</v>
      </c>
      <c r="D64" s="2110">
        <f>D65</f>
        <v>0</v>
      </c>
      <c r="E64" s="2110"/>
      <c r="F64" s="2110">
        <f>F65</f>
        <v>0</v>
      </c>
      <c r="G64" s="2110">
        <f>G65</f>
        <v>0</v>
      </c>
      <c r="H64" s="2110">
        <f>H65</f>
        <v>0</v>
      </c>
      <c r="I64" s="2110">
        <f>I65</f>
        <v>0</v>
      </c>
      <c r="J64" s="2021">
        <f t="shared" si="1"/>
        <v>0</v>
      </c>
    </row>
    <row r="65" spans="1:10" s="688" customFormat="1" ht="11.25" hidden="1" customHeight="1" thickBot="1">
      <c r="A65" s="933">
        <v>1124100</v>
      </c>
      <c r="B65" s="757" t="s">
        <v>189</v>
      </c>
      <c r="C65" s="746" t="s">
        <v>214</v>
      </c>
      <c r="D65" s="2111">
        <v>0</v>
      </c>
      <c r="E65" s="2112">
        <v>0</v>
      </c>
      <c r="F65" s="2111">
        <f>D65+E65</f>
        <v>0</v>
      </c>
      <c r="G65" s="2111">
        <v>0</v>
      </c>
      <c r="H65" s="2112">
        <v>0</v>
      </c>
      <c r="I65" s="2111">
        <v>0</v>
      </c>
      <c r="J65" s="2021">
        <f t="shared" si="1"/>
        <v>0</v>
      </c>
    </row>
    <row r="66" spans="1:10" s="688" customFormat="1" ht="28.5" hidden="1">
      <c r="A66" s="928">
        <v>1125000</v>
      </c>
      <c r="B66" s="758" t="s">
        <v>918</v>
      </c>
      <c r="C66" s="734" t="s">
        <v>358</v>
      </c>
      <c r="D66" s="2105">
        <f>D67+D68</f>
        <v>0</v>
      </c>
      <c r="E66" s="2105">
        <v>0</v>
      </c>
      <c r="F66" s="2105">
        <f>F67+F68</f>
        <v>0</v>
      </c>
      <c r="G66" s="2105">
        <f>G67+G68</f>
        <v>0</v>
      </c>
      <c r="H66" s="2105">
        <f>H67+H68</f>
        <v>0</v>
      </c>
      <c r="I66" s="2105">
        <f>I67+I68</f>
        <v>0</v>
      </c>
      <c r="J66" s="2107">
        <f>J67+J68</f>
        <v>0</v>
      </c>
    </row>
    <row r="67" spans="1:10" s="688" customFormat="1" ht="25.5" hidden="1">
      <c r="A67" s="935">
        <v>1125100</v>
      </c>
      <c r="B67" s="753" t="s">
        <v>190</v>
      </c>
      <c r="C67" s="738" t="s">
        <v>919</v>
      </c>
      <c r="D67" s="2106">
        <v>0</v>
      </c>
      <c r="E67" s="2106">
        <v>0</v>
      </c>
      <c r="F67" s="2106">
        <f>D67+E67</f>
        <v>0</v>
      </c>
      <c r="G67" s="2106"/>
      <c r="H67" s="2106">
        <v>0</v>
      </c>
      <c r="I67" s="2106">
        <v>0</v>
      </c>
      <c r="J67" s="2107">
        <f t="shared" ref="J67:J73" si="2">F67</f>
        <v>0</v>
      </c>
    </row>
    <row r="68" spans="1:10" s="688" customFormat="1" ht="26.25" hidden="1" thickBot="1">
      <c r="A68" s="933">
        <v>1125200</v>
      </c>
      <c r="B68" s="757" t="s">
        <v>703</v>
      </c>
      <c r="C68" s="746" t="s">
        <v>1031</v>
      </c>
      <c r="D68" s="2108">
        <v>0</v>
      </c>
      <c r="E68" s="2108">
        <v>0</v>
      </c>
      <c r="F68" s="2108">
        <f>D68+E68</f>
        <v>0</v>
      </c>
      <c r="G68" s="2108">
        <v>0</v>
      </c>
      <c r="H68" s="2108">
        <v>0</v>
      </c>
      <c r="I68" s="2108">
        <v>0</v>
      </c>
      <c r="J68" s="2107">
        <f t="shared" si="2"/>
        <v>0</v>
      </c>
    </row>
    <row r="69" spans="1:10" s="688" customFormat="1" ht="14.25" hidden="1">
      <c r="A69" s="928">
        <v>1126000</v>
      </c>
      <c r="B69" s="758" t="s">
        <v>1032</v>
      </c>
      <c r="C69" s="734" t="s">
        <v>358</v>
      </c>
      <c r="D69" s="2105">
        <f>SUM(D70:D77)</f>
        <v>0</v>
      </c>
      <c r="E69" s="2105"/>
      <c r="F69" s="2105">
        <f>SUM(F70:F77)</f>
        <v>0</v>
      </c>
      <c r="G69" s="2105">
        <f>SUM(G70:G77)</f>
        <v>0</v>
      </c>
      <c r="H69" s="2105">
        <f>SUM(H70:H77)</f>
        <v>0</v>
      </c>
      <c r="I69" s="2105">
        <f>SUM(I70:I77)</f>
        <v>0</v>
      </c>
      <c r="J69" s="2107">
        <f t="shared" si="2"/>
        <v>0</v>
      </c>
    </row>
    <row r="70" spans="1:10" s="688" customFormat="1" hidden="1">
      <c r="A70" s="928">
        <v>1126100</v>
      </c>
      <c r="B70" s="753" t="s">
        <v>983</v>
      </c>
      <c r="C70" s="738" t="s">
        <v>1033</v>
      </c>
      <c r="D70" s="2106">
        <f>'1'!D70+'2'!D70+'3'!D70+'4'!D70</f>
        <v>0</v>
      </c>
      <c r="E70" s="2106"/>
      <c r="F70" s="2106">
        <f>D70+E70</f>
        <v>0</v>
      </c>
      <c r="G70" s="2106">
        <f>'1'!G70+'2'!G70+'3'!G70+'4'!G70</f>
        <v>0</v>
      </c>
      <c r="H70" s="2106">
        <f>'1'!H70+'2'!H70+'3'!H70+'4'!H70</f>
        <v>0</v>
      </c>
      <c r="I70" s="2106">
        <f>'1'!I70+'2'!I70+'3'!I70+'4'!I70</f>
        <v>0</v>
      </c>
      <c r="J70" s="2107">
        <f t="shared" si="2"/>
        <v>0</v>
      </c>
    </row>
    <row r="71" spans="1:10" s="688" customFormat="1" hidden="1">
      <c r="A71" s="928">
        <v>1126200</v>
      </c>
      <c r="B71" s="753" t="s">
        <v>984</v>
      </c>
      <c r="C71" s="742" t="s">
        <v>1034</v>
      </c>
      <c r="D71" s="2106"/>
      <c r="E71" s="2106"/>
      <c r="F71" s="2106">
        <f t="shared" ref="F71:F78" si="3">D71+E71</f>
        <v>0</v>
      </c>
      <c r="G71" s="2106"/>
      <c r="H71" s="2106"/>
      <c r="I71" s="2106"/>
      <c r="J71" s="2107">
        <f t="shared" si="2"/>
        <v>0</v>
      </c>
    </row>
    <row r="72" spans="1:10" s="688" customFormat="1" hidden="1">
      <c r="A72" s="928">
        <v>1126300</v>
      </c>
      <c r="B72" s="753" t="s">
        <v>390</v>
      </c>
      <c r="C72" s="742" t="s">
        <v>391</v>
      </c>
      <c r="D72" s="2106"/>
      <c r="E72" s="2106"/>
      <c r="F72" s="2106">
        <f t="shared" si="3"/>
        <v>0</v>
      </c>
      <c r="G72" s="2106"/>
      <c r="H72" s="2106"/>
      <c r="I72" s="2106"/>
      <c r="J72" s="2107">
        <f t="shared" si="2"/>
        <v>0</v>
      </c>
    </row>
    <row r="73" spans="1:10" s="688" customFormat="1" hidden="1">
      <c r="A73" s="930">
        <v>1126400</v>
      </c>
      <c r="B73" s="763" t="s">
        <v>985</v>
      </c>
      <c r="C73" s="742" t="s">
        <v>392</v>
      </c>
      <c r="D73" s="2106">
        <v>0</v>
      </c>
      <c r="E73" s="2106"/>
      <c r="F73" s="2106">
        <f t="shared" si="3"/>
        <v>0</v>
      </c>
      <c r="G73" s="2106">
        <v>0</v>
      </c>
      <c r="H73" s="2106">
        <v>0</v>
      </c>
      <c r="I73" s="2106">
        <v>0</v>
      </c>
      <c r="J73" s="2107">
        <f t="shared" si="2"/>
        <v>0</v>
      </c>
    </row>
    <row r="74" spans="1:10" s="688" customFormat="1" ht="25.5" hidden="1">
      <c r="A74" s="932">
        <v>1126500</v>
      </c>
      <c r="B74" s="764" t="s">
        <v>943</v>
      </c>
      <c r="C74" s="742" t="s">
        <v>393</v>
      </c>
      <c r="D74" s="2106"/>
      <c r="E74" s="2106"/>
      <c r="F74" s="2106">
        <f t="shared" si="3"/>
        <v>0</v>
      </c>
      <c r="G74" s="2106"/>
      <c r="H74" s="2106"/>
      <c r="I74" s="2106"/>
      <c r="J74" s="2107">
        <v>0</v>
      </c>
    </row>
    <row r="75" spans="1:10" s="688" customFormat="1" hidden="1">
      <c r="A75" s="930">
        <v>1126600</v>
      </c>
      <c r="B75" s="763" t="s">
        <v>229</v>
      </c>
      <c r="C75" s="742" t="s">
        <v>394</v>
      </c>
      <c r="D75" s="2106">
        <f>'1'!D75+'2'!D75+'3'!D75+'4'!D75</f>
        <v>0</v>
      </c>
      <c r="E75" s="2106"/>
      <c r="F75" s="2106">
        <f t="shared" si="3"/>
        <v>0</v>
      </c>
      <c r="G75" s="2106">
        <f>'1'!G75+'2'!G75+'3'!G75+'4'!G75</f>
        <v>0</v>
      </c>
      <c r="H75" s="2106">
        <f>'1'!H75+'2'!H75+'3'!H75+'4'!H75</f>
        <v>0</v>
      </c>
      <c r="I75" s="2106">
        <f>'1'!I75+'2'!I75+'3'!I75+'4'!I75</f>
        <v>0</v>
      </c>
      <c r="J75" s="2107">
        <f>F75</f>
        <v>0</v>
      </c>
    </row>
    <row r="76" spans="1:10" s="688" customFormat="1" hidden="1">
      <c r="A76" s="930">
        <v>1126700</v>
      </c>
      <c r="B76" s="763" t="s">
        <v>230</v>
      </c>
      <c r="C76" s="742" t="s">
        <v>395</v>
      </c>
      <c r="D76" s="2106">
        <f>'1'!D76+'2'!D76+'3'!D76+'4'!D76</f>
        <v>0</v>
      </c>
      <c r="E76" s="2106"/>
      <c r="F76" s="2106">
        <f t="shared" si="3"/>
        <v>0</v>
      </c>
      <c r="G76" s="2106">
        <f>'1'!G76+'2'!G76+'3'!G76+'4'!G76</f>
        <v>0</v>
      </c>
      <c r="H76" s="2106">
        <f>'1'!H76+'2'!H76+'3'!H76+'4'!H76</f>
        <v>0</v>
      </c>
      <c r="I76" s="2106">
        <f>'1'!I76+'2'!I76+'3'!I76+'4'!I76</f>
        <v>0</v>
      </c>
      <c r="J76" s="2107">
        <f>F76</f>
        <v>0</v>
      </c>
    </row>
    <row r="77" spans="1:10" s="688" customFormat="1" ht="13.5" hidden="1" thickBot="1">
      <c r="A77" s="934">
        <v>1126800</v>
      </c>
      <c r="B77" s="765" t="s">
        <v>480</v>
      </c>
      <c r="C77" s="746" t="s">
        <v>396</v>
      </c>
      <c r="D77" s="2108">
        <v>0</v>
      </c>
      <c r="E77" s="2108">
        <v>0</v>
      </c>
      <c r="F77" s="2106">
        <f t="shared" si="3"/>
        <v>0</v>
      </c>
      <c r="G77" s="2108">
        <v>0</v>
      </c>
      <c r="H77" s="2108">
        <v>0</v>
      </c>
      <c r="I77" s="2108">
        <v>0</v>
      </c>
      <c r="J77" s="2107">
        <f>F77</f>
        <v>0</v>
      </c>
    </row>
    <row r="78" spans="1:10" s="688" customFormat="1" ht="14.25" hidden="1">
      <c r="A78" s="936">
        <v>1130000</v>
      </c>
      <c r="B78" s="767" t="s">
        <v>294</v>
      </c>
      <c r="C78" s="734" t="s">
        <v>358</v>
      </c>
      <c r="D78" s="2105">
        <v>0</v>
      </c>
      <c r="E78" s="2105"/>
      <c r="F78" s="2106">
        <f t="shared" si="3"/>
        <v>0</v>
      </c>
      <c r="G78" s="2105">
        <v>0</v>
      </c>
      <c r="H78" s="2105">
        <v>0</v>
      </c>
      <c r="I78" s="2105">
        <v>0</v>
      </c>
      <c r="J78" s="2107">
        <v>0</v>
      </c>
    </row>
    <row r="79" spans="1:10" s="688" customFormat="1" hidden="1">
      <c r="A79" s="936">
        <v>1130100</v>
      </c>
      <c r="B79" s="763" t="s">
        <v>481</v>
      </c>
      <c r="C79" s="738" t="s">
        <v>295</v>
      </c>
      <c r="D79" s="2106"/>
      <c r="E79" s="2106"/>
      <c r="F79" s="2106"/>
      <c r="G79" s="2106"/>
      <c r="H79" s="2106"/>
      <c r="I79" s="2106"/>
      <c r="J79" s="2107">
        <v>0</v>
      </c>
    </row>
    <row r="80" spans="1:10" s="688" customFormat="1" hidden="1">
      <c r="A80" s="936">
        <v>1130200</v>
      </c>
      <c r="B80" s="763" t="s">
        <v>482</v>
      </c>
      <c r="C80" s="742" t="s">
        <v>296</v>
      </c>
      <c r="D80" s="2106"/>
      <c r="E80" s="2106"/>
      <c r="F80" s="2106"/>
      <c r="G80" s="2106"/>
      <c r="H80" s="2106"/>
      <c r="I80" s="2106"/>
      <c r="J80" s="2107">
        <v>0</v>
      </c>
    </row>
    <row r="81" spans="1:10" s="688" customFormat="1" hidden="1">
      <c r="A81" s="936">
        <v>1130300</v>
      </c>
      <c r="B81" s="763" t="s">
        <v>483</v>
      </c>
      <c r="C81" s="742" t="s">
        <v>297</v>
      </c>
      <c r="D81" s="2106"/>
      <c r="E81" s="2106"/>
      <c r="F81" s="2106"/>
      <c r="G81" s="2106"/>
      <c r="H81" s="2106"/>
      <c r="I81" s="2106"/>
      <c r="J81" s="2107">
        <v>0</v>
      </c>
    </row>
    <row r="82" spans="1:10" s="688" customFormat="1" hidden="1">
      <c r="A82" s="936">
        <v>1130400</v>
      </c>
      <c r="B82" s="768" t="s">
        <v>484</v>
      </c>
      <c r="C82" s="769" t="s">
        <v>298</v>
      </c>
      <c r="D82" s="2104"/>
      <c r="E82" s="2104"/>
      <c r="F82" s="2104"/>
      <c r="G82" s="2104"/>
      <c r="H82" s="2104"/>
      <c r="I82" s="2104"/>
      <c r="J82" s="2107">
        <v>0</v>
      </c>
    </row>
    <row r="83" spans="1:10" s="688" customFormat="1" ht="14.25" hidden="1">
      <c r="A83" s="930">
        <v>1131000</v>
      </c>
      <c r="B83" s="770" t="s">
        <v>299</v>
      </c>
      <c r="C83" s="771" t="s">
        <v>358</v>
      </c>
      <c r="D83" s="2106"/>
      <c r="E83" s="2106"/>
      <c r="F83" s="2106"/>
      <c r="G83" s="2106"/>
      <c r="H83" s="2106"/>
      <c r="I83" s="2106"/>
      <c r="J83" s="2107">
        <v>0</v>
      </c>
    </row>
    <row r="84" spans="1:10" s="688" customFormat="1" ht="25.5" hidden="1">
      <c r="A84" s="930">
        <v>1131100</v>
      </c>
      <c r="B84" s="763" t="s">
        <v>588</v>
      </c>
      <c r="C84" s="738" t="s">
        <v>300</v>
      </c>
      <c r="D84" s="2106"/>
      <c r="E84" s="2106"/>
      <c r="F84" s="2106"/>
      <c r="G84" s="2106"/>
      <c r="H84" s="2106"/>
      <c r="I84" s="2106"/>
      <c r="J84" s="2107">
        <v>0</v>
      </c>
    </row>
    <row r="85" spans="1:10" s="688" customFormat="1" hidden="1">
      <c r="A85" s="930">
        <v>1131200</v>
      </c>
      <c r="B85" s="763" t="s">
        <v>589</v>
      </c>
      <c r="C85" s="742" t="s">
        <v>301</v>
      </c>
      <c r="D85" s="2106"/>
      <c r="E85" s="2106"/>
      <c r="F85" s="2106"/>
      <c r="G85" s="2106"/>
      <c r="H85" s="2106"/>
      <c r="I85" s="2106"/>
      <c r="J85" s="2107">
        <v>0</v>
      </c>
    </row>
    <row r="86" spans="1:10" s="688" customFormat="1" ht="13.5" hidden="1" thickBot="1">
      <c r="A86" s="930">
        <v>1131300</v>
      </c>
      <c r="B86" s="765" t="s">
        <v>590</v>
      </c>
      <c r="C86" s="746" t="s">
        <v>302</v>
      </c>
      <c r="D86" s="2108"/>
      <c r="E86" s="2108"/>
      <c r="F86" s="2108"/>
      <c r="G86" s="2108"/>
      <c r="H86" s="2108"/>
      <c r="I86" s="2108"/>
      <c r="J86" s="2107">
        <v>0</v>
      </c>
    </row>
    <row r="87" spans="1:10" s="688" customFormat="1" ht="14.25" hidden="1">
      <c r="A87" s="937">
        <v>1140000</v>
      </c>
      <c r="B87" s="767" t="s">
        <v>303</v>
      </c>
      <c r="C87" s="734" t="s">
        <v>358</v>
      </c>
      <c r="D87" s="2105">
        <v>0</v>
      </c>
      <c r="E87" s="2105"/>
      <c r="F87" s="2105">
        <v>0</v>
      </c>
      <c r="G87" s="2105">
        <v>0</v>
      </c>
      <c r="H87" s="2105">
        <v>0</v>
      </c>
      <c r="I87" s="2105">
        <v>0</v>
      </c>
      <c r="J87" s="2107">
        <v>0</v>
      </c>
    </row>
    <row r="88" spans="1:10" s="688" customFormat="1" ht="25.5" hidden="1">
      <c r="A88" s="937">
        <v>1141000</v>
      </c>
      <c r="B88" s="763" t="s">
        <v>304</v>
      </c>
      <c r="C88" s="738" t="s">
        <v>1003</v>
      </c>
      <c r="D88" s="2106"/>
      <c r="E88" s="2106"/>
      <c r="F88" s="2106"/>
      <c r="G88" s="2106"/>
      <c r="H88" s="2106"/>
      <c r="I88" s="2106"/>
      <c r="J88" s="2107">
        <v>0</v>
      </c>
    </row>
    <row r="89" spans="1:10" s="688" customFormat="1" ht="25.5" hidden="1">
      <c r="A89" s="937">
        <v>1142000</v>
      </c>
      <c r="B89" s="763" t="s">
        <v>42</v>
      </c>
      <c r="C89" s="742" t="s">
        <v>43</v>
      </c>
      <c r="D89" s="2106"/>
      <c r="E89" s="2106"/>
      <c r="F89" s="2106"/>
      <c r="G89" s="2106"/>
      <c r="H89" s="2106"/>
      <c r="I89" s="2106"/>
      <c r="J89" s="2107">
        <v>0</v>
      </c>
    </row>
    <row r="90" spans="1:10" s="688" customFormat="1" ht="25.5" hidden="1">
      <c r="A90" s="937">
        <v>1143000</v>
      </c>
      <c r="B90" s="763" t="s">
        <v>44</v>
      </c>
      <c r="C90" s="742" t="s">
        <v>45</v>
      </c>
      <c r="D90" s="2106"/>
      <c r="E90" s="2106"/>
      <c r="F90" s="2106"/>
      <c r="G90" s="2106"/>
      <c r="H90" s="2106"/>
      <c r="I90" s="2106"/>
      <c r="J90" s="2107">
        <v>0</v>
      </c>
    </row>
    <row r="91" spans="1:10" s="688" customFormat="1" ht="26.25" hidden="1" thickBot="1">
      <c r="A91" s="933">
        <v>1144000</v>
      </c>
      <c r="B91" s="765" t="s">
        <v>46</v>
      </c>
      <c r="C91" s="746" t="s">
        <v>439</v>
      </c>
      <c r="D91" s="2108"/>
      <c r="E91" s="2108"/>
      <c r="F91" s="2108"/>
      <c r="G91" s="2108"/>
      <c r="H91" s="2108"/>
      <c r="I91" s="2108"/>
      <c r="J91" s="2107">
        <v>0</v>
      </c>
    </row>
    <row r="92" spans="1:10" s="688" customFormat="1" ht="14.25" hidden="1">
      <c r="A92" s="938">
        <v>1150000</v>
      </c>
      <c r="B92" s="939" t="s">
        <v>730</v>
      </c>
      <c r="C92" s="734" t="s">
        <v>358</v>
      </c>
      <c r="D92" s="2105">
        <f>D105</f>
        <v>0</v>
      </c>
      <c r="E92" s="2105"/>
      <c r="F92" s="2105">
        <f>F105</f>
        <v>0</v>
      </c>
      <c r="G92" s="2105">
        <f>G105</f>
        <v>0</v>
      </c>
      <c r="H92" s="2105">
        <f>H105</f>
        <v>0</v>
      </c>
      <c r="I92" s="2105">
        <f>I105</f>
        <v>0</v>
      </c>
      <c r="J92" s="2107">
        <f>J105</f>
        <v>0</v>
      </c>
    </row>
    <row r="93" spans="1:10" s="688" customFormat="1" ht="23.25" hidden="1" customHeight="1">
      <c r="A93" s="940">
        <v>1151000</v>
      </c>
      <c r="B93" s="941" t="s">
        <v>681</v>
      </c>
      <c r="C93" s="734" t="s">
        <v>358</v>
      </c>
      <c r="D93" s="2113">
        <v>0</v>
      </c>
      <c r="E93" s="2113"/>
      <c r="F93" s="2113">
        <v>0</v>
      </c>
      <c r="G93" s="2113">
        <v>0</v>
      </c>
      <c r="H93" s="2113">
        <v>0</v>
      </c>
      <c r="I93" s="2113">
        <v>0</v>
      </c>
      <c r="J93" s="2107">
        <v>0</v>
      </c>
    </row>
    <row r="94" spans="1:10" s="688" customFormat="1" ht="25.5" hidden="1">
      <c r="A94" s="940">
        <v>1151100</v>
      </c>
      <c r="B94" s="943" t="s">
        <v>265</v>
      </c>
      <c r="C94" s="944">
        <v>461100</v>
      </c>
      <c r="D94" s="2113"/>
      <c r="E94" s="2113"/>
      <c r="F94" s="2113"/>
      <c r="G94" s="2113"/>
      <c r="H94" s="2113"/>
      <c r="I94" s="2113"/>
      <c r="J94" s="2107">
        <v>0</v>
      </c>
    </row>
    <row r="95" spans="1:10" s="688" customFormat="1" ht="25.5" hidden="1">
      <c r="A95" s="940">
        <v>1151200</v>
      </c>
      <c r="B95" s="943" t="s">
        <v>637</v>
      </c>
      <c r="C95" s="944">
        <v>461200</v>
      </c>
      <c r="D95" s="2020"/>
      <c r="E95" s="2020"/>
      <c r="F95" s="2020"/>
      <c r="G95" s="2020"/>
      <c r="H95" s="2020"/>
      <c r="I95" s="2020"/>
      <c r="J95" s="2107">
        <v>0</v>
      </c>
    </row>
    <row r="96" spans="1:10" s="688" customFormat="1" ht="25.5" hidden="1">
      <c r="A96" s="940">
        <v>1152000</v>
      </c>
      <c r="B96" s="945" t="s">
        <v>518</v>
      </c>
      <c r="C96" s="946" t="s">
        <v>358</v>
      </c>
      <c r="D96" s="2114">
        <v>0</v>
      </c>
      <c r="E96" s="2114"/>
      <c r="F96" s="2114">
        <v>0</v>
      </c>
      <c r="G96" s="2114">
        <v>0</v>
      </c>
      <c r="H96" s="2114">
        <v>0</v>
      </c>
      <c r="I96" s="2114">
        <v>0</v>
      </c>
      <c r="J96" s="2107">
        <v>0</v>
      </c>
    </row>
    <row r="97" spans="1:10" s="688" customFormat="1" ht="25.5" hidden="1">
      <c r="A97" s="940">
        <v>1152100</v>
      </c>
      <c r="B97" s="948" t="s">
        <v>541</v>
      </c>
      <c r="C97" s="944">
        <v>462100</v>
      </c>
      <c r="D97" s="2115"/>
      <c r="E97" s="2115"/>
      <c r="F97" s="2115"/>
      <c r="G97" s="2116"/>
      <c r="H97" s="2116"/>
      <c r="I97" s="2106"/>
      <c r="J97" s="2107">
        <v>0</v>
      </c>
    </row>
    <row r="98" spans="1:10" s="688" customFormat="1" ht="26.25" hidden="1" thickBot="1">
      <c r="A98" s="950">
        <v>1152200</v>
      </c>
      <c r="B98" s="951" t="s">
        <v>759</v>
      </c>
      <c r="C98" s="952">
        <v>462200</v>
      </c>
      <c r="D98" s="2111"/>
      <c r="E98" s="2111"/>
      <c r="F98" s="2111"/>
      <c r="G98" s="2117"/>
      <c r="H98" s="2117"/>
      <c r="I98" s="2108"/>
      <c r="J98" s="2107">
        <v>0</v>
      </c>
    </row>
    <row r="99" spans="1:10" s="688" customFormat="1" ht="25.5" hidden="1">
      <c r="A99" s="938">
        <v>1153000</v>
      </c>
      <c r="B99" s="954" t="s">
        <v>760</v>
      </c>
      <c r="C99" s="955" t="s">
        <v>358</v>
      </c>
      <c r="D99" s="2118">
        <v>0</v>
      </c>
      <c r="E99" s="2118"/>
      <c r="F99" s="2118">
        <v>0</v>
      </c>
      <c r="G99" s="2118">
        <v>0</v>
      </c>
      <c r="H99" s="2118">
        <v>0</v>
      </c>
      <c r="I99" s="2118">
        <v>0</v>
      </c>
      <c r="J99" s="2107">
        <v>0</v>
      </c>
    </row>
    <row r="100" spans="1:10" s="688" customFormat="1" ht="25.5" hidden="1">
      <c r="A100" s="940">
        <v>1153100</v>
      </c>
      <c r="B100" s="948" t="s">
        <v>761</v>
      </c>
      <c r="C100" s="944">
        <v>463100</v>
      </c>
      <c r="D100" s="2114"/>
      <c r="E100" s="2114"/>
      <c r="F100" s="2114"/>
      <c r="G100" s="2114"/>
      <c r="H100" s="2114"/>
      <c r="I100" s="2114"/>
      <c r="J100" s="2107">
        <v>0</v>
      </c>
    </row>
    <row r="101" spans="1:10" s="688" customFormat="1" hidden="1">
      <c r="A101" s="940">
        <v>1153200</v>
      </c>
      <c r="B101" s="948" t="s">
        <v>101</v>
      </c>
      <c r="C101" s="944">
        <v>463200</v>
      </c>
      <c r="D101" s="2114"/>
      <c r="E101" s="2114"/>
      <c r="F101" s="2114"/>
      <c r="G101" s="2114"/>
      <c r="H101" s="2114"/>
      <c r="I101" s="2114"/>
      <c r="J101" s="2107">
        <v>0</v>
      </c>
    </row>
    <row r="102" spans="1:10" s="688" customFormat="1" ht="38.25" hidden="1">
      <c r="A102" s="940">
        <v>1153300</v>
      </c>
      <c r="B102" s="948" t="s">
        <v>501</v>
      </c>
      <c r="C102" s="944">
        <v>463300</v>
      </c>
      <c r="D102" s="2114"/>
      <c r="E102" s="2114"/>
      <c r="F102" s="2114"/>
      <c r="G102" s="2114"/>
      <c r="H102" s="2114"/>
      <c r="I102" s="2114"/>
      <c r="J102" s="2107">
        <v>0</v>
      </c>
    </row>
    <row r="103" spans="1:10" s="688" customFormat="1" ht="25.5" hidden="1">
      <c r="A103" s="940">
        <v>1153400</v>
      </c>
      <c r="B103" s="948" t="s">
        <v>502</v>
      </c>
      <c r="C103" s="944">
        <v>463400</v>
      </c>
      <c r="D103" s="2114"/>
      <c r="E103" s="2114"/>
      <c r="F103" s="2114"/>
      <c r="G103" s="2114"/>
      <c r="H103" s="2114"/>
      <c r="I103" s="2114"/>
      <c r="J103" s="2107">
        <v>0</v>
      </c>
    </row>
    <row r="104" spans="1:10" s="688" customFormat="1" hidden="1">
      <c r="A104" s="940">
        <v>1153500</v>
      </c>
      <c r="B104" s="957" t="s">
        <v>503</v>
      </c>
      <c r="C104" s="944">
        <v>463500</v>
      </c>
      <c r="D104" s="2114"/>
      <c r="E104" s="2114"/>
      <c r="F104" s="2114"/>
      <c r="G104" s="2114"/>
      <c r="H104" s="2114"/>
      <c r="I104" s="2114"/>
      <c r="J104" s="2107">
        <v>0</v>
      </c>
    </row>
    <row r="105" spans="1:10" s="688" customFormat="1" ht="37.5" hidden="1" customHeight="1">
      <c r="A105" s="940">
        <v>1153700</v>
      </c>
      <c r="B105" s="957" t="s">
        <v>504</v>
      </c>
      <c r="C105" s="1448">
        <v>463700</v>
      </c>
      <c r="D105" s="2114">
        <v>0</v>
      </c>
      <c r="E105" s="2119">
        <v>0</v>
      </c>
      <c r="F105" s="2114">
        <v>0</v>
      </c>
      <c r="G105" s="2114">
        <v>0</v>
      </c>
      <c r="H105" s="2114">
        <v>0</v>
      </c>
      <c r="I105" s="2114">
        <v>0</v>
      </c>
      <c r="J105" s="2021">
        <f>F105</f>
        <v>0</v>
      </c>
    </row>
    <row r="106" spans="1:10" s="688" customFormat="1" ht="38.25" hidden="1">
      <c r="A106" s="940">
        <v>1153800</v>
      </c>
      <c r="B106" s="957" t="s">
        <v>995</v>
      </c>
      <c r="C106" s="944">
        <v>463800</v>
      </c>
      <c r="D106" s="2114"/>
      <c r="E106" s="2114"/>
      <c r="F106" s="2114"/>
      <c r="G106" s="2114"/>
      <c r="H106" s="2114"/>
      <c r="I106" s="2114"/>
      <c r="J106" s="2107">
        <v>0</v>
      </c>
    </row>
    <row r="107" spans="1:10" s="688" customFormat="1" hidden="1">
      <c r="A107" s="940">
        <v>1153900</v>
      </c>
      <c r="B107" s="957" t="s">
        <v>996</v>
      </c>
      <c r="C107" s="944">
        <v>463900</v>
      </c>
      <c r="D107" s="2114"/>
      <c r="E107" s="2114"/>
      <c r="F107" s="2114"/>
      <c r="G107" s="2114"/>
      <c r="H107" s="2114"/>
      <c r="I107" s="2114"/>
      <c r="J107" s="2107">
        <v>0</v>
      </c>
    </row>
    <row r="108" spans="1:10" s="688" customFormat="1" ht="25.5" hidden="1">
      <c r="A108" s="940">
        <v>1154000</v>
      </c>
      <c r="B108" s="958" t="s">
        <v>997</v>
      </c>
      <c r="C108" s="946" t="s">
        <v>358</v>
      </c>
      <c r="D108" s="2114">
        <v>0</v>
      </c>
      <c r="E108" s="2114"/>
      <c r="F108" s="2114">
        <v>0</v>
      </c>
      <c r="G108" s="2114">
        <v>0</v>
      </c>
      <c r="H108" s="2114">
        <v>0</v>
      </c>
      <c r="I108" s="2114">
        <v>0</v>
      </c>
      <c r="J108" s="2107">
        <v>0</v>
      </c>
    </row>
    <row r="109" spans="1:10" s="688" customFormat="1" ht="25.5" hidden="1">
      <c r="A109" s="940">
        <v>1154100</v>
      </c>
      <c r="B109" s="957" t="s">
        <v>210</v>
      </c>
      <c r="C109" s="944">
        <v>465100</v>
      </c>
      <c r="D109" s="2120"/>
      <c r="E109" s="2120"/>
      <c r="F109" s="2120"/>
      <c r="G109" s="2121"/>
      <c r="H109" s="2121"/>
      <c r="I109" s="2122"/>
      <c r="J109" s="2107">
        <v>0</v>
      </c>
    </row>
    <row r="110" spans="1:10" s="688" customFormat="1" hidden="1">
      <c r="A110" s="940">
        <v>1154200</v>
      </c>
      <c r="B110" s="957" t="s">
        <v>211</v>
      </c>
      <c r="C110" s="944">
        <v>465200</v>
      </c>
      <c r="D110" s="2120"/>
      <c r="E110" s="2120"/>
      <c r="F110" s="2120"/>
      <c r="G110" s="2121"/>
      <c r="H110" s="2121"/>
      <c r="I110" s="2122"/>
      <c r="J110" s="2107">
        <v>0</v>
      </c>
    </row>
    <row r="111" spans="1:10" s="688" customFormat="1" hidden="1">
      <c r="A111" s="940">
        <v>1154300</v>
      </c>
      <c r="B111" s="957" t="s">
        <v>212</v>
      </c>
      <c r="C111" s="944">
        <v>465300</v>
      </c>
      <c r="D111" s="2120"/>
      <c r="E111" s="2120"/>
      <c r="F111" s="2120"/>
      <c r="G111" s="2121"/>
      <c r="H111" s="2121"/>
      <c r="I111" s="2122"/>
      <c r="J111" s="2107">
        <v>0</v>
      </c>
    </row>
    <row r="112" spans="1:10" s="688" customFormat="1" ht="38.25" hidden="1">
      <c r="A112" s="940">
        <v>1154500</v>
      </c>
      <c r="B112" s="957" t="s">
        <v>67</v>
      </c>
      <c r="C112" s="944">
        <v>465500</v>
      </c>
      <c r="D112" s="2120"/>
      <c r="E112" s="2120"/>
      <c r="F112" s="2120"/>
      <c r="G112" s="2121"/>
      <c r="H112" s="2121"/>
      <c r="I112" s="2122"/>
      <c r="J112" s="2107">
        <v>0</v>
      </c>
    </row>
    <row r="113" spans="1:10" s="688" customFormat="1" ht="38.25" hidden="1">
      <c r="A113" s="940">
        <v>1154600</v>
      </c>
      <c r="B113" s="957" t="s">
        <v>68</v>
      </c>
      <c r="C113" s="944">
        <v>465600</v>
      </c>
      <c r="D113" s="2115"/>
      <c r="E113" s="2115"/>
      <c r="F113" s="2115"/>
      <c r="G113" s="2116"/>
      <c r="H113" s="2116"/>
      <c r="I113" s="2106"/>
      <c r="J113" s="2107">
        <v>0</v>
      </c>
    </row>
    <row r="114" spans="1:10" s="688" customFormat="1" ht="13.5" hidden="1" thickBot="1">
      <c r="A114" s="950">
        <v>1154700</v>
      </c>
      <c r="B114" s="962" t="s">
        <v>78</v>
      </c>
      <c r="C114" s="746" t="s">
        <v>79</v>
      </c>
      <c r="D114" s="2111"/>
      <c r="E114" s="2111"/>
      <c r="F114" s="2111"/>
      <c r="G114" s="2117"/>
      <c r="H114" s="2117"/>
      <c r="I114" s="2108"/>
      <c r="J114" s="2107">
        <v>0</v>
      </c>
    </row>
    <row r="115" spans="1:10" s="688" customFormat="1" ht="25.5" hidden="1">
      <c r="A115" s="963">
        <v>1160000</v>
      </c>
      <c r="B115" s="780" t="s">
        <v>80</v>
      </c>
      <c r="C115" s="734" t="s">
        <v>358</v>
      </c>
      <c r="D115" s="2110">
        <v>0</v>
      </c>
      <c r="E115" s="2110"/>
      <c r="F115" s="2110">
        <v>0</v>
      </c>
      <c r="G115" s="2110">
        <v>0</v>
      </c>
      <c r="H115" s="2110">
        <v>0</v>
      </c>
      <c r="I115" s="2110">
        <v>0</v>
      </c>
      <c r="J115" s="2107">
        <v>0</v>
      </c>
    </row>
    <row r="116" spans="1:10" s="688" customFormat="1" hidden="1">
      <c r="A116" s="935">
        <v>1161000</v>
      </c>
      <c r="B116" s="782" t="s">
        <v>81</v>
      </c>
      <c r="C116" s="783" t="s">
        <v>358</v>
      </c>
      <c r="D116" s="2115">
        <v>0</v>
      </c>
      <c r="E116" s="2115"/>
      <c r="F116" s="2115">
        <v>0</v>
      </c>
      <c r="G116" s="2115">
        <v>0</v>
      </c>
      <c r="H116" s="2115">
        <v>0</v>
      </c>
      <c r="I116" s="2115">
        <v>0</v>
      </c>
      <c r="J116" s="2107">
        <v>0</v>
      </c>
    </row>
    <row r="117" spans="1:10" s="688" customFormat="1" ht="25.5" hidden="1">
      <c r="A117" s="935">
        <v>1161100</v>
      </c>
      <c r="B117" s="741" t="s">
        <v>1705</v>
      </c>
      <c r="C117" s="762">
        <v>471100</v>
      </c>
      <c r="D117" s="2115"/>
      <c r="E117" s="2115"/>
      <c r="F117" s="2115"/>
      <c r="G117" s="2115"/>
      <c r="H117" s="2115"/>
      <c r="I117" s="2115"/>
      <c r="J117" s="2107">
        <v>0</v>
      </c>
    </row>
    <row r="118" spans="1:10" s="688" customFormat="1" ht="25.5" hidden="1">
      <c r="A118" s="935">
        <v>1161200</v>
      </c>
      <c r="B118" s="776" t="s">
        <v>1667</v>
      </c>
      <c r="C118" s="762">
        <v>471200</v>
      </c>
      <c r="D118" s="2115"/>
      <c r="E118" s="2115"/>
      <c r="F118" s="2115"/>
      <c r="G118" s="2115"/>
      <c r="H118" s="2115"/>
      <c r="I118" s="2115"/>
      <c r="J118" s="2107">
        <v>0</v>
      </c>
    </row>
    <row r="119" spans="1:10" s="688" customFormat="1" ht="25.5" hidden="1">
      <c r="A119" s="935">
        <v>1162000</v>
      </c>
      <c r="B119" s="782" t="s">
        <v>1125</v>
      </c>
      <c r="C119" s="783" t="s">
        <v>358</v>
      </c>
      <c r="D119" s="2115">
        <v>0</v>
      </c>
      <c r="E119" s="2115"/>
      <c r="F119" s="2115">
        <v>0</v>
      </c>
      <c r="G119" s="2115">
        <v>0</v>
      </c>
      <c r="H119" s="2115">
        <v>0</v>
      </c>
      <c r="I119" s="2115">
        <v>0</v>
      </c>
      <c r="J119" s="2107">
        <v>0</v>
      </c>
    </row>
    <row r="120" spans="1:10" s="688" customFormat="1" ht="25.5" hidden="1">
      <c r="A120" s="935">
        <v>1162100</v>
      </c>
      <c r="B120" s="776" t="s">
        <v>1668</v>
      </c>
      <c r="C120" s="742" t="s">
        <v>130</v>
      </c>
      <c r="D120" s="2115"/>
      <c r="E120" s="2115"/>
      <c r="F120" s="2115"/>
      <c r="G120" s="2115"/>
      <c r="H120" s="2115"/>
      <c r="I120" s="2115"/>
      <c r="J120" s="2107">
        <v>0</v>
      </c>
    </row>
    <row r="121" spans="1:10" s="688" customFormat="1" hidden="1">
      <c r="A121" s="935">
        <v>1162200</v>
      </c>
      <c r="B121" s="776" t="s">
        <v>1669</v>
      </c>
      <c r="C121" s="742" t="s">
        <v>24</v>
      </c>
      <c r="D121" s="2115"/>
      <c r="E121" s="2115"/>
      <c r="F121" s="2115"/>
      <c r="G121" s="2115"/>
      <c r="H121" s="2115"/>
      <c r="I121" s="2115"/>
      <c r="J121" s="2107">
        <v>0</v>
      </c>
    </row>
    <row r="122" spans="1:10" s="688" customFormat="1" ht="25.5" hidden="1">
      <c r="A122" s="935">
        <v>1162300</v>
      </c>
      <c r="B122" s="776" t="s">
        <v>1670</v>
      </c>
      <c r="C122" s="742" t="s">
        <v>26</v>
      </c>
      <c r="D122" s="2115"/>
      <c r="E122" s="2115"/>
      <c r="F122" s="2115"/>
      <c r="G122" s="2115"/>
      <c r="H122" s="2115"/>
      <c r="I122" s="2115"/>
      <c r="J122" s="2107">
        <v>0</v>
      </c>
    </row>
    <row r="123" spans="1:10" s="688" customFormat="1" ht="0.75" hidden="1" customHeight="1">
      <c r="A123" s="935">
        <v>1162400</v>
      </c>
      <c r="B123" s="776" t="s">
        <v>1671</v>
      </c>
      <c r="C123" s="742" t="s">
        <v>832</v>
      </c>
      <c r="D123" s="2115"/>
      <c r="E123" s="2115"/>
      <c r="F123" s="2115"/>
      <c r="G123" s="2115"/>
      <c r="H123" s="2115"/>
      <c r="I123" s="2115"/>
      <c r="J123" s="2107">
        <v>0</v>
      </c>
    </row>
    <row r="124" spans="1:10" s="688" customFormat="1" ht="25.5" hidden="1">
      <c r="A124" s="935">
        <v>1162500</v>
      </c>
      <c r="B124" s="776" t="s">
        <v>1672</v>
      </c>
      <c r="C124" s="742" t="s">
        <v>834</v>
      </c>
      <c r="D124" s="2115"/>
      <c r="E124" s="2115"/>
      <c r="F124" s="2115"/>
      <c r="G124" s="2115"/>
      <c r="H124" s="2115"/>
      <c r="I124" s="2115"/>
      <c r="J124" s="2107">
        <v>0</v>
      </c>
    </row>
    <row r="125" spans="1:10" s="688" customFormat="1" hidden="1">
      <c r="A125" s="935">
        <v>1162600</v>
      </c>
      <c r="B125" s="776" t="s">
        <v>1673</v>
      </c>
      <c r="C125" s="742" t="s">
        <v>511</v>
      </c>
      <c r="D125" s="2115"/>
      <c r="E125" s="2115"/>
      <c r="F125" s="2115"/>
      <c r="G125" s="2115"/>
      <c r="H125" s="2115"/>
      <c r="I125" s="2115"/>
      <c r="J125" s="2107">
        <v>0</v>
      </c>
    </row>
    <row r="126" spans="1:10" s="688" customFormat="1" ht="25.5" hidden="1">
      <c r="A126" s="935">
        <v>1162700</v>
      </c>
      <c r="B126" s="741" t="s">
        <v>1674</v>
      </c>
      <c r="C126" s="742" t="s">
        <v>513</v>
      </c>
      <c r="D126" s="2115"/>
      <c r="E126" s="2115"/>
      <c r="F126" s="2115"/>
      <c r="G126" s="2115"/>
      <c r="H126" s="2115"/>
      <c r="I126" s="2115"/>
      <c r="J126" s="2107">
        <v>0</v>
      </c>
    </row>
    <row r="127" spans="1:10" s="688" customFormat="1" hidden="1">
      <c r="A127" s="935">
        <v>1162800</v>
      </c>
      <c r="B127" s="776" t="s">
        <v>1675</v>
      </c>
      <c r="C127" s="742" t="s">
        <v>872</v>
      </c>
      <c r="D127" s="2116"/>
      <c r="E127" s="2116"/>
      <c r="F127" s="2116"/>
      <c r="G127" s="2116"/>
      <c r="H127" s="2116"/>
      <c r="I127" s="2116"/>
      <c r="J127" s="2107">
        <v>0</v>
      </c>
    </row>
    <row r="128" spans="1:10" s="688" customFormat="1" hidden="1">
      <c r="A128" s="964">
        <v>1162900</v>
      </c>
      <c r="B128" s="776" t="s">
        <v>1676</v>
      </c>
      <c r="C128" s="742" t="s">
        <v>874</v>
      </c>
      <c r="D128" s="2116"/>
      <c r="E128" s="2116"/>
      <c r="F128" s="2116"/>
      <c r="G128" s="2116"/>
      <c r="H128" s="2116"/>
      <c r="I128" s="2116"/>
      <c r="J128" s="2107">
        <v>0</v>
      </c>
    </row>
    <row r="129" spans="1:10" s="688" customFormat="1" hidden="1">
      <c r="A129" s="964">
        <v>1163000</v>
      </c>
      <c r="B129" s="782" t="s">
        <v>58</v>
      </c>
      <c r="C129" s="771" t="s">
        <v>358</v>
      </c>
      <c r="D129" s="2116">
        <v>0</v>
      </c>
      <c r="E129" s="2116"/>
      <c r="F129" s="2116">
        <v>0</v>
      </c>
      <c r="G129" s="2116">
        <v>0</v>
      </c>
      <c r="H129" s="2116">
        <v>0</v>
      </c>
      <c r="I129" s="2116">
        <v>0</v>
      </c>
      <c r="J129" s="2107">
        <v>0</v>
      </c>
    </row>
    <row r="130" spans="1:10" s="688" customFormat="1" ht="13.5" hidden="1" thickBot="1">
      <c r="A130" s="965">
        <v>1163100</v>
      </c>
      <c r="B130" s="765" t="s">
        <v>798</v>
      </c>
      <c r="C130" s="746" t="s">
        <v>799</v>
      </c>
      <c r="D130" s="2117"/>
      <c r="E130" s="2117"/>
      <c r="F130" s="2117"/>
      <c r="G130" s="2117"/>
      <c r="H130" s="2117"/>
      <c r="I130" s="2117"/>
      <c r="J130" s="2107">
        <v>0</v>
      </c>
    </row>
    <row r="131" spans="1:10" s="688" customFormat="1" hidden="1">
      <c r="A131" s="966">
        <v>1170000</v>
      </c>
      <c r="B131" s="788" t="s">
        <v>875</v>
      </c>
      <c r="C131" s="734" t="s">
        <v>358</v>
      </c>
      <c r="D131" s="2123">
        <f>D135</f>
        <v>0</v>
      </c>
      <c r="E131" s="2123"/>
      <c r="F131" s="2123">
        <f>F135</f>
        <v>0</v>
      </c>
      <c r="G131" s="2123">
        <f>G135</f>
        <v>0</v>
      </c>
      <c r="H131" s="2123">
        <f>H135</f>
        <v>0</v>
      </c>
      <c r="I131" s="2123">
        <f>I135</f>
        <v>0</v>
      </c>
      <c r="J131" s="2107">
        <f>J135</f>
        <v>0</v>
      </c>
    </row>
    <row r="132" spans="1:10" s="688" customFormat="1" ht="38.25" hidden="1">
      <c r="A132" s="964">
        <v>1171000</v>
      </c>
      <c r="B132" s="792" t="s">
        <v>215</v>
      </c>
      <c r="C132" s="734" t="s">
        <v>358</v>
      </c>
      <c r="D132" s="2124">
        <v>0</v>
      </c>
      <c r="E132" s="2124"/>
      <c r="F132" s="2124">
        <v>0</v>
      </c>
      <c r="G132" s="2124">
        <v>0</v>
      </c>
      <c r="H132" s="2124">
        <v>0</v>
      </c>
      <c r="I132" s="2124">
        <v>0</v>
      </c>
      <c r="J132" s="2107">
        <v>0</v>
      </c>
    </row>
    <row r="133" spans="1:10" s="688" customFormat="1" ht="38.25" hidden="1">
      <c r="A133" s="964">
        <v>1171100</v>
      </c>
      <c r="B133" s="741" t="s">
        <v>1677</v>
      </c>
      <c r="C133" s="738" t="s">
        <v>479</v>
      </c>
      <c r="D133" s="2116"/>
      <c r="E133" s="2116"/>
      <c r="F133" s="2116"/>
      <c r="G133" s="2116"/>
      <c r="H133" s="2116"/>
      <c r="I133" s="2116"/>
      <c r="J133" s="2107">
        <v>0</v>
      </c>
    </row>
    <row r="134" spans="1:10" s="688" customFormat="1" ht="25.5" hidden="1">
      <c r="A134" s="964">
        <v>1171200</v>
      </c>
      <c r="B134" s="776" t="s">
        <v>1678</v>
      </c>
      <c r="C134" s="794" t="s">
        <v>352</v>
      </c>
      <c r="D134" s="2116"/>
      <c r="E134" s="2116"/>
      <c r="F134" s="2116"/>
      <c r="G134" s="2116"/>
      <c r="H134" s="2116"/>
      <c r="I134" s="2116"/>
      <c r="J134" s="2107">
        <v>0</v>
      </c>
    </row>
    <row r="135" spans="1:10" s="688" customFormat="1" ht="51" hidden="1">
      <c r="A135" s="935">
        <v>1172000</v>
      </c>
      <c r="B135" s="795" t="s">
        <v>1017</v>
      </c>
      <c r="C135" s="771" t="s">
        <v>358</v>
      </c>
      <c r="D135" s="2123">
        <f>D137+D138</f>
        <v>0</v>
      </c>
      <c r="E135" s="2123"/>
      <c r="F135" s="2123">
        <f>F137+F138</f>
        <v>0</v>
      </c>
      <c r="G135" s="2123">
        <f>G137+G138</f>
        <v>0</v>
      </c>
      <c r="H135" s="2123">
        <f>H137+H138</f>
        <v>0</v>
      </c>
      <c r="I135" s="2123">
        <f>I137+I138</f>
        <v>0</v>
      </c>
      <c r="J135" s="2107">
        <f>F135</f>
        <v>0</v>
      </c>
    </row>
    <row r="136" spans="1:10" s="688" customFormat="1" hidden="1">
      <c r="A136" s="935">
        <v>1172100</v>
      </c>
      <c r="B136" s="763" t="s">
        <v>1102</v>
      </c>
      <c r="C136" s="738" t="s">
        <v>1018</v>
      </c>
      <c r="D136" s="2116"/>
      <c r="E136" s="2106"/>
      <c r="F136" s="2116"/>
      <c r="G136" s="2116"/>
      <c r="H136" s="2116"/>
      <c r="I136" s="2116"/>
      <c r="J136" s="2107">
        <v>0</v>
      </c>
    </row>
    <row r="137" spans="1:10" s="688" customFormat="1" hidden="1">
      <c r="A137" s="935">
        <v>1172200</v>
      </c>
      <c r="B137" s="763" t="s">
        <v>1103</v>
      </c>
      <c r="C137" s="796">
        <v>482200</v>
      </c>
      <c r="D137" s="2116">
        <v>0</v>
      </c>
      <c r="E137" s="2106"/>
      <c r="F137" s="2116">
        <v>0</v>
      </c>
      <c r="G137" s="2116">
        <v>0</v>
      </c>
      <c r="H137" s="2116">
        <v>0</v>
      </c>
      <c r="I137" s="2116">
        <v>0</v>
      </c>
      <c r="J137" s="2107">
        <f>F137</f>
        <v>0</v>
      </c>
    </row>
    <row r="138" spans="1:10" s="688" customFormat="1" hidden="1">
      <c r="A138" s="935">
        <v>1172300</v>
      </c>
      <c r="B138" s="776" t="s">
        <v>1679</v>
      </c>
      <c r="C138" s="742" t="s">
        <v>1020</v>
      </c>
      <c r="D138" s="2116">
        <v>0</v>
      </c>
      <c r="E138" s="2106"/>
      <c r="F138" s="2116">
        <f>D138+E138</f>
        <v>0</v>
      </c>
      <c r="G138" s="2116">
        <v>0</v>
      </c>
      <c r="H138" s="2116">
        <v>0</v>
      </c>
      <c r="I138" s="2116">
        <v>0</v>
      </c>
      <c r="J138" s="2107">
        <f>F138</f>
        <v>0</v>
      </c>
    </row>
    <row r="139" spans="1:10" s="688" customFormat="1" ht="25.5" hidden="1">
      <c r="A139" s="935">
        <v>1172400</v>
      </c>
      <c r="B139" s="797" t="s">
        <v>1680</v>
      </c>
      <c r="C139" s="742" t="s">
        <v>125</v>
      </c>
      <c r="D139" s="2124"/>
      <c r="E139" s="2106"/>
      <c r="F139" s="2124"/>
      <c r="G139" s="2124"/>
      <c r="H139" s="2124"/>
      <c r="I139" s="2124"/>
      <c r="J139" s="2107">
        <v>0</v>
      </c>
    </row>
    <row r="140" spans="1:10" s="688" customFormat="1" ht="25.5" hidden="1">
      <c r="A140" s="935">
        <v>1173000</v>
      </c>
      <c r="B140" s="795" t="s">
        <v>126</v>
      </c>
      <c r="C140" s="771" t="s">
        <v>358</v>
      </c>
      <c r="D140" s="2124">
        <v>0</v>
      </c>
      <c r="E140" s="2124"/>
      <c r="F140" s="2124">
        <v>0</v>
      </c>
      <c r="G140" s="2124">
        <v>0</v>
      </c>
      <c r="H140" s="2124">
        <v>0</v>
      </c>
      <c r="I140" s="2124">
        <v>0</v>
      </c>
      <c r="J140" s="2107">
        <v>0</v>
      </c>
    </row>
    <row r="141" spans="1:10" s="688" customFormat="1" ht="25.5" hidden="1">
      <c r="A141" s="964">
        <v>1173100</v>
      </c>
      <c r="B141" s="798" t="s">
        <v>127</v>
      </c>
      <c r="C141" s="742" t="s">
        <v>1088</v>
      </c>
      <c r="D141" s="2124"/>
      <c r="E141" s="2106"/>
      <c r="F141" s="2124"/>
      <c r="G141" s="2124"/>
      <c r="H141" s="2124"/>
      <c r="I141" s="2124"/>
      <c r="J141" s="2107">
        <v>0</v>
      </c>
    </row>
    <row r="142" spans="1:10" s="688" customFormat="1" ht="38.25" hidden="1">
      <c r="A142" s="964">
        <v>1174000</v>
      </c>
      <c r="B142" s="795" t="s">
        <v>1089</v>
      </c>
      <c r="C142" s="771" t="s">
        <v>358</v>
      </c>
      <c r="D142" s="2124">
        <v>0</v>
      </c>
      <c r="E142" s="2124"/>
      <c r="F142" s="2124">
        <v>0</v>
      </c>
      <c r="G142" s="2124">
        <v>0</v>
      </c>
      <c r="H142" s="2124">
        <v>0</v>
      </c>
      <c r="I142" s="2124">
        <v>0</v>
      </c>
      <c r="J142" s="2107">
        <v>0</v>
      </c>
    </row>
    <row r="143" spans="1:10" s="688" customFormat="1" ht="25.5" hidden="1">
      <c r="A143" s="964">
        <v>1174100</v>
      </c>
      <c r="B143" s="798" t="s">
        <v>1104</v>
      </c>
      <c r="C143" s="742" t="s">
        <v>1090</v>
      </c>
      <c r="D143" s="2124"/>
      <c r="E143" s="2124"/>
      <c r="F143" s="2124"/>
      <c r="G143" s="2124"/>
      <c r="H143" s="2124"/>
      <c r="I143" s="2124"/>
      <c r="J143" s="2107">
        <v>0</v>
      </c>
    </row>
    <row r="144" spans="1:10" s="688" customFormat="1" ht="25.5" hidden="1">
      <c r="A144" s="964">
        <v>1174200</v>
      </c>
      <c r="B144" s="797" t="s">
        <v>1681</v>
      </c>
      <c r="C144" s="742" t="s">
        <v>447</v>
      </c>
      <c r="D144" s="2124"/>
      <c r="E144" s="2124"/>
      <c r="F144" s="2124"/>
      <c r="G144" s="2124"/>
      <c r="H144" s="2124"/>
      <c r="I144" s="2124"/>
      <c r="J144" s="2107">
        <v>0</v>
      </c>
    </row>
    <row r="145" spans="1:14" s="688" customFormat="1" ht="51" hidden="1">
      <c r="A145" s="964">
        <v>1175000</v>
      </c>
      <c r="B145" s="795" t="s">
        <v>558</v>
      </c>
      <c r="C145" s="771" t="s">
        <v>358</v>
      </c>
      <c r="D145" s="2124">
        <v>0</v>
      </c>
      <c r="E145" s="2124"/>
      <c r="F145" s="2124">
        <v>0</v>
      </c>
      <c r="G145" s="2124">
        <v>0</v>
      </c>
      <c r="H145" s="2124">
        <v>0</v>
      </c>
      <c r="I145" s="2124">
        <v>0</v>
      </c>
      <c r="J145" s="2107">
        <v>0</v>
      </c>
    </row>
    <row r="146" spans="1:14" s="688" customFormat="1" ht="38.25" hidden="1">
      <c r="A146" s="964">
        <v>1175100</v>
      </c>
      <c r="B146" s="797" t="s">
        <v>1682</v>
      </c>
      <c r="C146" s="742" t="s">
        <v>227</v>
      </c>
      <c r="D146" s="2124"/>
      <c r="E146" s="2124"/>
      <c r="F146" s="2124"/>
      <c r="G146" s="2124"/>
      <c r="H146" s="2124"/>
      <c r="I146" s="2124"/>
      <c r="J146" s="2107">
        <v>0</v>
      </c>
    </row>
    <row r="147" spans="1:14" s="688" customFormat="1" hidden="1">
      <c r="A147" s="964">
        <v>1176000</v>
      </c>
      <c r="B147" s="795" t="s">
        <v>228</v>
      </c>
      <c r="C147" s="771" t="s">
        <v>358</v>
      </c>
      <c r="D147" s="2124">
        <v>0</v>
      </c>
      <c r="E147" s="2124"/>
      <c r="F147" s="2124">
        <v>0</v>
      </c>
      <c r="G147" s="2124">
        <v>0</v>
      </c>
      <c r="H147" s="2124">
        <v>0</v>
      </c>
      <c r="I147" s="2124">
        <v>0</v>
      </c>
      <c r="J147" s="2107">
        <v>0</v>
      </c>
    </row>
    <row r="148" spans="1:14" s="688" customFormat="1" hidden="1">
      <c r="A148" s="964">
        <v>1176100</v>
      </c>
      <c r="B148" s="797" t="s">
        <v>1683</v>
      </c>
      <c r="C148" s="742" t="s">
        <v>8</v>
      </c>
      <c r="D148" s="2124"/>
      <c r="E148" s="2106"/>
      <c r="F148" s="2124"/>
      <c r="G148" s="2124"/>
      <c r="H148" s="2124"/>
      <c r="I148" s="2124"/>
      <c r="J148" s="2107">
        <v>0</v>
      </c>
    </row>
    <row r="149" spans="1:14" s="688" customFormat="1">
      <c r="A149" s="964">
        <v>1177000</v>
      </c>
      <c r="B149" s="795" t="s">
        <v>587</v>
      </c>
      <c r="C149" s="771" t="s">
        <v>358</v>
      </c>
      <c r="D149" s="2124">
        <v>0</v>
      </c>
      <c r="E149" s="2124"/>
      <c r="F149" s="2124">
        <v>0</v>
      </c>
      <c r="G149" s="2124">
        <v>0</v>
      </c>
      <c r="H149" s="2124">
        <v>0</v>
      </c>
      <c r="I149" s="2124">
        <v>0</v>
      </c>
      <c r="J149" s="2107">
        <v>0</v>
      </c>
    </row>
    <row r="150" spans="1:14" s="688" customFormat="1" ht="13.5" thickBot="1">
      <c r="A150" s="965">
        <v>1177100</v>
      </c>
      <c r="B150" s="799" t="s">
        <v>1684</v>
      </c>
      <c r="C150" s="746" t="s">
        <v>259</v>
      </c>
      <c r="D150" s="2117"/>
      <c r="E150" s="2117"/>
      <c r="F150" s="2117"/>
      <c r="G150" s="2117"/>
      <c r="H150" s="2117"/>
      <c r="I150" s="2117"/>
      <c r="J150" s="2107">
        <v>0</v>
      </c>
    </row>
    <row r="151" spans="1:14" s="688" customFormat="1" ht="26.25" thickBot="1">
      <c r="A151" s="968" t="s">
        <v>262</v>
      </c>
      <c r="B151" s="806" t="s">
        <v>648</v>
      </c>
      <c r="C151" s="807" t="s">
        <v>358</v>
      </c>
      <c r="D151" s="2125">
        <f>D152+D163</f>
        <v>1254276.5471999999</v>
      </c>
      <c r="E151" s="2125">
        <f>E152</f>
        <v>-96000</v>
      </c>
      <c r="F151" s="2125">
        <f>F152+F163</f>
        <v>1158276.5471999999</v>
      </c>
      <c r="G151" s="2125">
        <f>G152</f>
        <v>100000.5472</v>
      </c>
      <c r="H151" s="2125">
        <f>H152</f>
        <v>333168.54719999997</v>
      </c>
      <c r="I151" s="2125">
        <f>I152</f>
        <v>700438.54720000003</v>
      </c>
      <c r="J151" s="2021">
        <f>F152</f>
        <v>1158276.5471999999</v>
      </c>
    </row>
    <row r="152" spans="1:14" s="688" customFormat="1" ht="21.75" customHeight="1">
      <c r="A152" s="966" t="s">
        <v>650</v>
      </c>
      <c r="B152" s="815" t="s">
        <v>651</v>
      </c>
      <c r="C152" s="734" t="s">
        <v>358</v>
      </c>
      <c r="D152" s="2110">
        <f>SUM(D153:D162)</f>
        <v>1254276.5471999999</v>
      </c>
      <c r="E152" s="2110">
        <f>E154</f>
        <v>-96000</v>
      </c>
      <c r="F152" s="2110">
        <f>SUM(F153:F162)</f>
        <v>1158276.5471999999</v>
      </c>
      <c r="G152" s="2110">
        <f>SUM(G153:G162)</f>
        <v>100000.5472</v>
      </c>
      <c r="H152" s="2110">
        <f>SUM(H153:H162)</f>
        <v>333168.54719999997</v>
      </c>
      <c r="I152" s="2110">
        <f>SUM(I153:I162)</f>
        <v>700438.54720000003</v>
      </c>
      <c r="J152" s="2021">
        <f>F152</f>
        <v>1158276.5471999999</v>
      </c>
    </row>
    <row r="153" spans="1:14" s="688" customFormat="1">
      <c r="A153" s="964" t="s">
        <v>652</v>
      </c>
      <c r="B153" s="797" t="s">
        <v>1685</v>
      </c>
      <c r="C153" s="971" t="s">
        <v>987</v>
      </c>
      <c r="D153" s="2124"/>
      <c r="E153" s="2106"/>
      <c r="F153" s="2124"/>
      <c r="G153" s="2124"/>
      <c r="H153" s="2124"/>
      <c r="I153" s="2124"/>
      <c r="J153" s="2107">
        <f>F153</f>
        <v>0</v>
      </c>
    </row>
    <row r="154" spans="1:14" s="688" customFormat="1" ht="21.75" customHeight="1">
      <c r="A154" s="964" t="s">
        <v>988</v>
      </c>
      <c r="B154" s="797" t="s">
        <v>1686</v>
      </c>
      <c r="C154" s="971" t="s">
        <v>965</v>
      </c>
      <c r="D154" s="2126">
        <v>1254276.5471999999</v>
      </c>
      <c r="E154" s="2115">
        <v>-96000</v>
      </c>
      <c r="F154" s="2020">
        <f>D154+E154</f>
        <v>1158276.5471999999</v>
      </c>
      <c r="G154" s="2020">
        <v>100000.5472</v>
      </c>
      <c r="H154" s="2020">
        <v>333168.54719999997</v>
      </c>
      <c r="I154" s="2020">
        <v>700438.54720000003</v>
      </c>
      <c r="J154" s="2021">
        <f>F154</f>
        <v>1158276.5471999999</v>
      </c>
    </row>
    <row r="155" spans="1:14" s="688" customFormat="1" ht="25.5">
      <c r="A155" s="964" t="s">
        <v>966</v>
      </c>
      <c r="B155" s="797" t="s">
        <v>1687</v>
      </c>
      <c r="C155" s="971" t="s">
        <v>968</v>
      </c>
      <c r="D155" s="2127">
        <v>0</v>
      </c>
      <c r="E155" s="1816">
        <v>0</v>
      </c>
      <c r="F155" s="2128">
        <f>D155+E155</f>
        <v>0</v>
      </c>
      <c r="G155" s="1818"/>
      <c r="H155" s="2129"/>
      <c r="I155" s="2129"/>
      <c r="J155" s="2130">
        <f>F155</f>
        <v>0</v>
      </c>
      <c r="K155" s="2636"/>
      <c r="L155" s="2600"/>
      <c r="M155" s="2600"/>
      <c r="N155" s="2600"/>
    </row>
    <row r="156" spans="1:14" s="688" customFormat="1">
      <c r="A156" s="973" t="s">
        <v>969</v>
      </c>
      <c r="B156" s="797" t="s">
        <v>1688</v>
      </c>
      <c r="C156" s="971" t="s">
        <v>1099</v>
      </c>
      <c r="D156" s="1817"/>
      <c r="E156" s="2131"/>
      <c r="F156" s="2124"/>
      <c r="G156" s="2124"/>
      <c r="H156" s="2124"/>
      <c r="I156" s="2124"/>
      <c r="J156" s="2107">
        <v>0</v>
      </c>
    </row>
    <row r="157" spans="1:14" s="688" customFormat="1" ht="21.75" customHeight="1">
      <c r="A157" s="973" t="s">
        <v>138</v>
      </c>
      <c r="B157" s="798" t="s">
        <v>139</v>
      </c>
      <c r="C157" s="971" t="s">
        <v>140</v>
      </c>
      <c r="D157" s="1817">
        <v>0</v>
      </c>
      <c r="E157" s="1820">
        <v>0</v>
      </c>
      <c r="F157" s="2020">
        <f>D157+E157</f>
        <v>0</v>
      </c>
      <c r="G157" s="2020"/>
      <c r="H157" s="2020"/>
      <c r="I157" s="2020"/>
      <c r="J157" s="2021">
        <f>F157</f>
        <v>0</v>
      </c>
      <c r="K157" s="1001"/>
    </row>
    <row r="158" spans="1:14" s="688" customFormat="1">
      <c r="A158" s="973" t="s">
        <v>141</v>
      </c>
      <c r="B158" s="797" t="s">
        <v>1689</v>
      </c>
      <c r="C158" s="971" t="s">
        <v>897</v>
      </c>
      <c r="D158" s="2124">
        <v>0</v>
      </c>
      <c r="E158" s="2106"/>
      <c r="F158" s="2124">
        <f>D158</f>
        <v>0</v>
      </c>
      <c r="G158" s="2124">
        <v>0</v>
      </c>
      <c r="H158" s="2124">
        <v>0</v>
      </c>
      <c r="I158" s="2124">
        <v>0</v>
      </c>
      <c r="J158" s="2107">
        <f>F158</f>
        <v>0</v>
      </c>
    </row>
    <row r="159" spans="1:14" s="688" customFormat="1" hidden="1">
      <c r="A159" s="973" t="s">
        <v>898</v>
      </c>
      <c r="B159" s="797" t="s">
        <v>1690</v>
      </c>
      <c r="C159" s="971" t="s">
        <v>900</v>
      </c>
      <c r="D159" s="2124"/>
      <c r="E159" s="2106"/>
      <c r="F159" s="2124"/>
      <c r="G159" s="2124"/>
      <c r="H159" s="2124"/>
      <c r="I159" s="2124"/>
      <c r="J159" s="2107">
        <v>0</v>
      </c>
    </row>
    <row r="160" spans="1:14" s="688" customFormat="1" hidden="1">
      <c r="A160" s="974" t="s">
        <v>800</v>
      </c>
      <c r="B160" s="975" t="s">
        <v>1691</v>
      </c>
      <c r="C160" s="976" t="s">
        <v>657</v>
      </c>
      <c r="D160" s="2124"/>
      <c r="E160" s="2106"/>
      <c r="F160" s="2124"/>
      <c r="G160" s="2124"/>
      <c r="H160" s="2124"/>
      <c r="I160" s="2124"/>
      <c r="J160" s="2107">
        <v>0</v>
      </c>
    </row>
    <row r="161" spans="1:10" s="688" customFormat="1" hidden="1">
      <c r="A161" s="940" t="s">
        <v>801</v>
      </c>
      <c r="B161" s="977" t="s">
        <v>1063</v>
      </c>
      <c r="C161" s="944" t="s">
        <v>1064</v>
      </c>
      <c r="D161" s="2124"/>
      <c r="E161" s="2106"/>
      <c r="F161" s="2124"/>
      <c r="G161" s="2124"/>
      <c r="H161" s="2124"/>
      <c r="I161" s="2124"/>
      <c r="J161" s="2107">
        <v>0</v>
      </c>
    </row>
    <row r="162" spans="1:10" s="688" customFormat="1" hidden="1">
      <c r="A162" s="940" t="s">
        <v>1065</v>
      </c>
      <c r="B162" s="977" t="s">
        <v>1066</v>
      </c>
      <c r="C162" s="944" t="s">
        <v>1067</v>
      </c>
      <c r="D162" s="2124"/>
      <c r="E162" s="2106"/>
      <c r="F162" s="2124"/>
      <c r="G162" s="2124"/>
      <c r="H162" s="2124"/>
      <c r="I162" s="2124"/>
      <c r="J162" s="2107">
        <v>0</v>
      </c>
    </row>
    <row r="163" spans="1:10" s="688" customFormat="1" hidden="1">
      <c r="A163" s="978" t="s">
        <v>658</v>
      </c>
      <c r="B163" s="979" t="s">
        <v>659</v>
      </c>
      <c r="C163" s="980" t="s">
        <v>358</v>
      </c>
      <c r="D163" s="2124">
        <v>0</v>
      </c>
      <c r="E163" s="2124"/>
      <c r="F163" s="2124">
        <v>0</v>
      </c>
      <c r="G163" s="2124">
        <v>0</v>
      </c>
      <c r="H163" s="2124">
        <v>0</v>
      </c>
      <c r="I163" s="2124">
        <v>0</v>
      </c>
      <c r="J163" s="2107">
        <v>0</v>
      </c>
    </row>
    <row r="164" spans="1:10" hidden="1">
      <c r="A164" s="973" t="s">
        <v>660</v>
      </c>
      <c r="B164" s="798" t="s">
        <v>661</v>
      </c>
      <c r="C164" s="971" t="s">
        <v>662</v>
      </c>
      <c r="D164" s="2124"/>
      <c r="E164" s="2106"/>
      <c r="F164" s="2124"/>
      <c r="G164" s="2124"/>
      <c r="H164" s="2124"/>
      <c r="I164" s="2124"/>
      <c r="J164" s="2107">
        <v>0</v>
      </c>
    </row>
    <row r="165" spans="1:10" hidden="1">
      <c r="A165" s="973" t="s">
        <v>663</v>
      </c>
      <c r="B165" s="798" t="s">
        <v>664</v>
      </c>
      <c r="C165" s="971" t="s">
        <v>665</v>
      </c>
      <c r="D165" s="2124"/>
      <c r="E165" s="2106"/>
      <c r="F165" s="2124"/>
      <c r="G165" s="2124"/>
      <c r="H165" s="2124"/>
      <c r="I165" s="2124"/>
      <c r="J165" s="2107">
        <v>0</v>
      </c>
    </row>
    <row r="166" spans="1:10" ht="25.5" hidden="1">
      <c r="A166" s="973" t="s">
        <v>666</v>
      </c>
      <c r="B166" s="797" t="s">
        <v>1692</v>
      </c>
      <c r="C166" s="971" t="s">
        <v>314</v>
      </c>
      <c r="D166" s="2124"/>
      <c r="E166" s="2106"/>
      <c r="F166" s="2124"/>
      <c r="G166" s="2124"/>
      <c r="H166" s="2124"/>
      <c r="I166" s="2124"/>
      <c r="J166" s="2107">
        <v>0</v>
      </c>
    </row>
    <row r="167" spans="1:10" hidden="1">
      <c r="A167" s="973" t="s">
        <v>315</v>
      </c>
      <c r="B167" s="797" t="s">
        <v>1693</v>
      </c>
      <c r="C167" s="971" t="s">
        <v>317</v>
      </c>
      <c r="D167" s="2124"/>
      <c r="E167" s="2106"/>
      <c r="F167" s="2124"/>
      <c r="G167" s="2124"/>
      <c r="H167" s="2124"/>
      <c r="I167" s="2124"/>
      <c r="J167" s="2107">
        <v>0</v>
      </c>
    </row>
    <row r="168" spans="1:10" hidden="1">
      <c r="A168" s="973" t="s">
        <v>318</v>
      </c>
      <c r="B168" s="795" t="s">
        <v>319</v>
      </c>
      <c r="C168" s="783" t="s">
        <v>358</v>
      </c>
      <c r="D168" s="2124">
        <v>0</v>
      </c>
      <c r="E168" s="2124"/>
      <c r="F168" s="2124">
        <v>0</v>
      </c>
      <c r="G168" s="2124">
        <v>0</v>
      </c>
      <c r="H168" s="2124">
        <v>0</v>
      </c>
      <c r="I168" s="2124">
        <v>0</v>
      </c>
      <c r="J168" s="2107">
        <v>0</v>
      </c>
    </row>
    <row r="169" spans="1:10" hidden="1">
      <c r="A169" s="973" t="s">
        <v>320</v>
      </c>
      <c r="B169" s="798" t="s">
        <v>1105</v>
      </c>
      <c r="C169" s="971" t="s">
        <v>321</v>
      </c>
      <c r="D169" s="2124"/>
      <c r="E169" s="2106"/>
      <c r="F169" s="2124"/>
      <c r="G169" s="2124"/>
      <c r="H169" s="2124"/>
      <c r="I169" s="2124"/>
      <c r="J169" s="2107">
        <v>0</v>
      </c>
    </row>
    <row r="170" spans="1:10" hidden="1">
      <c r="A170" s="981" t="s">
        <v>322</v>
      </c>
      <c r="B170" s="822" t="s">
        <v>1068</v>
      </c>
      <c r="C170" s="783" t="s">
        <v>358</v>
      </c>
      <c r="D170" s="2124">
        <v>0</v>
      </c>
      <c r="E170" s="2124"/>
      <c r="F170" s="2124">
        <v>0</v>
      </c>
      <c r="G170" s="2124">
        <v>0</v>
      </c>
      <c r="H170" s="2124">
        <v>0</v>
      </c>
      <c r="I170" s="2124">
        <v>0</v>
      </c>
      <c r="J170" s="2107">
        <v>0</v>
      </c>
    </row>
    <row r="171" spans="1:10">
      <c r="A171" s="973" t="s">
        <v>324</v>
      </c>
      <c r="B171" s="798" t="s">
        <v>1106</v>
      </c>
      <c r="C171" s="971" t="s">
        <v>325</v>
      </c>
      <c r="D171" s="2124"/>
      <c r="E171" s="2124"/>
      <c r="F171" s="2124"/>
      <c r="G171" s="2124"/>
      <c r="H171" s="2124"/>
      <c r="I171" s="2124"/>
      <c r="J171" s="2107">
        <v>0</v>
      </c>
    </row>
    <row r="172" spans="1:10">
      <c r="A172" s="973" t="s">
        <v>326</v>
      </c>
      <c r="B172" s="798" t="s">
        <v>1107</v>
      </c>
      <c r="C172" s="971" t="s">
        <v>327</v>
      </c>
      <c r="D172" s="2124"/>
      <c r="E172" s="2124"/>
      <c r="F172" s="2124"/>
      <c r="G172" s="2124"/>
      <c r="H172" s="2124"/>
      <c r="I172" s="2124"/>
      <c r="J172" s="2124"/>
    </row>
    <row r="173" spans="1:10">
      <c r="A173" s="973" t="s">
        <v>328</v>
      </c>
      <c r="B173" s="797" t="s">
        <v>1694</v>
      </c>
      <c r="C173" s="971" t="s">
        <v>330</v>
      </c>
      <c r="D173" s="2124"/>
      <c r="E173" s="2124"/>
      <c r="F173" s="2124"/>
      <c r="G173" s="2124"/>
      <c r="H173" s="2124"/>
      <c r="I173" s="2124"/>
      <c r="J173" s="2124"/>
    </row>
    <row r="174" spans="1:10" ht="13.5" thickBot="1">
      <c r="A174" s="982">
        <v>1244000</v>
      </c>
      <c r="B174" s="983" t="s">
        <v>1706</v>
      </c>
      <c r="C174" s="976" t="s">
        <v>1134</v>
      </c>
      <c r="D174" s="2132"/>
      <c r="E174" s="2132"/>
      <c r="F174" s="2132"/>
      <c r="G174" s="2132"/>
      <c r="H174" s="2132"/>
      <c r="I174" s="2132"/>
      <c r="J174" s="2132"/>
    </row>
    <row r="175" spans="1:10" ht="13.5" thickBot="1">
      <c r="A175" s="984">
        <v>1000000</v>
      </c>
      <c r="B175" s="985" t="s">
        <v>1070</v>
      </c>
      <c r="C175" s="986" t="s">
        <v>358</v>
      </c>
      <c r="D175" s="2125">
        <f t="shared" ref="D175:J175" si="4">D32+D151</f>
        <v>1254276.5471999999</v>
      </c>
      <c r="E175" s="2125">
        <f t="shared" si="4"/>
        <v>-96000</v>
      </c>
      <c r="F175" s="2133">
        <f t="shared" si="4"/>
        <v>1158276.5471999999</v>
      </c>
      <c r="G175" s="2133">
        <f t="shared" si="4"/>
        <v>100000.5472</v>
      </c>
      <c r="H175" s="2133">
        <f t="shared" si="4"/>
        <v>333168.54719999997</v>
      </c>
      <c r="I175" s="2133">
        <f t="shared" si="4"/>
        <v>700438.54720000003</v>
      </c>
      <c r="J175" s="2134">
        <f t="shared" si="4"/>
        <v>1158276.5471999999</v>
      </c>
    </row>
    <row r="176" spans="1:10">
      <c r="A176" s="987"/>
      <c r="B176" s="987"/>
      <c r="C176" s="987"/>
      <c r="D176" s="987"/>
      <c r="E176" s="987"/>
      <c r="F176" s="1784"/>
      <c r="G176" s="1781"/>
      <c r="H176" s="1784"/>
      <c r="I176" s="1784"/>
      <c r="J176" s="1784"/>
    </row>
    <row r="177" spans="1:10" ht="15.75" customHeight="1">
      <c r="A177" s="2594" t="s">
        <v>2261</v>
      </c>
      <c r="B177" s="2594"/>
      <c r="C177" s="2594"/>
      <c r="D177" s="2594"/>
      <c r="E177" s="2594"/>
      <c r="F177" s="2594"/>
      <c r="G177" s="2594"/>
      <c r="H177" s="2594"/>
      <c r="I177" s="2594"/>
      <c r="J177" s="2594"/>
    </row>
    <row r="178" spans="1:10">
      <c r="A178" s="2625" t="s">
        <v>1114</v>
      </c>
      <c r="B178" s="2625"/>
      <c r="C178" s="2625"/>
      <c r="D178" s="2625"/>
      <c r="E178" s="2625"/>
      <c r="F178" s="2625"/>
      <c r="G178" s="2625"/>
      <c r="H178" s="2625"/>
      <c r="I178" s="2625"/>
      <c r="J178" s="2625"/>
    </row>
    <row r="179" spans="1:10" ht="14.25">
      <c r="A179" s="2594" t="s">
        <v>1717</v>
      </c>
      <c r="B179" s="2594"/>
      <c r="C179" s="2594"/>
      <c r="D179" s="2594"/>
      <c r="E179" s="2594"/>
      <c r="F179" s="2594"/>
      <c r="G179" s="2594"/>
      <c r="H179" s="2594"/>
      <c r="I179" s="2594"/>
      <c r="J179" s="2594"/>
    </row>
    <row r="180" spans="1:10">
      <c r="A180" s="2623" t="s">
        <v>992</v>
      </c>
      <c r="B180" s="2623"/>
      <c r="C180" s="2623"/>
      <c r="D180" s="2623"/>
      <c r="E180" s="2623"/>
      <c r="F180" s="2623"/>
      <c r="G180" s="2623"/>
      <c r="H180" s="2623"/>
      <c r="I180" s="2623"/>
      <c r="J180" s="2623"/>
    </row>
    <row r="181" spans="1:10" ht="14.25">
      <c r="A181" s="2624"/>
      <c r="B181" s="2624"/>
      <c r="C181" s="2624"/>
      <c r="D181" s="2624"/>
      <c r="E181" s="2624"/>
      <c r="F181" s="2624"/>
      <c r="G181" s="2624"/>
      <c r="H181" s="2624"/>
      <c r="I181" s="2624"/>
      <c r="J181" s="2624"/>
    </row>
    <row r="182" spans="1:10">
      <c r="A182" s="2594" t="s">
        <v>993</v>
      </c>
      <c r="B182" s="2594"/>
      <c r="C182" s="2594"/>
      <c r="D182" s="2594"/>
      <c r="E182" s="2594"/>
      <c r="F182" s="2594"/>
      <c r="G182" s="2594"/>
      <c r="H182" s="2594"/>
      <c r="I182" s="2594"/>
      <c r="J182" s="2594"/>
    </row>
    <row r="183" spans="1:10" s="626" customFormat="1" ht="14.25">
      <c r="A183" s="832" t="s">
        <v>2075</v>
      </c>
      <c r="B183" s="832"/>
      <c r="C183" s="833"/>
      <c r="D183" s="832"/>
      <c r="E183" s="832"/>
      <c r="F183" s="832"/>
      <c r="G183" s="832" t="s">
        <v>1147</v>
      </c>
      <c r="H183" s="832"/>
      <c r="I183" s="832"/>
      <c r="J183" s="832"/>
    </row>
    <row r="184" spans="1:10" s="626" customFormat="1" ht="14.25">
      <c r="A184" s="834" t="s">
        <v>1700</v>
      </c>
      <c r="B184" s="833" t="s">
        <v>642</v>
      </c>
      <c r="C184" s="836"/>
      <c r="D184" s="678"/>
      <c r="E184" s="675" t="s">
        <v>309</v>
      </c>
      <c r="F184" s="678"/>
      <c r="G184" s="675" t="s">
        <v>310</v>
      </c>
      <c r="H184" s="678"/>
      <c r="I184" s="678"/>
      <c r="J184" s="834"/>
    </row>
    <row r="185" spans="1:10">
      <c r="A185" s="2600"/>
      <c r="B185" s="2600"/>
      <c r="C185" s="2600"/>
      <c r="D185" s="2600"/>
      <c r="E185" s="2600"/>
      <c r="F185" s="2600"/>
      <c r="G185" s="2600"/>
      <c r="H185" s="2600"/>
      <c r="I185" s="2600"/>
      <c r="J185" s="2600"/>
    </row>
    <row r="186" spans="1:10">
      <c r="A186" s="2626"/>
      <c r="B186" s="2626"/>
      <c r="C186" s="2626"/>
      <c r="D186" s="2626"/>
      <c r="E186" s="2626"/>
      <c r="F186" s="2626"/>
      <c r="G186" s="2626"/>
      <c r="H186" s="2626"/>
      <c r="I186" s="2626"/>
      <c r="J186" s="2626"/>
    </row>
    <row r="187" spans="1:10" s="857" customFormat="1">
      <c r="A187" s="2699"/>
      <c r="B187" s="2699"/>
      <c r="C187" s="2699"/>
      <c r="D187" s="2699"/>
      <c r="E187" s="2699"/>
      <c r="F187" s="2699"/>
      <c r="G187" s="2699"/>
      <c r="H187" s="2699"/>
      <c r="I187" s="2699"/>
      <c r="J187" s="2699"/>
    </row>
    <row r="188" spans="1:10">
      <c r="A188" s="2626"/>
      <c r="B188" s="2626"/>
      <c r="C188" s="2626"/>
      <c r="D188" s="2626"/>
      <c r="E188" s="2626"/>
      <c r="F188" s="2626"/>
      <c r="G188" s="2626"/>
      <c r="H188" s="2626"/>
      <c r="I188" s="2626"/>
      <c r="J188" s="2626"/>
    </row>
    <row r="189" spans="1:10">
      <c r="A189" s="2626"/>
      <c r="B189" s="2626"/>
      <c r="C189" s="2626"/>
      <c r="D189" s="2626"/>
      <c r="E189" s="2626"/>
      <c r="F189" s="2626"/>
      <c r="G189" s="2626"/>
      <c r="H189" s="2626"/>
      <c r="I189" s="2626"/>
      <c r="J189" s="2626"/>
    </row>
    <row r="190" spans="1:10">
      <c r="A190" s="987"/>
      <c r="B190" s="987"/>
      <c r="C190" s="987"/>
      <c r="D190" s="987"/>
      <c r="E190" s="987"/>
      <c r="F190" s="987"/>
      <c r="G190" s="987"/>
      <c r="H190" s="987"/>
      <c r="I190" s="987"/>
      <c r="J190" s="988"/>
    </row>
    <row r="191" spans="1:10">
      <c r="A191" s="2626"/>
      <c r="B191" s="2626"/>
      <c r="C191" s="2626"/>
      <c r="D191" s="2626"/>
      <c r="E191" s="2626"/>
      <c r="F191" s="2626"/>
      <c r="G191" s="2626"/>
      <c r="H191" s="2626"/>
      <c r="I191" s="2626"/>
      <c r="J191" s="2626"/>
    </row>
    <row r="192" spans="1:10">
      <c r="A192" s="2626"/>
      <c r="B192" s="2626"/>
      <c r="C192" s="2626"/>
      <c r="D192" s="2626"/>
      <c r="E192" s="2626"/>
      <c r="F192" s="2626"/>
      <c r="G192" s="2626"/>
      <c r="H192" s="2626"/>
      <c r="I192" s="2626"/>
      <c r="J192" s="2626"/>
    </row>
    <row r="193" spans="1:10">
      <c r="A193" s="2626"/>
      <c r="B193" s="2626"/>
      <c r="C193" s="2626"/>
      <c r="D193" s="2626"/>
      <c r="E193" s="2626"/>
      <c r="F193" s="2626"/>
      <c r="G193" s="2626"/>
      <c r="H193" s="2626"/>
      <c r="I193" s="2626"/>
      <c r="J193" s="2626"/>
    </row>
    <row r="194" spans="1:10">
      <c r="A194" s="2626"/>
      <c r="B194" s="2626"/>
      <c r="C194" s="2626"/>
      <c r="D194" s="2626"/>
      <c r="E194" s="2626"/>
      <c r="F194" s="2626"/>
      <c r="G194" s="2626"/>
      <c r="H194" s="2626"/>
      <c r="I194" s="2626"/>
      <c r="J194" s="2626"/>
    </row>
    <row r="195" spans="1:10">
      <c r="A195" s="987"/>
      <c r="B195" s="987"/>
      <c r="C195" s="987"/>
      <c r="D195" s="987"/>
      <c r="E195" s="987"/>
      <c r="F195" s="987"/>
      <c r="G195" s="987"/>
      <c r="H195" s="987"/>
      <c r="I195" s="987"/>
      <c r="J195" s="987"/>
    </row>
    <row r="196" spans="1:10">
      <c r="A196" s="2626"/>
      <c r="B196" s="2626"/>
      <c r="C196" s="2626"/>
      <c r="D196" s="2626"/>
      <c r="E196" s="2626"/>
      <c r="F196" s="2626"/>
      <c r="G196" s="2626"/>
      <c r="H196" s="2626"/>
      <c r="I196" s="2626"/>
      <c r="J196" s="2626"/>
    </row>
    <row r="197" spans="1:10">
      <c r="A197" s="987"/>
      <c r="B197" s="987"/>
      <c r="C197" s="987"/>
      <c r="D197" s="987"/>
      <c r="E197" s="987"/>
      <c r="F197" s="989"/>
      <c r="G197" s="989"/>
      <c r="H197" s="989"/>
      <c r="I197" s="989"/>
      <c r="J197" s="989"/>
    </row>
    <row r="198" spans="1:10">
      <c r="A198" s="2626"/>
      <c r="B198" s="2626"/>
      <c r="C198" s="2626"/>
      <c r="D198" s="2626"/>
      <c r="E198" s="2626"/>
      <c r="F198" s="2626"/>
      <c r="G198" s="2626"/>
      <c r="H198" s="2626"/>
      <c r="I198" s="2626"/>
      <c r="J198" s="2626"/>
    </row>
    <row r="199" spans="1:10">
      <c r="A199" s="987"/>
      <c r="B199" s="987"/>
      <c r="C199" s="987"/>
      <c r="D199" s="987"/>
      <c r="E199" s="987"/>
      <c r="F199" s="987"/>
      <c r="G199" s="987"/>
      <c r="H199" s="987"/>
      <c r="I199" s="987"/>
      <c r="J199" s="987"/>
    </row>
    <row r="200" spans="1:10">
      <c r="A200" s="2626"/>
      <c r="B200" s="2626"/>
      <c r="C200" s="2626"/>
      <c r="D200" s="2626"/>
      <c r="E200" s="2626"/>
      <c r="F200" s="2626"/>
      <c r="G200" s="2626"/>
      <c r="H200" s="2626"/>
      <c r="I200" s="2626"/>
      <c r="J200" s="2626"/>
    </row>
    <row r="201" spans="1:10">
      <c r="A201" s="987"/>
      <c r="B201" s="987"/>
      <c r="C201" s="987"/>
      <c r="D201" s="987"/>
      <c r="E201" s="987"/>
      <c r="F201" s="987"/>
      <c r="G201" s="987"/>
      <c r="H201" s="987"/>
      <c r="I201" s="987"/>
      <c r="J201" s="987"/>
    </row>
    <row r="202" spans="1:10">
      <c r="A202" s="2626" t="s">
        <v>53</v>
      </c>
      <c r="B202" s="2626"/>
      <c r="C202" s="2626"/>
      <c r="D202" s="2626"/>
      <c r="E202" s="2626"/>
      <c r="F202" s="2626"/>
      <c r="G202" s="2626"/>
      <c r="H202" s="2626"/>
      <c r="I202" s="2626"/>
      <c r="J202" s="2626"/>
    </row>
    <row r="203" spans="1:10">
      <c r="A203" s="2628" t="s">
        <v>1709</v>
      </c>
      <c r="B203" s="2628"/>
      <c r="C203" s="2628"/>
      <c r="D203" s="2628"/>
      <c r="E203" s="2628"/>
      <c r="F203" s="2628"/>
      <c r="G203" s="2628"/>
      <c r="H203" s="2628"/>
      <c r="I203" s="2628"/>
      <c r="J203" s="2628"/>
    </row>
    <row r="204" spans="1:10">
      <c r="A204" s="2628" t="s">
        <v>1710</v>
      </c>
      <c r="B204" s="2628"/>
      <c r="C204" s="2628"/>
      <c r="D204" s="2628"/>
      <c r="E204" s="2628"/>
      <c r="F204" s="2628"/>
      <c r="G204" s="2628"/>
      <c r="H204" s="2628"/>
      <c r="I204" s="2628"/>
      <c r="J204" s="2628"/>
    </row>
    <row r="205" spans="1:10">
      <c r="A205" s="2628" t="s">
        <v>1711</v>
      </c>
      <c r="B205" s="2628"/>
      <c r="C205" s="2628"/>
      <c r="D205" s="2628"/>
      <c r="E205" s="2628"/>
      <c r="F205" s="2628"/>
      <c r="G205" s="2628"/>
      <c r="H205" s="2628"/>
      <c r="I205" s="2628"/>
      <c r="J205" s="2628"/>
    </row>
    <row r="206" spans="1:10">
      <c r="A206" s="987" t="s">
        <v>932</v>
      </c>
      <c r="B206" s="990"/>
      <c r="C206" s="990"/>
      <c r="D206" s="990"/>
      <c r="E206" s="990"/>
      <c r="F206" s="990"/>
      <c r="G206" s="990"/>
      <c r="H206" s="990"/>
      <c r="I206" s="990"/>
      <c r="J206" s="990"/>
    </row>
    <row r="207" spans="1:10">
      <c r="A207" s="2628" t="s">
        <v>1712</v>
      </c>
      <c r="B207" s="2628"/>
      <c r="C207" s="2628"/>
      <c r="D207" s="2628"/>
      <c r="E207" s="2628"/>
      <c r="F207" s="2628"/>
      <c r="G207" s="2628"/>
      <c r="H207" s="2628"/>
      <c r="I207" s="2628"/>
      <c r="J207" s="2628"/>
    </row>
    <row r="208" spans="1:10">
      <c r="A208" s="2594" t="s">
        <v>675</v>
      </c>
      <c r="B208" s="2594"/>
      <c r="C208" s="2594"/>
      <c r="D208" s="2594"/>
      <c r="E208" s="2594"/>
      <c r="F208" s="2594"/>
      <c r="G208" s="2594"/>
      <c r="H208" s="2594"/>
      <c r="I208" s="2594"/>
      <c r="J208" s="2594"/>
    </row>
    <row r="209" spans="1:10">
      <c r="A209" s="2625" t="s">
        <v>1114</v>
      </c>
      <c r="B209" s="2625"/>
      <c r="C209" s="2625"/>
      <c r="D209" s="2625"/>
      <c r="E209" s="2625"/>
      <c r="F209" s="2625"/>
      <c r="G209" s="2625"/>
      <c r="H209" s="2625"/>
      <c r="I209" s="2625"/>
      <c r="J209" s="2625"/>
    </row>
    <row r="210" spans="1:10" ht="14.25">
      <c r="A210" s="2625" t="s">
        <v>1713</v>
      </c>
      <c r="B210" s="2625"/>
      <c r="C210" s="2625"/>
      <c r="D210" s="2625"/>
      <c r="E210" s="2625"/>
      <c r="F210" s="2625"/>
      <c r="G210" s="2625"/>
      <c r="H210" s="2625"/>
      <c r="I210" s="2625"/>
      <c r="J210" s="2625"/>
    </row>
    <row r="211" spans="1:10">
      <c r="A211" s="2623" t="s">
        <v>992</v>
      </c>
      <c r="B211" s="2623"/>
      <c r="C211" s="2623"/>
      <c r="D211" s="2623"/>
      <c r="E211" s="2623"/>
      <c r="F211" s="2623"/>
      <c r="G211" s="2623"/>
      <c r="H211" s="2623"/>
      <c r="I211" s="2623"/>
      <c r="J211" s="2623"/>
    </row>
    <row r="212" spans="1:10" ht="14.25">
      <c r="A212" s="2631" t="s">
        <v>1714</v>
      </c>
      <c r="B212" s="2631"/>
      <c r="C212" s="2631"/>
      <c r="D212" s="2631"/>
      <c r="E212" s="2631"/>
      <c r="F212" s="2631"/>
      <c r="G212" s="2631"/>
      <c r="H212" s="2631"/>
      <c r="I212" s="2631"/>
      <c r="J212" s="2631"/>
    </row>
    <row r="213" spans="1:10">
      <c r="A213" s="2625" t="s">
        <v>993</v>
      </c>
      <c r="B213" s="2625"/>
      <c r="C213" s="2625"/>
      <c r="D213" s="2625"/>
      <c r="E213" s="2625"/>
      <c r="F213" s="2625"/>
      <c r="G213" s="2625"/>
      <c r="H213" s="2625"/>
      <c r="I213" s="2625"/>
      <c r="J213" s="2625"/>
    </row>
    <row r="214" spans="1:10">
      <c r="A214" s="2625" t="s">
        <v>994</v>
      </c>
      <c r="B214" s="2625"/>
      <c r="C214" s="2625"/>
      <c r="D214" s="2625"/>
      <c r="E214" s="2625"/>
      <c r="F214" s="2625"/>
      <c r="G214" s="2625"/>
      <c r="H214" s="2625"/>
      <c r="I214" s="2625"/>
      <c r="J214" s="2625"/>
    </row>
    <row r="215" spans="1:10" ht="14.25">
      <c r="A215" s="2630" t="s">
        <v>1708</v>
      </c>
      <c r="B215" s="2630"/>
      <c r="C215" s="2630"/>
      <c r="D215" s="2630"/>
      <c r="E215" s="2630"/>
      <c r="F215" s="2630"/>
      <c r="G215" s="2630"/>
      <c r="H215" s="2630"/>
      <c r="I215" s="2630"/>
      <c r="J215" s="2630"/>
    </row>
    <row r="216" spans="1:10">
      <c r="A216" s="2600"/>
      <c r="B216" s="2600"/>
      <c r="C216" s="2600"/>
      <c r="D216" s="2600"/>
      <c r="E216" s="2600"/>
      <c r="F216" s="2600"/>
      <c r="G216" s="2600"/>
      <c r="H216" s="2600"/>
      <c r="I216" s="2600"/>
      <c r="J216" s="2600"/>
    </row>
  </sheetData>
  <mergeCells count="42">
    <mergeCell ref="K155:N155"/>
    <mergeCell ref="A179:J179"/>
    <mergeCell ref="A9:E9"/>
    <mergeCell ref="A14:B14"/>
    <mergeCell ref="B15:E15"/>
    <mergeCell ref="B16:F16"/>
    <mergeCell ref="A17:E18"/>
    <mergeCell ref="F17:J18"/>
    <mergeCell ref="H28:J28"/>
    <mergeCell ref="F29:F30"/>
    <mergeCell ref="G29:J29"/>
    <mergeCell ref="A177:J177"/>
    <mergeCell ref="A178:J178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23622047244094491" right="0.23622047244094491" top="0.74803149606299213" bottom="0" header="0.31496062992125984" footer="0.31496062992125984"/>
  <pageSetup paperSize="9" orientation="landscape" horizont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M216"/>
  <sheetViews>
    <sheetView topLeftCell="A151" workbookViewId="0">
      <pane ySplit="285" topLeftCell="A29" activePane="bottomLeft"/>
      <selection activeCell="A150" sqref="A1:XFD1048576"/>
      <selection pane="bottomLeft" activeCell="M174" sqref="M174"/>
    </sheetView>
  </sheetViews>
  <sheetFormatPr defaultRowHeight="12.75"/>
  <cols>
    <col min="1" max="1" width="7" style="688" customWidth="1"/>
    <col min="2" max="2" width="46.28515625" style="679" customWidth="1"/>
    <col min="3" max="3" width="8.7109375" style="689" customWidth="1"/>
    <col min="4" max="4" width="13.140625" style="678" customWidth="1"/>
    <col min="5" max="5" width="10.85546875" style="678" customWidth="1"/>
    <col min="6" max="6" width="11.28515625" style="678" customWidth="1"/>
    <col min="7" max="7" width="12.42578125" style="678" customWidth="1"/>
    <col min="8" max="8" width="11.7109375" style="678" customWidth="1"/>
    <col min="9" max="9" width="11.5703125" style="678" customWidth="1"/>
    <col min="10" max="10" width="11.28515625" style="678" customWidth="1"/>
    <col min="11" max="16384" width="9.140625" style="678"/>
  </cols>
  <sheetData>
    <row r="1" spans="1:10">
      <c r="I1" s="884" t="s">
        <v>931</v>
      </c>
    </row>
    <row r="2" spans="1:10" ht="10.5" customHeight="1">
      <c r="F2" s="885"/>
      <c r="G2" s="885"/>
      <c r="H2" s="885"/>
      <c r="I2" s="885"/>
    </row>
    <row r="3" spans="1:10" ht="9.75" customHeight="1">
      <c r="H3" s="886" t="s">
        <v>888</v>
      </c>
    </row>
    <row r="4" spans="1:10">
      <c r="G4" s="885" t="s">
        <v>1025</v>
      </c>
    </row>
    <row r="5" spans="1:10">
      <c r="H5" s="685" t="s">
        <v>174</v>
      </c>
    </row>
    <row r="6" spans="1:10" ht="14.25" customHeight="1">
      <c r="B6" s="2061" t="s">
        <v>35</v>
      </c>
      <c r="C6" s="888"/>
      <c r="D6" s="887"/>
      <c r="E6" s="887"/>
      <c r="G6" s="889" t="s">
        <v>1014</v>
      </c>
      <c r="H6" s="836"/>
    </row>
    <row r="7" spans="1:10">
      <c r="B7" s="678"/>
      <c r="C7" s="890"/>
    </row>
    <row r="8" spans="1:10" ht="12" customHeight="1">
      <c r="A8" s="688" t="s">
        <v>2291</v>
      </c>
      <c r="F8" s="681"/>
      <c r="G8" s="681"/>
    </row>
    <row r="9" spans="1:10" s="688" customFormat="1" ht="9.75" customHeight="1">
      <c r="A9" s="2600" t="s">
        <v>1118</v>
      </c>
      <c r="B9" s="2600"/>
      <c r="C9" s="2600"/>
      <c r="D9" s="2600"/>
      <c r="E9" s="2600"/>
    </row>
    <row r="10" spans="1:10">
      <c r="A10" s="688" t="s">
        <v>473</v>
      </c>
      <c r="B10" s="891"/>
      <c r="C10" s="892"/>
      <c r="D10" s="840"/>
      <c r="E10" s="840"/>
    </row>
    <row r="11" spans="1:10" ht="14.25" customHeight="1">
      <c r="B11" s="893"/>
      <c r="C11" s="894"/>
      <c r="D11" s="893"/>
      <c r="E11" s="893"/>
      <c r="F11" s="893"/>
      <c r="G11" s="893"/>
      <c r="H11" s="895"/>
    </row>
    <row r="12" spans="1:10" ht="11.25" customHeight="1">
      <c r="A12" s="896" t="s">
        <v>474</v>
      </c>
      <c r="B12" s="889" t="s">
        <v>1145</v>
      </c>
      <c r="C12" s="890"/>
      <c r="D12" s="889"/>
      <c r="E12" s="889"/>
      <c r="F12" s="889"/>
      <c r="G12" s="836"/>
      <c r="H12" s="897" t="s">
        <v>208</v>
      </c>
    </row>
    <row r="13" spans="1:10" ht="30" customHeight="1">
      <c r="A13" s="898" t="s">
        <v>611</v>
      </c>
      <c r="B13" s="898"/>
      <c r="C13" s="894"/>
      <c r="D13" s="898"/>
      <c r="E13" s="898"/>
      <c r="F13" s="898"/>
      <c r="G13" s="899"/>
    </row>
    <row r="14" spans="1:10" s="857" customFormat="1">
      <c r="A14" s="2603" t="s">
        <v>2266</v>
      </c>
      <c r="B14" s="2604"/>
      <c r="C14" s="1530"/>
      <c r="F14" s="1531"/>
      <c r="G14" s="1531"/>
    </row>
    <row r="15" spans="1:10" ht="21.75" customHeight="1">
      <c r="A15" s="900"/>
      <c r="B15" s="2620" t="s">
        <v>612</v>
      </c>
      <c r="C15" s="2620"/>
      <c r="D15" s="2620"/>
      <c r="E15" s="2620"/>
      <c r="F15" s="900"/>
      <c r="G15" s="900"/>
      <c r="H15" s="900"/>
      <c r="I15" s="900"/>
      <c r="J15" s="900"/>
    </row>
    <row r="16" spans="1:10" ht="21" customHeight="1">
      <c r="A16" s="678"/>
      <c r="B16" s="2622" t="s">
        <v>258</v>
      </c>
      <c r="C16" s="2622"/>
      <c r="D16" s="2622"/>
      <c r="E16" s="2622"/>
      <c r="F16" s="2622"/>
      <c r="G16" s="2070"/>
      <c r="H16" s="2070"/>
      <c r="I16" s="2070"/>
      <c r="J16" s="2070"/>
    </row>
    <row r="17" spans="1:12" s="626" customFormat="1" ht="11.25" customHeight="1">
      <c r="A17" s="2619" t="s">
        <v>2229</v>
      </c>
      <c r="B17" s="2619"/>
      <c r="C17" s="2619"/>
      <c r="D17" s="2619"/>
      <c r="E17" s="2619"/>
      <c r="F17" s="2619"/>
      <c r="G17" s="2619"/>
      <c r="H17" s="2619"/>
      <c r="I17" s="2619"/>
      <c r="J17" s="2619"/>
      <c r="K17" s="688"/>
      <c r="L17" s="688"/>
    </row>
    <row r="18" spans="1:12" s="688" customFormat="1" ht="12" customHeight="1">
      <c r="A18" s="2619"/>
      <c r="B18" s="2619"/>
      <c r="C18" s="2619"/>
      <c r="D18" s="2619"/>
      <c r="E18" s="2619"/>
      <c r="F18" s="2619"/>
      <c r="G18" s="2619"/>
      <c r="H18" s="2619"/>
      <c r="I18" s="2619"/>
      <c r="J18" s="2619"/>
    </row>
    <row r="19" spans="1:12" s="683" customFormat="1" ht="23.25" customHeight="1" thickBot="1">
      <c r="A19" s="696" t="s">
        <v>2235</v>
      </c>
      <c r="B19" s="685"/>
      <c r="C19" s="924"/>
      <c r="D19" s="685"/>
      <c r="E19" s="685"/>
      <c r="G19" s="918" t="s">
        <v>647</v>
      </c>
      <c r="H19" s="2072"/>
      <c r="I19" s="2072"/>
      <c r="J19" s="2072"/>
    </row>
    <row r="20" spans="1:12" s="885" customFormat="1" ht="15.75" customHeight="1" thickBot="1">
      <c r="A20" s="693" t="s">
        <v>89</v>
      </c>
      <c r="B20" s="908"/>
      <c r="C20" s="905"/>
      <c r="G20" s="908" t="s">
        <v>333</v>
      </c>
      <c r="H20" s="909">
        <v>9</v>
      </c>
      <c r="I20" s="910">
        <v>1</v>
      </c>
      <c r="J20" s="911">
        <v>1</v>
      </c>
    </row>
    <row r="21" spans="1:12" s="908" customFormat="1" ht="15" customHeight="1" thickBot="1">
      <c r="A21" s="693" t="s">
        <v>630</v>
      </c>
      <c r="C21" s="905"/>
      <c r="G21" s="908" t="s">
        <v>1177</v>
      </c>
    </row>
    <row r="22" spans="1:12" s="908" customFormat="1" ht="9.75" customHeight="1" thickBot="1">
      <c r="A22" s="693" t="s">
        <v>554</v>
      </c>
      <c r="C22" s="912"/>
      <c r="D22" s="913"/>
      <c r="G22" s="908" t="s">
        <v>555</v>
      </c>
    </row>
    <row r="23" spans="1:12" s="885" customFormat="1" ht="15.75" customHeight="1" thickBot="1">
      <c r="A23" s="693" t="s">
        <v>729</v>
      </c>
      <c r="B23" s="908"/>
      <c r="C23" s="905"/>
      <c r="G23" s="908" t="s">
        <v>944</v>
      </c>
      <c r="I23" s="914">
        <v>51</v>
      </c>
    </row>
    <row r="24" spans="1:12" s="885" customFormat="1" ht="12.75" customHeight="1">
      <c r="A24" s="693" t="s">
        <v>217</v>
      </c>
      <c r="B24" s="915"/>
      <c r="C24" s="916"/>
      <c r="F24" s="917"/>
      <c r="G24" s="908" t="s">
        <v>946</v>
      </c>
    </row>
    <row r="25" spans="1:12" s="885" customFormat="1" ht="15.75" customHeight="1" thickBot="1">
      <c r="A25" s="695" t="s">
        <v>306</v>
      </c>
      <c r="B25" s="906"/>
      <c r="C25" s="916"/>
      <c r="D25" s="918"/>
      <c r="E25" s="918"/>
      <c r="G25" s="908" t="s">
        <v>233</v>
      </c>
      <c r="I25" s="917"/>
    </row>
    <row r="26" spans="1:12" s="917" customFormat="1" ht="15.75" customHeight="1" thickBot="1">
      <c r="A26" s="693" t="s">
        <v>116</v>
      </c>
      <c r="B26" s="908"/>
      <c r="C26" s="916"/>
      <c r="D26" s="919"/>
      <c r="E26" s="885"/>
      <c r="G26" s="917" t="s">
        <v>1703</v>
      </c>
      <c r="H26" s="920"/>
      <c r="I26" s="921"/>
      <c r="J26" s="922"/>
    </row>
    <row r="27" spans="1:12" s="917" customFormat="1" ht="16.5" customHeight="1" thickBot="1">
      <c r="A27" s="693" t="s">
        <v>638</v>
      </c>
      <c r="B27" s="908"/>
      <c r="C27" s="916"/>
      <c r="E27" s="923" t="s">
        <v>740</v>
      </c>
      <c r="G27" s="908" t="s">
        <v>419</v>
      </c>
      <c r="I27" s="885"/>
      <c r="J27" s="885"/>
    </row>
    <row r="28" spans="1:12" s="917" customFormat="1" ht="16.5" customHeight="1" thickBot="1">
      <c r="A28" s="696"/>
      <c r="B28" s="885"/>
      <c r="C28" s="924"/>
      <c r="E28" s="925"/>
      <c r="F28" s="885"/>
      <c r="G28" s="885"/>
      <c r="H28" s="2621">
        <v>900272120024</v>
      </c>
      <c r="I28" s="2621"/>
      <c r="J28" s="2621"/>
    </row>
    <row r="29" spans="1:12" s="688" customFormat="1" ht="35.25" customHeight="1" thickBot="1">
      <c r="A29" s="711" t="s">
        <v>406</v>
      </c>
      <c r="B29" s="712" t="s">
        <v>639</v>
      </c>
      <c r="C29" s="713"/>
      <c r="D29" s="712" t="s">
        <v>422</v>
      </c>
      <c r="E29" s="714"/>
      <c r="F29" s="2612" t="s">
        <v>362</v>
      </c>
      <c r="G29" s="2614" t="s">
        <v>363</v>
      </c>
      <c r="H29" s="2615"/>
      <c r="I29" s="2615"/>
      <c r="J29" s="2616"/>
    </row>
    <row r="30" spans="1:12" s="688" customFormat="1" ht="96.75" customHeight="1" thickBot="1">
      <c r="A30" s="715"/>
      <c r="B30" s="716" t="s">
        <v>349</v>
      </c>
      <c r="C30" s="717" t="s">
        <v>671</v>
      </c>
      <c r="D30" s="718" t="s">
        <v>796</v>
      </c>
      <c r="E30" s="719" t="s">
        <v>971</v>
      </c>
      <c r="F30" s="2613"/>
      <c r="G30" s="718" t="s">
        <v>972</v>
      </c>
      <c r="H30" s="718" t="s">
        <v>973</v>
      </c>
      <c r="I30" s="718" t="s">
        <v>974</v>
      </c>
      <c r="J30" s="718" t="s">
        <v>975</v>
      </c>
    </row>
    <row r="31" spans="1:12" s="926" customFormat="1" ht="21" customHeight="1" thickBot="1">
      <c r="A31" s="720" t="s">
        <v>976</v>
      </c>
      <c r="B31" s="721" t="s">
        <v>977</v>
      </c>
      <c r="C31" s="722" t="s">
        <v>978</v>
      </c>
      <c r="D31" s="723" t="s">
        <v>739</v>
      </c>
      <c r="E31" s="723" t="s">
        <v>740</v>
      </c>
      <c r="F31" s="723" t="s">
        <v>672</v>
      </c>
      <c r="G31" s="724">
        <v>4</v>
      </c>
      <c r="H31" s="725">
        <v>5</v>
      </c>
      <c r="I31" s="726">
        <v>6</v>
      </c>
      <c r="J31" s="725">
        <v>7</v>
      </c>
    </row>
    <row r="32" spans="1:12" s="829" customFormat="1" ht="22.5" customHeight="1" thickBot="1">
      <c r="A32" s="927">
        <v>1100000</v>
      </c>
      <c r="B32" s="727" t="s">
        <v>1704</v>
      </c>
      <c r="C32" s="728" t="s">
        <v>358</v>
      </c>
      <c r="D32" s="842">
        <f>D33+D42+D138+D105</f>
        <v>259300</v>
      </c>
      <c r="E32" s="842">
        <f>E105+E65</f>
        <v>0</v>
      </c>
      <c r="F32" s="842">
        <f>F33+F42+F138+F105</f>
        <v>259300</v>
      </c>
      <c r="G32" s="842">
        <f>G33+G42+G105</f>
        <v>100000</v>
      </c>
      <c r="H32" s="842">
        <f>H33+H42+H105</f>
        <v>100000</v>
      </c>
      <c r="I32" s="842">
        <f>I33+I42+I105</f>
        <v>180000</v>
      </c>
      <c r="J32" s="1120">
        <f>F32</f>
        <v>259300</v>
      </c>
    </row>
    <row r="33" spans="1:10" s="688" customFormat="1" ht="60.75" hidden="1" customHeight="1" thickBot="1">
      <c r="A33" s="927">
        <v>1110000</v>
      </c>
      <c r="B33" s="730" t="s">
        <v>1662</v>
      </c>
      <c r="C33" s="728" t="s">
        <v>358</v>
      </c>
      <c r="D33" s="843">
        <f>D34</f>
        <v>0</v>
      </c>
      <c r="E33" s="843"/>
      <c r="F33" s="843">
        <f>F34</f>
        <v>0</v>
      </c>
      <c r="G33" s="843">
        <f>G34</f>
        <v>0</v>
      </c>
      <c r="H33" s="843">
        <f>H34</f>
        <v>0</v>
      </c>
      <c r="I33" s="843">
        <f>I34</f>
        <v>0</v>
      </c>
      <c r="J33" s="843">
        <f>F33</f>
        <v>0</v>
      </c>
    </row>
    <row r="34" spans="1:10" s="688" customFormat="1" ht="14.25" hidden="1">
      <c r="A34" s="928">
        <v>1110000</v>
      </c>
      <c r="B34" s="733" t="s">
        <v>803</v>
      </c>
      <c r="C34" s="734" t="s">
        <v>358</v>
      </c>
      <c r="D34" s="844">
        <f>SUM(D35:D41)</f>
        <v>0</v>
      </c>
      <c r="E34" s="844"/>
      <c r="F34" s="844">
        <f>SUM(F35:F41)</f>
        <v>0</v>
      </c>
      <c r="G34" s="844">
        <f>SUM(G35:G41)</f>
        <v>0</v>
      </c>
      <c r="H34" s="844">
        <f>SUM(H35:H41)</f>
        <v>0</v>
      </c>
      <c r="I34" s="844">
        <f>SUM(I35:I41)</f>
        <v>0</v>
      </c>
      <c r="J34" s="844">
        <f>F34</f>
        <v>0</v>
      </c>
    </row>
    <row r="35" spans="1:10" s="688" customFormat="1" ht="25.5" hidden="1">
      <c r="A35" s="929">
        <v>1111000</v>
      </c>
      <c r="B35" s="737" t="s">
        <v>673</v>
      </c>
      <c r="C35" s="738" t="s">
        <v>804</v>
      </c>
      <c r="D35" s="845">
        <f>'1'!D35+'2'!D35+'3'!D35+'4'!D35</f>
        <v>0</v>
      </c>
      <c r="E35" s="851"/>
      <c r="F35" s="845">
        <f t="shared" ref="F35:F41" si="0">D35+E35</f>
        <v>0</v>
      </c>
      <c r="G35" s="845">
        <f>'1'!G35+'2'!G35+'3'!G35+'4'!G35</f>
        <v>0</v>
      </c>
      <c r="H35" s="845">
        <f>'1'!H35+'2'!H35+'3'!H35+'4'!H35</f>
        <v>0</v>
      </c>
      <c r="I35" s="845">
        <f>'1'!I35+'2'!I35+'3'!I35+'4'!I35</f>
        <v>0</v>
      </c>
      <c r="J35" s="845">
        <f>F35</f>
        <v>0</v>
      </c>
    </row>
    <row r="36" spans="1:10" s="688" customFormat="1" ht="0.75" hidden="1" customHeight="1">
      <c r="A36" s="930">
        <v>1112000</v>
      </c>
      <c r="B36" s="741" t="s">
        <v>271</v>
      </c>
      <c r="C36" s="742" t="s">
        <v>805</v>
      </c>
      <c r="D36" s="846">
        <v>0</v>
      </c>
      <c r="E36" s="846"/>
      <c r="F36" s="845">
        <f t="shared" si="0"/>
        <v>0</v>
      </c>
      <c r="G36" s="846"/>
      <c r="H36" s="846">
        <v>0</v>
      </c>
      <c r="I36" s="846">
        <v>0</v>
      </c>
      <c r="J36" s="846">
        <f>F36</f>
        <v>0</v>
      </c>
    </row>
    <row r="37" spans="1:10" s="688" customFormat="1" ht="25.5" hidden="1">
      <c r="A37" s="930">
        <v>1113000</v>
      </c>
      <c r="B37" s="741" t="s">
        <v>806</v>
      </c>
      <c r="C37" s="742" t="s">
        <v>807</v>
      </c>
      <c r="D37" s="846"/>
      <c r="E37" s="846"/>
      <c r="F37" s="845">
        <f t="shared" si="0"/>
        <v>0</v>
      </c>
      <c r="G37" s="846"/>
      <c r="H37" s="846"/>
      <c r="I37" s="846"/>
      <c r="J37" s="931">
        <v>0</v>
      </c>
    </row>
    <row r="38" spans="1:10" s="688" customFormat="1" ht="38.25" hidden="1">
      <c r="A38" s="930">
        <v>1114000</v>
      </c>
      <c r="B38" s="741" t="s">
        <v>398</v>
      </c>
      <c r="C38" s="742" t="s">
        <v>399</v>
      </c>
      <c r="D38" s="846"/>
      <c r="E38" s="846"/>
      <c r="F38" s="845">
        <f t="shared" si="0"/>
        <v>0</v>
      </c>
      <c r="G38" s="846"/>
      <c r="H38" s="846"/>
      <c r="I38" s="846"/>
      <c r="J38" s="931">
        <v>0</v>
      </c>
    </row>
    <row r="39" spans="1:10" s="688" customFormat="1" hidden="1">
      <c r="A39" s="930">
        <v>1115000</v>
      </c>
      <c r="B39" s="741" t="s">
        <v>615</v>
      </c>
      <c r="C39" s="742" t="s">
        <v>388</v>
      </c>
      <c r="D39" s="846"/>
      <c r="E39" s="846"/>
      <c r="F39" s="845">
        <f t="shared" si="0"/>
        <v>0</v>
      </c>
      <c r="G39" s="846"/>
      <c r="H39" s="846"/>
      <c r="I39" s="846"/>
      <c r="J39" s="931">
        <v>0</v>
      </c>
    </row>
    <row r="40" spans="1:10" s="688" customFormat="1" ht="25.5" hidden="1">
      <c r="A40" s="930">
        <v>1116000</v>
      </c>
      <c r="B40" s="741" t="s">
        <v>1024</v>
      </c>
      <c r="C40" s="742" t="s">
        <v>389</v>
      </c>
      <c r="D40" s="846"/>
      <c r="E40" s="846"/>
      <c r="F40" s="845">
        <f t="shared" si="0"/>
        <v>0</v>
      </c>
      <c r="G40" s="846"/>
      <c r="H40" s="846"/>
      <c r="I40" s="846"/>
      <c r="J40" s="931">
        <v>0</v>
      </c>
    </row>
    <row r="41" spans="1:10" s="688" customFormat="1" ht="13.5" hidden="1" thickBot="1">
      <c r="A41" s="932">
        <v>1117000</v>
      </c>
      <c r="B41" s="745" t="s">
        <v>640</v>
      </c>
      <c r="C41" s="746" t="s">
        <v>20</v>
      </c>
      <c r="D41" s="847">
        <f>'1'!D41+'2'!D41+'3'!D41+'4'!D41</f>
        <v>0</v>
      </c>
      <c r="E41" s="847"/>
      <c r="F41" s="845">
        <f t="shared" si="0"/>
        <v>0</v>
      </c>
      <c r="G41" s="847">
        <f>'1'!G41+'2'!G41+'3'!G41+'4'!G41</f>
        <v>0</v>
      </c>
      <c r="H41" s="847">
        <f>'1'!H41+'2'!H41+'3'!H41+'4'!H41</f>
        <v>0</v>
      </c>
      <c r="I41" s="847">
        <v>0</v>
      </c>
      <c r="J41" s="931">
        <f>F41</f>
        <v>0</v>
      </c>
    </row>
    <row r="42" spans="1:10" s="688" customFormat="1" ht="29.25" hidden="1" thickBot="1">
      <c r="A42" s="933">
        <v>1120000</v>
      </c>
      <c r="B42" s="749" t="s">
        <v>21</v>
      </c>
      <c r="C42" s="728" t="s">
        <v>358</v>
      </c>
      <c r="D42" s="848">
        <f>D43+D55+D66+D69+D51+D64</f>
        <v>0</v>
      </c>
      <c r="E42" s="848"/>
      <c r="F42" s="848">
        <f>F43+F55+F66+F69+F51+F64</f>
        <v>0</v>
      </c>
      <c r="G42" s="848">
        <f>G43+G51+G55+G64+G66+G69</f>
        <v>0</v>
      </c>
      <c r="H42" s="848">
        <f>H43+H51+H55+H64+H66+H69</f>
        <v>0</v>
      </c>
      <c r="I42" s="848">
        <f>I43+I51+I55+I64+I66+I69</f>
        <v>0</v>
      </c>
      <c r="J42" s="931">
        <f>F42</f>
        <v>0</v>
      </c>
    </row>
    <row r="43" spans="1:10" s="688" customFormat="1" ht="13.5" hidden="1" customHeight="1">
      <c r="A43" s="928">
        <v>1121000</v>
      </c>
      <c r="B43" s="751" t="s">
        <v>22</v>
      </c>
      <c r="C43" s="752"/>
      <c r="D43" s="845">
        <f>SUM(D44:D49)</f>
        <v>0</v>
      </c>
      <c r="E43" s="845"/>
      <c r="F43" s="845">
        <f>SUM(F44:F49)</f>
        <v>0</v>
      </c>
      <c r="G43" s="845">
        <f>SUM(G44:G49)</f>
        <v>0</v>
      </c>
      <c r="H43" s="845">
        <f>SUM(H44:H49)</f>
        <v>0</v>
      </c>
      <c r="I43" s="845">
        <f>SUM(I44:I49)</f>
        <v>0</v>
      </c>
      <c r="J43" s="931">
        <f>SUM(J44:J49)</f>
        <v>0</v>
      </c>
    </row>
    <row r="44" spans="1:10" s="688" customFormat="1" ht="25.5" hidden="1">
      <c r="A44" s="930">
        <v>1121100</v>
      </c>
      <c r="B44" s="753" t="s">
        <v>380</v>
      </c>
      <c r="C44" s="742" t="s">
        <v>381</v>
      </c>
      <c r="D44" s="846"/>
      <c r="E44" s="846"/>
      <c r="F44" s="846"/>
      <c r="G44" s="846"/>
      <c r="H44" s="846"/>
      <c r="I44" s="846"/>
      <c r="J44" s="931">
        <v>0</v>
      </c>
    </row>
    <row r="45" spans="1:10" s="688" customFormat="1" hidden="1">
      <c r="A45" s="930">
        <v>1121200</v>
      </c>
      <c r="B45" s="754" t="s">
        <v>1663</v>
      </c>
      <c r="C45" s="742" t="s">
        <v>383</v>
      </c>
      <c r="D45" s="846">
        <f>'1'!D45+'2'!D45+'3'!D45+'4'!D45</f>
        <v>0</v>
      </c>
      <c r="E45" s="846"/>
      <c r="F45" s="846">
        <f>D45+E45</f>
        <v>0</v>
      </c>
      <c r="G45" s="846">
        <f>'1'!G45+'2'!G45+'3'!G45+'4'!G45</f>
        <v>0</v>
      </c>
      <c r="H45" s="846">
        <f>'1'!H45+'2'!H45+'3'!H45+'4'!H45</f>
        <v>0</v>
      </c>
      <c r="I45" s="846">
        <f>'1'!I45+'2'!I45+'3'!I45+'4'!I45</f>
        <v>0</v>
      </c>
      <c r="J45" s="931">
        <f>F45</f>
        <v>0</v>
      </c>
    </row>
    <row r="46" spans="1:10" s="688" customFormat="1" hidden="1">
      <c r="A46" s="930">
        <v>1121300</v>
      </c>
      <c r="B46" s="753" t="s">
        <v>769</v>
      </c>
      <c r="C46" s="742" t="s">
        <v>384</v>
      </c>
      <c r="D46" s="846">
        <f>'1'!D46+'2'!D46+'3'!D46+'4'!D46</f>
        <v>0</v>
      </c>
      <c r="E46" s="846"/>
      <c r="F46" s="846">
        <f>D46+E46</f>
        <v>0</v>
      </c>
      <c r="G46" s="846">
        <f>'1'!G46+'2'!G46+'3'!G46+'4'!G46</f>
        <v>0</v>
      </c>
      <c r="H46" s="846">
        <f>'1'!H46+'2'!H46+'3'!H46+'4'!H46</f>
        <v>0</v>
      </c>
      <c r="I46" s="846">
        <f>'1'!I46+'2'!I46+'3'!I46+'4'!I46</f>
        <v>0</v>
      </c>
      <c r="J46" s="931">
        <f>F46</f>
        <v>0</v>
      </c>
    </row>
    <row r="47" spans="1:10" s="688" customFormat="1" ht="0.75" hidden="1" customHeight="1">
      <c r="A47" s="930">
        <v>1121400</v>
      </c>
      <c r="B47" s="753" t="s">
        <v>770</v>
      </c>
      <c r="C47" s="742" t="s">
        <v>385</v>
      </c>
      <c r="D47" s="846">
        <v>0</v>
      </c>
      <c r="E47" s="846"/>
      <c r="F47" s="846">
        <v>0</v>
      </c>
      <c r="G47" s="846">
        <v>0</v>
      </c>
      <c r="H47" s="846">
        <v>0</v>
      </c>
      <c r="I47" s="846">
        <v>0</v>
      </c>
      <c r="J47" s="931">
        <f>F47</f>
        <v>0</v>
      </c>
    </row>
    <row r="48" spans="1:10" s="688" customFormat="1" hidden="1">
      <c r="A48" s="930">
        <v>1121500</v>
      </c>
      <c r="B48" s="753" t="s">
        <v>69</v>
      </c>
      <c r="C48" s="742" t="s">
        <v>386</v>
      </c>
      <c r="D48" s="845"/>
      <c r="E48" s="846"/>
      <c r="F48" s="845"/>
      <c r="G48" s="845"/>
      <c r="H48" s="845"/>
      <c r="I48" s="845"/>
      <c r="J48" s="931">
        <v>0</v>
      </c>
    </row>
    <row r="49" spans="1:10" s="688" customFormat="1" hidden="1">
      <c r="A49" s="930">
        <v>1121600</v>
      </c>
      <c r="B49" s="753" t="s">
        <v>70</v>
      </c>
      <c r="C49" s="742" t="s">
        <v>387</v>
      </c>
      <c r="D49" s="846"/>
      <c r="E49" s="846"/>
      <c r="F49" s="846"/>
      <c r="G49" s="846"/>
      <c r="H49" s="846"/>
      <c r="I49" s="846"/>
      <c r="J49" s="931">
        <v>0</v>
      </c>
    </row>
    <row r="50" spans="1:10" s="688" customFormat="1" ht="13.5" hidden="1" thickBot="1">
      <c r="A50" s="934">
        <v>1121700</v>
      </c>
      <c r="B50" s="757" t="s">
        <v>71</v>
      </c>
      <c r="C50" s="746" t="s">
        <v>766</v>
      </c>
      <c r="D50" s="847"/>
      <c r="E50" s="847"/>
      <c r="F50" s="847"/>
      <c r="G50" s="847"/>
      <c r="H50" s="847"/>
      <c r="I50" s="847"/>
      <c r="J50" s="931">
        <v>0</v>
      </c>
    </row>
    <row r="51" spans="1:10" s="688" customFormat="1" ht="27.75" hidden="1" customHeight="1">
      <c r="A51" s="928">
        <v>1122000</v>
      </c>
      <c r="B51" s="758" t="s">
        <v>767</v>
      </c>
      <c r="C51" s="734" t="s">
        <v>358</v>
      </c>
      <c r="D51" s="851">
        <f>D52</f>
        <v>0</v>
      </c>
      <c r="E51" s="851"/>
      <c r="F51" s="851">
        <f>F52</f>
        <v>0</v>
      </c>
      <c r="G51" s="851">
        <f>G52</f>
        <v>0</v>
      </c>
      <c r="H51" s="851">
        <f>H52</f>
        <v>0</v>
      </c>
      <c r="I51" s="851">
        <f>I52</f>
        <v>0</v>
      </c>
      <c r="J51" s="931">
        <f>J52</f>
        <v>0</v>
      </c>
    </row>
    <row r="52" spans="1:10" s="688" customFormat="1" hidden="1">
      <c r="A52" s="935">
        <v>1122100</v>
      </c>
      <c r="B52" s="753" t="s">
        <v>72</v>
      </c>
      <c r="C52" s="738" t="s">
        <v>768</v>
      </c>
      <c r="D52" s="846">
        <v>0</v>
      </c>
      <c r="E52" s="846"/>
      <c r="F52" s="846">
        <f>D52+E52</f>
        <v>0</v>
      </c>
      <c r="G52" s="846">
        <v>0</v>
      </c>
      <c r="H52" s="846">
        <v>0</v>
      </c>
      <c r="I52" s="846">
        <v>0</v>
      </c>
      <c r="J52" s="931">
        <f>F52</f>
        <v>0</v>
      </c>
    </row>
    <row r="53" spans="1:10" s="688" customFormat="1" hidden="1">
      <c r="A53" s="935">
        <v>1122200</v>
      </c>
      <c r="B53" s="753" t="s">
        <v>487</v>
      </c>
      <c r="C53" s="742" t="s">
        <v>1021</v>
      </c>
      <c r="D53" s="846"/>
      <c r="E53" s="846"/>
      <c r="F53" s="846"/>
      <c r="G53" s="846"/>
      <c r="H53" s="846"/>
      <c r="I53" s="846"/>
      <c r="J53" s="931">
        <v>0</v>
      </c>
    </row>
    <row r="54" spans="1:10" s="688" customFormat="1" ht="0.75" hidden="1" customHeight="1" thickBot="1">
      <c r="A54" s="933">
        <v>1122300</v>
      </c>
      <c r="B54" s="757" t="s">
        <v>148</v>
      </c>
      <c r="C54" s="746" t="s">
        <v>1022</v>
      </c>
      <c r="D54" s="847"/>
      <c r="E54" s="847"/>
      <c r="F54" s="847"/>
      <c r="G54" s="847"/>
      <c r="H54" s="847"/>
      <c r="I54" s="847"/>
      <c r="J54" s="931">
        <v>0</v>
      </c>
    </row>
    <row r="55" spans="1:10" s="688" customFormat="1" ht="28.5" hidden="1">
      <c r="A55" s="928">
        <v>1123000</v>
      </c>
      <c r="B55" s="758" t="s">
        <v>56</v>
      </c>
      <c r="C55" s="734" t="s">
        <v>358</v>
      </c>
      <c r="D55" s="851">
        <f>SUM(D56:D63)</f>
        <v>0</v>
      </c>
      <c r="E55" s="851"/>
      <c r="F55" s="851">
        <f>SUM(F56:F63)</f>
        <v>0</v>
      </c>
      <c r="G55" s="851">
        <f>SUM(G56:G63)</f>
        <v>0</v>
      </c>
      <c r="H55" s="851">
        <f>SUM(H56:H63)</f>
        <v>0</v>
      </c>
      <c r="I55" s="851">
        <f>SUM(I56:I63)</f>
        <v>0</v>
      </c>
      <c r="J55" s="931">
        <f>F55</f>
        <v>0</v>
      </c>
    </row>
    <row r="56" spans="1:10" s="688" customFormat="1" ht="0.75" hidden="1" customHeight="1">
      <c r="A56" s="935">
        <v>1123100</v>
      </c>
      <c r="B56" s="753" t="s">
        <v>149</v>
      </c>
      <c r="C56" s="738" t="s">
        <v>365</v>
      </c>
      <c r="D56" s="846"/>
      <c r="E56" s="846"/>
      <c r="F56" s="846"/>
      <c r="G56" s="846"/>
      <c r="H56" s="846"/>
      <c r="I56" s="846"/>
      <c r="J56" s="931">
        <f>F56</f>
        <v>0</v>
      </c>
    </row>
    <row r="57" spans="1:10" s="688" customFormat="1" hidden="1">
      <c r="A57" s="935">
        <v>1123200</v>
      </c>
      <c r="B57" s="753" t="s">
        <v>150</v>
      </c>
      <c r="C57" s="742" t="s">
        <v>366</v>
      </c>
      <c r="D57" s="846">
        <v>0</v>
      </c>
      <c r="E57" s="846"/>
      <c r="F57" s="846">
        <v>0</v>
      </c>
      <c r="G57" s="846">
        <v>0</v>
      </c>
      <c r="H57" s="846">
        <v>0</v>
      </c>
      <c r="I57" s="846">
        <v>0</v>
      </c>
      <c r="J57" s="931">
        <f>F57</f>
        <v>0</v>
      </c>
    </row>
    <row r="58" spans="1:10" s="688" customFormat="1" ht="25.5" hidden="1">
      <c r="A58" s="935">
        <v>1123300</v>
      </c>
      <c r="B58" s="753" t="s">
        <v>151</v>
      </c>
      <c r="C58" s="742" t="s">
        <v>367</v>
      </c>
      <c r="D58" s="846"/>
      <c r="E58" s="846"/>
      <c r="F58" s="846"/>
      <c r="G58" s="846"/>
      <c r="H58" s="846"/>
      <c r="I58" s="846"/>
      <c r="J58" s="931"/>
    </row>
    <row r="59" spans="1:10" s="688" customFormat="1" hidden="1">
      <c r="A59" s="935">
        <v>1123400</v>
      </c>
      <c r="B59" s="753" t="s">
        <v>556</v>
      </c>
      <c r="C59" s="742" t="s">
        <v>368</v>
      </c>
      <c r="D59" s="846">
        <v>0</v>
      </c>
      <c r="E59" s="846"/>
      <c r="F59" s="846">
        <v>0</v>
      </c>
      <c r="G59" s="846">
        <v>0</v>
      </c>
      <c r="H59" s="846">
        <v>0</v>
      </c>
      <c r="I59" s="846">
        <v>0</v>
      </c>
      <c r="J59" s="931">
        <f t="shared" ref="J59:J65" si="1">F59</f>
        <v>0</v>
      </c>
    </row>
    <row r="60" spans="1:10" s="688" customFormat="1" hidden="1">
      <c r="A60" s="935">
        <v>1123500</v>
      </c>
      <c r="B60" s="761" t="s">
        <v>557</v>
      </c>
      <c r="C60" s="762">
        <v>423500</v>
      </c>
      <c r="D60" s="846"/>
      <c r="E60" s="846"/>
      <c r="F60" s="846"/>
      <c r="G60" s="846"/>
      <c r="H60" s="846"/>
      <c r="I60" s="846"/>
      <c r="J60" s="931">
        <f t="shared" si="1"/>
        <v>0</v>
      </c>
    </row>
    <row r="61" spans="1:10" s="688" customFormat="1" hidden="1">
      <c r="A61" s="935">
        <v>1123600</v>
      </c>
      <c r="B61" s="753" t="s">
        <v>186</v>
      </c>
      <c r="C61" s="742" t="s">
        <v>369</v>
      </c>
      <c r="D61" s="846"/>
      <c r="E61" s="846"/>
      <c r="F61" s="846"/>
      <c r="G61" s="846"/>
      <c r="H61" s="846"/>
      <c r="I61" s="846"/>
      <c r="J61" s="931">
        <f t="shared" si="1"/>
        <v>0</v>
      </c>
    </row>
    <row r="62" spans="1:10" s="688" customFormat="1" ht="17.25" customHeight="1">
      <c r="A62" s="935">
        <v>1123700</v>
      </c>
      <c r="B62" s="753" t="s">
        <v>187</v>
      </c>
      <c r="C62" s="742" t="s">
        <v>370</v>
      </c>
      <c r="D62" s="846">
        <v>0</v>
      </c>
      <c r="E62" s="846"/>
      <c r="F62" s="846">
        <v>0</v>
      </c>
      <c r="G62" s="846">
        <v>0</v>
      </c>
      <c r="H62" s="846">
        <v>0</v>
      </c>
      <c r="I62" s="846">
        <v>0</v>
      </c>
      <c r="J62" s="931">
        <f t="shared" si="1"/>
        <v>0</v>
      </c>
    </row>
    <row r="63" spans="1:10" s="688" customFormat="1" ht="20.25" customHeight="1" thickBot="1">
      <c r="A63" s="933">
        <v>1123800</v>
      </c>
      <c r="B63" s="757" t="s">
        <v>188</v>
      </c>
      <c r="C63" s="746" t="s">
        <v>371</v>
      </c>
      <c r="D63" s="847">
        <f>'1'!D63+'2'!D63+'3'!D63+'4'!D63</f>
        <v>0</v>
      </c>
      <c r="E63" s="847">
        <v>0</v>
      </c>
      <c r="F63" s="847">
        <f>D63+E63</f>
        <v>0</v>
      </c>
      <c r="G63" s="847">
        <f>'1'!G63+'2'!G63+'3'!G63+'4'!G63</f>
        <v>0</v>
      </c>
      <c r="H63" s="847">
        <f>'1'!H63+'2'!H63+'3'!H63+'4'!H63</f>
        <v>0</v>
      </c>
      <c r="I63" s="847">
        <f>'1'!I63+'2'!I63+'3'!I63+'4'!I63</f>
        <v>0</v>
      </c>
      <c r="J63" s="931">
        <f t="shared" si="1"/>
        <v>0</v>
      </c>
    </row>
    <row r="64" spans="1:10" s="688" customFormat="1" ht="28.5">
      <c r="A64" s="928">
        <v>1124000</v>
      </c>
      <c r="B64" s="758" t="s">
        <v>213</v>
      </c>
      <c r="C64" s="734" t="s">
        <v>358</v>
      </c>
      <c r="D64" s="858">
        <f>D65</f>
        <v>0</v>
      </c>
      <c r="E64" s="858"/>
      <c r="F64" s="858">
        <f>F65</f>
        <v>0</v>
      </c>
      <c r="G64" s="858">
        <f>G65</f>
        <v>0</v>
      </c>
      <c r="H64" s="858">
        <f>H65</f>
        <v>0</v>
      </c>
      <c r="I64" s="858">
        <f>I65</f>
        <v>0</v>
      </c>
      <c r="J64" s="970">
        <f t="shared" si="1"/>
        <v>0</v>
      </c>
    </row>
    <row r="65" spans="1:10" s="688" customFormat="1" ht="29.25" customHeight="1" thickBot="1">
      <c r="A65" s="933">
        <v>1124100</v>
      </c>
      <c r="B65" s="757" t="s">
        <v>189</v>
      </c>
      <c r="C65" s="746" t="s">
        <v>214</v>
      </c>
      <c r="D65" s="855">
        <v>0</v>
      </c>
      <c r="E65" s="856">
        <v>0</v>
      </c>
      <c r="F65" s="855">
        <f>D65+E65</f>
        <v>0</v>
      </c>
      <c r="G65" s="855">
        <v>0</v>
      </c>
      <c r="H65" s="856">
        <v>0</v>
      </c>
      <c r="I65" s="855">
        <v>0</v>
      </c>
      <c r="J65" s="970">
        <f t="shared" si="1"/>
        <v>0</v>
      </c>
    </row>
    <row r="66" spans="1:10" s="688" customFormat="1" ht="28.5" hidden="1">
      <c r="A66" s="928">
        <v>1125000</v>
      </c>
      <c r="B66" s="758" t="s">
        <v>918</v>
      </c>
      <c r="C66" s="734" t="s">
        <v>358</v>
      </c>
      <c r="D66" s="851">
        <f>D67+D68</f>
        <v>0</v>
      </c>
      <c r="E66" s="851"/>
      <c r="F66" s="851">
        <f>F67+F68</f>
        <v>0</v>
      </c>
      <c r="G66" s="851">
        <f>G67+G68</f>
        <v>0</v>
      </c>
      <c r="H66" s="851">
        <f>H67+H68</f>
        <v>0</v>
      </c>
      <c r="I66" s="851">
        <f>I67+I68</f>
        <v>0</v>
      </c>
      <c r="J66" s="931">
        <f>J67+J68</f>
        <v>0</v>
      </c>
    </row>
    <row r="67" spans="1:10" s="688" customFormat="1" ht="25.5" hidden="1">
      <c r="A67" s="935">
        <v>1125100</v>
      </c>
      <c r="B67" s="753" t="s">
        <v>190</v>
      </c>
      <c r="C67" s="738" t="s">
        <v>919</v>
      </c>
      <c r="D67" s="846">
        <v>0</v>
      </c>
      <c r="E67" s="846">
        <v>0</v>
      </c>
      <c r="F67" s="846">
        <f>D67+E67</f>
        <v>0</v>
      </c>
      <c r="G67" s="846"/>
      <c r="H67" s="846">
        <v>0</v>
      </c>
      <c r="I67" s="846">
        <v>0</v>
      </c>
      <c r="J67" s="931">
        <f t="shared" ref="J67:J73" si="2">F67</f>
        <v>0</v>
      </c>
    </row>
    <row r="68" spans="1:10" s="688" customFormat="1" ht="26.25" hidden="1" thickBot="1">
      <c r="A68" s="933">
        <v>1125200</v>
      </c>
      <c r="B68" s="757" t="s">
        <v>703</v>
      </c>
      <c r="C68" s="746" t="s">
        <v>1031</v>
      </c>
      <c r="D68" s="847">
        <v>0</v>
      </c>
      <c r="E68" s="847">
        <v>0</v>
      </c>
      <c r="F68" s="847">
        <f>D68+E68</f>
        <v>0</v>
      </c>
      <c r="G68" s="847">
        <v>0</v>
      </c>
      <c r="H68" s="847">
        <v>0</v>
      </c>
      <c r="I68" s="847">
        <v>0</v>
      </c>
      <c r="J68" s="931">
        <f t="shared" si="2"/>
        <v>0</v>
      </c>
    </row>
    <row r="69" spans="1:10" s="688" customFormat="1" ht="13.5" customHeight="1">
      <c r="A69" s="928">
        <v>1126000</v>
      </c>
      <c r="B69" s="758" t="s">
        <v>1032</v>
      </c>
      <c r="C69" s="734" t="s">
        <v>358</v>
      </c>
      <c r="D69" s="851">
        <f>SUM(D70:D77)</f>
        <v>0</v>
      </c>
      <c r="E69" s="851"/>
      <c r="F69" s="851">
        <f>SUM(F70:F77)</f>
        <v>0</v>
      </c>
      <c r="G69" s="851">
        <f>SUM(G70:G77)</f>
        <v>0</v>
      </c>
      <c r="H69" s="851">
        <f>SUM(H70:H77)</f>
        <v>0</v>
      </c>
      <c r="I69" s="851">
        <f>SUM(I70:I77)</f>
        <v>0</v>
      </c>
      <c r="J69" s="931">
        <f t="shared" si="2"/>
        <v>0</v>
      </c>
    </row>
    <row r="70" spans="1:10" s="688" customFormat="1" hidden="1">
      <c r="A70" s="928">
        <v>1126100</v>
      </c>
      <c r="B70" s="753" t="s">
        <v>983</v>
      </c>
      <c r="C70" s="738" t="s">
        <v>1033</v>
      </c>
      <c r="D70" s="846">
        <f>'1'!D70+'2'!D70+'3'!D70+'4'!D70</f>
        <v>0</v>
      </c>
      <c r="E70" s="846"/>
      <c r="F70" s="846">
        <f>D70+E70</f>
        <v>0</v>
      </c>
      <c r="G70" s="846">
        <f>'1'!G70+'2'!G70+'3'!G70+'4'!G70</f>
        <v>0</v>
      </c>
      <c r="H70" s="846">
        <f>'1'!H70+'2'!H70+'3'!H70+'4'!H70</f>
        <v>0</v>
      </c>
      <c r="I70" s="846">
        <f>'1'!I70+'2'!I70+'3'!I70+'4'!I70</f>
        <v>0</v>
      </c>
      <c r="J70" s="931">
        <f t="shared" si="2"/>
        <v>0</v>
      </c>
    </row>
    <row r="71" spans="1:10" s="688" customFormat="1" hidden="1">
      <c r="A71" s="928">
        <v>1126200</v>
      </c>
      <c r="B71" s="753" t="s">
        <v>984</v>
      </c>
      <c r="C71" s="742" t="s">
        <v>1034</v>
      </c>
      <c r="D71" s="846"/>
      <c r="E71" s="846"/>
      <c r="F71" s="846">
        <f t="shared" ref="F71:F78" si="3">D71+E71</f>
        <v>0</v>
      </c>
      <c r="G71" s="846"/>
      <c r="H71" s="846"/>
      <c r="I71" s="846"/>
      <c r="J71" s="931">
        <f t="shared" si="2"/>
        <v>0</v>
      </c>
    </row>
    <row r="72" spans="1:10" s="688" customFormat="1" hidden="1">
      <c r="A72" s="928">
        <v>1126300</v>
      </c>
      <c r="B72" s="753" t="s">
        <v>390</v>
      </c>
      <c r="C72" s="742" t="s">
        <v>391</v>
      </c>
      <c r="D72" s="846"/>
      <c r="E72" s="846"/>
      <c r="F72" s="846">
        <f t="shared" si="3"/>
        <v>0</v>
      </c>
      <c r="G72" s="846"/>
      <c r="H72" s="846"/>
      <c r="I72" s="846"/>
      <c r="J72" s="931">
        <f t="shared" si="2"/>
        <v>0</v>
      </c>
    </row>
    <row r="73" spans="1:10" s="688" customFormat="1" hidden="1">
      <c r="A73" s="930">
        <v>1126400</v>
      </c>
      <c r="B73" s="763" t="s">
        <v>985</v>
      </c>
      <c r="C73" s="742" t="s">
        <v>392</v>
      </c>
      <c r="D73" s="846">
        <v>0</v>
      </c>
      <c r="E73" s="846"/>
      <c r="F73" s="846">
        <f t="shared" si="3"/>
        <v>0</v>
      </c>
      <c r="G73" s="846">
        <v>0</v>
      </c>
      <c r="H73" s="846">
        <v>0</v>
      </c>
      <c r="I73" s="846">
        <v>0</v>
      </c>
      <c r="J73" s="931">
        <f t="shared" si="2"/>
        <v>0</v>
      </c>
    </row>
    <row r="74" spans="1:10" s="688" customFormat="1" ht="25.5" hidden="1">
      <c r="A74" s="932">
        <v>1126500</v>
      </c>
      <c r="B74" s="764" t="s">
        <v>943</v>
      </c>
      <c r="C74" s="742" t="s">
        <v>393</v>
      </c>
      <c r="D74" s="846"/>
      <c r="E74" s="846"/>
      <c r="F74" s="846">
        <f t="shared" si="3"/>
        <v>0</v>
      </c>
      <c r="G74" s="846"/>
      <c r="H74" s="846"/>
      <c r="I74" s="846"/>
      <c r="J74" s="931">
        <v>0</v>
      </c>
    </row>
    <row r="75" spans="1:10" s="688" customFormat="1" hidden="1">
      <c r="A75" s="930">
        <v>1126600</v>
      </c>
      <c r="B75" s="763" t="s">
        <v>229</v>
      </c>
      <c r="C75" s="742" t="s">
        <v>394</v>
      </c>
      <c r="D75" s="846">
        <f>'1'!D75+'2'!D75+'3'!D75+'4'!D75</f>
        <v>0</v>
      </c>
      <c r="E75" s="846"/>
      <c r="F75" s="846">
        <f t="shared" si="3"/>
        <v>0</v>
      </c>
      <c r="G75" s="846">
        <f>'1'!G75+'2'!G75+'3'!G75+'4'!G75</f>
        <v>0</v>
      </c>
      <c r="H75" s="846">
        <f>'1'!H75+'2'!H75+'3'!H75+'4'!H75</f>
        <v>0</v>
      </c>
      <c r="I75" s="846">
        <f>'1'!I75+'2'!I75+'3'!I75+'4'!I75</f>
        <v>0</v>
      </c>
      <c r="J75" s="931">
        <f>F75</f>
        <v>0</v>
      </c>
    </row>
    <row r="76" spans="1:10" s="688" customFormat="1" hidden="1">
      <c r="A76" s="930">
        <v>1126700</v>
      </c>
      <c r="B76" s="763" t="s">
        <v>230</v>
      </c>
      <c r="C76" s="742" t="s">
        <v>395</v>
      </c>
      <c r="D76" s="846">
        <f>'1'!D76+'2'!D76+'3'!D76+'4'!D76</f>
        <v>0</v>
      </c>
      <c r="E76" s="846"/>
      <c r="F76" s="846">
        <f t="shared" si="3"/>
        <v>0</v>
      </c>
      <c r="G76" s="846">
        <f>'1'!G76+'2'!G76+'3'!G76+'4'!G76</f>
        <v>0</v>
      </c>
      <c r="H76" s="846">
        <f>'1'!H76+'2'!H76+'3'!H76+'4'!H76</f>
        <v>0</v>
      </c>
      <c r="I76" s="846">
        <f>'1'!I76+'2'!I76+'3'!I76+'4'!I76</f>
        <v>0</v>
      </c>
      <c r="J76" s="931">
        <f>F76</f>
        <v>0</v>
      </c>
    </row>
    <row r="77" spans="1:10" s="688" customFormat="1" ht="13.5" hidden="1" thickBot="1">
      <c r="A77" s="934">
        <v>1126800</v>
      </c>
      <c r="B77" s="765" t="s">
        <v>480</v>
      </c>
      <c r="C77" s="746" t="s">
        <v>396</v>
      </c>
      <c r="D77" s="847">
        <v>0</v>
      </c>
      <c r="E77" s="847">
        <v>0</v>
      </c>
      <c r="F77" s="846">
        <f t="shared" si="3"/>
        <v>0</v>
      </c>
      <c r="G77" s="847">
        <v>0</v>
      </c>
      <c r="H77" s="847">
        <v>0</v>
      </c>
      <c r="I77" s="847">
        <v>0</v>
      </c>
      <c r="J77" s="931">
        <f>F77</f>
        <v>0</v>
      </c>
    </row>
    <row r="78" spans="1:10" s="688" customFormat="1" ht="14.25" hidden="1">
      <c r="A78" s="936">
        <v>1130000</v>
      </c>
      <c r="B78" s="767" t="s">
        <v>294</v>
      </c>
      <c r="C78" s="734" t="s">
        <v>358</v>
      </c>
      <c r="D78" s="851">
        <v>0</v>
      </c>
      <c r="E78" s="851"/>
      <c r="F78" s="846">
        <f t="shared" si="3"/>
        <v>0</v>
      </c>
      <c r="G78" s="851">
        <v>0</v>
      </c>
      <c r="H78" s="851">
        <v>0</v>
      </c>
      <c r="I78" s="851">
        <v>0</v>
      </c>
      <c r="J78" s="931">
        <v>0</v>
      </c>
    </row>
    <row r="79" spans="1:10" s="688" customFormat="1" hidden="1">
      <c r="A79" s="936">
        <v>1130100</v>
      </c>
      <c r="B79" s="763" t="s">
        <v>481</v>
      </c>
      <c r="C79" s="738" t="s">
        <v>295</v>
      </c>
      <c r="D79" s="846"/>
      <c r="E79" s="846"/>
      <c r="F79" s="846"/>
      <c r="G79" s="846"/>
      <c r="H79" s="846"/>
      <c r="I79" s="846"/>
      <c r="J79" s="931">
        <v>0</v>
      </c>
    </row>
    <row r="80" spans="1:10" s="688" customFormat="1" hidden="1">
      <c r="A80" s="936">
        <v>1130200</v>
      </c>
      <c r="B80" s="763" t="s">
        <v>482</v>
      </c>
      <c r="C80" s="742" t="s">
        <v>296</v>
      </c>
      <c r="D80" s="846"/>
      <c r="E80" s="846"/>
      <c r="F80" s="846"/>
      <c r="G80" s="846"/>
      <c r="H80" s="846"/>
      <c r="I80" s="846"/>
      <c r="J80" s="931">
        <v>0</v>
      </c>
    </row>
    <row r="81" spans="1:10" s="688" customFormat="1" hidden="1">
      <c r="A81" s="936">
        <v>1130300</v>
      </c>
      <c r="B81" s="763" t="s">
        <v>483</v>
      </c>
      <c r="C81" s="742" t="s">
        <v>297</v>
      </c>
      <c r="D81" s="846"/>
      <c r="E81" s="846"/>
      <c r="F81" s="846"/>
      <c r="G81" s="846"/>
      <c r="H81" s="846"/>
      <c r="I81" s="846"/>
      <c r="J81" s="931">
        <v>0</v>
      </c>
    </row>
    <row r="82" spans="1:10" s="688" customFormat="1" hidden="1">
      <c r="A82" s="936">
        <v>1130400</v>
      </c>
      <c r="B82" s="768" t="s">
        <v>484</v>
      </c>
      <c r="C82" s="769" t="s">
        <v>298</v>
      </c>
      <c r="D82" s="845"/>
      <c r="E82" s="845"/>
      <c r="F82" s="845"/>
      <c r="G82" s="845"/>
      <c r="H82" s="845"/>
      <c r="I82" s="845"/>
      <c r="J82" s="931">
        <v>0</v>
      </c>
    </row>
    <row r="83" spans="1:10" s="688" customFormat="1" ht="14.25" hidden="1">
      <c r="A83" s="930">
        <v>1131000</v>
      </c>
      <c r="B83" s="770" t="s">
        <v>299</v>
      </c>
      <c r="C83" s="771" t="s">
        <v>358</v>
      </c>
      <c r="D83" s="846"/>
      <c r="E83" s="846"/>
      <c r="F83" s="846"/>
      <c r="G83" s="846"/>
      <c r="H83" s="846"/>
      <c r="I83" s="846"/>
      <c r="J83" s="931">
        <v>0</v>
      </c>
    </row>
    <row r="84" spans="1:10" s="688" customFormat="1" ht="25.5" hidden="1">
      <c r="A84" s="930">
        <v>1131100</v>
      </c>
      <c r="B84" s="763" t="s">
        <v>588</v>
      </c>
      <c r="C84" s="738" t="s">
        <v>300</v>
      </c>
      <c r="D84" s="846"/>
      <c r="E84" s="846"/>
      <c r="F84" s="846"/>
      <c r="G84" s="846"/>
      <c r="H84" s="846"/>
      <c r="I84" s="846"/>
      <c r="J84" s="931">
        <v>0</v>
      </c>
    </row>
    <row r="85" spans="1:10" s="688" customFormat="1" hidden="1">
      <c r="A85" s="930">
        <v>1131200</v>
      </c>
      <c r="B85" s="763" t="s">
        <v>589</v>
      </c>
      <c r="C85" s="742" t="s">
        <v>301</v>
      </c>
      <c r="D85" s="846"/>
      <c r="E85" s="846"/>
      <c r="F85" s="846"/>
      <c r="G85" s="846"/>
      <c r="H85" s="846"/>
      <c r="I85" s="846"/>
      <c r="J85" s="931">
        <v>0</v>
      </c>
    </row>
    <row r="86" spans="1:10" s="688" customFormat="1" ht="13.5" hidden="1" thickBot="1">
      <c r="A86" s="930">
        <v>1131300</v>
      </c>
      <c r="B86" s="765" t="s">
        <v>590</v>
      </c>
      <c r="C86" s="746" t="s">
        <v>302</v>
      </c>
      <c r="D86" s="847"/>
      <c r="E86" s="847"/>
      <c r="F86" s="847"/>
      <c r="G86" s="847"/>
      <c r="H86" s="847"/>
      <c r="I86" s="847"/>
      <c r="J86" s="931">
        <v>0</v>
      </c>
    </row>
    <row r="87" spans="1:10" s="688" customFormat="1" ht="14.25" hidden="1">
      <c r="A87" s="937">
        <v>1140000</v>
      </c>
      <c r="B87" s="767" t="s">
        <v>303</v>
      </c>
      <c r="C87" s="734" t="s">
        <v>358</v>
      </c>
      <c r="D87" s="851">
        <v>0</v>
      </c>
      <c r="E87" s="851"/>
      <c r="F87" s="851">
        <v>0</v>
      </c>
      <c r="G87" s="851">
        <v>0</v>
      </c>
      <c r="H87" s="851">
        <v>0</v>
      </c>
      <c r="I87" s="851">
        <v>0</v>
      </c>
      <c r="J87" s="931">
        <v>0</v>
      </c>
    </row>
    <row r="88" spans="1:10" s="688" customFormat="1" ht="10.5" hidden="1" customHeight="1">
      <c r="A88" s="937">
        <v>1141000</v>
      </c>
      <c r="B88" s="763" t="s">
        <v>304</v>
      </c>
      <c r="C88" s="738" t="s">
        <v>1003</v>
      </c>
      <c r="D88" s="846"/>
      <c r="E88" s="846"/>
      <c r="F88" s="846"/>
      <c r="G88" s="846"/>
      <c r="H88" s="846"/>
      <c r="I88" s="846"/>
      <c r="J88" s="931">
        <v>0</v>
      </c>
    </row>
    <row r="89" spans="1:10" s="688" customFormat="1" ht="25.5" hidden="1">
      <c r="A89" s="937">
        <v>1142000</v>
      </c>
      <c r="B89" s="763" t="s">
        <v>42</v>
      </c>
      <c r="C89" s="742" t="s">
        <v>43</v>
      </c>
      <c r="D89" s="846"/>
      <c r="E89" s="846"/>
      <c r="F89" s="846"/>
      <c r="G89" s="846"/>
      <c r="H89" s="846"/>
      <c r="I89" s="846"/>
      <c r="J89" s="931">
        <v>0</v>
      </c>
    </row>
    <row r="90" spans="1:10" s="688" customFormat="1" ht="25.5" hidden="1">
      <c r="A90" s="937">
        <v>1143000</v>
      </c>
      <c r="B90" s="763" t="s">
        <v>44</v>
      </c>
      <c r="C90" s="742" t="s">
        <v>45</v>
      </c>
      <c r="D90" s="846"/>
      <c r="E90" s="846"/>
      <c r="F90" s="846"/>
      <c r="G90" s="846"/>
      <c r="H90" s="846"/>
      <c r="I90" s="846"/>
      <c r="J90" s="931">
        <v>0</v>
      </c>
    </row>
    <row r="91" spans="1:10" s="688" customFormat="1" ht="26.25" hidden="1" thickBot="1">
      <c r="A91" s="933">
        <v>1144000</v>
      </c>
      <c r="B91" s="765" t="s">
        <v>46</v>
      </c>
      <c r="C91" s="746" t="s">
        <v>439</v>
      </c>
      <c r="D91" s="847"/>
      <c r="E91" s="847"/>
      <c r="F91" s="847"/>
      <c r="G91" s="847"/>
      <c r="H91" s="847"/>
      <c r="I91" s="847"/>
      <c r="J91" s="931">
        <v>0</v>
      </c>
    </row>
    <row r="92" spans="1:10" s="688" customFormat="1" ht="14.25" hidden="1">
      <c r="A92" s="938">
        <v>1150000</v>
      </c>
      <c r="B92" s="939" t="s">
        <v>730</v>
      </c>
      <c r="C92" s="734" t="s">
        <v>358</v>
      </c>
      <c r="D92" s="851">
        <f>D105</f>
        <v>259300</v>
      </c>
      <c r="E92" s="851"/>
      <c r="F92" s="851">
        <f>F105</f>
        <v>259300</v>
      </c>
      <c r="G92" s="851">
        <f>G105</f>
        <v>100000</v>
      </c>
      <c r="H92" s="851">
        <f>H105</f>
        <v>100000</v>
      </c>
      <c r="I92" s="851">
        <f>I105</f>
        <v>180000</v>
      </c>
      <c r="J92" s="931">
        <f>J105</f>
        <v>259300</v>
      </c>
    </row>
    <row r="93" spans="1:10" s="688" customFormat="1" ht="25.5" hidden="1">
      <c r="A93" s="940">
        <v>1151000</v>
      </c>
      <c r="B93" s="941" t="s">
        <v>681</v>
      </c>
      <c r="C93" s="734" t="s">
        <v>358</v>
      </c>
      <c r="D93" s="942">
        <v>0</v>
      </c>
      <c r="E93" s="942"/>
      <c r="F93" s="942">
        <v>0</v>
      </c>
      <c r="G93" s="942">
        <v>0</v>
      </c>
      <c r="H93" s="942">
        <v>0</v>
      </c>
      <c r="I93" s="942">
        <v>0</v>
      </c>
      <c r="J93" s="931">
        <v>0</v>
      </c>
    </row>
    <row r="94" spans="1:10" s="688" customFormat="1" ht="25.5" hidden="1">
      <c r="A94" s="940">
        <v>1151100</v>
      </c>
      <c r="B94" s="943" t="s">
        <v>265</v>
      </c>
      <c r="C94" s="944">
        <v>461100</v>
      </c>
      <c r="D94" s="942"/>
      <c r="E94" s="942"/>
      <c r="F94" s="942"/>
      <c r="G94" s="942"/>
      <c r="H94" s="942"/>
      <c r="I94" s="942"/>
      <c r="J94" s="931">
        <v>0</v>
      </c>
    </row>
    <row r="95" spans="1:10" s="688" customFormat="1" ht="25.5" hidden="1">
      <c r="A95" s="940">
        <v>1151200</v>
      </c>
      <c r="B95" s="943" t="s">
        <v>637</v>
      </c>
      <c r="C95" s="944">
        <v>461200</v>
      </c>
      <c r="D95" s="863"/>
      <c r="E95" s="863"/>
      <c r="F95" s="863"/>
      <c r="G95" s="863"/>
      <c r="H95" s="863"/>
      <c r="I95" s="863"/>
      <c r="J95" s="931">
        <v>0</v>
      </c>
    </row>
    <row r="96" spans="1:10" s="688" customFormat="1" ht="25.5" hidden="1">
      <c r="A96" s="940">
        <v>1152000</v>
      </c>
      <c r="B96" s="945" t="s">
        <v>518</v>
      </c>
      <c r="C96" s="946" t="s">
        <v>358</v>
      </c>
      <c r="D96" s="947">
        <v>0</v>
      </c>
      <c r="E96" s="947"/>
      <c r="F96" s="947">
        <v>0</v>
      </c>
      <c r="G96" s="947">
        <v>0</v>
      </c>
      <c r="H96" s="947">
        <v>0</v>
      </c>
      <c r="I96" s="947">
        <v>0</v>
      </c>
      <c r="J96" s="931">
        <v>0</v>
      </c>
    </row>
    <row r="97" spans="1:11" s="688" customFormat="1" ht="25.5" hidden="1">
      <c r="A97" s="940">
        <v>1152100</v>
      </c>
      <c r="B97" s="948" t="s">
        <v>541</v>
      </c>
      <c r="C97" s="944">
        <v>462100</v>
      </c>
      <c r="D97" s="860"/>
      <c r="E97" s="860"/>
      <c r="F97" s="860"/>
      <c r="G97" s="949"/>
      <c r="H97" s="949"/>
      <c r="I97" s="846"/>
      <c r="J97" s="931">
        <v>0</v>
      </c>
    </row>
    <row r="98" spans="1:11" s="688" customFormat="1" ht="26.25" hidden="1" thickBot="1">
      <c r="A98" s="950">
        <v>1152200</v>
      </c>
      <c r="B98" s="951" t="s">
        <v>759</v>
      </c>
      <c r="C98" s="952">
        <v>462200</v>
      </c>
      <c r="D98" s="855"/>
      <c r="E98" s="855"/>
      <c r="F98" s="855"/>
      <c r="G98" s="953"/>
      <c r="H98" s="953"/>
      <c r="I98" s="847"/>
      <c r="J98" s="931">
        <v>0</v>
      </c>
    </row>
    <row r="99" spans="1:11" s="688" customFormat="1" ht="25.5" hidden="1">
      <c r="A99" s="938">
        <v>1153000</v>
      </c>
      <c r="B99" s="954" t="s">
        <v>760</v>
      </c>
      <c r="C99" s="955" t="s">
        <v>358</v>
      </c>
      <c r="D99" s="956">
        <v>0</v>
      </c>
      <c r="E99" s="956"/>
      <c r="F99" s="956">
        <v>0</v>
      </c>
      <c r="G99" s="956">
        <v>0</v>
      </c>
      <c r="H99" s="956">
        <v>0</v>
      </c>
      <c r="I99" s="956">
        <v>0</v>
      </c>
      <c r="J99" s="931">
        <v>0</v>
      </c>
    </row>
    <row r="100" spans="1:11" s="688" customFormat="1" ht="25.5" hidden="1">
      <c r="A100" s="940">
        <v>1153100</v>
      </c>
      <c r="B100" s="948" t="s">
        <v>761</v>
      </c>
      <c r="C100" s="944">
        <v>463100</v>
      </c>
      <c r="D100" s="947"/>
      <c r="E100" s="947"/>
      <c r="F100" s="947"/>
      <c r="G100" s="947"/>
      <c r="H100" s="947"/>
      <c r="I100" s="947"/>
      <c r="J100" s="931">
        <v>0</v>
      </c>
    </row>
    <row r="101" spans="1:11" s="688" customFormat="1" hidden="1">
      <c r="A101" s="940">
        <v>1153200</v>
      </c>
      <c r="B101" s="948" t="s">
        <v>101</v>
      </c>
      <c r="C101" s="944">
        <v>463200</v>
      </c>
      <c r="D101" s="947"/>
      <c r="E101" s="947"/>
      <c r="F101" s="947"/>
      <c r="G101" s="947"/>
      <c r="H101" s="947"/>
      <c r="I101" s="947"/>
      <c r="J101" s="931">
        <v>0</v>
      </c>
    </row>
    <row r="102" spans="1:11" s="688" customFormat="1" ht="38.25" hidden="1">
      <c r="A102" s="940">
        <v>1153300</v>
      </c>
      <c r="B102" s="948" t="s">
        <v>501</v>
      </c>
      <c r="C102" s="944">
        <v>463300</v>
      </c>
      <c r="D102" s="947"/>
      <c r="E102" s="947"/>
      <c r="F102" s="947"/>
      <c r="G102" s="947"/>
      <c r="H102" s="947"/>
      <c r="I102" s="947"/>
      <c r="J102" s="931">
        <v>0</v>
      </c>
    </row>
    <row r="103" spans="1:11" s="688" customFormat="1" ht="25.5" hidden="1">
      <c r="A103" s="940">
        <v>1153400</v>
      </c>
      <c r="B103" s="948" t="s">
        <v>502</v>
      </c>
      <c r="C103" s="944">
        <v>463400</v>
      </c>
      <c r="D103" s="947"/>
      <c r="E103" s="947"/>
      <c r="F103" s="947"/>
      <c r="G103" s="947"/>
      <c r="H103" s="947"/>
      <c r="I103" s="947"/>
      <c r="J103" s="931">
        <v>0</v>
      </c>
    </row>
    <row r="104" spans="1:11" s="688" customFormat="1">
      <c r="A104" s="940">
        <v>1153500</v>
      </c>
      <c r="B104" s="957" t="s">
        <v>503</v>
      </c>
      <c r="C104" s="944">
        <v>463500</v>
      </c>
      <c r="D104" s="947"/>
      <c r="E104" s="947"/>
      <c r="F104" s="947"/>
      <c r="G104" s="947"/>
      <c r="H104" s="947"/>
      <c r="I104" s="947"/>
      <c r="J104" s="931">
        <v>0</v>
      </c>
    </row>
    <row r="105" spans="1:11" s="688" customFormat="1" ht="30.75" customHeight="1" thickBot="1">
      <c r="A105" s="940">
        <v>1153700</v>
      </c>
      <c r="B105" s="957" t="s">
        <v>504</v>
      </c>
      <c r="C105" s="1448">
        <v>463700</v>
      </c>
      <c r="D105" s="947">
        <v>259300</v>
      </c>
      <c r="E105" s="1124">
        <v>0</v>
      </c>
      <c r="F105" s="2073">
        <f>D105+E105</f>
        <v>259300</v>
      </c>
      <c r="G105" s="2098">
        <v>100000</v>
      </c>
      <c r="H105" s="2098">
        <v>100000</v>
      </c>
      <c r="I105" s="2098">
        <v>180000</v>
      </c>
      <c r="J105" s="2099">
        <f>F105</f>
        <v>259300</v>
      </c>
      <c r="K105" s="688">
        <v>327.60000000000002</v>
      </c>
    </row>
    <row r="106" spans="1:11" s="688" customFormat="1" ht="38.25" hidden="1">
      <c r="A106" s="940">
        <v>1153800</v>
      </c>
      <c r="B106" s="957" t="s">
        <v>995</v>
      </c>
      <c r="C106" s="944">
        <v>463800</v>
      </c>
      <c r="D106" s="947"/>
      <c r="E106" s="947"/>
      <c r="F106" s="947"/>
      <c r="G106" s="947"/>
      <c r="H106" s="947"/>
      <c r="I106" s="947"/>
      <c r="J106" s="931">
        <v>0</v>
      </c>
    </row>
    <row r="107" spans="1:11" s="688" customFormat="1" hidden="1">
      <c r="A107" s="940">
        <v>1153900</v>
      </c>
      <c r="B107" s="957" t="s">
        <v>996</v>
      </c>
      <c r="C107" s="944">
        <v>463900</v>
      </c>
      <c r="D107" s="947"/>
      <c r="E107" s="947"/>
      <c r="F107" s="947"/>
      <c r="G107" s="947"/>
      <c r="H107" s="947"/>
      <c r="I107" s="947"/>
      <c r="J107" s="931">
        <v>0</v>
      </c>
    </row>
    <row r="108" spans="1:11" s="688" customFormat="1" ht="25.5" hidden="1">
      <c r="A108" s="940">
        <v>1154000</v>
      </c>
      <c r="B108" s="958" t="s">
        <v>997</v>
      </c>
      <c r="C108" s="946" t="s">
        <v>358</v>
      </c>
      <c r="D108" s="947">
        <v>0</v>
      </c>
      <c r="E108" s="947"/>
      <c r="F108" s="947">
        <v>0</v>
      </c>
      <c r="G108" s="947">
        <v>0</v>
      </c>
      <c r="H108" s="947">
        <v>0</v>
      </c>
      <c r="I108" s="947">
        <v>0</v>
      </c>
      <c r="J108" s="931">
        <v>0</v>
      </c>
    </row>
    <row r="109" spans="1:11" s="688" customFormat="1" ht="25.5" hidden="1">
      <c r="A109" s="940">
        <v>1154100</v>
      </c>
      <c r="B109" s="957" t="s">
        <v>210</v>
      </c>
      <c r="C109" s="944">
        <v>465100</v>
      </c>
      <c r="D109" s="959"/>
      <c r="E109" s="959"/>
      <c r="F109" s="959"/>
      <c r="G109" s="960"/>
      <c r="H109" s="960"/>
      <c r="I109" s="961"/>
      <c r="J109" s="931">
        <v>0</v>
      </c>
    </row>
    <row r="110" spans="1:11" s="688" customFormat="1" hidden="1">
      <c r="A110" s="940">
        <v>1154200</v>
      </c>
      <c r="B110" s="957" t="s">
        <v>211</v>
      </c>
      <c r="C110" s="944">
        <v>465200</v>
      </c>
      <c r="D110" s="959"/>
      <c r="E110" s="959"/>
      <c r="F110" s="959"/>
      <c r="G110" s="960"/>
      <c r="H110" s="960"/>
      <c r="I110" s="961"/>
      <c r="J110" s="931">
        <v>0</v>
      </c>
    </row>
    <row r="111" spans="1:11" s="688" customFormat="1" hidden="1">
      <c r="A111" s="940">
        <v>1154300</v>
      </c>
      <c r="B111" s="957" t="s">
        <v>212</v>
      </c>
      <c r="C111" s="944">
        <v>465300</v>
      </c>
      <c r="D111" s="959"/>
      <c r="E111" s="959"/>
      <c r="F111" s="959"/>
      <c r="G111" s="960"/>
      <c r="H111" s="960"/>
      <c r="I111" s="961"/>
      <c r="J111" s="931">
        <v>0</v>
      </c>
    </row>
    <row r="112" spans="1:11" s="688" customFormat="1" ht="38.25" hidden="1">
      <c r="A112" s="940">
        <v>1154500</v>
      </c>
      <c r="B112" s="957" t="s">
        <v>67</v>
      </c>
      <c r="C112" s="944">
        <v>465500</v>
      </c>
      <c r="D112" s="959"/>
      <c r="E112" s="959"/>
      <c r="F112" s="959"/>
      <c r="G112" s="960"/>
      <c r="H112" s="960"/>
      <c r="I112" s="961"/>
      <c r="J112" s="931">
        <v>0</v>
      </c>
    </row>
    <row r="113" spans="1:10" s="688" customFormat="1" ht="38.25" hidden="1">
      <c r="A113" s="940">
        <v>1154600</v>
      </c>
      <c r="B113" s="957" t="s">
        <v>68</v>
      </c>
      <c r="C113" s="944">
        <v>465600</v>
      </c>
      <c r="D113" s="860"/>
      <c r="E113" s="860"/>
      <c r="F113" s="860"/>
      <c r="G113" s="949"/>
      <c r="H113" s="949"/>
      <c r="I113" s="846"/>
      <c r="J113" s="931">
        <v>0</v>
      </c>
    </row>
    <row r="114" spans="1:10" s="688" customFormat="1" ht="13.5" hidden="1" thickBot="1">
      <c r="A114" s="950">
        <v>1154700</v>
      </c>
      <c r="B114" s="962" t="s">
        <v>78</v>
      </c>
      <c r="C114" s="746" t="s">
        <v>79</v>
      </c>
      <c r="D114" s="855"/>
      <c r="E114" s="855"/>
      <c r="F114" s="855"/>
      <c r="G114" s="953"/>
      <c r="H114" s="953"/>
      <c r="I114" s="847"/>
      <c r="J114" s="931">
        <v>0</v>
      </c>
    </row>
    <row r="115" spans="1:10" s="688" customFormat="1" ht="25.5" hidden="1">
      <c r="A115" s="963">
        <v>1160000</v>
      </c>
      <c r="B115" s="780" t="s">
        <v>80</v>
      </c>
      <c r="C115" s="734" t="s">
        <v>358</v>
      </c>
      <c r="D115" s="858">
        <v>0</v>
      </c>
      <c r="E115" s="858"/>
      <c r="F115" s="858">
        <v>0</v>
      </c>
      <c r="G115" s="858">
        <v>0</v>
      </c>
      <c r="H115" s="858">
        <v>0</v>
      </c>
      <c r="I115" s="858">
        <v>0</v>
      </c>
      <c r="J115" s="931">
        <v>0</v>
      </c>
    </row>
    <row r="116" spans="1:10" s="688" customFormat="1" hidden="1">
      <c r="A116" s="935">
        <v>1161000</v>
      </c>
      <c r="B116" s="782" t="s">
        <v>81</v>
      </c>
      <c r="C116" s="783" t="s">
        <v>358</v>
      </c>
      <c r="D116" s="860">
        <v>0</v>
      </c>
      <c r="E116" s="860"/>
      <c r="F116" s="860">
        <v>0</v>
      </c>
      <c r="G116" s="860">
        <v>0</v>
      </c>
      <c r="H116" s="860">
        <v>0</v>
      </c>
      <c r="I116" s="860">
        <v>0</v>
      </c>
      <c r="J116" s="931">
        <v>0</v>
      </c>
    </row>
    <row r="117" spans="1:10" s="688" customFormat="1" ht="25.5" hidden="1">
      <c r="A117" s="935">
        <v>1161100</v>
      </c>
      <c r="B117" s="741" t="s">
        <v>1705</v>
      </c>
      <c r="C117" s="762">
        <v>471100</v>
      </c>
      <c r="D117" s="860"/>
      <c r="E117" s="860"/>
      <c r="F117" s="860"/>
      <c r="G117" s="860"/>
      <c r="H117" s="860"/>
      <c r="I117" s="860"/>
      <c r="J117" s="931">
        <v>0</v>
      </c>
    </row>
    <row r="118" spans="1:10" s="688" customFormat="1" ht="24.75" hidden="1" customHeight="1">
      <c r="A118" s="935">
        <v>1161200</v>
      </c>
      <c r="B118" s="776" t="s">
        <v>1667</v>
      </c>
      <c r="C118" s="762">
        <v>471200</v>
      </c>
      <c r="D118" s="860"/>
      <c r="E118" s="860"/>
      <c r="F118" s="860"/>
      <c r="G118" s="860"/>
      <c r="H118" s="860"/>
      <c r="I118" s="860"/>
      <c r="J118" s="931">
        <v>0</v>
      </c>
    </row>
    <row r="119" spans="1:10" s="688" customFormat="1" ht="25.5" hidden="1">
      <c r="A119" s="935">
        <v>1162000</v>
      </c>
      <c r="B119" s="782" t="s">
        <v>1125</v>
      </c>
      <c r="C119" s="783" t="s">
        <v>358</v>
      </c>
      <c r="D119" s="860">
        <v>0</v>
      </c>
      <c r="E119" s="860"/>
      <c r="F119" s="860">
        <v>0</v>
      </c>
      <c r="G119" s="860">
        <v>0</v>
      </c>
      <c r="H119" s="860">
        <v>0</v>
      </c>
      <c r="I119" s="860">
        <v>0</v>
      </c>
      <c r="J119" s="931">
        <v>0</v>
      </c>
    </row>
    <row r="120" spans="1:10" s="688" customFormat="1" ht="25.5" hidden="1">
      <c r="A120" s="935">
        <v>1162100</v>
      </c>
      <c r="B120" s="776" t="s">
        <v>1668</v>
      </c>
      <c r="C120" s="742" t="s">
        <v>130</v>
      </c>
      <c r="D120" s="860"/>
      <c r="E120" s="860"/>
      <c r="F120" s="860"/>
      <c r="G120" s="860"/>
      <c r="H120" s="860"/>
      <c r="I120" s="860"/>
      <c r="J120" s="931">
        <v>0</v>
      </c>
    </row>
    <row r="121" spans="1:10" s="688" customFormat="1" hidden="1">
      <c r="A121" s="935">
        <v>1162200</v>
      </c>
      <c r="B121" s="776" t="s">
        <v>1669</v>
      </c>
      <c r="C121" s="742" t="s">
        <v>24</v>
      </c>
      <c r="D121" s="860"/>
      <c r="E121" s="860"/>
      <c r="F121" s="860"/>
      <c r="G121" s="860"/>
      <c r="H121" s="860"/>
      <c r="I121" s="860"/>
      <c r="J121" s="931">
        <v>0</v>
      </c>
    </row>
    <row r="122" spans="1:10" s="688" customFormat="1" ht="25.5" hidden="1">
      <c r="A122" s="935">
        <v>1162300</v>
      </c>
      <c r="B122" s="776" t="s">
        <v>1670</v>
      </c>
      <c r="C122" s="742" t="s">
        <v>26</v>
      </c>
      <c r="D122" s="860"/>
      <c r="E122" s="860"/>
      <c r="F122" s="860"/>
      <c r="G122" s="860"/>
      <c r="H122" s="860"/>
      <c r="I122" s="860"/>
      <c r="J122" s="931">
        <v>0</v>
      </c>
    </row>
    <row r="123" spans="1:10" s="688" customFormat="1" hidden="1">
      <c r="A123" s="935">
        <v>1162400</v>
      </c>
      <c r="B123" s="776" t="s">
        <v>1671</v>
      </c>
      <c r="C123" s="742" t="s">
        <v>832</v>
      </c>
      <c r="D123" s="860"/>
      <c r="E123" s="860"/>
      <c r="F123" s="860"/>
      <c r="G123" s="860"/>
      <c r="H123" s="860"/>
      <c r="I123" s="860"/>
      <c r="J123" s="931">
        <v>0</v>
      </c>
    </row>
    <row r="124" spans="1:10" s="688" customFormat="1" ht="25.5" hidden="1">
      <c r="A124" s="935">
        <v>1162500</v>
      </c>
      <c r="B124" s="776" t="s">
        <v>1672</v>
      </c>
      <c r="C124" s="742" t="s">
        <v>834</v>
      </c>
      <c r="D124" s="860"/>
      <c r="E124" s="860"/>
      <c r="F124" s="860"/>
      <c r="G124" s="860"/>
      <c r="H124" s="860"/>
      <c r="I124" s="860"/>
      <c r="J124" s="931">
        <v>0</v>
      </c>
    </row>
    <row r="125" spans="1:10" s="688" customFormat="1" hidden="1">
      <c r="A125" s="935">
        <v>1162600</v>
      </c>
      <c r="B125" s="776" t="s">
        <v>1673</v>
      </c>
      <c r="C125" s="742" t="s">
        <v>511</v>
      </c>
      <c r="D125" s="860"/>
      <c r="E125" s="860"/>
      <c r="F125" s="860"/>
      <c r="G125" s="860"/>
      <c r="H125" s="860"/>
      <c r="I125" s="860"/>
      <c r="J125" s="931">
        <v>0</v>
      </c>
    </row>
    <row r="126" spans="1:10" s="688" customFormat="1" ht="25.5" hidden="1">
      <c r="A126" s="935">
        <v>1162700</v>
      </c>
      <c r="B126" s="741" t="s">
        <v>1674</v>
      </c>
      <c r="C126" s="742" t="s">
        <v>513</v>
      </c>
      <c r="D126" s="860"/>
      <c r="E126" s="860"/>
      <c r="F126" s="860"/>
      <c r="G126" s="860"/>
      <c r="H126" s="860"/>
      <c r="I126" s="860"/>
      <c r="J126" s="931">
        <v>0</v>
      </c>
    </row>
    <row r="127" spans="1:10" s="688" customFormat="1" hidden="1">
      <c r="A127" s="935">
        <v>1162800</v>
      </c>
      <c r="B127" s="776" t="s">
        <v>1675</v>
      </c>
      <c r="C127" s="742" t="s">
        <v>872</v>
      </c>
      <c r="D127" s="949"/>
      <c r="E127" s="949"/>
      <c r="F127" s="949"/>
      <c r="G127" s="949"/>
      <c r="H127" s="949"/>
      <c r="I127" s="949"/>
      <c r="J127" s="931">
        <v>0</v>
      </c>
    </row>
    <row r="128" spans="1:10" s="688" customFormat="1" hidden="1">
      <c r="A128" s="964">
        <v>1162900</v>
      </c>
      <c r="B128" s="776" t="s">
        <v>1676</v>
      </c>
      <c r="C128" s="742" t="s">
        <v>874</v>
      </c>
      <c r="D128" s="949"/>
      <c r="E128" s="949"/>
      <c r="F128" s="949"/>
      <c r="G128" s="949"/>
      <c r="H128" s="949"/>
      <c r="I128" s="949"/>
      <c r="J128" s="931">
        <v>0</v>
      </c>
    </row>
    <row r="129" spans="1:10" s="688" customFormat="1" hidden="1">
      <c r="A129" s="964">
        <v>1163000</v>
      </c>
      <c r="B129" s="782" t="s">
        <v>58</v>
      </c>
      <c r="C129" s="771" t="s">
        <v>358</v>
      </c>
      <c r="D129" s="949">
        <v>0</v>
      </c>
      <c r="E129" s="949"/>
      <c r="F129" s="949">
        <v>0</v>
      </c>
      <c r="G129" s="949">
        <v>0</v>
      </c>
      <c r="H129" s="949">
        <v>0</v>
      </c>
      <c r="I129" s="949">
        <v>0</v>
      </c>
      <c r="J129" s="931">
        <v>0</v>
      </c>
    </row>
    <row r="130" spans="1:10" s="688" customFormat="1" ht="13.5" hidden="1" thickBot="1">
      <c r="A130" s="965">
        <v>1163100</v>
      </c>
      <c r="B130" s="765" t="s">
        <v>798</v>
      </c>
      <c r="C130" s="746" t="s">
        <v>799</v>
      </c>
      <c r="D130" s="953"/>
      <c r="E130" s="953"/>
      <c r="F130" s="953"/>
      <c r="G130" s="953"/>
      <c r="H130" s="953"/>
      <c r="I130" s="953"/>
      <c r="J130" s="931">
        <v>0</v>
      </c>
    </row>
    <row r="131" spans="1:10" s="688" customFormat="1" hidden="1">
      <c r="A131" s="966">
        <v>1170000</v>
      </c>
      <c r="B131" s="788" t="s">
        <v>875</v>
      </c>
      <c r="C131" s="734" t="s">
        <v>358</v>
      </c>
      <c r="D131" s="967">
        <f>D135</f>
        <v>0</v>
      </c>
      <c r="E131" s="967"/>
      <c r="F131" s="967">
        <f>F135</f>
        <v>0</v>
      </c>
      <c r="G131" s="967">
        <f>G135</f>
        <v>0</v>
      </c>
      <c r="H131" s="967">
        <f>H135</f>
        <v>0</v>
      </c>
      <c r="I131" s="967">
        <f>I135</f>
        <v>0</v>
      </c>
      <c r="J131" s="931">
        <f>J135</f>
        <v>0</v>
      </c>
    </row>
    <row r="132" spans="1:10" s="688" customFormat="1" ht="38.25" hidden="1">
      <c r="A132" s="964">
        <v>1171000</v>
      </c>
      <c r="B132" s="792" t="s">
        <v>215</v>
      </c>
      <c r="C132" s="734" t="s">
        <v>358</v>
      </c>
      <c r="D132" s="865">
        <v>0</v>
      </c>
      <c r="E132" s="865"/>
      <c r="F132" s="865">
        <v>0</v>
      </c>
      <c r="G132" s="865">
        <v>0</v>
      </c>
      <c r="H132" s="865">
        <v>0</v>
      </c>
      <c r="I132" s="865">
        <v>0</v>
      </c>
      <c r="J132" s="931">
        <v>0</v>
      </c>
    </row>
    <row r="133" spans="1:10" s="688" customFormat="1" ht="38.25" hidden="1">
      <c r="A133" s="964">
        <v>1171100</v>
      </c>
      <c r="B133" s="741" t="s">
        <v>1677</v>
      </c>
      <c r="C133" s="738" t="s">
        <v>479</v>
      </c>
      <c r="D133" s="949"/>
      <c r="E133" s="949"/>
      <c r="F133" s="949"/>
      <c r="G133" s="949"/>
      <c r="H133" s="949"/>
      <c r="I133" s="949"/>
      <c r="J133" s="931">
        <v>0</v>
      </c>
    </row>
    <row r="134" spans="1:10" s="688" customFormat="1" ht="25.5" hidden="1">
      <c r="A134" s="964">
        <v>1171200</v>
      </c>
      <c r="B134" s="776" t="s">
        <v>1678</v>
      </c>
      <c r="C134" s="794" t="s">
        <v>352</v>
      </c>
      <c r="D134" s="949"/>
      <c r="E134" s="949"/>
      <c r="F134" s="949"/>
      <c r="G134" s="949"/>
      <c r="H134" s="949"/>
      <c r="I134" s="949"/>
      <c r="J134" s="931">
        <v>0</v>
      </c>
    </row>
    <row r="135" spans="1:10" s="688" customFormat="1" ht="51" hidden="1">
      <c r="A135" s="935">
        <v>1172000</v>
      </c>
      <c r="B135" s="795" t="s">
        <v>1017</v>
      </c>
      <c r="C135" s="771" t="s">
        <v>358</v>
      </c>
      <c r="D135" s="967">
        <f>D137+D138</f>
        <v>0</v>
      </c>
      <c r="E135" s="967"/>
      <c r="F135" s="967">
        <f>F137+F138</f>
        <v>0</v>
      </c>
      <c r="G135" s="967">
        <f>G137+G138</f>
        <v>0</v>
      </c>
      <c r="H135" s="967">
        <f>H137+H138</f>
        <v>0</v>
      </c>
      <c r="I135" s="967">
        <f>I137+I138</f>
        <v>0</v>
      </c>
      <c r="J135" s="931">
        <f>F135</f>
        <v>0</v>
      </c>
    </row>
    <row r="136" spans="1:10" s="688" customFormat="1" hidden="1">
      <c r="A136" s="935">
        <v>1172100</v>
      </c>
      <c r="B136" s="763" t="s">
        <v>1102</v>
      </c>
      <c r="C136" s="738" t="s">
        <v>1018</v>
      </c>
      <c r="D136" s="949"/>
      <c r="E136" s="846"/>
      <c r="F136" s="949"/>
      <c r="G136" s="949"/>
      <c r="H136" s="949"/>
      <c r="I136" s="949"/>
      <c r="J136" s="931">
        <v>0</v>
      </c>
    </row>
    <row r="137" spans="1:10" s="688" customFormat="1" hidden="1">
      <c r="A137" s="935">
        <v>1172200</v>
      </c>
      <c r="B137" s="763" t="s">
        <v>1103</v>
      </c>
      <c r="C137" s="796">
        <v>482200</v>
      </c>
      <c r="D137" s="949">
        <v>0</v>
      </c>
      <c r="E137" s="846"/>
      <c r="F137" s="949">
        <v>0</v>
      </c>
      <c r="G137" s="949">
        <v>0</v>
      </c>
      <c r="H137" s="949">
        <v>0</v>
      </c>
      <c r="I137" s="949">
        <v>0</v>
      </c>
      <c r="J137" s="931">
        <f>F137</f>
        <v>0</v>
      </c>
    </row>
    <row r="138" spans="1:10" s="688" customFormat="1" hidden="1">
      <c r="A138" s="935">
        <v>1172300</v>
      </c>
      <c r="B138" s="776" t="s">
        <v>1679</v>
      </c>
      <c r="C138" s="742" t="s">
        <v>1020</v>
      </c>
      <c r="D138" s="949">
        <v>0</v>
      </c>
      <c r="E138" s="846"/>
      <c r="F138" s="949">
        <f>D138+E138</f>
        <v>0</v>
      </c>
      <c r="G138" s="949">
        <v>0</v>
      </c>
      <c r="H138" s="949">
        <v>0</v>
      </c>
      <c r="I138" s="949">
        <v>0</v>
      </c>
      <c r="J138" s="931">
        <f>F138</f>
        <v>0</v>
      </c>
    </row>
    <row r="139" spans="1:10" s="688" customFormat="1" ht="25.5" hidden="1">
      <c r="A139" s="935">
        <v>1172400</v>
      </c>
      <c r="B139" s="797" t="s">
        <v>1680</v>
      </c>
      <c r="C139" s="742" t="s">
        <v>125</v>
      </c>
      <c r="D139" s="865"/>
      <c r="E139" s="846"/>
      <c r="F139" s="865"/>
      <c r="G139" s="865"/>
      <c r="H139" s="865"/>
      <c r="I139" s="865"/>
      <c r="J139" s="931">
        <v>0</v>
      </c>
    </row>
    <row r="140" spans="1:10" s="688" customFormat="1" ht="25.5" hidden="1">
      <c r="A140" s="935">
        <v>1173000</v>
      </c>
      <c r="B140" s="795" t="s">
        <v>126</v>
      </c>
      <c r="C140" s="771" t="s">
        <v>358</v>
      </c>
      <c r="D140" s="865">
        <v>0</v>
      </c>
      <c r="E140" s="865"/>
      <c r="F140" s="865">
        <v>0</v>
      </c>
      <c r="G140" s="865">
        <v>0</v>
      </c>
      <c r="H140" s="865">
        <v>0</v>
      </c>
      <c r="I140" s="865">
        <v>0</v>
      </c>
      <c r="J140" s="931">
        <v>0</v>
      </c>
    </row>
    <row r="141" spans="1:10" s="688" customFormat="1" ht="25.5" hidden="1">
      <c r="A141" s="964">
        <v>1173100</v>
      </c>
      <c r="B141" s="798" t="s">
        <v>127</v>
      </c>
      <c r="C141" s="742" t="s">
        <v>1088</v>
      </c>
      <c r="D141" s="865"/>
      <c r="E141" s="846"/>
      <c r="F141" s="865"/>
      <c r="G141" s="865"/>
      <c r="H141" s="865"/>
      <c r="I141" s="865"/>
      <c r="J141" s="931">
        <v>0</v>
      </c>
    </row>
    <row r="142" spans="1:10" s="688" customFormat="1" ht="38.25" hidden="1">
      <c r="A142" s="964">
        <v>1174000</v>
      </c>
      <c r="B142" s="795" t="s">
        <v>1089</v>
      </c>
      <c r="C142" s="771" t="s">
        <v>358</v>
      </c>
      <c r="D142" s="865">
        <v>0</v>
      </c>
      <c r="E142" s="865"/>
      <c r="F142" s="865">
        <v>0</v>
      </c>
      <c r="G142" s="865">
        <v>0</v>
      </c>
      <c r="H142" s="865">
        <v>0</v>
      </c>
      <c r="I142" s="865">
        <v>0</v>
      </c>
      <c r="J142" s="931">
        <v>0</v>
      </c>
    </row>
    <row r="143" spans="1:10" s="688" customFormat="1" ht="25.5" hidden="1">
      <c r="A143" s="964">
        <v>1174100</v>
      </c>
      <c r="B143" s="798" t="s">
        <v>1104</v>
      </c>
      <c r="C143" s="742" t="s">
        <v>1090</v>
      </c>
      <c r="D143" s="865"/>
      <c r="E143" s="865"/>
      <c r="F143" s="865"/>
      <c r="G143" s="865"/>
      <c r="H143" s="865"/>
      <c r="I143" s="865"/>
      <c r="J143" s="931">
        <v>0</v>
      </c>
    </row>
    <row r="144" spans="1:10" s="688" customFormat="1" ht="25.5" hidden="1">
      <c r="A144" s="964">
        <v>1174200</v>
      </c>
      <c r="B144" s="797" t="s">
        <v>1681</v>
      </c>
      <c r="C144" s="742" t="s">
        <v>447</v>
      </c>
      <c r="D144" s="865"/>
      <c r="E144" s="865"/>
      <c r="F144" s="865"/>
      <c r="G144" s="865"/>
      <c r="H144" s="865"/>
      <c r="I144" s="865"/>
      <c r="J144" s="931">
        <v>0</v>
      </c>
    </row>
    <row r="145" spans="1:13" s="688" customFormat="1" ht="51" hidden="1">
      <c r="A145" s="964">
        <v>1175000</v>
      </c>
      <c r="B145" s="795" t="s">
        <v>558</v>
      </c>
      <c r="C145" s="771" t="s">
        <v>358</v>
      </c>
      <c r="D145" s="865">
        <v>0</v>
      </c>
      <c r="E145" s="865"/>
      <c r="F145" s="865">
        <v>0</v>
      </c>
      <c r="G145" s="865">
        <v>0</v>
      </c>
      <c r="H145" s="865">
        <v>0</v>
      </c>
      <c r="I145" s="865">
        <v>0</v>
      </c>
      <c r="J145" s="931">
        <v>0</v>
      </c>
    </row>
    <row r="146" spans="1:13" s="688" customFormat="1" ht="38.25" hidden="1">
      <c r="A146" s="964">
        <v>1175100</v>
      </c>
      <c r="B146" s="797" t="s">
        <v>1682</v>
      </c>
      <c r="C146" s="742" t="s">
        <v>227</v>
      </c>
      <c r="D146" s="865"/>
      <c r="E146" s="865"/>
      <c r="F146" s="865"/>
      <c r="G146" s="865"/>
      <c r="H146" s="865"/>
      <c r="I146" s="865"/>
      <c r="J146" s="931">
        <v>0</v>
      </c>
    </row>
    <row r="147" spans="1:13" s="688" customFormat="1" hidden="1">
      <c r="A147" s="964">
        <v>1176000</v>
      </c>
      <c r="B147" s="795" t="s">
        <v>228</v>
      </c>
      <c r="C147" s="771" t="s">
        <v>358</v>
      </c>
      <c r="D147" s="865">
        <v>0</v>
      </c>
      <c r="E147" s="865"/>
      <c r="F147" s="865">
        <v>0</v>
      </c>
      <c r="G147" s="865">
        <v>0</v>
      </c>
      <c r="H147" s="865">
        <v>0</v>
      </c>
      <c r="I147" s="865">
        <v>0</v>
      </c>
      <c r="J147" s="931">
        <v>0</v>
      </c>
    </row>
    <row r="148" spans="1:13" s="688" customFormat="1" hidden="1">
      <c r="A148" s="964">
        <v>1176100</v>
      </c>
      <c r="B148" s="797" t="s">
        <v>1683</v>
      </c>
      <c r="C148" s="742" t="s">
        <v>8</v>
      </c>
      <c r="D148" s="865"/>
      <c r="E148" s="846"/>
      <c r="F148" s="865"/>
      <c r="G148" s="865"/>
      <c r="H148" s="865"/>
      <c r="I148" s="865"/>
      <c r="J148" s="931">
        <v>0</v>
      </c>
    </row>
    <row r="149" spans="1:13" s="688" customFormat="1" hidden="1">
      <c r="A149" s="964">
        <v>1177000</v>
      </c>
      <c r="B149" s="795" t="s">
        <v>587</v>
      </c>
      <c r="C149" s="771" t="s">
        <v>358</v>
      </c>
      <c r="D149" s="865">
        <v>0</v>
      </c>
      <c r="E149" s="865"/>
      <c r="F149" s="865">
        <v>0</v>
      </c>
      <c r="G149" s="865">
        <v>0</v>
      </c>
      <c r="H149" s="865">
        <v>0</v>
      </c>
      <c r="I149" s="865">
        <v>0</v>
      </c>
      <c r="J149" s="931">
        <v>0</v>
      </c>
    </row>
    <row r="150" spans="1:13" s="688" customFormat="1" ht="24" hidden="1" customHeight="1" thickBot="1">
      <c r="A150" s="965">
        <v>1177100</v>
      </c>
      <c r="B150" s="799" t="s">
        <v>1684</v>
      </c>
      <c r="C150" s="746" t="s">
        <v>259</v>
      </c>
      <c r="D150" s="953"/>
      <c r="E150" s="953"/>
      <c r="F150" s="953"/>
      <c r="G150" s="953"/>
      <c r="H150" s="953"/>
      <c r="I150" s="953"/>
      <c r="J150" s="931">
        <v>0</v>
      </c>
    </row>
    <row r="151" spans="1:13" s="688" customFormat="1" ht="26.25" thickBot="1">
      <c r="A151" s="968" t="s">
        <v>262</v>
      </c>
      <c r="B151" s="806" t="s">
        <v>648</v>
      </c>
      <c r="C151" s="807" t="s">
        <v>358</v>
      </c>
      <c r="D151" s="969">
        <f>D152+D163</f>
        <v>438420</v>
      </c>
      <c r="E151" s="969">
        <f>E152</f>
        <v>-1852</v>
      </c>
      <c r="F151" s="969">
        <f>F152+F163</f>
        <v>438420</v>
      </c>
      <c r="G151" s="969">
        <f>G152</f>
        <v>436568</v>
      </c>
      <c r="H151" s="969">
        <f>H152</f>
        <v>436568</v>
      </c>
      <c r="I151" s="969">
        <f>I152</f>
        <v>438420</v>
      </c>
      <c r="J151" s="970">
        <f>F152</f>
        <v>438420</v>
      </c>
    </row>
    <row r="152" spans="1:13" s="688" customFormat="1" ht="27" customHeight="1">
      <c r="A152" s="966" t="s">
        <v>650</v>
      </c>
      <c r="B152" s="815" t="s">
        <v>651</v>
      </c>
      <c r="C152" s="734" t="s">
        <v>358</v>
      </c>
      <c r="D152" s="858">
        <f>SUM(D153:D162)</f>
        <v>438420</v>
      </c>
      <c r="E152" s="858">
        <f>E154</f>
        <v>-1852</v>
      </c>
      <c r="F152" s="858">
        <f>SUM(F153:F162)</f>
        <v>438420</v>
      </c>
      <c r="G152" s="858">
        <f>SUM(G153:G162)</f>
        <v>436568</v>
      </c>
      <c r="H152" s="858">
        <f>SUM(H153:H162)</f>
        <v>436568</v>
      </c>
      <c r="I152" s="858">
        <f>SUM(I153:I162)</f>
        <v>438420</v>
      </c>
      <c r="J152" s="970">
        <f>F152</f>
        <v>438420</v>
      </c>
    </row>
    <row r="153" spans="1:13" s="688" customFormat="1">
      <c r="A153" s="964" t="s">
        <v>652</v>
      </c>
      <c r="B153" s="797" t="s">
        <v>1685</v>
      </c>
      <c r="C153" s="971" t="s">
        <v>987</v>
      </c>
      <c r="D153" s="865"/>
      <c r="E153" s="846"/>
      <c r="F153" s="865"/>
      <c r="G153" s="865"/>
      <c r="H153" s="865"/>
      <c r="I153" s="865"/>
      <c r="J153" s="931">
        <f>F153</f>
        <v>0</v>
      </c>
    </row>
    <row r="154" spans="1:13" s="688" customFormat="1" ht="25.5" customHeight="1">
      <c r="A154" s="964" t="s">
        <v>988</v>
      </c>
      <c r="B154" s="797" t="s">
        <v>1686</v>
      </c>
      <c r="C154" s="971" t="s">
        <v>965</v>
      </c>
      <c r="D154" s="864">
        <v>438420</v>
      </c>
      <c r="E154" s="2143">
        <v>-1852</v>
      </c>
      <c r="F154" s="2090">
        <f>D154+E154</f>
        <v>436568</v>
      </c>
      <c r="G154" s="863">
        <v>436568</v>
      </c>
      <c r="H154" s="863">
        <v>436568</v>
      </c>
      <c r="I154" s="863">
        <v>436568</v>
      </c>
      <c r="J154" s="970">
        <f>F154</f>
        <v>436568</v>
      </c>
    </row>
    <row r="155" spans="1:13" s="688" customFormat="1" ht="21" customHeight="1">
      <c r="A155" s="964" t="s">
        <v>966</v>
      </c>
      <c r="B155" s="797" t="s">
        <v>1687</v>
      </c>
      <c r="C155" s="971" t="s">
        <v>968</v>
      </c>
      <c r="D155" s="1468">
        <v>0</v>
      </c>
      <c r="E155" s="1212">
        <v>1852</v>
      </c>
      <c r="F155" s="972">
        <f>D155+E155</f>
        <v>1852</v>
      </c>
      <c r="G155" s="1213">
        <v>0</v>
      </c>
      <c r="H155" s="1214">
        <v>0</v>
      </c>
      <c r="I155" s="1214">
        <v>1852</v>
      </c>
      <c r="J155" s="1215">
        <f>F155</f>
        <v>1852</v>
      </c>
      <c r="K155" s="694"/>
    </row>
    <row r="156" spans="1:13" s="688" customFormat="1" hidden="1">
      <c r="A156" s="973" t="s">
        <v>969</v>
      </c>
      <c r="B156" s="797" t="s">
        <v>1688</v>
      </c>
      <c r="C156" s="971" t="s">
        <v>1099</v>
      </c>
      <c r="D156" s="864"/>
      <c r="E156" s="860"/>
      <c r="F156" s="863"/>
      <c r="G156" s="863"/>
      <c r="H156" s="863"/>
      <c r="I156" s="863"/>
      <c r="J156" s="970">
        <v>0</v>
      </c>
    </row>
    <row r="157" spans="1:13" s="688" customFormat="1" hidden="1">
      <c r="A157" s="973" t="s">
        <v>138</v>
      </c>
      <c r="B157" s="798" t="s">
        <v>139</v>
      </c>
      <c r="C157" s="1846" t="s">
        <v>140</v>
      </c>
      <c r="D157" s="864">
        <v>0</v>
      </c>
      <c r="E157" s="861">
        <v>0</v>
      </c>
      <c r="F157" s="863">
        <f>D157+E157</f>
        <v>0</v>
      </c>
      <c r="G157" s="863"/>
      <c r="H157" s="863"/>
      <c r="I157" s="863"/>
      <c r="J157" s="970">
        <f>F157</f>
        <v>0</v>
      </c>
      <c r="K157" s="1001"/>
      <c r="L157" s="1001"/>
      <c r="M157" s="1001"/>
    </row>
    <row r="158" spans="1:13" s="688" customFormat="1" hidden="1">
      <c r="A158" s="973" t="s">
        <v>141</v>
      </c>
      <c r="B158" s="797" t="s">
        <v>1689</v>
      </c>
      <c r="C158" s="971" t="s">
        <v>897</v>
      </c>
      <c r="D158" s="863">
        <v>0</v>
      </c>
      <c r="E158" s="860"/>
      <c r="F158" s="863">
        <f>D158</f>
        <v>0</v>
      </c>
      <c r="G158" s="863">
        <v>0</v>
      </c>
      <c r="H158" s="863">
        <v>0</v>
      </c>
      <c r="I158" s="863">
        <v>0</v>
      </c>
      <c r="J158" s="970">
        <f>F158</f>
        <v>0</v>
      </c>
    </row>
    <row r="159" spans="1:13" s="688" customFormat="1" hidden="1">
      <c r="A159" s="973" t="s">
        <v>898</v>
      </c>
      <c r="B159" s="797" t="s">
        <v>1690</v>
      </c>
      <c r="C159" s="971" t="s">
        <v>900</v>
      </c>
      <c r="D159" s="863"/>
      <c r="E159" s="860"/>
      <c r="F159" s="863"/>
      <c r="G159" s="863"/>
      <c r="H159" s="863"/>
      <c r="I159" s="863"/>
      <c r="J159" s="970">
        <v>0</v>
      </c>
    </row>
    <row r="160" spans="1:13" s="688" customFormat="1" hidden="1">
      <c r="A160" s="974" t="s">
        <v>800</v>
      </c>
      <c r="B160" s="975" t="s">
        <v>1691</v>
      </c>
      <c r="C160" s="976" t="s">
        <v>657</v>
      </c>
      <c r="D160" s="863"/>
      <c r="E160" s="860"/>
      <c r="F160" s="863"/>
      <c r="G160" s="863"/>
      <c r="H160" s="863"/>
      <c r="I160" s="863"/>
      <c r="J160" s="970">
        <v>0</v>
      </c>
    </row>
    <row r="161" spans="1:10" s="688" customFormat="1" hidden="1">
      <c r="A161" s="940" t="s">
        <v>801</v>
      </c>
      <c r="B161" s="977" t="s">
        <v>1063</v>
      </c>
      <c r="C161" s="944" t="s">
        <v>1064</v>
      </c>
      <c r="D161" s="865"/>
      <c r="E161" s="846"/>
      <c r="F161" s="865"/>
      <c r="G161" s="865"/>
      <c r="H161" s="865"/>
      <c r="I161" s="865"/>
      <c r="J161" s="931">
        <v>0</v>
      </c>
    </row>
    <row r="162" spans="1:10" s="688" customFormat="1" hidden="1">
      <c r="A162" s="940" t="s">
        <v>1065</v>
      </c>
      <c r="B162" s="977" t="s">
        <v>1066</v>
      </c>
      <c r="C162" s="944" t="s">
        <v>1067</v>
      </c>
      <c r="D162" s="865"/>
      <c r="E162" s="846"/>
      <c r="F162" s="865"/>
      <c r="G162" s="865"/>
      <c r="H162" s="865"/>
      <c r="I162" s="865"/>
      <c r="J162" s="931">
        <v>0</v>
      </c>
    </row>
    <row r="163" spans="1:10" s="688" customFormat="1" hidden="1">
      <c r="A163" s="978" t="s">
        <v>658</v>
      </c>
      <c r="B163" s="979" t="s">
        <v>659</v>
      </c>
      <c r="C163" s="980" t="s">
        <v>358</v>
      </c>
      <c r="D163" s="865">
        <v>0</v>
      </c>
      <c r="E163" s="865"/>
      <c r="F163" s="865">
        <v>0</v>
      </c>
      <c r="G163" s="865">
        <v>0</v>
      </c>
      <c r="H163" s="865">
        <v>0</v>
      </c>
      <c r="I163" s="865">
        <v>0</v>
      </c>
      <c r="J163" s="931">
        <v>0</v>
      </c>
    </row>
    <row r="164" spans="1:10" hidden="1">
      <c r="A164" s="973" t="s">
        <v>660</v>
      </c>
      <c r="B164" s="798" t="s">
        <v>661</v>
      </c>
      <c r="C164" s="971" t="s">
        <v>662</v>
      </c>
      <c r="D164" s="865"/>
      <c r="E164" s="846"/>
      <c r="F164" s="865"/>
      <c r="G164" s="865"/>
      <c r="H164" s="865"/>
      <c r="I164" s="865"/>
      <c r="J164" s="931">
        <v>0</v>
      </c>
    </row>
    <row r="165" spans="1:10" hidden="1">
      <c r="A165" s="973" t="s">
        <v>663</v>
      </c>
      <c r="B165" s="798" t="s">
        <v>664</v>
      </c>
      <c r="C165" s="971" t="s">
        <v>665</v>
      </c>
      <c r="D165" s="865"/>
      <c r="E165" s="846"/>
      <c r="F165" s="865"/>
      <c r="G165" s="865"/>
      <c r="H165" s="865"/>
      <c r="I165" s="865"/>
      <c r="J165" s="931">
        <v>0</v>
      </c>
    </row>
    <row r="166" spans="1:10" ht="25.5" hidden="1">
      <c r="A166" s="973" t="s">
        <v>666</v>
      </c>
      <c r="B166" s="797" t="s">
        <v>1692</v>
      </c>
      <c r="C166" s="971" t="s">
        <v>314</v>
      </c>
      <c r="D166" s="865"/>
      <c r="E166" s="846"/>
      <c r="F166" s="865"/>
      <c r="G166" s="865"/>
      <c r="H166" s="865"/>
      <c r="I166" s="865"/>
      <c r="J166" s="931">
        <v>0</v>
      </c>
    </row>
    <row r="167" spans="1:10" hidden="1">
      <c r="A167" s="973" t="s">
        <v>315</v>
      </c>
      <c r="B167" s="797" t="s">
        <v>1693</v>
      </c>
      <c r="C167" s="971" t="s">
        <v>317</v>
      </c>
      <c r="D167" s="865"/>
      <c r="E167" s="846"/>
      <c r="F167" s="865"/>
      <c r="G167" s="865"/>
      <c r="H167" s="865"/>
      <c r="I167" s="865"/>
      <c r="J167" s="931">
        <v>0</v>
      </c>
    </row>
    <row r="168" spans="1:10" hidden="1">
      <c r="A168" s="973" t="s">
        <v>318</v>
      </c>
      <c r="B168" s="795" t="s">
        <v>319</v>
      </c>
      <c r="C168" s="783" t="s">
        <v>358</v>
      </c>
      <c r="D168" s="865">
        <v>0</v>
      </c>
      <c r="E168" s="865"/>
      <c r="F168" s="865">
        <v>0</v>
      </c>
      <c r="G168" s="865">
        <v>0</v>
      </c>
      <c r="H168" s="865">
        <v>0</v>
      </c>
      <c r="I168" s="865">
        <v>0</v>
      </c>
      <c r="J168" s="931">
        <v>0</v>
      </c>
    </row>
    <row r="169" spans="1:10" hidden="1">
      <c r="A169" s="973" t="s">
        <v>320</v>
      </c>
      <c r="B169" s="798" t="s">
        <v>1105</v>
      </c>
      <c r="C169" s="971" t="s">
        <v>321</v>
      </c>
      <c r="D169" s="865"/>
      <c r="E169" s="846"/>
      <c r="F169" s="865"/>
      <c r="G169" s="865"/>
      <c r="H169" s="865"/>
      <c r="I169" s="865"/>
      <c r="J169" s="931">
        <v>0</v>
      </c>
    </row>
    <row r="170" spans="1:10" hidden="1">
      <c r="A170" s="981" t="s">
        <v>322</v>
      </c>
      <c r="B170" s="822" t="s">
        <v>1068</v>
      </c>
      <c r="C170" s="783" t="s">
        <v>358</v>
      </c>
      <c r="D170" s="865">
        <v>0</v>
      </c>
      <c r="E170" s="865"/>
      <c r="F170" s="865">
        <v>0</v>
      </c>
      <c r="G170" s="865">
        <v>0</v>
      </c>
      <c r="H170" s="865">
        <v>0</v>
      </c>
      <c r="I170" s="865">
        <v>0</v>
      </c>
      <c r="J170" s="931">
        <v>0</v>
      </c>
    </row>
    <row r="171" spans="1:10" hidden="1">
      <c r="A171" s="973" t="s">
        <v>324</v>
      </c>
      <c r="B171" s="798" t="s">
        <v>1106</v>
      </c>
      <c r="C171" s="971" t="s">
        <v>325</v>
      </c>
      <c r="D171" s="865"/>
      <c r="E171" s="865"/>
      <c r="F171" s="865"/>
      <c r="G171" s="865"/>
      <c r="H171" s="865"/>
      <c r="I171" s="865"/>
      <c r="J171" s="931">
        <v>0</v>
      </c>
    </row>
    <row r="172" spans="1:10" hidden="1">
      <c r="A172" s="973" t="s">
        <v>326</v>
      </c>
      <c r="B172" s="798" t="s">
        <v>1107</v>
      </c>
      <c r="C172" s="971" t="s">
        <v>327</v>
      </c>
      <c r="D172" s="865"/>
      <c r="E172" s="865"/>
      <c r="F172" s="865"/>
      <c r="G172" s="865"/>
      <c r="H172" s="865"/>
      <c r="I172" s="865"/>
      <c r="J172" s="865"/>
    </row>
    <row r="173" spans="1:10">
      <c r="A173" s="973" t="s">
        <v>328</v>
      </c>
      <c r="B173" s="797" t="s">
        <v>1694</v>
      </c>
      <c r="C173" s="971" t="s">
        <v>330</v>
      </c>
      <c r="D173" s="865"/>
      <c r="E173" s="865"/>
      <c r="F173" s="865"/>
      <c r="G173" s="865"/>
      <c r="H173" s="865"/>
      <c r="I173" s="865"/>
      <c r="J173" s="865"/>
    </row>
    <row r="174" spans="1:10" ht="13.5" thickBot="1">
      <c r="A174" s="982">
        <v>1244000</v>
      </c>
      <c r="B174" s="983" t="s">
        <v>1706</v>
      </c>
      <c r="C174" s="976" t="s">
        <v>1134</v>
      </c>
      <c r="D174" s="883"/>
      <c r="E174" s="883"/>
      <c r="F174" s="883"/>
      <c r="G174" s="883"/>
      <c r="H174" s="883"/>
      <c r="I174" s="883"/>
      <c r="J174" s="883"/>
    </row>
    <row r="175" spans="1:10" ht="13.5" thickBot="1">
      <c r="A175" s="984">
        <v>1000000</v>
      </c>
      <c r="B175" s="985" t="s">
        <v>1070</v>
      </c>
      <c r="C175" s="986" t="s">
        <v>358</v>
      </c>
      <c r="D175" s="969">
        <f t="shared" ref="D175:J175" si="4">D32+D151</f>
        <v>697720</v>
      </c>
      <c r="E175" s="969">
        <f t="shared" si="4"/>
        <v>-1852</v>
      </c>
      <c r="F175" s="1782">
        <f t="shared" si="4"/>
        <v>697720</v>
      </c>
      <c r="G175" s="1782">
        <f t="shared" si="4"/>
        <v>536568</v>
      </c>
      <c r="H175" s="1782">
        <f t="shared" si="4"/>
        <v>536568</v>
      </c>
      <c r="I175" s="1782">
        <f t="shared" si="4"/>
        <v>618420</v>
      </c>
      <c r="J175" s="1783">
        <f t="shared" si="4"/>
        <v>697720</v>
      </c>
    </row>
    <row r="176" spans="1:10">
      <c r="A176" s="987"/>
      <c r="B176" s="987"/>
      <c r="C176" s="987"/>
      <c r="D176" s="987"/>
      <c r="E176" s="987"/>
      <c r="F176" s="1784"/>
      <c r="G176" s="1781"/>
      <c r="H176" s="1784"/>
      <c r="I176" s="1784"/>
      <c r="J176" s="1784"/>
    </row>
    <row r="177" spans="1:10" ht="15.75" customHeight="1">
      <c r="A177" s="2594" t="s">
        <v>2261</v>
      </c>
      <c r="B177" s="2594"/>
      <c r="C177" s="2594"/>
      <c r="D177" s="2594"/>
      <c r="E177" s="2594"/>
      <c r="F177" s="2594"/>
      <c r="G177" s="2594"/>
      <c r="H177" s="2594"/>
      <c r="I177" s="2594"/>
      <c r="J177" s="2594"/>
    </row>
    <row r="178" spans="1:10">
      <c r="A178" s="2625" t="s">
        <v>1114</v>
      </c>
      <c r="B178" s="2625"/>
      <c r="C178" s="2625"/>
      <c r="D178" s="2625"/>
      <c r="E178" s="2625"/>
      <c r="F178" s="2625"/>
      <c r="G178" s="2625"/>
      <c r="H178" s="2625"/>
      <c r="I178" s="2625"/>
      <c r="J178" s="2625"/>
    </row>
    <row r="179" spans="1:10" ht="14.25">
      <c r="A179" s="2594" t="s">
        <v>1717</v>
      </c>
      <c r="B179" s="2594"/>
      <c r="C179" s="2594"/>
      <c r="D179" s="2594"/>
      <c r="E179" s="2594"/>
      <c r="F179" s="2594"/>
      <c r="G179" s="2594"/>
      <c r="H179" s="2594"/>
      <c r="I179" s="2594"/>
      <c r="J179" s="2594"/>
    </row>
    <row r="180" spans="1:10">
      <c r="A180" s="2623" t="s">
        <v>992</v>
      </c>
      <c r="B180" s="2623"/>
      <c r="C180" s="2623"/>
      <c r="D180" s="2623"/>
      <c r="E180" s="2623"/>
      <c r="F180" s="2623"/>
      <c r="G180" s="2623"/>
      <c r="H180" s="2623"/>
      <c r="I180" s="2623"/>
      <c r="J180" s="2623"/>
    </row>
    <row r="181" spans="1:10" ht="14.25">
      <c r="A181" s="2624"/>
      <c r="B181" s="2624"/>
      <c r="C181" s="2624"/>
      <c r="D181" s="2624"/>
      <c r="E181" s="2624"/>
      <c r="F181" s="2624"/>
      <c r="G181" s="2624"/>
      <c r="H181" s="2624"/>
      <c r="I181" s="2624"/>
      <c r="J181" s="2624"/>
    </row>
    <row r="182" spans="1:10">
      <c r="A182" s="2594" t="s">
        <v>993</v>
      </c>
      <c r="B182" s="2594"/>
      <c r="C182" s="2594"/>
      <c r="D182" s="2594"/>
      <c r="E182" s="2594"/>
      <c r="F182" s="2594"/>
      <c r="G182" s="2594"/>
      <c r="H182" s="2594"/>
      <c r="I182" s="2594"/>
      <c r="J182" s="2594"/>
    </row>
    <row r="183" spans="1:10" s="626" customFormat="1" ht="14.25">
      <c r="A183" s="832" t="s">
        <v>2075</v>
      </c>
      <c r="B183" s="832"/>
      <c r="C183" s="833"/>
      <c r="D183" s="832"/>
      <c r="E183" s="832"/>
      <c r="F183" s="832"/>
      <c r="G183" s="832" t="s">
        <v>1147</v>
      </c>
      <c r="H183" s="832"/>
      <c r="I183" s="832"/>
      <c r="J183" s="832"/>
    </row>
    <row r="184" spans="1:10" s="626" customFormat="1" ht="14.25">
      <c r="A184" s="834" t="s">
        <v>1700</v>
      </c>
      <c r="B184" s="833" t="s">
        <v>642</v>
      </c>
      <c r="C184" s="836"/>
      <c r="D184" s="678"/>
      <c r="E184" s="675" t="s">
        <v>309</v>
      </c>
      <c r="F184" s="678"/>
      <c r="G184" s="675" t="s">
        <v>310</v>
      </c>
      <c r="H184" s="678"/>
      <c r="I184" s="678"/>
      <c r="J184" s="834"/>
    </row>
    <row r="185" spans="1:10">
      <c r="A185" s="2600"/>
      <c r="B185" s="2600"/>
      <c r="C185" s="2600"/>
      <c r="D185" s="2600"/>
      <c r="E185" s="2600"/>
      <c r="F185" s="2600"/>
      <c r="G185" s="2600"/>
      <c r="H185" s="2600"/>
      <c r="I185" s="2600"/>
      <c r="J185" s="2600"/>
    </row>
    <row r="186" spans="1:10">
      <c r="A186" s="2626"/>
      <c r="B186" s="2626"/>
      <c r="C186" s="2626"/>
      <c r="D186" s="2626"/>
      <c r="E186" s="2626"/>
      <c r="F186" s="2626"/>
      <c r="G186" s="2626"/>
      <c r="H186" s="2626"/>
      <c r="I186" s="2626"/>
      <c r="J186" s="2626"/>
    </row>
    <row r="187" spans="1:10" s="857" customFormat="1">
      <c r="A187" s="2699"/>
      <c r="B187" s="2699"/>
      <c r="C187" s="2699"/>
      <c r="D187" s="2699"/>
      <c r="E187" s="2699"/>
      <c r="F187" s="2699"/>
      <c r="G187" s="2699"/>
      <c r="H187" s="2699"/>
      <c r="I187" s="2699"/>
      <c r="J187" s="2699"/>
    </row>
    <row r="188" spans="1:10">
      <c r="A188" s="2626"/>
      <c r="B188" s="2626"/>
      <c r="C188" s="2626"/>
      <c r="D188" s="2626"/>
      <c r="E188" s="2626"/>
      <c r="F188" s="2626"/>
      <c r="G188" s="2626"/>
      <c r="H188" s="2626"/>
      <c r="I188" s="2626"/>
      <c r="J188" s="2626"/>
    </row>
    <row r="189" spans="1:10">
      <c r="A189" s="2626"/>
      <c r="B189" s="2626"/>
      <c r="C189" s="2626"/>
      <c r="D189" s="2626"/>
      <c r="E189" s="2626"/>
      <c r="F189" s="2626"/>
      <c r="G189" s="2626"/>
      <c r="H189" s="2626"/>
      <c r="I189" s="2626"/>
      <c r="J189" s="2626"/>
    </row>
    <row r="190" spans="1:10">
      <c r="A190" s="987"/>
      <c r="B190" s="987"/>
      <c r="C190" s="987"/>
      <c r="D190" s="987"/>
      <c r="E190" s="987"/>
      <c r="F190" s="987"/>
      <c r="G190" s="987"/>
      <c r="H190" s="987"/>
      <c r="I190" s="987"/>
      <c r="J190" s="988"/>
    </row>
    <row r="191" spans="1:10">
      <c r="A191" s="2626"/>
      <c r="B191" s="2626"/>
      <c r="C191" s="2626"/>
      <c r="D191" s="2626"/>
      <c r="E191" s="2626"/>
      <c r="F191" s="2626"/>
      <c r="G191" s="2626"/>
      <c r="H191" s="2626"/>
      <c r="I191" s="2626"/>
      <c r="J191" s="2626"/>
    </row>
    <row r="192" spans="1:10">
      <c r="A192" s="2626"/>
      <c r="B192" s="2626"/>
      <c r="C192" s="2626"/>
      <c r="D192" s="2626"/>
      <c r="E192" s="2626"/>
      <c r="F192" s="2626"/>
      <c r="G192" s="2626"/>
      <c r="H192" s="2626"/>
      <c r="I192" s="2626"/>
      <c r="J192" s="2626"/>
    </row>
    <row r="193" spans="1:10">
      <c r="A193" s="2626"/>
      <c r="B193" s="2626"/>
      <c r="C193" s="2626"/>
      <c r="D193" s="2626"/>
      <c r="E193" s="2626"/>
      <c r="F193" s="2626"/>
      <c r="G193" s="2626"/>
      <c r="H193" s="2626"/>
      <c r="I193" s="2626"/>
      <c r="J193" s="2626"/>
    </row>
    <row r="194" spans="1:10">
      <c r="A194" s="2626"/>
      <c r="B194" s="2626"/>
      <c r="C194" s="2626"/>
      <c r="D194" s="2626"/>
      <c r="E194" s="2626"/>
      <c r="F194" s="2626"/>
      <c r="G194" s="2626"/>
      <c r="H194" s="2626"/>
      <c r="I194" s="2626"/>
      <c r="J194" s="2626"/>
    </row>
    <row r="195" spans="1:10">
      <c r="A195" s="987"/>
      <c r="B195" s="987"/>
      <c r="C195" s="987"/>
      <c r="D195" s="987"/>
      <c r="E195" s="987"/>
      <c r="F195" s="987"/>
      <c r="G195" s="987"/>
      <c r="H195" s="987"/>
      <c r="I195" s="987"/>
      <c r="J195" s="987"/>
    </row>
    <row r="196" spans="1:10">
      <c r="A196" s="2626"/>
      <c r="B196" s="2626"/>
      <c r="C196" s="2626"/>
      <c r="D196" s="2626"/>
      <c r="E196" s="2626"/>
      <c r="F196" s="2626"/>
      <c r="G196" s="2626"/>
      <c r="H196" s="2626"/>
      <c r="I196" s="2626"/>
      <c r="J196" s="2626"/>
    </row>
    <row r="197" spans="1:10">
      <c r="A197" s="987"/>
      <c r="B197" s="987"/>
      <c r="C197" s="987"/>
      <c r="D197" s="987"/>
      <c r="E197" s="987"/>
      <c r="F197" s="989"/>
      <c r="G197" s="989"/>
      <c r="H197" s="989"/>
      <c r="I197" s="989"/>
      <c r="J197" s="989"/>
    </row>
    <row r="198" spans="1:10">
      <c r="A198" s="2626"/>
      <c r="B198" s="2626"/>
      <c r="C198" s="2626"/>
      <c r="D198" s="2626"/>
      <c r="E198" s="2626"/>
      <c r="F198" s="2626"/>
      <c r="G198" s="2626"/>
      <c r="H198" s="2626"/>
      <c r="I198" s="2626"/>
      <c r="J198" s="2626"/>
    </row>
    <row r="199" spans="1:10">
      <c r="A199" s="987"/>
      <c r="B199" s="987"/>
      <c r="C199" s="987"/>
      <c r="D199" s="987"/>
      <c r="E199" s="987"/>
      <c r="F199" s="987"/>
      <c r="G199" s="987"/>
      <c r="H199" s="987"/>
      <c r="I199" s="987"/>
      <c r="J199" s="987"/>
    </row>
    <row r="200" spans="1:10">
      <c r="A200" s="2626"/>
      <c r="B200" s="2626"/>
      <c r="C200" s="2626"/>
      <c r="D200" s="2626"/>
      <c r="E200" s="2626"/>
      <c r="F200" s="2626"/>
      <c r="G200" s="2626"/>
      <c r="H200" s="2626"/>
      <c r="I200" s="2626"/>
      <c r="J200" s="2626"/>
    </row>
    <row r="201" spans="1:10" ht="207" customHeight="1">
      <c r="A201" s="987"/>
      <c r="B201" s="987"/>
      <c r="C201" s="987"/>
      <c r="D201" s="987"/>
      <c r="E201" s="987"/>
      <c r="F201" s="987"/>
      <c r="G201" s="987"/>
      <c r="H201" s="987"/>
      <c r="I201" s="987"/>
      <c r="J201" s="987"/>
    </row>
    <row r="202" spans="1:10">
      <c r="A202" s="2626" t="s">
        <v>53</v>
      </c>
      <c r="B202" s="2626"/>
      <c r="C202" s="2626"/>
      <c r="D202" s="2626"/>
      <c r="E202" s="2626"/>
      <c r="F202" s="2626"/>
      <c r="G202" s="2626"/>
      <c r="H202" s="2626"/>
      <c r="I202" s="2626"/>
      <c r="J202" s="2626"/>
    </row>
    <row r="203" spans="1:10">
      <c r="A203" s="2628" t="s">
        <v>1709</v>
      </c>
      <c r="B203" s="2628"/>
      <c r="C203" s="2628"/>
      <c r="D203" s="2628"/>
      <c r="E203" s="2628"/>
      <c r="F203" s="2628"/>
      <c r="G203" s="2628"/>
      <c r="H203" s="2628"/>
      <c r="I203" s="2628"/>
      <c r="J203" s="2628"/>
    </row>
    <row r="204" spans="1:10">
      <c r="A204" s="2628" t="s">
        <v>1710</v>
      </c>
      <c r="B204" s="2628"/>
      <c r="C204" s="2628"/>
      <c r="D204" s="2628"/>
      <c r="E204" s="2628"/>
      <c r="F204" s="2628"/>
      <c r="G204" s="2628"/>
      <c r="H204" s="2628"/>
      <c r="I204" s="2628"/>
      <c r="J204" s="2628"/>
    </row>
    <row r="205" spans="1:10">
      <c r="A205" s="2628" t="s">
        <v>1711</v>
      </c>
      <c r="B205" s="2628"/>
      <c r="C205" s="2628"/>
      <c r="D205" s="2628"/>
      <c r="E205" s="2628"/>
      <c r="F205" s="2628"/>
      <c r="G205" s="2628"/>
      <c r="H205" s="2628"/>
      <c r="I205" s="2628"/>
      <c r="J205" s="2628"/>
    </row>
    <row r="206" spans="1:10">
      <c r="A206" s="987" t="s">
        <v>932</v>
      </c>
      <c r="B206" s="990"/>
      <c r="C206" s="990"/>
      <c r="D206" s="990"/>
      <c r="E206" s="990"/>
      <c r="F206" s="990"/>
      <c r="G206" s="990"/>
      <c r="H206" s="990"/>
      <c r="I206" s="990"/>
      <c r="J206" s="990"/>
    </row>
    <row r="207" spans="1:10">
      <c r="A207" s="2628" t="s">
        <v>1712</v>
      </c>
      <c r="B207" s="2628"/>
      <c r="C207" s="2628"/>
      <c r="D207" s="2628"/>
      <c r="E207" s="2628"/>
      <c r="F207" s="2628"/>
      <c r="G207" s="2628"/>
      <c r="H207" s="2628"/>
      <c r="I207" s="2628"/>
      <c r="J207" s="2628"/>
    </row>
    <row r="208" spans="1:10">
      <c r="A208" s="2594" t="s">
        <v>675</v>
      </c>
      <c r="B208" s="2594"/>
      <c r="C208" s="2594"/>
      <c r="D208" s="2594"/>
      <c r="E208" s="2594"/>
      <c r="F208" s="2594"/>
      <c r="G208" s="2594"/>
      <c r="H208" s="2594"/>
      <c r="I208" s="2594"/>
      <c r="J208" s="2594"/>
    </row>
    <row r="209" spans="1:10">
      <c r="A209" s="2625" t="s">
        <v>1114</v>
      </c>
      <c r="B209" s="2625"/>
      <c r="C209" s="2625"/>
      <c r="D209" s="2625"/>
      <c r="E209" s="2625"/>
      <c r="F209" s="2625"/>
      <c r="G209" s="2625"/>
      <c r="H209" s="2625"/>
      <c r="I209" s="2625"/>
      <c r="J209" s="2625"/>
    </row>
    <row r="210" spans="1:10" ht="14.25">
      <c r="A210" s="2625" t="s">
        <v>1713</v>
      </c>
      <c r="B210" s="2625"/>
      <c r="C210" s="2625"/>
      <c r="D210" s="2625"/>
      <c r="E210" s="2625"/>
      <c r="F210" s="2625"/>
      <c r="G210" s="2625"/>
      <c r="H210" s="2625"/>
      <c r="I210" s="2625"/>
      <c r="J210" s="2625"/>
    </row>
    <row r="211" spans="1:10">
      <c r="A211" s="2623" t="s">
        <v>992</v>
      </c>
      <c r="B211" s="2623"/>
      <c r="C211" s="2623"/>
      <c r="D211" s="2623"/>
      <c r="E211" s="2623"/>
      <c r="F211" s="2623"/>
      <c r="G211" s="2623"/>
      <c r="H211" s="2623"/>
      <c r="I211" s="2623"/>
      <c r="J211" s="2623"/>
    </row>
    <row r="212" spans="1:10" ht="14.25">
      <c r="A212" s="2631" t="s">
        <v>1714</v>
      </c>
      <c r="B212" s="2631"/>
      <c r="C212" s="2631"/>
      <c r="D212" s="2631"/>
      <c r="E212" s="2631"/>
      <c r="F212" s="2631"/>
      <c r="G212" s="2631"/>
      <c r="H212" s="2631"/>
      <c r="I212" s="2631"/>
      <c r="J212" s="2631"/>
    </row>
    <row r="213" spans="1:10">
      <c r="A213" s="2625" t="s">
        <v>993</v>
      </c>
      <c r="B213" s="2625"/>
      <c r="C213" s="2625"/>
      <c r="D213" s="2625"/>
      <c r="E213" s="2625"/>
      <c r="F213" s="2625"/>
      <c r="G213" s="2625"/>
      <c r="H213" s="2625"/>
      <c r="I213" s="2625"/>
      <c r="J213" s="2625"/>
    </row>
    <row r="214" spans="1:10">
      <c r="A214" s="2625" t="s">
        <v>994</v>
      </c>
      <c r="B214" s="2625"/>
      <c r="C214" s="2625"/>
      <c r="D214" s="2625"/>
      <c r="E214" s="2625"/>
      <c r="F214" s="2625"/>
      <c r="G214" s="2625"/>
      <c r="H214" s="2625"/>
      <c r="I214" s="2625"/>
      <c r="J214" s="2625"/>
    </row>
    <row r="215" spans="1:10" ht="14.25">
      <c r="A215" s="2630" t="s">
        <v>1708</v>
      </c>
      <c r="B215" s="2630"/>
      <c r="C215" s="2630"/>
      <c r="D215" s="2630"/>
      <c r="E215" s="2630"/>
      <c r="F215" s="2630"/>
      <c r="G215" s="2630"/>
      <c r="H215" s="2630"/>
      <c r="I215" s="2630"/>
      <c r="J215" s="2630"/>
    </row>
    <row r="216" spans="1:10">
      <c r="A216" s="2600"/>
      <c r="B216" s="2600"/>
      <c r="C216" s="2600"/>
      <c r="D216" s="2600"/>
      <c r="E216" s="2600"/>
      <c r="F216" s="2600"/>
      <c r="G216" s="2600"/>
      <c r="H216" s="2600"/>
      <c r="I216" s="2600"/>
      <c r="J216" s="2600"/>
    </row>
  </sheetData>
  <mergeCells count="41">
    <mergeCell ref="A216:J216"/>
    <mergeCell ref="A212:J212"/>
    <mergeCell ref="A213:J213"/>
    <mergeCell ref="A214:J214"/>
    <mergeCell ref="A215:J215"/>
    <mergeCell ref="A208:J208"/>
    <mergeCell ref="A209:J209"/>
    <mergeCell ref="A210:J210"/>
    <mergeCell ref="A211:J211"/>
    <mergeCell ref="A203:J203"/>
    <mergeCell ref="A204:J204"/>
    <mergeCell ref="A205:J205"/>
    <mergeCell ref="A207:J207"/>
    <mergeCell ref="A196:J196"/>
    <mergeCell ref="A198:J198"/>
    <mergeCell ref="A200:J200"/>
    <mergeCell ref="A202:J202"/>
    <mergeCell ref="A191:J191"/>
    <mergeCell ref="A192:J192"/>
    <mergeCell ref="A193:J193"/>
    <mergeCell ref="A194:J194"/>
    <mergeCell ref="A186:J186"/>
    <mergeCell ref="A187:J187"/>
    <mergeCell ref="A188:J188"/>
    <mergeCell ref="A189:J189"/>
    <mergeCell ref="A185:J185"/>
    <mergeCell ref="A181:J181"/>
    <mergeCell ref="A182:J182"/>
    <mergeCell ref="A177:J177"/>
    <mergeCell ref="A178:J178"/>
    <mergeCell ref="A179:J179"/>
    <mergeCell ref="A180:J180"/>
    <mergeCell ref="G29:J29"/>
    <mergeCell ref="A9:E9"/>
    <mergeCell ref="B15:E15"/>
    <mergeCell ref="B16:F16"/>
    <mergeCell ref="F29:F30"/>
    <mergeCell ref="A14:B14"/>
    <mergeCell ref="H28:J28"/>
    <mergeCell ref="A17:E18"/>
    <mergeCell ref="F17:J18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J216"/>
  <sheetViews>
    <sheetView topLeftCell="A3" workbookViewId="0">
      <selection activeCell="B31" sqref="B31"/>
    </sheetView>
  </sheetViews>
  <sheetFormatPr defaultRowHeight="12.75"/>
  <cols>
    <col min="1" max="1" width="7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7.7109375" style="163" customWidth="1"/>
    <col min="6" max="6" width="11.28515625" style="163" customWidth="1"/>
    <col min="7" max="7" width="8.8554687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931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888</v>
      </c>
    </row>
    <row r="4" spans="1:10">
      <c r="G4" s="173" t="s">
        <v>1025</v>
      </c>
    </row>
    <row r="5" spans="1:10">
      <c r="H5" s="23" t="s">
        <v>174</v>
      </c>
    </row>
    <row r="6" spans="1:10" ht="14.25" customHeight="1">
      <c r="B6" s="175" t="s">
        <v>35</v>
      </c>
      <c r="C6" s="176"/>
      <c r="D6" s="175"/>
      <c r="E6" s="175"/>
      <c r="F6" s="16"/>
      <c r="G6" s="177" t="s">
        <v>1014</v>
      </c>
      <c r="H6" s="170"/>
    </row>
    <row r="7" spans="1:10">
      <c r="B7" s="163"/>
      <c r="C7" s="178"/>
    </row>
    <row r="8" spans="1:10" ht="12" customHeight="1">
      <c r="A8" s="28" t="s">
        <v>1162</v>
      </c>
      <c r="F8" s="179"/>
      <c r="G8" s="179"/>
    </row>
    <row r="9" spans="1:10" s="28" customFormat="1" ht="9.75" customHeight="1">
      <c r="A9" s="2644" t="s">
        <v>1118</v>
      </c>
      <c r="B9" s="2644"/>
      <c r="C9" s="2644"/>
      <c r="D9" s="2644"/>
      <c r="E9" s="2644"/>
    </row>
    <row r="10" spans="1:10">
      <c r="A10" s="28" t="s">
        <v>473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474</v>
      </c>
      <c r="B12" s="177" t="s">
        <v>1145</v>
      </c>
      <c r="C12" s="178"/>
      <c r="D12" s="177"/>
      <c r="E12" s="177"/>
      <c r="F12" s="177"/>
      <c r="G12" s="170"/>
      <c r="H12" s="187" t="s">
        <v>208</v>
      </c>
    </row>
    <row r="13" spans="1:10" ht="30" customHeight="1">
      <c r="A13" s="188" t="s">
        <v>611</v>
      </c>
      <c r="B13" s="188"/>
      <c r="C13" s="184"/>
      <c r="D13" s="188"/>
      <c r="E13" s="188"/>
      <c r="F13" s="188"/>
      <c r="G13" s="189"/>
    </row>
    <row r="14" spans="1:10" ht="33" customHeight="1">
      <c r="A14" s="37"/>
      <c r="B14" s="357"/>
      <c r="F14" s="179"/>
      <c r="G14" s="179"/>
    </row>
    <row r="15" spans="1:10" ht="21.75" customHeight="1">
      <c r="A15" s="192"/>
      <c r="B15" s="2645" t="s">
        <v>612</v>
      </c>
      <c r="C15" s="2645"/>
      <c r="D15" s="2645"/>
      <c r="E15" s="2645"/>
      <c r="F15" s="193"/>
      <c r="G15" s="193"/>
      <c r="H15" s="193"/>
      <c r="I15" s="193"/>
      <c r="J15" s="193"/>
    </row>
    <row r="16" spans="1:10" ht="21" customHeight="1">
      <c r="A16" s="163"/>
      <c r="B16" s="2646" t="s">
        <v>258</v>
      </c>
      <c r="C16" s="2646"/>
      <c r="D16" s="2646"/>
      <c r="E16" s="2646"/>
      <c r="F16" s="2646"/>
      <c r="G16" s="194"/>
      <c r="H16" s="194"/>
      <c r="I16" s="194"/>
      <c r="J16" s="194"/>
    </row>
    <row r="17" spans="1:10" s="28" customFormat="1" ht="21.75" customHeight="1">
      <c r="A17" s="188" t="s">
        <v>1216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216</v>
      </c>
      <c r="B19" s="198"/>
      <c r="C19" s="199"/>
      <c r="D19" s="200"/>
      <c r="E19" s="200"/>
      <c r="G19" s="202" t="s">
        <v>647</v>
      </c>
      <c r="H19" s="203"/>
      <c r="I19" s="203"/>
      <c r="J19" s="203"/>
    </row>
    <row r="20" spans="1:10" s="173" customFormat="1" ht="15.75" customHeight="1" thickBot="1">
      <c r="A20" s="38" t="s">
        <v>89</v>
      </c>
      <c r="B20" s="204"/>
      <c r="C20" s="199"/>
      <c r="G20" s="204" t="s">
        <v>333</v>
      </c>
      <c r="H20" s="205">
        <v>9</v>
      </c>
      <c r="I20" s="206">
        <v>1</v>
      </c>
      <c r="J20" s="207">
        <v>1</v>
      </c>
    </row>
    <row r="21" spans="1:10" s="204" customFormat="1" ht="15" customHeight="1" thickBot="1">
      <c r="A21" s="38" t="s">
        <v>630</v>
      </c>
      <c r="C21" s="199"/>
      <c r="G21" s="204" t="s">
        <v>925</v>
      </c>
    </row>
    <row r="22" spans="1:10" s="204" customFormat="1" ht="9.75" customHeight="1" thickBot="1">
      <c r="A22" s="38" t="s">
        <v>554</v>
      </c>
      <c r="C22" s="208"/>
      <c r="D22" s="209"/>
      <c r="G22" s="204" t="s">
        <v>555</v>
      </c>
    </row>
    <row r="23" spans="1:10" s="173" customFormat="1" ht="15.75" customHeight="1" thickBot="1">
      <c r="A23" s="38" t="s">
        <v>729</v>
      </c>
      <c r="B23" s="204"/>
      <c r="C23" s="199"/>
      <c r="G23" s="204" t="s">
        <v>944</v>
      </c>
      <c r="I23" s="210">
        <v>51</v>
      </c>
    </row>
    <row r="24" spans="1:10" s="173" customFormat="1" ht="12.75" customHeight="1">
      <c r="A24" s="38" t="s">
        <v>217</v>
      </c>
      <c r="B24" s="211"/>
      <c r="C24" s="212"/>
      <c r="F24" s="213"/>
      <c r="G24" s="204" t="s">
        <v>946</v>
      </c>
    </row>
    <row r="25" spans="1:10" s="173" customFormat="1" ht="15.75" customHeight="1" thickBot="1">
      <c r="A25" s="40" t="s">
        <v>306</v>
      </c>
      <c r="B25" s="202"/>
      <c r="C25" s="212"/>
      <c r="D25" s="214"/>
      <c r="E25" s="214"/>
      <c r="G25" s="204" t="s">
        <v>233</v>
      </c>
      <c r="I25" s="213"/>
    </row>
    <row r="26" spans="1:10" s="213" customFormat="1" ht="15.75" customHeight="1" thickBot="1">
      <c r="A26" s="38" t="s">
        <v>116</v>
      </c>
      <c r="B26" s="204"/>
      <c r="C26" s="212"/>
      <c r="D26" s="215"/>
      <c r="E26" s="173"/>
      <c r="G26" s="213" t="s">
        <v>201</v>
      </c>
      <c r="H26" s="216"/>
      <c r="I26" s="217"/>
      <c r="J26" s="218"/>
    </row>
    <row r="27" spans="1:10" s="213" customFormat="1" ht="16.5" customHeight="1" thickBot="1">
      <c r="A27" s="38" t="s">
        <v>638</v>
      </c>
      <c r="B27" s="204"/>
      <c r="C27" s="212"/>
      <c r="E27" s="219" t="s">
        <v>740</v>
      </c>
      <c r="G27" s="204" t="s">
        <v>419</v>
      </c>
      <c r="I27" s="173"/>
      <c r="J27" s="173"/>
    </row>
    <row r="28" spans="1:10" s="213" customFormat="1" ht="16.5" customHeight="1" thickBot="1">
      <c r="A28" s="41"/>
      <c r="B28" s="173"/>
      <c r="C28" s="220"/>
      <c r="E28" s="221"/>
      <c r="F28" s="173"/>
      <c r="G28" s="173"/>
    </row>
    <row r="29" spans="1:10" s="28" customFormat="1" ht="35.25" customHeight="1" thickBot="1">
      <c r="A29" s="56" t="s">
        <v>406</v>
      </c>
      <c r="B29" s="2" t="s">
        <v>639</v>
      </c>
      <c r="C29" s="57"/>
      <c r="D29" s="2" t="s">
        <v>422</v>
      </c>
      <c r="E29" s="3"/>
      <c r="F29" s="2647" t="s">
        <v>362</v>
      </c>
      <c r="G29" s="2649" t="s">
        <v>363</v>
      </c>
      <c r="H29" s="2650"/>
      <c r="I29" s="2650"/>
      <c r="J29" s="2651"/>
    </row>
    <row r="30" spans="1:10" s="28" customFormat="1" ht="96.75" customHeight="1" thickBot="1">
      <c r="A30" s="58"/>
      <c r="B30" s="4" t="s">
        <v>349</v>
      </c>
      <c r="C30" s="59" t="s">
        <v>671</v>
      </c>
      <c r="D30" s="15" t="s">
        <v>796</v>
      </c>
      <c r="E30" s="60" t="s">
        <v>971</v>
      </c>
      <c r="F30" s="2648"/>
      <c r="G30" s="15" t="s">
        <v>972</v>
      </c>
      <c r="H30" s="15" t="s">
        <v>973</v>
      </c>
      <c r="I30" s="15" t="s">
        <v>974</v>
      </c>
      <c r="J30" s="15" t="s">
        <v>975</v>
      </c>
    </row>
    <row r="31" spans="1:10" s="222" customFormat="1" ht="21" customHeight="1" thickBot="1">
      <c r="A31" s="61" t="s">
        <v>976</v>
      </c>
      <c r="B31" s="62" t="s">
        <v>977</v>
      </c>
      <c r="C31" s="63" t="s">
        <v>978</v>
      </c>
      <c r="D31" s="64" t="s">
        <v>739</v>
      </c>
      <c r="E31" s="64" t="s">
        <v>740</v>
      </c>
      <c r="F31" s="64" t="s">
        <v>672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20.25" customHeight="1" thickBot="1">
      <c r="A32" s="259">
        <v>1100000</v>
      </c>
      <c r="B32" s="68" t="s">
        <v>264</v>
      </c>
      <c r="C32" s="69" t="s">
        <v>358</v>
      </c>
      <c r="D32" s="304">
        <f>D33+D42+D138</f>
        <v>0</v>
      </c>
      <c r="E32" s="304"/>
      <c r="F32" s="304">
        <f>F33+F42+F138</f>
        <v>0</v>
      </c>
      <c r="G32" s="304">
        <f>G33+G42+G131</f>
        <v>0</v>
      </c>
      <c r="H32" s="304">
        <f>H33+H42+H131</f>
        <v>0</v>
      </c>
      <c r="I32" s="304">
        <f>I33+I42+I131</f>
        <v>0</v>
      </c>
      <c r="J32" s="304">
        <f>J33+J42+J131</f>
        <v>0</v>
      </c>
    </row>
    <row r="33" spans="1:10" s="28" customFormat="1" ht="39.75" customHeight="1" thickBot="1">
      <c r="A33" s="259">
        <v>1110000</v>
      </c>
      <c r="B33" s="70" t="s">
        <v>802</v>
      </c>
      <c r="C33" s="69" t="s">
        <v>358</v>
      </c>
      <c r="D33" s="305">
        <f>D34</f>
        <v>0</v>
      </c>
      <c r="E33" s="305"/>
      <c r="F33" s="305">
        <f>F34</f>
        <v>0</v>
      </c>
      <c r="G33" s="305">
        <f>G34</f>
        <v>0</v>
      </c>
      <c r="H33" s="305">
        <f>H34</f>
        <v>0</v>
      </c>
      <c r="I33" s="305">
        <f>I34</f>
        <v>0</v>
      </c>
      <c r="J33" s="305">
        <f>J34</f>
        <v>0</v>
      </c>
    </row>
    <row r="34" spans="1:10" s="28" customFormat="1" ht="18" hidden="1" customHeight="1" thickBot="1">
      <c r="A34" s="260">
        <v>1110000</v>
      </c>
      <c r="B34" s="73" t="s">
        <v>803</v>
      </c>
      <c r="C34" s="74" t="s">
        <v>358</v>
      </c>
      <c r="D34" s="306">
        <f>SUM(D35:D41)</f>
        <v>0</v>
      </c>
      <c r="E34" s="306"/>
      <c r="F34" s="306">
        <f>SUM(F35:F41)</f>
        <v>0</v>
      </c>
      <c r="G34" s="306">
        <f>SUM(G35:G41)</f>
        <v>0</v>
      </c>
      <c r="H34" s="306">
        <f>SUM(H35:H41)</f>
        <v>0</v>
      </c>
      <c r="I34" s="306">
        <f>SUM(I35:I41)</f>
        <v>0</v>
      </c>
      <c r="J34" s="306">
        <f>SUM(J35:J41)</f>
        <v>0</v>
      </c>
    </row>
    <row r="35" spans="1:10" s="28" customFormat="1" ht="26.25" hidden="1" thickBot="1">
      <c r="A35" s="261">
        <v>1111000</v>
      </c>
      <c r="B35" s="76" t="s">
        <v>673</v>
      </c>
      <c r="C35" s="77" t="s">
        <v>804</v>
      </c>
      <c r="D35" s="349">
        <v>0</v>
      </c>
      <c r="E35" s="308"/>
      <c r="F35" s="349">
        <v>0</v>
      </c>
      <c r="G35" s="307">
        <v>0</v>
      </c>
      <c r="H35" s="307">
        <v>0</v>
      </c>
      <c r="I35" s="307">
        <v>0</v>
      </c>
      <c r="J35" s="307">
        <f>F35</f>
        <v>0</v>
      </c>
    </row>
    <row r="36" spans="1:10" s="28" customFormat="1" ht="24.75" hidden="1" customHeight="1" thickBot="1">
      <c r="A36" s="262">
        <v>1112000</v>
      </c>
      <c r="B36" s="14" t="s">
        <v>271</v>
      </c>
      <c r="C36" s="81" t="s">
        <v>805</v>
      </c>
      <c r="D36" s="310">
        <v>0</v>
      </c>
      <c r="E36" s="310"/>
      <c r="F36" s="310">
        <v>0</v>
      </c>
      <c r="G36" s="310">
        <v>0</v>
      </c>
      <c r="H36" s="310">
        <v>0</v>
      </c>
      <c r="I36" s="310">
        <v>0</v>
      </c>
      <c r="J36" s="310">
        <f>F36</f>
        <v>0</v>
      </c>
    </row>
    <row r="37" spans="1:10" s="28" customFormat="1" ht="0.75" hidden="1" customHeight="1" thickBot="1">
      <c r="A37" s="262">
        <v>1113000</v>
      </c>
      <c r="B37" s="14" t="s">
        <v>806</v>
      </c>
      <c r="C37" s="81" t="s">
        <v>807</v>
      </c>
      <c r="D37" s="310"/>
      <c r="E37" s="310"/>
      <c r="F37" s="310"/>
      <c r="G37" s="310"/>
      <c r="H37" s="310"/>
      <c r="I37" s="310"/>
      <c r="J37" s="309">
        <v>0</v>
      </c>
    </row>
    <row r="38" spans="1:10" s="28" customFormat="1" ht="40.5" hidden="1" customHeight="1">
      <c r="A38" s="262">
        <v>1114000</v>
      </c>
      <c r="B38" s="14" t="s">
        <v>398</v>
      </c>
      <c r="C38" s="81" t="s">
        <v>399</v>
      </c>
      <c r="D38" s="310"/>
      <c r="E38" s="310"/>
      <c r="F38" s="310"/>
      <c r="G38" s="310"/>
      <c r="H38" s="310"/>
      <c r="I38" s="310"/>
      <c r="J38" s="309">
        <v>0</v>
      </c>
    </row>
    <row r="39" spans="1:10" s="28" customFormat="1" ht="12.75" hidden="1" customHeight="1" thickBot="1">
      <c r="A39" s="262">
        <v>1115000</v>
      </c>
      <c r="B39" s="14" t="s">
        <v>615</v>
      </c>
      <c r="C39" s="81" t="s">
        <v>388</v>
      </c>
      <c r="D39" s="310"/>
      <c r="E39" s="310"/>
      <c r="F39" s="310"/>
      <c r="G39" s="310"/>
      <c r="H39" s="310"/>
      <c r="I39" s="310"/>
      <c r="J39" s="309">
        <v>0</v>
      </c>
    </row>
    <row r="40" spans="1:10" s="28" customFormat="1" ht="17.25" hidden="1" customHeight="1" thickBot="1">
      <c r="A40" s="262">
        <v>1116000</v>
      </c>
      <c r="B40" s="14" t="s">
        <v>1024</v>
      </c>
      <c r="C40" s="83" t="s">
        <v>389</v>
      </c>
      <c r="D40" s="310"/>
      <c r="E40" s="310"/>
      <c r="F40" s="310"/>
      <c r="G40" s="310"/>
      <c r="H40" s="310"/>
      <c r="I40" s="310"/>
      <c r="J40" s="309">
        <v>0</v>
      </c>
    </row>
    <row r="41" spans="1:10" s="28" customFormat="1" ht="17.25" hidden="1" customHeight="1" thickBot="1">
      <c r="A41" s="263">
        <v>1117000</v>
      </c>
      <c r="B41" s="85" t="s">
        <v>640</v>
      </c>
      <c r="C41" s="86" t="s">
        <v>20</v>
      </c>
      <c r="D41" s="311">
        <v>0</v>
      </c>
      <c r="E41" s="311"/>
      <c r="F41" s="311"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7" customHeight="1" thickBot="1">
      <c r="A42" s="264">
        <v>1120000</v>
      </c>
      <c r="B42" s="89" t="s">
        <v>21</v>
      </c>
      <c r="C42" s="69" t="s">
        <v>358</v>
      </c>
      <c r="D42" s="312">
        <f>D43+D55+D66+D69+D51+D64</f>
        <v>0</v>
      </c>
      <c r="E42" s="312"/>
      <c r="F42" s="312">
        <f>F43+F55+F66+F69+F51+F64</f>
        <v>0</v>
      </c>
      <c r="G42" s="312">
        <f>G43+G51+G55+G64+G66+G69</f>
        <v>0</v>
      </c>
      <c r="H42" s="312">
        <f>H43+H51+H55+H64+H66+H69</f>
        <v>0</v>
      </c>
      <c r="I42" s="312">
        <f>I43+I51+I55+I64+I66+I69</f>
        <v>0</v>
      </c>
      <c r="J42" s="309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307">
        <f>SUM(D44:D49)</f>
        <v>0</v>
      </c>
      <c r="E43" s="307"/>
      <c r="F43" s="307">
        <f>SUM(F44:F49)</f>
        <v>0</v>
      </c>
      <c r="G43" s="307">
        <f>SUM(G44:G49)</f>
        <v>0</v>
      </c>
      <c r="H43" s="307">
        <f>SUM(H44:H49)</f>
        <v>0</v>
      </c>
      <c r="I43" s="307">
        <f>SUM(I44:I49)</f>
        <v>0</v>
      </c>
      <c r="J43" s="309">
        <f>SUM(J44:J49)</f>
        <v>0</v>
      </c>
    </row>
    <row r="44" spans="1:10" s="28" customFormat="1" ht="15" customHeight="1">
      <c r="A44" s="262">
        <v>1121100</v>
      </c>
      <c r="B44" s="93" t="s">
        <v>380</v>
      </c>
      <c r="C44" s="83" t="s">
        <v>381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 ht="0.75" customHeight="1">
      <c r="A45" s="262">
        <v>1121200</v>
      </c>
      <c r="B45" s="94" t="s">
        <v>382</v>
      </c>
      <c r="C45" s="81" t="s">
        <v>383</v>
      </c>
      <c r="D45" s="82">
        <v>0</v>
      </c>
      <c r="E45" s="310"/>
      <c r="F45" s="82">
        <v>0</v>
      </c>
      <c r="G45" s="82">
        <v>0</v>
      </c>
      <c r="H45" s="82">
        <v>0</v>
      </c>
      <c r="I45" s="82">
        <v>0</v>
      </c>
      <c r="J45" s="309">
        <f>F45</f>
        <v>0</v>
      </c>
    </row>
    <row r="46" spans="1:10" s="28" customFormat="1" hidden="1">
      <c r="A46" s="262">
        <v>1121300</v>
      </c>
      <c r="B46" s="93" t="s">
        <v>769</v>
      </c>
      <c r="C46" s="83" t="s">
        <v>384</v>
      </c>
      <c r="D46" s="82">
        <v>0</v>
      </c>
      <c r="E46" s="310"/>
      <c r="F46" s="82">
        <v>0</v>
      </c>
      <c r="G46" s="82">
        <v>0</v>
      </c>
      <c r="H46" s="82">
        <v>0</v>
      </c>
      <c r="I46" s="82">
        <v>0</v>
      </c>
      <c r="J46" s="309">
        <f>F46</f>
        <v>0</v>
      </c>
    </row>
    <row r="47" spans="1:10" s="28" customFormat="1" hidden="1">
      <c r="A47" s="262">
        <v>1121400</v>
      </c>
      <c r="B47" s="93" t="s">
        <v>770</v>
      </c>
      <c r="C47" s="81" t="s">
        <v>385</v>
      </c>
      <c r="D47" s="82">
        <v>0</v>
      </c>
      <c r="E47" s="310"/>
      <c r="F47" s="82">
        <v>0</v>
      </c>
      <c r="G47" s="82">
        <v>0</v>
      </c>
      <c r="H47" s="82">
        <v>0</v>
      </c>
      <c r="I47" s="82">
        <v>0</v>
      </c>
      <c r="J47" s="309">
        <f>F47</f>
        <v>0</v>
      </c>
    </row>
    <row r="48" spans="1:10" s="28" customFormat="1" hidden="1">
      <c r="A48" s="262">
        <v>1121500</v>
      </c>
      <c r="B48" s="93" t="s">
        <v>69</v>
      </c>
      <c r="C48" s="83" t="s">
        <v>386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t="12.75" hidden="1" customHeight="1">
      <c r="A49" s="262">
        <v>1121600</v>
      </c>
      <c r="B49" s="93" t="s">
        <v>70</v>
      </c>
      <c r="C49" s="81" t="s">
        <v>387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3.5" hidden="1" thickBot="1">
      <c r="A50" s="265">
        <v>1121700</v>
      </c>
      <c r="B50" s="96" t="s">
        <v>71</v>
      </c>
      <c r="C50" s="86" t="s">
        <v>766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9.25" hidden="1" customHeight="1">
      <c r="A51" s="260">
        <v>1122000</v>
      </c>
      <c r="B51" s="97" t="s">
        <v>767</v>
      </c>
      <c r="C51" s="74" t="s">
        <v>358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72</v>
      </c>
      <c r="C52" s="99" t="s">
        <v>768</v>
      </c>
      <c r="D52" s="310">
        <v>0</v>
      </c>
      <c r="E52" s="310"/>
      <c r="F52" s="310"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487</v>
      </c>
      <c r="C53" s="83" t="s">
        <v>1021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148</v>
      </c>
      <c r="C54" s="100" t="s">
        <v>1022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 hidden="1">
      <c r="A55" s="260">
        <v>1123000</v>
      </c>
      <c r="B55" s="97" t="s">
        <v>56</v>
      </c>
      <c r="C55" s="74" t="s">
        <v>358</v>
      </c>
      <c r="D55" s="308">
        <f>SUM(D56:D63)</f>
        <v>0</v>
      </c>
      <c r="E55" s="308"/>
      <c r="F55" s="308">
        <f>SUM(F56:F63)</f>
        <v>0</v>
      </c>
      <c r="G55" s="308">
        <f>SUM(G56:G63)</f>
        <v>0</v>
      </c>
      <c r="H55" s="308">
        <f>SUM(H56:H63)</f>
        <v>0</v>
      </c>
      <c r="I55" s="308">
        <f>SUM(I56:I63)</f>
        <v>0</v>
      </c>
      <c r="J55" s="309">
        <f>F55</f>
        <v>0</v>
      </c>
    </row>
    <row r="56" spans="1:10" s="28" customFormat="1" hidden="1">
      <c r="A56" s="266">
        <v>1123100</v>
      </c>
      <c r="B56" s="93" t="s">
        <v>149</v>
      </c>
      <c r="C56" s="99" t="s">
        <v>365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 hidden="1">
      <c r="A57" s="266">
        <v>1123200</v>
      </c>
      <c r="B57" s="93" t="s">
        <v>150</v>
      </c>
      <c r="C57" s="83" t="s">
        <v>366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151</v>
      </c>
      <c r="C58" s="83" t="s">
        <v>367</v>
      </c>
      <c r="D58" s="342"/>
      <c r="E58" s="310"/>
      <c r="F58" s="342"/>
      <c r="G58" s="342"/>
      <c r="H58" s="342"/>
      <c r="I58" s="342"/>
      <c r="J58" s="309"/>
    </row>
    <row r="59" spans="1:10" s="28" customFormat="1" ht="14.25" hidden="1" customHeight="1">
      <c r="A59" s="266">
        <v>1123400</v>
      </c>
      <c r="B59" s="93" t="s">
        <v>556</v>
      </c>
      <c r="C59" s="83" t="s">
        <v>368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0">F59</f>
        <v>0</v>
      </c>
    </row>
    <row r="60" spans="1:10" s="28" customFormat="1" hidden="1">
      <c r="A60" s="266">
        <v>1123500</v>
      </c>
      <c r="B60" s="101" t="s">
        <v>557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0"/>
        <v>0</v>
      </c>
    </row>
    <row r="61" spans="1:10" s="28" customFormat="1" ht="16.5" hidden="1" customHeight="1">
      <c r="A61" s="266">
        <v>1123600</v>
      </c>
      <c r="B61" s="93" t="s">
        <v>186</v>
      </c>
      <c r="C61" s="81" t="s">
        <v>369</v>
      </c>
      <c r="D61" s="342"/>
      <c r="E61" s="310"/>
      <c r="F61" s="342"/>
      <c r="G61" s="342"/>
      <c r="H61" s="342"/>
      <c r="I61" s="342"/>
      <c r="J61" s="309">
        <f t="shared" si="0"/>
        <v>0</v>
      </c>
    </row>
    <row r="62" spans="1:10" s="28" customFormat="1" hidden="1">
      <c r="A62" s="266">
        <v>1123700</v>
      </c>
      <c r="B62" s="93" t="s">
        <v>187</v>
      </c>
      <c r="C62" s="83" t="s">
        <v>370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0"/>
        <v>0</v>
      </c>
    </row>
    <row r="63" spans="1:10" s="28" customFormat="1" ht="13.5" hidden="1" thickBot="1">
      <c r="A63" s="264">
        <v>1123800</v>
      </c>
      <c r="B63" s="96" t="s">
        <v>188</v>
      </c>
      <c r="C63" s="100" t="s">
        <v>371</v>
      </c>
      <c r="D63" s="87">
        <v>0</v>
      </c>
      <c r="E63" s="311"/>
      <c r="F63" s="87">
        <v>0</v>
      </c>
      <c r="G63" s="87">
        <v>0</v>
      </c>
      <c r="H63" s="87">
        <v>0</v>
      </c>
      <c r="I63" s="87">
        <v>0</v>
      </c>
      <c r="J63" s="309">
        <f t="shared" si="0"/>
        <v>0</v>
      </c>
    </row>
    <row r="64" spans="1:10" s="28" customFormat="1" ht="28.5">
      <c r="A64" s="260">
        <v>1124000</v>
      </c>
      <c r="B64" s="97" t="s">
        <v>213</v>
      </c>
      <c r="C64" s="74" t="s">
        <v>358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0"/>
        <v>0</v>
      </c>
    </row>
    <row r="65" spans="1:10" s="28" customFormat="1" ht="13.5" thickBot="1">
      <c r="A65" s="264">
        <v>1124100</v>
      </c>
      <c r="B65" s="96" t="s">
        <v>189</v>
      </c>
      <c r="C65" s="86" t="s">
        <v>214</v>
      </c>
      <c r="D65" s="311">
        <v>0</v>
      </c>
      <c r="E65" s="311"/>
      <c r="F65" s="311">
        <v>0</v>
      </c>
      <c r="G65" s="311">
        <v>0</v>
      </c>
      <c r="H65" s="311">
        <v>0</v>
      </c>
      <c r="I65" s="311">
        <v>0</v>
      </c>
      <c r="J65" s="309">
        <f t="shared" si="0"/>
        <v>0</v>
      </c>
    </row>
    <row r="66" spans="1:10" s="28" customFormat="1" ht="28.5">
      <c r="A66" s="260">
        <v>1125000</v>
      </c>
      <c r="B66" s="97" t="s">
        <v>918</v>
      </c>
      <c r="C66" s="74" t="s">
        <v>358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>
      <c r="A67" s="266">
        <v>1125100</v>
      </c>
      <c r="B67" s="93" t="s">
        <v>190</v>
      </c>
      <c r="C67" s="99" t="s">
        <v>919</v>
      </c>
      <c r="D67" s="310">
        <v>0</v>
      </c>
      <c r="E67" s="310"/>
      <c r="F67" s="310">
        <f>D67+E67</f>
        <v>0</v>
      </c>
      <c r="G67" s="310">
        <v>0</v>
      </c>
      <c r="H67" s="310">
        <v>0</v>
      </c>
      <c r="I67" s="310">
        <v>0</v>
      </c>
      <c r="J67" s="309">
        <f t="shared" ref="J67:J73" si="1">F67</f>
        <v>0</v>
      </c>
    </row>
    <row r="68" spans="1:10" s="28" customFormat="1" ht="26.25" thickBot="1">
      <c r="A68" s="264">
        <v>1125200</v>
      </c>
      <c r="B68" s="96" t="s">
        <v>703</v>
      </c>
      <c r="C68" s="100" t="s">
        <v>1031</v>
      </c>
      <c r="D68" s="311">
        <v>0</v>
      </c>
      <c r="E68" s="311"/>
      <c r="F68" s="311">
        <v>0</v>
      </c>
      <c r="G68" s="311">
        <v>0</v>
      </c>
      <c r="H68" s="311">
        <v>0</v>
      </c>
      <c r="I68" s="311">
        <v>0</v>
      </c>
      <c r="J68" s="309">
        <f t="shared" si="1"/>
        <v>0</v>
      </c>
    </row>
    <row r="69" spans="1:10" s="28" customFormat="1" ht="14.25">
      <c r="A69" s="260">
        <v>1126000</v>
      </c>
      <c r="B69" s="97" t="s">
        <v>1032</v>
      </c>
      <c r="C69" s="74" t="s">
        <v>358</v>
      </c>
      <c r="D69" s="308">
        <f>SUM(D70:D77)</f>
        <v>0</v>
      </c>
      <c r="E69" s="308"/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1"/>
        <v>0</v>
      </c>
    </row>
    <row r="70" spans="1:10" s="28" customFormat="1">
      <c r="A70" s="260">
        <v>1126100</v>
      </c>
      <c r="B70" s="93" t="s">
        <v>983</v>
      </c>
      <c r="C70" s="77" t="s">
        <v>1033</v>
      </c>
      <c r="D70" s="82">
        <v>0</v>
      </c>
      <c r="E70" s="310"/>
      <c r="F70" s="310">
        <f>D70+E70</f>
        <v>0</v>
      </c>
      <c r="G70" s="82">
        <v>0</v>
      </c>
      <c r="H70" s="82">
        <v>0</v>
      </c>
      <c r="I70" s="82">
        <v>0</v>
      </c>
      <c r="J70" s="309">
        <f t="shared" si="1"/>
        <v>0</v>
      </c>
    </row>
    <row r="71" spans="1:10" s="28" customFormat="1">
      <c r="A71" s="260">
        <v>1126200</v>
      </c>
      <c r="B71" s="93" t="s">
        <v>984</v>
      </c>
      <c r="C71" s="83" t="s">
        <v>1034</v>
      </c>
      <c r="D71" s="342"/>
      <c r="E71" s="310"/>
      <c r="F71" s="310">
        <f t="shared" ref="F71:F77" si="2">D71+E71</f>
        <v>0</v>
      </c>
      <c r="G71" s="342"/>
      <c r="H71" s="342"/>
      <c r="I71" s="342"/>
      <c r="J71" s="309">
        <f t="shared" si="1"/>
        <v>0</v>
      </c>
    </row>
    <row r="72" spans="1:10" s="28" customFormat="1">
      <c r="A72" s="260">
        <v>1126300</v>
      </c>
      <c r="B72" s="93" t="s">
        <v>390</v>
      </c>
      <c r="C72" s="83" t="s">
        <v>391</v>
      </c>
      <c r="D72" s="342"/>
      <c r="E72" s="310"/>
      <c r="F72" s="310">
        <f t="shared" si="2"/>
        <v>0</v>
      </c>
      <c r="G72" s="342"/>
      <c r="H72" s="342"/>
      <c r="I72" s="342"/>
      <c r="J72" s="309">
        <f t="shared" si="1"/>
        <v>0</v>
      </c>
    </row>
    <row r="73" spans="1:10" s="28" customFormat="1">
      <c r="A73" s="262">
        <v>1126400</v>
      </c>
      <c r="B73" s="103" t="s">
        <v>985</v>
      </c>
      <c r="C73" s="81" t="s">
        <v>392</v>
      </c>
      <c r="D73" s="82">
        <v>0</v>
      </c>
      <c r="E73" s="310"/>
      <c r="F73" s="310">
        <f t="shared" si="2"/>
        <v>0</v>
      </c>
      <c r="G73" s="82">
        <v>0</v>
      </c>
      <c r="H73" s="82">
        <v>0</v>
      </c>
      <c r="I73" s="82">
        <v>0</v>
      </c>
      <c r="J73" s="309">
        <f t="shared" si="1"/>
        <v>0</v>
      </c>
    </row>
    <row r="74" spans="1:10" s="28" customFormat="1" ht="25.5">
      <c r="A74" s="263">
        <v>1126500</v>
      </c>
      <c r="B74" s="104" t="s">
        <v>943</v>
      </c>
      <c r="C74" s="83" t="s">
        <v>393</v>
      </c>
      <c r="D74" s="342"/>
      <c r="E74" s="310"/>
      <c r="F74" s="310">
        <f t="shared" si="2"/>
        <v>0</v>
      </c>
      <c r="G74" s="342"/>
      <c r="H74" s="342"/>
      <c r="I74" s="342"/>
      <c r="J74" s="309">
        <v>0</v>
      </c>
    </row>
    <row r="75" spans="1:10" s="28" customFormat="1">
      <c r="A75" s="262">
        <v>1126600</v>
      </c>
      <c r="B75" s="103" t="s">
        <v>229</v>
      </c>
      <c r="C75" s="81" t="s">
        <v>394</v>
      </c>
      <c r="D75" s="342">
        <v>0</v>
      </c>
      <c r="E75" s="310"/>
      <c r="F75" s="310">
        <f t="shared" si="2"/>
        <v>0</v>
      </c>
      <c r="G75" s="342">
        <v>0</v>
      </c>
      <c r="H75" s="342">
        <v>0</v>
      </c>
      <c r="I75" s="342">
        <v>0</v>
      </c>
      <c r="J75" s="309">
        <f>F75</f>
        <v>0</v>
      </c>
    </row>
    <row r="76" spans="1:10" s="28" customFormat="1">
      <c r="A76" s="262">
        <v>1126700</v>
      </c>
      <c r="B76" s="103" t="s">
        <v>230</v>
      </c>
      <c r="C76" s="83" t="s">
        <v>395</v>
      </c>
      <c r="D76" s="82">
        <v>0</v>
      </c>
      <c r="E76" s="310"/>
      <c r="F76" s="310">
        <f t="shared" si="2"/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13.5" thickBot="1">
      <c r="A77" s="265">
        <v>1126800</v>
      </c>
      <c r="B77" s="105" t="s">
        <v>480</v>
      </c>
      <c r="C77" s="86" t="s">
        <v>396</v>
      </c>
      <c r="D77" s="311">
        <v>0</v>
      </c>
      <c r="E77" s="311"/>
      <c r="F77" s="310">
        <f t="shared" si="2"/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customHeight="1">
      <c r="A78" s="267">
        <v>1130000</v>
      </c>
      <c r="B78" s="107" t="s">
        <v>294</v>
      </c>
      <c r="C78" s="74" t="s">
        <v>358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t="0.75" hidden="1" customHeight="1">
      <c r="A79" s="267">
        <v>1130100</v>
      </c>
      <c r="B79" s="103" t="s">
        <v>481</v>
      </c>
      <c r="C79" s="99" t="s">
        <v>295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idden="1">
      <c r="A80" s="267">
        <v>1130200</v>
      </c>
      <c r="B80" s="103" t="s">
        <v>482</v>
      </c>
      <c r="C80" s="83" t="s">
        <v>296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t="14.25" hidden="1" customHeight="1">
      <c r="A81" s="267">
        <v>1130300</v>
      </c>
      <c r="B81" s="103" t="s">
        <v>483</v>
      </c>
      <c r="C81" s="83" t="s">
        <v>297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idden="1">
      <c r="A82" s="267">
        <v>1130400</v>
      </c>
      <c r="B82" s="108" t="s">
        <v>484</v>
      </c>
      <c r="C82" s="109" t="s">
        <v>298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0.75" hidden="1" customHeight="1">
      <c r="A83" s="262">
        <v>1131000</v>
      </c>
      <c r="B83" s="110" t="s">
        <v>299</v>
      </c>
      <c r="C83" s="111" t="s">
        <v>358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0.75" hidden="1" customHeight="1">
      <c r="A84" s="262">
        <v>1131100</v>
      </c>
      <c r="B84" s="103" t="s">
        <v>588</v>
      </c>
      <c r="C84" s="77" t="s">
        <v>300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idden="1">
      <c r="A85" s="262">
        <v>1131200</v>
      </c>
      <c r="B85" s="103" t="s">
        <v>589</v>
      </c>
      <c r="C85" s="83" t="s">
        <v>301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590</v>
      </c>
      <c r="C86" s="86" t="s">
        <v>302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4.25" hidden="1">
      <c r="A87" s="268">
        <v>1140000</v>
      </c>
      <c r="B87" s="107" t="s">
        <v>303</v>
      </c>
      <c r="C87" s="74" t="s">
        <v>358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5.5" hidden="1">
      <c r="A88" s="268">
        <v>1141000</v>
      </c>
      <c r="B88" s="103" t="s">
        <v>304</v>
      </c>
      <c r="C88" s="99" t="s">
        <v>1003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5.5" hidden="1">
      <c r="A89" s="268">
        <v>1142000</v>
      </c>
      <c r="B89" s="103" t="s">
        <v>42</v>
      </c>
      <c r="C89" s="83" t="s">
        <v>43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6.25" hidden="1" customHeight="1">
      <c r="A90" s="268">
        <v>1143000</v>
      </c>
      <c r="B90" s="103" t="s">
        <v>44</v>
      </c>
      <c r="C90" s="83" t="s">
        <v>45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9.25" hidden="1" customHeight="1">
      <c r="A91" s="264">
        <v>1144000</v>
      </c>
      <c r="B91" s="105" t="s">
        <v>46</v>
      </c>
      <c r="C91" s="86" t="s">
        <v>439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6.5" hidden="1" customHeight="1">
      <c r="A92" s="269">
        <v>1150000</v>
      </c>
      <c r="B92" s="224" t="s">
        <v>730</v>
      </c>
      <c r="C92" s="74" t="s">
        <v>358</v>
      </c>
      <c r="D92" s="308">
        <v>0</v>
      </c>
      <c r="E92" s="308"/>
      <c r="F92" s="308">
        <v>0</v>
      </c>
      <c r="G92" s="308">
        <v>0</v>
      </c>
      <c r="H92" s="308">
        <v>0</v>
      </c>
      <c r="I92" s="308">
        <v>0</v>
      </c>
      <c r="J92" s="309">
        <v>0</v>
      </c>
    </row>
    <row r="93" spans="1:10" s="28" customFormat="1" ht="31.5" hidden="1" customHeight="1">
      <c r="A93" s="270">
        <v>1151000</v>
      </c>
      <c r="B93" s="226" t="s">
        <v>681</v>
      </c>
      <c r="C93" s="74" t="s">
        <v>358</v>
      </c>
      <c r="D93" s="313">
        <v>0</v>
      </c>
      <c r="E93" s="313"/>
      <c r="F93" s="313">
        <v>0</v>
      </c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31.5" hidden="1" customHeight="1">
      <c r="A94" s="270">
        <v>1151100</v>
      </c>
      <c r="B94" s="227" t="s">
        <v>265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31.5" hidden="1" customHeight="1">
      <c r="A95" s="270">
        <v>1151200</v>
      </c>
      <c r="B95" s="227" t="s">
        <v>637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31.5" hidden="1" customHeight="1">
      <c r="A96" s="270">
        <v>1152000</v>
      </c>
      <c r="B96" s="229" t="s">
        <v>518</v>
      </c>
      <c r="C96" s="230" t="s">
        <v>358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31.5" hidden="1" customHeight="1">
      <c r="A97" s="270">
        <v>1152100</v>
      </c>
      <c r="B97" s="231" t="s">
        <v>541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31.5" hidden="1" customHeight="1">
      <c r="A98" s="271">
        <v>1152200</v>
      </c>
      <c r="B98" s="233" t="s">
        <v>759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31.5" hidden="1" customHeight="1">
      <c r="A99" s="269">
        <v>1153000</v>
      </c>
      <c r="B99" s="235" t="s">
        <v>760</v>
      </c>
      <c r="C99" s="236" t="s">
        <v>358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31.5" hidden="1" customHeight="1">
      <c r="A100" s="270">
        <v>1153100</v>
      </c>
      <c r="B100" s="231" t="s">
        <v>761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t="31.5" hidden="1" customHeight="1">
      <c r="A101" s="270">
        <v>1153200</v>
      </c>
      <c r="B101" s="231" t="s">
        <v>101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1.5" hidden="1" customHeight="1">
      <c r="A102" s="270">
        <v>1153300</v>
      </c>
      <c r="B102" s="231" t="s">
        <v>501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1.5" hidden="1" customHeight="1">
      <c r="A103" s="270">
        <v>1153400</v>
      </c>
      <c r="B103" s="231" t="s">
        <v>502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t="31.5" hidden="1" customHeight="1">
      <c r="A104" s="270">
        <v>1153500</v>
      </c>
      <c r="B104" s="237" t="s">
        <v>503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1.5" hidden="1" customHeight="1">
      <c r="A105" s="270">
        <v>1153700</v>
      </c>
      <c r="B105" s="237" t="s">
        <v>504</v>
      </c>
      <c r="C105" s="228">
        <v>463700</v>
      </c>
      <c r="D105" s="315"/>
      <c r="E105" s="315"/>
      <c r="F105" s="315"/>
      <c r="G105" s="315"/>
      <c r="H105" s="315"/>
      <c r="I105" s="315"/>
      <c r="J105" s="309">
        <v>0</v>
      </c>
    </row>
    <row r="106" spans="1:10" s="28" customFormat="1" ht="31.5" hidden="1" customHeight="1">
      <c r="A106" s="270">
        <v>1153800</v>
      </c>
      <c r="B106" s="237" t="s">
        <v>995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t="31.5" hidden="1" customHeight="1">
      <c r="A107" s="270">
        <v>1153900</v>
      </c>
      <c r="B107" s="237" t="s">
        <v>996</v>
      </c>
      <c r="C107" s="228">
        <v>463900</v>
      </c>
      <c r="D107" s="315"/>
      <c r="E107" s="315"/>
      <c r="F107" s="315"/>
      <c r="G107" s="315"/>
      <c r="H107" s="315"/>
      <c r="I107" s="315"/>
      <c r="J107" s="309">
        <v>0</v>
      </c>
    </row>
    <row r="108" spans="1:10" s="28" customFormat="1" ht="31.5" hidden="1" customHeight="1">
      <c r="A108" s="270">
        <v>1154000</v>
      </c>
      <c r="B108" s="238" t="s">
        <v>997</v>
      </c>
      <c r="C108" s="230" t="s">
        <v>358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31.5" hidden="1" customHeight="1">
      <c r="A109" s="270">
        <v>1154100</v>
      </c>
      <c r="B109" s="237" t="s">
        <v>210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t="31.5" hidden="1" customHeight="1">
      <c r="A110" s="270">
        <v>1154200</v>
      </c>
      <c r="B110" s="237" t="s">
        <v>211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t="31.5" hidden="1" customHeight="1">
      <c r="A111" s="270">
        <v>1154300</v>
      </c>
      <c r="B111" s="237" t="s">
        <v>212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1.5" hidden="1" customHeight="1">
      <c r="A112" s="270">
        <v>1154500</v>
      </c>
      <c r="B112" s="237" t="s">
        <v>67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1.5" hidden="1" customHeight="1">
      <c r="A113" s="270">
        <v>1154600</v>
      </c>
      <c r="B113" s="237" t="s">
        <v>68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31.5" hidden="1" customHeight="1">
      <c r="A114" s="271">
        <v>1154700</v>
      </c>
      <c r="B114" s="239" t="s">
        <v>78</v>
      </c>
      <c r="C114" s="86" t="s">
        <v>79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5.5" hidden="1" customHeight="1">
      <c r="A115" s="272">
        <v>1160000</v>
      </c>
      <c r="B115" s="120" t="s">
        <v>80</v>
      </c>
      <c r="C115" s="74" t="s">
        <v>358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t="26.25" hidden="1" customHeight="1">
      <c r="A116" s="266">
        <v>1161000</v>
      </c>
      <c r="B116" s="122" t="s">
        <v>81</v>
      </c>
      <c r="C116" s="123" t="s">
        <v>358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6.25" hidden="1" customHeight="1">
      <c r="A117" s="266">
        <v>1161100</v>
      </c>
      <c r="B117" s="14" t="s">
        <v>400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6.25" hidden="1" customHeight="1">
      <c r="A118" s="266">
        <v>1161200</v>
      </c>
      <c r="B118" s="116" t="s">
        <v>707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26.25" hidden="1" customHeight="1">
      <c r="A119" s="266">
        <v>1162000</v>
      </c>
      <c r="B119" s="122" t="s">
        <v>1125</v>
      </c>
      <c r="C119" s="123" t="s">
        <v>358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6.25" hidden="1" customHeight="1">
      <c r="A120" s="266">
        <v>1162100</v>
      </c>
      <c r="B120" s="116" t="s">
        <v>1126</v>
      </c>
      <c r="C120" s="83" t="s">
        <v>130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t="26.25" hidden="1" customHeight="1">
      <c r="A121" s="266">
        <v>1162200</v>
      </c>
      <c r="B121" s="116" t="s">
        <v>131</v>
      </c>
      <c r="C121" s="83" t="s">
        <v>24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6.25" hidden="1" customHeight="1">
      <c r="A122" s="266">
        <v>1162300</v>
      </c>
      <c r="B122" s="116" t="s">
        <v>25</v>
      </c>
      <c r="C122" s="83" t="s">
        <v>26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t="26.25" hidden="1" customHeight="1">
      <c r="A123" s="266">
        <v>1162400</v>
      </c>
      <c r="B123" s="116" t="s">
        <v>831</v>
      </c>
      <c r="C123" s="83" t="s">
        <v>832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6.25" hidden="1" customHeight="1">
      <c r="A124" s="266">
        <v>1162500</v>
      </c>
      <c r="B124" s="116" t="s">
        <v>833</v>
      </c>
      <c r="C124" s="83" t="s">
        <v>834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t="26.25" hidden="1" customHeight="1">
      <c r="A125" s="266">
        <v>1162600</v>
      </c>
      <c r="B125" s="116" t="s">
        <v>510</v>
      </c>
      <c r="C125" s="83" t="s">
        <v>511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6.25" hidden="1" customHeight="1">
      <c r="A126" s="266">
        <v>1162700</v>
      </c>
      <c r="B126" s="14" t="s">
        <v>512</v>
      </c>
      <c r="C126" s="83" t="s">
        <v>513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t="26.25" hidden="1" customHeight="1">
      <c r="A127" s="266">
        <v>1162800</v>
      </c>
      <c r="B127" s="116" t="s">
        <v>871</v>
      </c>
      <c r="C127" s="83" t="s">
        <v>872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t="26.25" hidden="1" customHeight="1">
      <c r="A128" s="273">
        <v>1162900</v>
      </c>
      <c r="B128" s="116" t="s">
        <v>873</v>
      </c>
      <c r="C128" s="83" t="s">
        <v>874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t="26.25" hidden="1" customHeight="1">
      <c r="A129" s="273">
        <v>1163000</v>
      </c>
      <c r="B129" s="122" t="s">
        <v>58</v>
      </c>
      <c r="C129" s="111" t="s">
        <v>358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26.25" hidden="1" customHeight="1">
      <c r="A130" s="274">
        <v>1163100</v>
      </c>
      <c r="B130" s="105" t="s">
        <v>798</v>
      </c>
      <c r="C130" s="86" t="s">
        <v>799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t="0.75" customHeight="1">
      <c r="A131" s="275">
        <v>1170000</v>
      </c>
      <c r="B131" s="126" t="s">
        <v>875</v>
      </c>
      <c r="C131" s="74" t="s">
        <v>358</v>
      </c>
      <c r="D131" s="326">
        <f>D135</f>
        <v>0</v>
      </c>
      <c r="E131" s="326"/>
      <c r="F131" s="326">
        <f>F135</f>
        <v>0</v>
      </c>
      <c r="G131" s="326">
        <f>G135</f>
        <v>0</v>
      </c>
      <c r="H131" s="326">
        <f>H135</f>
        <v>0</v>
      </c>
      <c r="I131" s="326">
        <f>I135</f>
        <v>0</v>
      </c>
      <c r="J131" s="309">
        <f>J135</f>
        <v>0</v>
      </c>
    </row>
    <row r="132" spans="1:10" s="28" customFormat="1" ht="25.5" hidden="1">
      <c r="A132" s="273">
        <v>1171000</v>
      </c>
      <c r="B132" s="129" t="s">
        <v>215</v>
      </c>
      <c r="C132" s="74" t="s">
        <v>358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1.5" hidden="1" customHeight="1">
      <c r="A133" s="273">
        <v>1171100</v>
      </c>
      <c r="B133" s="14" t="s">
        <v>478</v>
      </c>
      <c r="C133" s="99" t="s">
        <v>479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5.5" hidden="1">
      <c r="A134" s="273">
        <v>1171200</v>
      </c>
      <c r="B134" s="116" t="s">
        <v>351</v>
      </c>
      <c r="C134" s="131" t="s">
        <v>352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38.25" hidden="1">
      <c r="A135" s="266">
        <v>1172000</v>
      </c>
      <c r="B135" s="132" t="s">
        <v>1017</v>
      </c>
      <c r="C135" s="111" t="s">
        <v>358</v>
      </c>
      <c r="D135" s="326">
        <f>D137+D138</f>
        <v>0</v>
      </c>
      <c r="E135" s="326"/>
      <c r="F135" s="326">
        <f>F137+F138</f>
        <v>0</v>
      </c>
      <c r="G135" s="326">
        <f>G137+G138</f>
        <v>0</v>
      </c>
      <c r="H135" s="326">
        <f>H137+H138</f>
        <v>0</v>
      </c>
      <c r="I135" s="326">
        <f>I137+I138</f>
        <v>0</v>
      </c>
      <c r="J135" s="309">
        <f>F135</f>
        <v>0</v>
      </c>
    </row>
    <row r="136" spans="1:10" s="28" customFormat="1" hidden="1">
      <c r="A136" s="266">
        <v>1172100</v>
      </c>
      <c r="B136" s="103" t="s">
        <v>1102</v>
      </c>
      <c r="C136" s="99" t="s">
        <v>1018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1103</v>
      </c>
      <c r="C137" s="133">
        <v>482200</v>
      </c>
      <c r="D137" s="317">
        <v>0</v>
      </c>
      <c r="E137" s="310"/>
      <c r="F137" s="317">
        <v>0</v>
      </c>
      <c r="G137" s="317">
        <v>0</v>
      </c>
      <c r="H137" s="317">
        <v>0</v>
      </c>
      <c r="I137" s="317">
        <v>0</v>
      </c>
      <c r="J137" s="309">
        <f>F137</f>
        <v>0</v>
      </c>
    </row>
    <row r="138" spans="1:10" s="28" customFormat="1" ht="12" customHeight="1">
      <c r="A138" s="266">
        <v>1172300</v>
      </c>
      <c r="B138" s="116" t="s">
        <v>1019</v>
      </c>
      <c r="C138" s="83" t="s">
        <v>1020</v>
      </c>
      <c r="D138" s="117">
        <v>0</v>
      </c>
      <c r="E138" s="310"/>
      <c r="F138" s="117">
        <v>0</v>
      </c>
      <c r="G138" s="117">
        <v>0</v>
      </c>
      <c r="H138" s="117">
        <v>0</v>
      </c>
      <c r="I138" s="117">
        <v>0</v>
      </c>
      <c r="J138" s="309">
        <f>F138</f>
        <v>0</v>
      </c>
    </row>
    <row r="139" spans="1:10" s="28" customFormat="1" ht="0.75" hidden="1" customHeight="1">
      <c r="A139" s="266">
        <v>1172400</v>
      </c>
      <c r="B139" s="134" t="s">
        <v>124</v>
      </c>
      <c r="C139" s="83" t="s">
        <v>125</v>
      </c>
      <c r="D139" s="327"/>
      <c r="E139" s="310"/>
      <c r="F139" s="327"/>
      <c r="G139" s="327"/>
      <c r="H139" s="327"/>
      <c r="I139" s="327"/>
      <c r="J139" s="309">
        <v>0</v>
      </c>
    </row>
    <row r="140" spans="1:10" s="28" customFormat="1" ht="27" hidden="1" customHeight="1">
      <c r="A140" s="266">
        <v>1173000</v>
      </c>
      <c r="B140" s="132" t="s">
        <v>126</v>
      </c>
      <c r="C140" s="111" t="s">
        <v>358</v>
      </c>
      <c r="D140" s="327">
        <v>0</v>
      </c>
      <c r="E140" s="327"/>
      <c r="F140" s="327">
        <v>0</v>
      </c>
      <c r="G140" s="327">
        <v>0</v>
      </c>
      <c r="H140" s="327">
        <v>0</v>
      </c>
      <c r="I140" s="327">
        <v>0</v>
      </c>
      <c r="J140" s="309">
        <v>0</v>
      </c>
    </row>
    <row r="141" spans="1:10" s="28" customFormat="1" ht="24.75" hidden="1" customHeight="1">
      <c r="A141" s="273">
        <v>1173100</v>
      </c>
      <c r="B141" s="135" t="s">
        <v>127</v>
      </c>
      <c r="C141" s="83" t="s">
        <v>1088</v>
      </c>
      <c r="D141" s="327"/>
      <c r="E141" s="310"/>
      <c r="F141" s="327"/>
      <c r="G141" s="327"/>
      <c r="H141" s="327"/>
      <c r="I141" s="327"/>
      <c r="J141" s="309">
        <v>0</v>
      </c>
    </row>
    <row r="142" spans="1:10" s="28" customFormat="1" ht="42" hidden="1" customHeight="1">
      <c r="A142" s="273">
        <v>1174000</v>
      </c>
      <c r="B142" s="132" t="s">
        <v>1089</v>
      </c>
      <c r="C142" s="111" t="s">
        <v>358</v>
      </c>
      <c r="D142" s="327">
        <v>0</v>
      </c>
      <c r="E142" s="327"/>
      <c r="F142" s="327">
        <v>0</v>
      </c>
      <c r="G142" s="327">
        <v>0</v>
      </c>
      <c r="H142" s="327">
        <v>0</v>
      </c>
      <c r="I142" s="327">
        <v>0</v>
      </c>
      <c r="J142" s="309">
        <v>0</v>
      </c>
    </row>
    <row r="143" spans="1:10" s="28" customFormat="1" ht="29.25" hidden="1" customHeight="1">
      <c r="A143" s="273">
        <v>1174100</v>
      </c>
      <c r="B143" s="135" t="s">
        <v>1104</v>
      </c>
      <c r="C143" s="83" t="s">
        <v>1090</v>
      </c>
      <c r="D143" s="327"/>
      <c r="E143" s="327"/>
      <c r="F143" s="327"/>
      <c r="G143" s="327"/>
      <c r="H143" s="327"/>
      <c r="I143" s="327"/>
      <c r="J143" s="309">
        <v>0</v>
      </c>
    </row>
    <row r="144" spans="1:10" s="28" customFormat="1" ht="27.75" hidden="1" customHeight="1">
      <c r="A144" s="273">
        <v>1174200</v>
      </c>
      <c r="B144" s="134" t="s">
        <v>446</v>
      </c>
      <c r="C144" s="83" t="s">
        <v>447</v>
      </c>
      <c r="D144" s="327"/>
      <c r="E144" s="327"/>
      <c r="F144" s="327"/>
      <c r="G144" s="327"/>
      <c r="H144" s="327"/>
      <c r="I144" s="327"/>
      <c r="J144" s="309">
        <v>0</v>
      </c>
    </row>
    <row r="145" spans="1:10" s="28" customFormat="1" ht="42" hidden="1" customHeight="1">
      <c r="A145" s="273">
        <v>1175000</v>
      </c>
      <c r="B145" s="132" t="s">
        <v>558</v>
      </c>
      <c r="C145" s="111" t="s">
        <v>358</v>
      </c>
      <c r="D145" s="327">
        <v>0</v>
      </c>
      <c r="E145" s="327"/>
      <c r="F145" s="327">
        <v>0</v>
      </c>
      <c r="G145" s="327">
        <v>0</v>
      </c>
      <c r="H145" s="327">
        <v>0</v>
      </c>
      <c r="I145" s="327">
        <v>0</v>
      </c>
      <c r="J145" s="309">
        <v>0</v>
      </c>
    </row>
    <row r="146" spans="1:10" s="28" customFormat="1" ht="42" hidden="1" customHeight="1">
      <c r="A146" s="273">
        <v>1175100</v>
      </c>
      <c r="B146" s="134" t="s">
        <v>226</v>
      </c>
      <c r="C146" s="83" t="s">
        <v>227</v>
      </c>
      <c r="D146" s="327"/>
      <c r="E146" s="327"/>
      <c r="F146" s="327"/>
      <c r="G146" s="327"/>
      <c r="H146" s="327"/>
      <c r="I146" s="327"/>
      <c r="J146" s="309">
        <v>0</v>
      </c>
    </row>
    <row r="147" spans="1:10" s="28" customFormat="1" ht="21" hidden="1" customHeight="1">
      <c r="A147" s="273">
        <v>1176000</v>
      </c>
      <c r="B147" s="132" t="s">
        <v>228</v>
      </c>
      <c r="C147" s="111" t="s">
        <v>358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09">
        <v>0</v>
      </c>
    </row>
    <row r="148" spans="1:10" s="28" customFormat="1" ht="3.75" hidden="1" customHeight="1">
      <c r="A148" s="273">
        <v>1176100</v>
      </c>
      <c r="B148" s="134" t="s">
        <v>7</v>
      </c>
      <c r="C148" s="83" t="s">
        <v>8</v>
      </c>
      <c r="D148" s="327"/>
      <c r="E148" s="310"/>
      <c r="F148" s="327"/>
      <c r="G148" s="327"/>
      <c r="H148" s="327"/>
      <c r="I148" s="327"/>
      <c r="J148" s="309">
        <v>0</v>
      </c>
    </row>
    <row r="149" spans="1:10" s="28" customFormat="1" ht="4.5" customHeight="1" thickBot="1">
      <c r="A149" s="273">
        <v>1177000</v>
      </c>
      <c r="B149" s="132" t="s">
        <v>587</v>
      </c>
      <c r="C149" s="111" t="s">
        <v>358</v>
      </c>
      <c r="D149" s="327">
        <v>0</v>
      </c>
      <c r="E149" s="327"/>
      <c r="F149" s="327">
        <v>0</v>
      </c>
      <c r="G149" s="327">
        <v>0</v>
      </c>
      <c r="H149" s="327">
        <v>0</v>
      </c>
      <c r="I149" s="327">
        <v>0</v>
      </c>
      <c r="J149" s="309">
        <v>0</v>
      </c>
    </row>
    <row r="150" spans="1:10" s="28" customFormat="1" ht="42" hidden="1" customHeight="1">
      <c r="A150" s="274">
        <v>1177100</v>
      </c>
      <c r="B150" s="136" t="s">
        <v>716</v>
      </c>
      <c r="C150" s="86" t="s">
        <v>259</v>
      </c>
      <c r="D150" s="320"/>
      <c r="E150" s="320"/>
      <c r="F150" s="320"/>
      <c r="G150" s="320"/>
      <c r="H150" s="320"/>
      <c r="I150" s="320"/>
      <c r="J150" s="309">
        <v>0</v>
      </c>
    </row>
    <row r="151" spans="1:10" s="28" customFormat="1" ht="29.25" customHeight="1" thickBot="1">
      <c r="A151" s="276" t="s">
        <v>262</v>
      </c>
      <c r="B151" s="143" t="s">
        <v>648</v>
      </c>
      <c r="C151" s="144" t="s">
        <v>358</v>
      </c>
      <c r="D151" s="329">
        <f>D152+D163</f>
        <v>0</v>
      </c>
      <c r="E151" s="329"/>
      <c r="F151" s="329">
        <f>F152+F163</f>
        <v>0</v>
      </c>
      <c r="G151" s="329">
        <f>G152</f>
        <v>0</v>
      </c>
      <c r="H151" s="329">
        <f>H152</f>
        <v>0</v>
      </c>
      <c r="I151" s="329">
        <f>I152</f>
        <v>0</v>
      </c>
      <c r="J151" s="309">
        <f>F152</f>
        <v>0</v>
      </c>
    </row>
    <row r="152" spans="1:10" s="28" customFormat="1">
      <c r="A152" s="275" t="s">
        <v>650</v>
      </c>
      <c r="B152" s="150" t="s">
        <v>651</v>
      </c>
      <c r="C152" s="74" t="s">
        <v>358</v>
      </c>
      <c r="D152" s="326">
        <f>SUM(D153:D162)</f>
        <v>0</v>
      </c>
      <c r="E152" s="326"/>
      <c r="F152" s="326">
        <f>SUM(F153:F162)</f>
        <v>0</v>
      </c>
      <c r="G152" s="326">
        <f>SUM(G153:G162)</f>
        <v>0</v>
      </c>
      <c r="H152" s="326">
        <f>SUM(H153:H162)</f>
        <v>0</v>
      </c>
      <c r="I152" s="326">
        <f>SUM(I153:I162)</f>
        <v>0</v>
      </c>
      <c r="J152" s="309">
        <f>F152</f>
        <v>0</v>
      </c>
    </row>
    <row r="153" spans="1:10" s="28" customFormat="1" ht="0.75" customHeight="1">
      <c r="A153" s="273" t="s">
        <v>652</v>
      </c>
      <c r="B153" s="134" t="s">
        <v>986</v>
      </c>
      <c r="C153" s="241" t="s">
        <v>987</v>
      </c>
      <c r="D153" s="327"/>
      <c r="E153" s="310"/>
      <c r="F153" s="327"/>
      <c r="G153" s="327"/>
      <c r="H153" s="327"/>
      <c r="I153" s="327"/>
      <c r="J153" s="309">
        <f>F153</f>
        <v>0</v>
      </c>
    </row>
    <row r="154" spans="1:10" s="28" customFormat="1" hidden="1">
      <c r="A154" s="273" t="s">
        <v>988</v>
      </c>
      <c r="B154" s="134" t="s">
        <v>964</v>
      </c>
      <c r="C154" s="241" t="s">
        <v>965</v>
      </c>
      <c r="D154" s="327"/>
      <c r="E154" s="310"/>
      <c r="F154" s="327"/>
      <c r="G154" s="327"/>
      <c r="H154" s="327"/>
      <c r="I154" s="327"/>
      <c r="J154" s="309">
        <f>F154</f>
        <v>0</v>
      </c>
    </row>
    <row r="155" spans="1:10" s="28" customFormat="1" ht="25.5" hidden="1">
      <c r="A155" s="273" t="s">
        <v>966</v>
      </c>
      <c r="B155" s="134" t="s">
        <v>967</v>
      </c>
      <c r="C155" s="241" t="s">
        <v>968</v>
      </c>
      <c r="D155" s="347">
        <v>0</v>
      </c>
      <c r="E155" s="344"/>
      <c r="F155" s="347">
        <v>0</v>
      </c>
      <c r="G155" s="345">
        <v>0</v>
      </c>
      <c r="H155" s="348">
        <v>0</v>
      </c>
      <c r="I155" s="348">
        <v>0</v>
      </c>
      <c r="J155" s="346">
        <f>F155</f>
        <v>0</v>
      </c>
    </row>
    <row r="156" spans="1:10" s="28" customFormat="1" hidden="1">
      <c r="A156" s="277" t="s">
        <v>969</v>
      </c>
      <c r="B156" s="134" t="s">
        <v>1098</v>
      </c>
      <c r="C156" s="241" t="s">
        <v>1099</v>
      </c>
      <c r="D156" s="327"/>
      <c r="E156" s="310"/>
      <c r="F156" s="327"/>
      <c r="G156" s="327"/>
      <c r="H156" s="327"/>
      <c r="I156" s="327"/>
      <c r="J156" s="309">
        <v>0</v>
      </c>
    </row>
    <row r="157" spans="1:10" s="28" customFormat="1" hidden="1">
      <c r="A157" s="277" t="s">
        <v>138</v>
      </c>
      <c r="B157" s="135" t="s">
        <v>139</v>
      </c>
      <c r="C157" s="241" t="s">
        <v>140</v>
      </c>
      <c r="D157" s="130">
        <v>0</v>
      </c>
      <c r="E157" s="310"/>
      <c r="F157" s="130">
        <v>0</v>
      </c>
      <c r="G157" s="327">
        <v>0</v>
      </c>
      <c r="H157" s="327">
        <v>0</v>
      </c>
      <c r="I157" s="327">
        <v>0</v>
      </c>
      <c r="J157" s="309">
        <f>F157</f>
        <v>0</v>
      </c>
    </row>
    <row r="158" spans="1:10" s="28" customFormat="1" hidden="1">
      <c r="A158" s="277" t="s">
        <v>141</v>
      </c>
      <c r="B158" s="134" t="s">
        <v>955</v>
      </c>
      <c r="C158" s="241" t="s">
        <v>897</v>
      </c>
      <c r="D158" s="327"/>
      <c r="E158" s="310"/>
      <c r="F158" s="327"/>
      <c r="G158" s="327"/>
      <c r="H158" s="327"/>
      <c r="I158" s="327"/>
      <c r="J158" s="309">
        <v>0</v>
      </c>
    </row>
    <row r="159" spans="1:10" s="28" customFormat="1" hidden="1">
      <c r="A159" s="277" t="s">
        <v>898</v>
      </c>
      <c r="B159" s="134" t="s">
        <v>899</v>
      </c>
      <c r="C159" s="241" t="s">
        <v>900</v>
      </c>
      <c r="D159" s="327"/>
      <c r="E159" s="310"/>
      <c r="F159" s="327"/>
      <c r="G159" s="327"/>
      <c r="H159" s="327"/>
      <c r="I159" s="327"/>
      <c r="J159" s="309">
        <v>0</v>
      </c>
    </row>
    <row r="160" spans="1:10" s="28" customFormat="1" hidden="1">
      <c r="A160" s="278" t="s">
        <v>800</v>
      </c>
      <c r="B160" s="243" t="s">
        <v>656</v>
      </c>
      <c r="C160" s="244" t="s">
        <v>657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801</v>
      </c>
      <c r="B161" s="245" t="s">
        <v>1063</v>
      </c>
      <c r="C161" s="228" t="s">
        <v>1064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1065</v>
      </c>
      <c r="B162" s="245" t="s">
        <v>1066</v>
      </c>
      <c r="C162" s="228" t="s">
        <v>1067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28" customFormat="1" hidden="1">
      <c r="A163" s="279" t="s">
        <v>658</v>
      </c>
      <c r="B163" s="246" t="s">
        <v>659</v>
      </c>
      <c r="C163" s="247" t="s">
        <v>358</v>
      </c>
      <c r="D163" s="327">
        <v>0</v>
      </c>
      <c r="E163" s="327"/>
      <c r="F163" s="327">
        <v>0</v>
      </c>
      <c r="G163" s="327">
        <v>0</v>
      </c>
      <c r="H163" s="327">
        <v>0</v>
      </c>
      <c r="I163" s="327">
        <v>0</v>
      </c>
      <c r="J163" s="309">
        <v>0</v>
      </c>
    </row>
    <row r="164" spans="1:10" hidden="1">
      <c r="A164" s="277" t="s">
        <v>660</v>
      </c>
      <c r="B164" s="135" t="s">
        <v>661</v>
      </c>
      <c r="C164" s="241" t="s">
        <v>662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663</v>
      </c>
      <c r="B165" s="135" t="s">
        <v>664</v>
      </c>
      <c r="C165" s="241" t="s">
        <v>665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666</v>
      </c>
      <c r="B166" s="134" t="s">
        <v>313</v>
      </c>
      <c r="C166" s="241" t="s">
        <v>314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315</v>
      </c>
      <c r="B167" s="134" t="s">
        <v>316</v>
      </c>
      <c r="C167" s="241" t="s">
        <v>317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318</v>
      </c>
      <c r="B168" s="132" t="s">
        <v>319</v>
      </c>
      <c r="C168" s="123" t="s">
        <v>358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320</v>
      </c>
      <c r="B169" s="135" t="s">
        <v>1105</v>
      </c>
      <c r="C169" s="241" t="s">
        <v>321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322</v>
      </c>
      <c r="B170" s="155" t="s">
        <v>1068</v>
      </c>
      <c r="C170" s="123" t="s">
        <v>358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324</v>
      </c>
      <c r="B171" s="135" t="s">
        <v>1106</v>
      </c>
      <c r="C171" s="241" t="s">
        <v>325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326</v>
      </c>
      <c r="B172" s="135" t="s">
        <v>1107</v>
      </c>
      <c r="C172" s="241" t="s">
        <v>327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328</v>
      </c>
      <c r="B173" s="134" t="s">
        <v>329</v>
      </c>
      <c r="C173" s="241" t="s">
        <v>330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1069</v>
      </c>
      <c r="C174" s="244" t="s">
        <v>1134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1070</v>
      </c>
      <c r="C175" s="248" t="s">
        <v>358</v>
      </c>
      <c r="D175" s="329">
        <f>D32+D151</f>
        <v>0</v>
      </c>
      <c r="E175" s="329"/>
      <c r="F175" s="329">
        <f>F32+F151</f>
        <v>0</v>
      </c>
      <c r="G175" s="329">
        <f>G32+G151</f>
        <v>0</v>
      </c>
      <c r="H175" s="329">
        <f>H32+H151</f>
        <v>0</v>
      </c>
      <c r="I175" s="329">
        <f>I32+I151</f>
        <v>0</v>
      </c>
      <c r="J175" s="329">
        <f>J32+J151</f>
        <v>0</v>
      </c>
    </row>
    <row r="176" spans="1:10" ht="18" customHeight="1">
      <c r="A176" s="2643"/>
      <c r="B176" s="2643"/>
      <c r="C176" s="2643"/>
      <c r="D176" s="2643"/>
      <c r="E176" s="2643"/>
      <c r="F176" s="2643"/>
      <c r="G176" s="2643"/>
      <c r="H176" s="2643"/>
      <c r="I176" s="2643"/>
      <c r="J176" s="2643"/>
    </row>
    <row r="177" spans="1:10">
      <c r="A177" s="2655"/>
      <c r="B177" s="2655"/>
      <c r="C177" s="2655"/>
      <c r="D177" s="2655"/>
      <c r="E177" s="2655"/>
      <c r="F177" s="2655"/>
      <c r="G177" s="2655"/>
      <c r="H177" s="2655"/>
      <c r="I177" s="2655"/>
      <c r="J177" s="2655"/>
    </row>
    <row r="178" spans="1:10">
      <c r="A178" s="2655" t="s">
        <v>1114</v>
      </c>
      <c r="B178" s="2655"/>
      <c r="C178" s="2655"/>
      <c r="D178" s="2655"/>
      <c r="E178" s="2655"/>
      <c r="F178" s="2655"/>
      <c r="G178" s="2655"/>
      <c r="H178" s="2655"/>
      <c r="I178" s="2655"/>
      <c r="J178" s="2655"/>
    </row>
    <row r="179" spans="1:10" ht="14.25">
      <c r="A179" s="2655" t="s">
        <v>1197</v>
      </c>
      <c r="B179" s="2655"/>
      <c r="C179" s="2655"/>
      <c r="D179" s="2655"/>
      <c r="E179" s="2655"/>
      <c r="F179" s="2655"/>
      <c r="G179" s="2655"/>
      <c r="H179" s="2655"/>
      <c r="I179" s="2655"/>
      <c r="J179" s="2655"/>
    </row>
    <row r="180" spans="1:10">
      <c r="A180" s="2653" t="s">
        <v>992</v>
      </c>
      <c r="B180" s="2653"/>
      <c r="C180" s="2653"/>
      <c r="D180" s="2653"/>
      <c r="E180" s="2653"/>
      <c r="F180" s="2653"/>
      <c r="G180" s="2653"/>
      <c r="H180" s="2653"/>
      <c r="I180" s="2653"/>
      <c r="J180" s="2653"/>
    </row>
    <row r="181" spans="1:10" ht="14.25">
      <c r="A181" s="2701" t="s">
        <v>1127</v>
      </c>
      <c r="B181" s="2701"/>
      <c r="C181" s="2701"/>
      <c r="D181" s="2701"/>
      <c r="E181" s="2701"/>
      <c r="F181" s="2701"/>
      <c r="G181" s="2701"/>
      <c r="H181" s="2701"/>
      <c r="I181" s="2701"/>
      <c r="J181" s="2701"/>
    </row>
    <row r="182" spans="1:10">
      <c r="A182" s="2655" t="s">
        <v>993</v>
      </c>
      <c r="B182" s="2655"/>
      <c r="C182" s="2655"/>
      <c r="D182" s="2655"/>
      <c r="E182" s="2655"/>
      <c r="F182" s="2655"/>
      <c r="G182" s="2655"/>
      <c r="H182" s="2655"/>
      <c r="I182" s="2655"/>
      <c r="J182" s="2655"/>
    </row>
    <row r="183" spans="1:10">
      <c r="A183" s="2655" t="s">
        <v>470</v>
      </c>
      <c r="B183" s="2655"/>
      <c r="C183" s="2655"/>
      <c r="D183" s="2655"/>
      <c r="E183" s="2655"/>
      <c r="F183" s="2655"/>
      <c r="G183" s="2655"/>
      <c r="H183" s="2655"/>
      <c r="I183" s="2655"/>
      <c r="J183" s="2655"/>
    </row>
    <row r="184" spans="1:10" ht="14.25">
      <c r="A184" s="2700" t="s">
        <v>1119</v>
      </c>
      <c r="B184" s="2700"/>
      <c r="C184" s="2700"/>
      <c r="D184" s="2700"/>
      <c r="E184" s="2700"/>
      <c r="F184" s="2700"/>
      <c r="G184" s="2700"/>
      <c r="H184" s="2700"/>
      <c r="I184" s="2700"/>
      <c r="J184" s="2700"/>
    </row>
    <row r="185" spans="1:10">
      <c r="A185" s="2644"/>
      <c r="B185" s="2644"/>
      <c r="C185" s="2644"/>
      <c r="D185" s="2644"/>
      <c r="E185" s="2644"/>
      <c r="F185" s="2644"/>
      <c r="G185" s="2644"/>
      <c r="H185" s="2644"/>
      <c r="I185" s="2644"/>
      <c r="J185" s="2644"/>
    </row>
    <row r="186" spans="1:10">
      <c r="A186" s="2656"/>
      <c r="B186" s="2656"/>
      <c r="C186" s="2656"/>
      <c r="D186" s="2656"/>
      <c r="E186" s="2656"/>
      <c r="F186" s="2656"/>
      <c r="G186" s="2656"/>
      <c r="H186" s="2656"/>
      <c r="I186" s="2656"/>
      <c r="J186" s="2656"/>
    </row>
    <row r="187" spans="1:10">
      <c r="A187" s="2656"/>
      <c r="B187" s="2656"/>
      <c r="C187" s="2656"/>
      <c r="D187" s="2656"/>
      <c r="E187" s="2656"/>
      <c r="F187" s="2656"/>
      <c r="G187" s="2656"/>
      <c r="H187" s="2656"/>
      <c r="I187" s="2656"/>
      <c r="J187" s="2656"/>
    </row>
    <row r="188" spans="1:10">
      <c r="A188" s="2656"/>
      <c r="B188" s="2656"/>
      <c r="C188" s="2656"/>
      <c r="D188" s="2656"/>
      <c r="E188" s="2656"/>
      <c r="F188" s="2656"/>
      <c r="G188" s="2656"/>
      <c r="H188" s="2656"/>
      <c r="I188" s="2656"/>
      <c r="J188" s="2656"/>
    </row>
    <row r="189" spans="1:10">
      <c r="A189" s="2656"/>
      <c r="B189" s="2656"/>
      <c r="C189" s="2656"/>
      <c r="D189" s="2656"/>
      <c r="E189" s="2656"/>
      <c r="F189" s="2656"/>
      <c r="G189" s="2656"/>
      <c r="H189" s="2656"/>
      <c r="I189" s="2656"/>
      <c r="J189" s="2656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656"/>
      <c r="B191" s="2656"/>
      <c r="C191" s="2656"/>
      <c r="D191" s="2656"/>
      <c r="E191" s="2656"/>
      <c r="F191" s="2656"/>
      <c r="G191" s="2656"/>
      <c r="H191" s="2656"/>
      <c r="I191" s="2656"/>
      <c r="J191" s="2656"/>
    </row>
    <row r="192" spans="1:10">
      <c r="A192" s="2658"/>
      <c r="B192" s="2658"/>
      <c r="C192" s="2658"/>
      <c r="D192" s="2658"/>
      <c r="E192" s="2658"/>
      <c r="F192" s="2658"/>
      <c r="G192" s="2658"/>
      <c r="H192" s="2658"/>
      <c r="I192" s="2658"/>
      <c r="J192" s="2658"/>
    </row>
    <row r="193" spans="1:10">
      <c r="A193" s="2656"/>
      <c r="B193" s="2656"/>
      <c r="C193" s="2656"/>
      <c r="D193" s="2656"/>
      <c r="E193" s="2656"/>
      <c r="F193" s="2656"/>
      <c r="G193" s="2656"/>
      <c r="H193" s="2656"/>
      <c r="I193" s="2656"/>
      <c r="J193" s="2656"/>
    </row>
    <row r="194" spans="1:10">
      <c r="A194" s="2656"/>
      <c r="B194" s="2656"/>
      <c r="C194" s="2656"/>
      <c r="D194" s="2656"/>
      <c r="E194" s="2656"/>
      <c r="F194" s="2656"/>
      <c r="G194" s="2656"/>
      <c r="H194" s="2656"/>
      <c r="I194" s="2656"/>
      <c r="J194" s="2656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656"/>
      <c r="B196" s="2656"/>
      <c r="C196" s="2656"/>
      <c r="D196" s="2656"/>
      <c r="E196" s="2656"/>
      <c r="F196" s="2656"/>
      <c r="G196" s="2656"/>
      <c r="H196" s="2656"/>
      <c r="I196" s="2656"/>
      <c r="J196" s="2656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656"/>
      <c r="B198" s="2656"/>
      <c r="C198" s="2656"/>
      <c r="D198" s="2656"/>
      <c r="E198" s="2656"/>
      <c r="F198" s="2656"/>
      <c r="G198" s="2656"/>
      <c r="H198" s="2656"/>
      <c r="I198" s="2656"/>
      <c r="J198" s="2656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656"/>
      <c r="B200" s="2656"/>
      <c r="C200" s="2656"/>
      <c r="D200" s="2656"/>
      <c r="E200" s="2656"/>
      <c r="F200" s="2656"/>
      <c r="G200" s="2656"/>
      <c r="H200" s="2656"/>
      <c r="I200" s="2656"/>
      <c r="J200" s="2656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656" t="s">
        <v>53</v>
      </c>
      <c r="B202" s="2656"/>
      <c r="C202" s="2656"/>
      <c r="D202" s="2656"/>
      <c r="E202" s="2656"/>
      <c r="F202" s="2656"/>
      <c r="G202" s="2656"/>
      <c r="H202" s="2656"/>
      <c r="I202" s="2656"/>
      <c r="J202" s="2656"/>
    </row>
    <row r="203" spans="1:10">
      <c r="A203" s="2659" t="s">
        <v>356</v>
      </c>
      <c r="B203" s="2659"/>
      <c r="C203" s="2659"/>
      <c r="D203" s="2659"/>
      <c r="E203" s="2659"/>
      <c r="F203" s="2659"/>
      <c r="G203" s="2659"/>
      <c r="H203" s="2659"/>
      <c r="I203" s="2659"/>
      <c r="J203" s="2659"/>
    </row>
    <row r="204" spans="1:10">
      <c r="A204" s="2660" t="s">
        <v>204</v>
      </c>
      <c r="B204" s="2660"/>
      <c r="C204" s="2660"/>
      <c r="D204" s="2660"/>
      <c r="E204" s="2660"/>
      <c r="F204" s="2660"/>
      <c r="G204" s="2660"/>
      <c r="H204" s="2660"/>
      <c r="I204" s="2660"/>
      <c r="J204" s="2660"/>
    </row>
    <row r="205" spans="1:10">
      <c r="A205" s="2660" t="s">
        <v>205</v>
      </c>
      <c r="B205" s="2660"/>
      <c r="C205" s="2660"/>
      <c r="D205" s="2660"/>
      <c r="E205" s="2660"/>
      <c r="F205" s="2660"/>
      <c r="G205" s="2660"/>
      <c r="H205" s="2660"/>
      <c r="I205" s="2660"/>
      <c r="J205" s="2660"/>
    </row>
    <row r="206" spans="1:10">
      <c r="A206" s="256" t="s">
        <v>932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660" t="s">
        <v>674</v>
      </c>
      <c r="B207" s="2660"/>
      <c r="C207" s="2660"/>
      <c r="D207" s="2660"/>
      <c r="E207" s="2660"/>
      <c r="F207" s="2660"/>
      <c r="G207" s="2660"/>
      <c r="H207" s="2660"/>
      <c r="I207" s="2660"/>
      <c r="J207" s="2660"/>
    </row>
    <row r="208" spans="1:10">
      <c r="A208" s="2655" t="s">
        <v>675</v>
      </c>
      <c r="B208" s="2655"/>
      <c r="C208" s="2655"/>
      <c r="D208" s="2655"/>
      <c r="E208" s="2655"/>
      <c r="F208" s="2655"/>
      <c r="G208" s="2655"/>
      <c r="H208" s="2655"/>
      <c r="I208" s="2655"/>
      <c r="J208" s="2655"/>
    </row>
    <row r="209" spans="1:10">
      <c r="A209" s="2652" t="s">
        <v>1114</v>
      </c>
      <c r="B209" s="2652"/>
      <c r="C209" s="2652"/>
      <c r="D209" s="2652"/>
      <c r="E209" s="2652"/>
      <c r="F209" s="2652"/>
      <c r="G209" s="2652"/>
      <c r="H209" s="2652"/>
      <c r="I209" s="2652"/>
      <c r="J209" s="2652"/>
    </row>
    <row r="210" spans="1:10" ht="14.25">
      <c r="A210" s="2652" t="s">
        <v>1116</v>
      </c>
      <c r="B210" s="2652"/>
      <c r="C210" s="2652"/>
      <c r="D210" s="2652"/>
      <c r="E210" s="2652"/>
      <c r="F210" s="2652"/>
      <c r="G210" s="2652"/>
      <c r="H210" s="2652"/>
      <c r="I210" s="2652"/>
      <c r="J210" s="2652"/>
    </row>
    <row r="211" spans="1:10">
      <c r="A211" s="2653" t="s">
        <v>992</v>
      </c>
      <c r="B211" s="2653"/>
      <c r="C211" s="2653"/>
      <c r="D211" s="2653"/>
      <c r="E211" s="2653"/>
      <c r="F211" s="2653"/>
      <c r="G211" s="2653"/>
      <c r="H211" s="2653"/>
      <c r="I211" s="2653"/>
      <c r="J211" s="2653"/>
    </row>
    <row r="212" spans="1:10" ht="14.25">
      <c r="A212" s="2654" t="s">
        <v>311</v>
      </c>
      <c r="B212" s="2654"/>
      <c r="C212" s="2654"/>
      <c r="D212" s="2654"/>
      <c r="E212" s="2654"/>
      <c r="F212" s="2654"/>
      <c r="G212" s="2654"/>
      <c r="H212" s="2654"/>
      <c r="I212" s="2654"/>
      <c r="J212" s="2654"/>
    </row>
    <row r="213" spans="1:10">
      <c r="A213" s="2652" t="s">
        <v>993</v>
      </c>
      <c r="B213" s="2652"/>
      <c r="C213" s="2652"/>
      <c r="D213" s="2652"/>
      <c r="E213" s="2652"/>
      <c r="F213" s="2652"/>
      <c r="G213" s="2652"/>
      <c r="H213" s="2652"/>
      <c r="I213" s="2652"/>
      <c r="J213" s="2652"/>
    </row>
    <row r="214" spans="1:10">
      <c r="A214" s="2652" t="s">
        <v>994</v>
      </c>
      <c r="B214" s="2652"/>
      <c r="C214" s="2652"/>
      <c r="D214" s="2652"/>
      <c r="E214" s="2652"/>
      <c r="F214" s="2652"/>
      <c r="G214" s="2652"/>
      <c r="H214" s="2652"/>
      <c r="I214" s="2652"/>
      <c r="J214" s="2652"/>
    </row>
    <row r="215" spans="1:10" ht="14.25">
      <c r="A215" s="2657" t="s">
        <v>1119</v>
      </c>
      <c r="B215" s="2657"/>
      <c r="C215" s="2657"/>
      <c r="D215" s="2657"/>
      <c r="E215" s="2657"/>
      <c r="F215" s="2657"/>
      <c r="G215" s="2657"/>
      <c r="H215" s="2657"/>
      <c r="I215" s="2657"/>
      <c r="J215" s="2657"/>
    </row>
    <row r="216" spans="1:10">
      <c r="A216" s="2644"/>
      <c r="B216" s="2644"/>
      <c r="C216" s="2644"/>
      <c r="D216" s="2644"/>
      <c r="E216" s="2644"/>
      <c r="F216" s="2644"/>
      <c r="G216" s="2644"/>
      <c r="H216" s="2644"/>
      <c r="I216" s="2644"/>
      <c r="J216" s="2644"/>
    </row>
  </sheetData>
  <mergeCells count="40">
    <mergeCell ref="A213:J213"/>
    <mergeCell ref="A214:J214"/>
    <mergeCell ref="A215:J215"/>
    <mergeCell ref="A216:J216"/>
    <mergeCell ref="A209:J209"/>
    <mergeCell ref="A210:J210"/>
    <mergeCell ref="A211:J211"/>
    <mergeCell ref="A212:J212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192:J192"/>
    <mergeCell ref="A193:J193"/>
    <mergeCell ref="A194:J194"/>
    <mergeCell ref="A196:J196"/>
    <mergeCell ref="A187:J187"/>
    <mergeCell ref="A188:J188"/>
    <mergeCell ref="A189:J189"/>
    <mergeCell ref="A191:J191"/>
    <mergeCell ref="A183:J183"/>
    <mergeCell ref="A184:J184"/>
    <mergeCell ref="A185:J185"/>
    <mergeCell ref="A186:J186"/>
    <mergeCell ref="A179:J179"/>
    <mergeCell ref="A180:J180"/>
    <mergeCell ref="A181:J181"/>
    <mergeCell ref="A182:J182"/>
    <mergeCell ref="G29:J29"/>
    <mergeCell ref="A176:J176"/>
    <mergeCell ref="A177:J177"/>
    <mergeCell ref="A178:J178"/>
    <mergeCell ref="A9:E9"/>
    <mergeCell ref="B15:E15"/>
    <mergeCell ref="B16:F16"/>
    <mergeCell ref="F29:F30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5:F12"/>
  <sheetViews>
    <sheetView workbookViewId="0">
      <selection activeCell="I12" sqref="I12"/>
    </sheetView>
  </sheetViews>
  <sheetFormatPr defaultRowHeight="12.75"/>
  <cols>
    <col min="2" max="2" width="9.42578125" customWidth="1"/>
    <col min="3" max="3" width="22.7109375" customWidth="1"/>
    <col min="4" max="4" width="14.5703125" customWidth="1"/>
    <col min="5" max="5" width="14.140625" customWidth="1"/>
    <col min="6" max="6" width="15.5703125" customWidth="1"/>
  </cols>
  <sheetData>
    <row r="5" spans="2:6" ht="38.25">
      <c r="B5" s="1640" t="s">
        <v>2066</v>
      </c>
      <c r="C5" s="2555" t="s">
        <v>1868</v>
      </c>
      <c r="D5" s="1642" t="s">
        <v>2067</v>
      </c>
      <c r="E5" s="1642" t="s">
        <v>2068</v>
      </c>
      <c r="F5" s="1642" t="s">
        <v>2069</v>
      </c>
    </row>
    <row r="6" spans="2:6">
      <c r="B6" s="1641" t="s">
        <v>1871</v>
      </c>
      <c r="C6" s="2556"/>
      <c r="D6" s="1642">
        <v>1</v>
      </c>
      <c r="E6" s="1642">
        <v>2</v>
      </c>
      <c r="F6" s="1642">
        <v>3</v>
      </c>
    </row>
    <row r="7" spans="2:6" ht="82.5" customHeight="1">
      <c r="B7" s="1642">
        <v>1</v>
      </c>
      <c r="C7" s="1643" t="s">
        <v>1881</v>
      </c>
      <c r="D7" s="1645">
        <v>6500</v>
      </c>
      <c r="E7" s="1655">
        <v>4320</v>
      </c>
      <c r="F7" s="1645" t="s">
        <v>358</v>
      </c>
    </row>
    <row r="8" spans="2:6" ht="72.75" customHeight="1">
      <c r="B8" s="1642">
        <v>2</v>
      </c>
      <c r="C8" s="1643" t="s">
        <v>2070</v>
      </c>
      <c r="D8" s="1645">
        <v>134200</v>
      </c>
      <c r="E8" s="1655">
        <v>126000</v>
      </c>
      <c r="F8" s="1645" t="s">
        <v>358</v>
      </c>
    </row>
    <row r="9" spans="2:6" ht="25.5" customHeight="1">
      <c r="B9" s="1642">
        <v>3</v>
      </c>
      <c r="C9" s="1643" t="s">
        <v>2071</v>
      </c>
      <c r="D9" s="1645" t="s">
        <v>358</v>
      </c>
      <c r="E9" s="1655">
        <v>16850</v>
      </c>
      <c r="F9" s="1645">
        <v>24917</v>
      </c>
    </row>
    <row r="10" spans="2:6" ht="42" customHeight="1">
      <c r="B10" s="1642">
        <v>4</v>
      </c>
      <c r="C10" s="1643" t="s">
        <v>1885</v>
      </c>
      <c r="D10" s="1645">
        <v>79130</v>
      </c>
      <c r="E10" s="1655">
        <v>105000</v>
      </c>
      <c r="F10" s="1646">
        <v>81340</v>
      </c>
    </row>
    <row r="11" spans="2:6" ht="48" customHeight="1">
      <c r="B11" s="1642">
        <v>5</v>
      </c>
      <c r="C11" s="1643" t="s">
        <v>2072</v>
      </c>
      <c r="D11" s="1644"/>
      <c r="E11" s="1644"/>
      <c r="F11" s="1642"/>
    </row>
    <row r="12" spans="2:6" ht="51" customHeight="1">
      <c r="B12" s="1642">
        <v>6</v>
      </c>
      <c r="C12" s="1643" t="s">
        <v>2073</v>
      </c>
      <c r="D12" s="1644"/>
      <c r="E12" s="1644"/>
      <c r="F12" s="1644"/>
    </row>
  </sheetData>
  <mergeCells count="1">
    <mergeCell ref="C5:C6"/>
  </mergeCells>
  <pageMargins left="0.7" right="0.7" top="0.75" bottom="0.75" header="0.3" footer="0.3"/>
  <pageSetup paperSize="9" orientation="portrait" verticalDpi="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N172"/>
  <sheetViews>
    <sheetView topLeftCell="A10" workbookViewId="0">
      <selection activeCell="H173" sqref="H173"/>
    </sheetView>
  </sheetViews>
  <sheetFormatPr defaultRowHeight="12.75"/>
  <cols>
    <col min="1" max="1" width="7" customWidth="1"/>
    <col min="2" max="2" width="45.85546875" customWidth="1"/>
    <col min="3" max="3" width="8.140625" customWidth="1"/>
    <col min="4" max="4" width="10.5703125" customWidth="1"/>
    <col min="5" max="5" width="7.7109375" customWidth="1"/>
    <col min="6" max="6" width="11.140625" customWidth="1"/>
    <col min="7" max="7" width="12.42578125" customWidth="1"/>
    <col min="8" max="8" width="11.140625" customWidth="1"/>
    <col min="9" max="9" width="10.7109375" customWidth="1"/>
    <col min="10" max="10" width="11.7109375" customWidth="1"/>
    <col min="12" max="12" width="15.140625" customWidth="1"/>
  </cols>
  <sheetData>
    <row r="1" spans="1:12">
      <c r="A1" s="16"/>
      <c r="B1" s="17"/>
      <c r="C1" s="18"/>
      <c r="D1" s="16"/>
      <c r="E1" s="19"/>
      <c r="F1" s="2681" t="s">
        <v>32</v>
      </c>
      <c r="G1" s="2681"/>
      <c r="H1" s="2681"/>
      <c r="I1" s="2681"/>
      <c r="J1" s="2681"/>
      <c r="K1" s="16"/>
      <c r="L1" s="16"/>
    </row>
    <row r="2" spans="1:12">
      <c r="A2" s="16"/>
      <c r="B2" s="17"/>
      <c r="C2" s="18"/>
      <c r="D2" s="16"/>
      <c r="E2" s="19"/>
      <c r="F2" s="20"/>
      <c r="G2" s="20"/>
      <c r="H2" s="20"/>
      <c r="I2" s="20"/>
      <c r="J2" s="20"/>
      <c r="K2" s="16"/>
      <c r="L2" s="16"/>
    </row>
    <row r="3" spans="1:12">
      <c r="A3" s="16"/>
      <c r="B3" s="17"/>
      <c r="C3" s="18"/>
      <c r="D3" s="16"/>
      <c r="E3" s="19"/>
      <c r="F3" s="2682" t="s">
        <v>33</v>
      </c>
      <c r="G3" s="2682"/>
      <c r="H3" s="2682"/>
      <c r="I3" s="2682"/>
      <c r="J3" s="2682"/>
      <c r="K3" s="16"/>
      <c r="L3" s="16"/>
    </row>
    <row r="4" spans="1:12">
      <c r="A4" s="16"/>
      <c r="B4" s="17"/>
      <c r="C4" s="18"/>
      <c r="D4" s="16"/>
      <c r="E4" s="19"/>
      <c r="F4" s="21" t="s">
        <v>34</v>
      </c>
      <c r="G4" s="21"/>
      <c r="H4" s="16"/>
      <c r="I4" s="16"/>
      <c r="J4" s="16"/>
      <c r="K4" s="16"/>
      <c r="L4" s="16"/>
    </row>
    <row r="5" spans="1:12" ht="14.25">
      <c r="A5" s="16"/>
      <c r="B5" s="22" t="s">
        <v>35</v>
      </c>
      <c r="C5" s="18"/>
      <c r="D5" s="16"/>
      <c r="E5" s="19"/>
      <c r="F5" s="19"/>
      <c r="G5" s="23" t="s">
        <v>174</v>
      </c>
      <c r="H5" s="16"/>
      <c r="I5" s="16"/>
      <c r="J5" s="16"/>
      <c r="K5" s="16"/>
      <c r="L5" s="16"/>
    </row>
    <row r="6" spans="1:12">
      <c r="A6" s="21" t="s">
        <v>1213</v>
      </c>
      <c r="B6" s="355"/>
      <c r="C6" s="18"/>
      <c r="D6" s="16"/>
      <c r="E6" s="19" t="s">
        <v>175</v>
      </c>
      <c r="F6" s="21" t="s">
        <v>935</v>
      </c>
      <c r="G6" s="16"/>
      <c r="H6" s="16"/>
      <c r="I6" s="16"/>
      <c r="J6" s="24"/>
      <c r="K6" s="16"/>
      <c r="L6" s="16"/>
    </row>
    <row r="7" spans="1:12">
      <c r="A7" s="24"/>
      <c r="B7" s="25" t="s">
        <v>936</v>
      </c>
      <c r="C7" s="26"/>
      <c r="D7" s="24"/>
      <c r="E7" s="27"/>
      <c r="F7" s="28"/>
      <c r="G7" s="28"/>
      <c r="H7" s="16"/>
      <c r="I7" s="16"/>
      <c r="J7" s="16"/>
      <c r="K7" s="24"/>
      <c r="L7" s="24"/>
    </row>
    <row r="8" spans="1:12" ht="14.25">
      <c r="A8" s="29" t="s">
        <v>886</v>
      </c>
      <c r="B8" s="30"/>
      <c r="C8" s="31"/>
      <c r="D8" s="32"/>
      <c r="E8" s="33"/>
      <c r="F8" s="33"/>
      <c r="G8" s="201"/>
      <c r="H8" s="16"/>
      <c r="I8" s="16"/>
      <c r="J8" s="16"/>
      <c r="K8" s="16"/>
      <c r="L8" s="16"/>
    </row>
    <row r="9" spans="1:12">
      <c r="A9" s="16"/>
      <c r="B9" s="17"/>
      <c r="C9" s="18"/>
      <c r="D9" s="16"/>
      <c r="E9" s="19"/>
      <c r="F9" s="19"/>
      <c r="G9" s="16"/>
      <c r="H9" s="16"/>
      <c r="I9" s="16"/>
      <c r="J9" s="16"/>
      <c r="K9" s="16"/>
      <c r="L9" s="16"/>
    </row>
    <row r="10" spans="1:12">
      <c r="A10" s="2696" t="s">
        <v>1163</v>
      </c>
      <c r="B10" s="2683"/>
      <c r="C10" s="2683"/>
      <c r="D10" s="2683"/>
      <c r="E10" s="2683"/>
      <c r="F10" s="19"/>
      <c r="G10" s="34" t="s">
        <v>208</v>
      </c>
      <c r="H10" s="16"/>
      <c r="I10" s="16"/>
      <c r="J10" s="16"/>
      <c r="K10" s="16"/>
      <c r="L10" s="16"/>
    </row>
    <row r="11" spans="1:12">
      <c r="A11" s="2684" t="s">
        <v>903</v>
      </c>
      <c r="B11" s="2684"/>
      <c r="C11" s="2684"/>
      <c r="D11" s="2684"/>
      <c r="E11" s="2684"/>
      <c r="F11" s="19"/>
      <c r="G11" s="16"/>
      <c r="H11" s="16"/>
      <c r="I11" s="16"/>
      <c r="J11" s="16"/>
      <c r="K11" s="16"/>
      <c r="L11" s="16"/>
    </row>
    <row r="12" spans="1:12" s="163" customFormat="1" ht="17.25" customHeight="1">
      <c r="A12" s="2693" t="s">
        <v>1228</v>
      </c>
      <c r="B12" s="2694"/>
      <c r="C12" s="171"/>
      <c r="F12" s="179"/>
      <c r="G12" s="179"/>
    </row>
    <row r="13" spans="1:12" ht="18">
      <c r="A13" s="2677" t="s">
        <v>816</v>
      </c>
      <c r="B13" s="2677"/>
      <c r="C13" s="2677"/>
      <c r="D13" s="2677"/>
      <c r="E13" s="2677"/>
      <c r="F13" s="2677"/>
      <c r="G13" s="2677"/>
      <c r="H13" s="2677"/>
      <c r="I13" s="2677"/>
      <c r="J13" s="2677"/>
      <c r="K13" s="16"/>
      <c r="L13" s="16"/>
    </row>
    <row r="14" spans="1:12" ht="14.25">
      <c r="A14" s="2678" t="s">
        <v>1036</v>
      </c>
      <c r="B14" s="2646"/>
      <c r="C14" s="2646"/>
      <c r="D14" s="2646"/>
      <c r="E14" s="2646"/>
      <c r="F14" s="2646"/>
      <c r="G14" s="2646"/>
      <c r="H14" s="2646"/>
      <c r="I14" s="2646"/>
      <c r="J14" s="2646"/>
      <c r="K14" s="16"/>
      <c r="L14" s="16"/>
    </row>
    <row r="15" spans="1:12" ht="16.5">
      <c r="A15" s="2679" t="s">
        <v>1037</v>
      </c>
      <c r="B15" s="2679"/>
      <c r="C15" s="2679"/>
      <c r="D15" s="2679"/>
      <c r="E15" s="2679"/>
      <c r="F15" s="2679"/>
      <c r="G15" s="2679"/>
      <c r="H15" s="2679"/>
      <c r="I15" s="2679"/>
      <c r="J15" s="2679"/>
      <c r="K15" s="16"/>
      <c r="L15" s="16"/>
    </row>
    <row r="16" spans="1:12" s="1" customFormat="1" ht="24" customHeight="1">
      <c r="A16" s="2646" t="s">
        <v>1214</v>
      </c>
      <c r="B16" s="2646"/>
      <c r="C16" s="2646"/>
      <c r="D16" s="2646"/>
      <c r="E16" s="2646"/>
      <c r="F16" s="2646"/>
      <c r="G16" s="2646"/>
      <c r="H16" s="2646"/>
      <c r="I16" s="2646"/>
      <c r="J16" s="2646"/>
      <c r="K16" s="28"/>
      <c r="L16" s="28"/>
    </row>
    <row r="17" spans="1:14" ht="14.25">
      <c r="A17" s="36"/>
      <c r="B17" s="402"/>
      <c r="C17" s="402"/>
      <c r="D17" s="402"/>
      <c r="E17" s="402"/>
      <c r="F17" s="402"/>
      <c r="G17" s="36"/>
      <c r="H17" s="28"/>
      <c r="I17" s="28"/>
      <c r="J17" s="28"/>
      <c r="K17" s="28"/>
      <c r="L17" s="28"/>
    </row>
    <row r="18" spans="1:14">
      <c r="A18" s="38" t="s">
        <v>1005</v>
      </c>
      <c r="B18" s="39"/>
      <c r="C18" s="39"/>
      <c r="D18" s="39"/>
      <c r="E18" s="28"/>
      <c r="F18" s="40" t="s">
        <v>332</v>
      </c>
      <c r="G18" s="28"/>
      <c r="H18" s="28"/>
      <c r="I18" s="28"/>
      <c r="J18" s="28"/>
      <c r="K18" s="28"/>
      <c r="L18" s="28"/>
    </row>
    <row r="19" spans="1:14">
      <c r="A19" s="38" t="s">
        <v>257</v>
      </c>
      <c r="B19" s="41"/>
      <c r="C19" s="41"/>
      <c r="D19" s="41"/>
      <c r="E19" s="41"/>
      <c r="F19" s="38" t="s">
        <v>333</v>
      </c>
      <c r="G19" s="8" t="s">
        <v>438</v>
      </c>
      <c r="H19" s="10" t="s">
        <v>715</v>
      </c>
      <c r="I19" s="11" t="s">
        <v>739</v>
      </c>
      <c r="J19" s="41"/>
      <c r="K19" s="41"/>
      <c r="L19" s="41"/>
    </row>
    <row r="20" spans="1:14">
      <c r="A20" s="38" t="s">
        <v>334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>
      <c r="A21" s="38" t="s">
        <v>926</v>
      </c>
      <c r="B21" s="38"/>
      <c r="C21" s="38"/>
      <c r="D21" s="42"/>
      <c r="E21" s="42"/>
      <c r="F21" s="38" t="s">
        <v>1015</v>
      </c>
      <c r="G21" s="38"/>
      <c r="H21" s="38"/>
      <c r="I21" s="38"/>
      <c r="J21" s="38"/>
      <c r="K21" s="38"/>
      <c r="L21" s="38"/>
    </row>
    <row r="22" spans="1:14" ht="24" customHeight="1">
      <c r="A22" s="38" t="s">
        <v>350</v>
      </c>
      <c r="B22" s="41"/>
      <c r="C22" s="41"/>
      <c r="D22" s="41"/>
      <c r="E22" s="41"/>
      <c r="F22" s="38" t="s">
        <v>52</v>
      </c>
      <c r="G22" s="38"/>
      <c r="H22" s="38"/>
      <c r="I22" s="41"/>
      <c r="J22" s="43"/>
      <c r="K22" s="41"/>
      <c r="L22" s="41"/>
    </row>
    <row r="23" spans="1:14" ht="17.25" customHeight="1">
      <c r="A23" s="41" t="s">
        <v>207</v>
      </c>
      <c r="B23" s="43"/>
      <c r="C23" s="44"/>
      <c r="D23" s="41"/>
      <c r="E23" s="41"/>
      <c r="F23" s="2688" t="s">
        <v>942</v>
      </c>
      <c r="G23" s="2688"/>
      <c r="H23" s="2688"/>
      <c r="I23" s="2688"/>
      <c r="J23" s="2688"/>
      <c r="K23" s="41"/>
      <c r="L23" s="41"/>
    </row>
    <row r="24" spans="1:14" ht="13.5" thickBot="1">
      <c r="A24" s="40" t="s">
        <v>306</v>
      </c>
      <c r="B24" s="45"/>
      <c r="C24" s="46"/>
      <c r="D24" s="45"/>
      <c r="E24" s="41"/>
      <c r="F24" s="2688"/>
      <c r="G24" s="2688"/>
      <c r="H24" s="2688"/>
      <c r="I24" s="2688"/>
      <c r="J24" s="2688"/>
      <c r="K24" s="41"/>
      <c r="L24" s="41"/>
    </row>
    <row r="25" spans="1:14" ht="13.5" thickBot="1">
      <c r="A25" s="38" t="s">
        <v>116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418</v>
      </c>
      <c r="B26" s="41"/>
      <c r="C26" s="41"/>
      <c r="D26" s="45"/>
      <c r="E26" s="45"/>
      <c r="F26" s="45"/>
      <c r="G26" s="51" t="s">
        <v>419</v>
      </c>
      <c r="H26" s="41"/>
      <c r="I26" s="43"/>
      <c r="J26" s="43"/>
      <c r="K26" s="45"/>
      <c r="L26" s="45"/>
    </row>
    <row r="27" spans="1:14" ht="13.5" thickBot="1">
      <c r="A27" s="38" t="s">
        <v>420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9.5" customHeight="1" thickBot="1">
      <c r="A29" s="56" t="s">
        <v>406</v>
      </c>
      <c r="B29" s="2" t="s">
        <v>421</v>
      </c>
      <c r="C29" s="57"/>
      <c r="D29" s="2" t="s">
        <v>422</v>
      </c>
      <c r="E29" s="3"/>
      <c r="F29" s="2647" t="s">
        <v>362</v>
      </c>
      <c r="G29" s="2649" t="s">
        <v>363</v>
      </c>
      <c r="H29" s="2650"/>
      <c r="I29" s="2650"/>
      <c r="J29" s="2651"/>
    </row>
    <row r="30" spans="1:14" ht="69.75" customHeight="1" thickBot="1">
      <c r="A30" s="58"/>
      <c r="B30" s="4" t="s">
        <v>349</v>
      </c>
      <c r="C30" s="59" t="s">
        <v>671</v>
      </c>
      <c r="D30" s="15" t="s">
        <v>796</v>
      </c>
      <c r="E30" s="60" t="s">
        <v>971</v>
      </c>
      <c r="F30" s="2648"/>
      <c r="G30" s="15" t="s">
        <v>972</v>
      </c>
      <c r="H30" s="15" t="s">
        <v>973</v>
      </c>
      <c r="I30" s="15" t="s">
        <v>974</v>
      </c>
      <c r="J30" s="15" t="s">
        <v>975</v>
      </c>
      <c r="M30" s="49"/>
      <c r="N30" s="43"/>
    </row>
    <row r="31" spans="1:14" ht="18" customHeight="1" thickBot="1">
      <c r="A31" s="61" t="s">
        <v>976</v>
      </c>
      <c r="B31" s="62" t="s">
        <v>977</v>
      </c>
      <c r="C31" s="63" t="s">
        <v>978</v>
      </c>
      <c r="D31" s="64" t="s">
        <v>739</v>
      </c>
      <c r="E31" s="64" t="s">
        <v>740</v>
      </c>
      <c r="F31" s="64" t="s">
        <v>672</v>
      </c>
      <c r="G31" s="65">
        <v>4</v>
      </c>
      <c r="H31" s="66">
        <v>5</v>
      </c>
      <c r="I31" s="67">
        <v>6</v>
      </c>
      <c r="J31" s="66">
        <v>7</v>
      </c>
    </row>
    <row r="32" spans="1:14" ht="19.5" customHeight="1" thickBot="1">
      <c r="A32" s="61">
        <v>1100000</v>
      </c>
      <c r="B32" s="68" t="s">
        <v>1071</v>
      </c>
      <c r="C32" s="69" t="s">
        <v>358</v>
      </c>
      <c r="D32" s="304">
        <f>D92</f>
        <v>0</v>
      </c>
      <c r="E32" s="304">
        <f>E98</f>
        <v>0</v>
      </c>
      <c r="F32" s="304">
        <f>F92</f>
        <v>0</v>
      </c>
      <c r="G32" s="304">
        <f>G99</f>
        <v>0</v>
      </c>
      <c r="H32" s="304">
        <f>H99</f>
        <v>0</v>
      </c>
      <c r="I32" s="304">
        <f>I99</f>
        <v>0</v>
      </c>
      <c r="J32" s="304">
        <f>J92</f>
        <v>0</v>
      </c>
    </row>
    <row r="33" spans="1:10" ht="17.25" hidden="1" customHeight="1">
      <c r="A33" s="61">
        <v>1110000</v>
      </c>
      <c r="B33" s="70" t="s">
        <v>802</v>
      </c>
      <c r="C33" s="69" t="s">
        <v>358</v>
      </c>
      <c r="D33" s="305">
        <v>0</v>
      </c>
      <c r="E33" s="305"/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ht="17.25" hidden="1" customHeight="1">
      <c r="A34" s="72">
        <v>1110000</v>
      </c>
      <c r="B34" s="73" t="s">
        <v>803</v>
      </c>
      <c r="C34" s="74" t="s">
        <v>358</v>
      </c>
      <c r="D34" s="306">
        <v>0</v>
      </c>
      <c r="E34" s="306"/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ht="9.75" hidden="1" customHeight="1">
      <c r="A35" s="12">
        <v>1111000</v>
      </c>
      <c r="B35" s="76" t="s">
        <v>673</v>
      </c>
      <c r="C35" s="77" t="s">
        <v>804</v>
      </c>
      <c r="D35" s="307">
        <v>0</v>
      </c>
      <c r="E35" s="307"/>
      <c r="F35" s="307"/>
      <c r="G35" s="307"/>
      <c r="H35" s="307"/>
      <c r="I35" s="307"/>
      <c r="J35" s="307"/>
    </row>
    <row r="36" spans="1:10" ht="12.75" hidden="1" customHeight="1">
      <c r="A36" s="80">
        <v>1112000</v>
      </c>
      <c r="B36" s="14" t="s">
        <v>271</v>
      </c>
      <c r="C36" s="81" t="s">
        <v>805</v>
      </c>
      <c r="D36" s="307">
        <v>0</v>
      </c>
      <c r="E36" s="307"/>
      <c r="F36" s="310"/>
      <c r="G36" s="310"/>
      <c r="H36" s="310"/>
      <c r="I36" s="310"/>
      <c r="J36" s="310"/>
    </row>
    <row r="37" spans="1:10" ht="14.25" hidden="1" customHeight="1">
      <c r="A37" s="80">
        <v>1113000</v>
      </c>
      <c r="B37" s="14" t="s">
        <v>806</v>
      </c>
      <c r="C37" s="81" t="s">
        <v>807</v>
      </c>
      <c r="D37" s="307">
        <v>0</v>
      </c>
      <c r="E37" s="307"/>
      <c r="F37" s="310"/>
      <c r="G37" s="310"/>
      <c r="H37" s="310"/>
      <c r="I37" s="310"/>
      <c r="J37" s="310"/>
    </row>
    <row r="38" spans="1:10" ht="10.5" hidden="1" customHeight="1">
      <c r="A38" s="80">
        <v>1114000</v>
      </c>
      <c r="B38" s="14" t="s">
        <v>398</v>
      </c>
      <c r="C38" s="81" t="s">
        <v>399</v>
      </c>
      <c r="D38" s="307">
        <v>0</v>
      </c>
      <c r="E38" s="307"/>
      <c r="F38" s="310"/>
      <c r="G38" s="310"/>
      <c r="H38" s="310"/>
      <c r="I38" s="310"/>
      <c r="J38" s="310"/>
    </row>
    <row r="39" spans="1:10" ht="13.5" hidden="1" customHeight="1">
      <c r="A39" s="80">
        <v>1115000</v>
      </c>
      <c r="B39" s="14" t="s">
        <v>615</v>
      </c>
      <c r="C39" s="81" t="s">
        <v>388</v>
      </c>
      <c r="D39" s="307">
        <v>0</v>
      </c>
      <c r="E39" s="307"/>
      <c r="F39" s="310"/>
      <c r="G39" s="310"/>
      <c r="H39" s="310"/>
      <c r="I39" s="310"/>
      <c r="J39" s="310"/>
    </row>
    <row r="40" spans="1:10" ht="6.75" hidden="1" customHeight="1">
      <c r="A40" s="80">
        <v>1116000</v>
      </c>
      <c r="B40" s="14" t="s">
        <v>1024</v>
      </c>
      <c r="C40" s="83" t="s">
        <v>389</v>
      </c>
      <c r="D40" s="307">
        <v>0</v>
      </c>
      <c r="E40" s="307"/>
      <c r="F40" s="310"/>
      <c r="G40" s="310"/>
      <c r="H40" s="310"/>
      <c r="I40" s="310"/>
      <c r="J40" s="310"/>
    </row>
    <row r="41" spans="1:10" ht="11.25" hidden="1" customHeight="1">
      <c r="A41" s="84">
        <v>1117000</v>
      </c>
      <c r="B41" s="85" t="s">
        <v>19</v>
      </c>
      <c r="C41" s="86" t="s">
        <v>20</v>
      </c>
      <c r="D41" s="311">
        <v>0</v>
      </c>
      <c r="E41" s="311"/>
      <c r="F41" s="311"/>
      <c r="G41" s="311"/>
      <c r="H41" s="311"/>
      <c r="I41" s="311"/>
      <c r="J41" s="311"/>
    </row>
    <row r="42" spans="1:10" ht="12" hidden="1" customHeight="1">
      <c r="A42" s="88">
        <v>1120000</v>
      </c>
      <c r="B42" s="89" t="s">
        <v>21</v>
      </c>
      <c r="C42" s="69" t="s">
        <v>358</v>
      </c>
      <c r="D42" s="312">
        <v>0</v>
      </c>
      <c r="E42" s="312"/>
      <c r="F42" s="312">
        <v>0</v>
      </c>
      <c r="G42" s="312">
        <v>0</v>
      </c>
      <c r="H42" s="312">
        <v>0</v>
      </c>
      <c r="I42" s="312">
        <v>0</v>
      </c>
      <c r="J42" s="312">
        <v>0</v>
      </c>
    </row>
    <row r="43" spans="1:10" ht="13.5" hidden="1" customHeight="1">
      <c r="A43" s="72">
        <v>1121000</v>
      </c>
      <c r="B43" s="91" t="s">
        <v>22</v>
      </c>
      <c r="C43" s="92"/>
      <c r="D43" s="307">
        <v>0</v>
      </c>
      <c r="E43" s="307"/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ht="10.5" hidden="1" customHeight="1">
      <c r="A44" s="80">
        <v>1121100</v>
      </c>
      <c r="B44" s="93" t="s">
        <v>380</v>
      </c>
      <c r="C44" s="83" t="s">
        <v>381</v>
      </c>
      <c r="D44" s="310">
        <v>0</v>
      </c>
      <c r="E44" s="310"/>
      <c r="F44" s="310"/>
      <c r="G44" s="310"/>
      <c r="H44" s="310"/>
      <c r="I44" s="310"/>
      <c r="J44" s="310"/>
    </row>
    <row r="45" spans="1:10" ht="9" hidden="1" customHeight="1">
      <c r="A45" s="80">
        <v>1121200</v>
      </c>
      <c r="B45" s="94" t="s">
        <v>382</v>
      </c>
      <c r="C45" s="81" t="s">
        <v>383</v>
      </c>
      <c r="D45" s="310">
        <v>0</v>
      </c>
      <c r="E45" s="310"/>
      <c r="F45" s="310"/>
      <c r="G45" s="310"/>
      <c r="H45" s="310"/>
      <c r="I45" s="310"/>
      <c r="J45" s="310"/>
    </row>
    <row r="46" spans="1:10" ht="9.75" hidden="1" customHeight="1">
      <c r="A46" s="80">
        <v>1121300</v>
      </c>
      <c r="B46" s="93" t="s">
        <v>769</v>
      </c>
      <c r="C46" s="83" t="s">
        <v>384</v>
      </c>
      <c r="D46" s="310">
        <v>0</v>
      </c>
      <c r="E46" s="310"/>
      <c r="F46" s="310"/>
      <c r="G46" s="310"/>
      <c r="H46" s="310"/>
      <c r="I46" s="310"/>
      <c r="J46" s="310"/>
    </row>
    <row r="47" spans="1:10" ht="8.25" hidden="1" customHeight="1">
      <c r="A47" s="80">
        <v>1121400</v>
      </c>
      <c r="B47" s="93" t="s">
        <v>770</v>
      </c>
      <c r="C47" s="81" t="s">
        <v>385</v>
      </c>
      <c r="D47" s="310">
        <v>0</v>
      </c>
      <c r="E47" s="310"/>
      <c r="F47" s="310"/>
      <c r="G47" s="310"/>
      <c r="H47" s="310"/>
      <c r="I47" s="310"/>
      <c r="J47" s="310"/>
    </row>
    <row r="48" spans="1:10" ht="11.25" hidden="1" customHeight="1">
      <c r="A48" s="80">
        <v>1121500</v>
      </c>
      <c r="B48" s="93" t="s">
        <v>69</v>
      </c>
      <c r="C48" s="83" t="s">
        <v>386</v>
      </c>
      <c r="D48" s="310">
        <v>0</v>
      </c>
      <c r="E48" s="310"/>
      <c r="F48" s="307"/>
      <c r="G48" s="307"/>
      <c r="H48" s="307"/>
      <c r="I48" s="307"/>
      <c r="J48" s="307"/>
    </row>
    <row r="49" spans="1:10" ht="12.75" hidden="1" customHeight="1">
      <c r="A49" s="80">
        <v>1121600</v>
      </c>
      <c r="B49" s="93" t="s">
        <v>70</v>
      </c>
      <c r="C49" s="81" t="s">
        <v>387</v>
      </c>
      <c r="D49" s="310">
        <v>0</v>
      </c>
      <c r="E49" s="310"/>
      <c r="F49" s="310"/>
      <c r="G49" s="310"/>
      <c r="H49" s="310"/>
      <c r="I49" s="310"/>
      <c r="J49" s="310"/>
    </row>
    <row r="50" spans="1:10" ht="13.5" hidden="1" customHeight="1">
      <c r="A50" s="95">
        <v>1121700</v>
      </c>
      <c r="B50" s="96" t="s">
        <v>71</v>
      </c>
      <c r="C50" s="86" t="s">
        <v>766</v>
      </c>
      <c r="D50" s="311">
        <v>0</v>
      </c>
      <c r="E50" s="311"/>
      <c r="F50" s="311"/>
      <c r="G50" s="311"/>
      <c r="H50" s="311"/>
      <c r="I50" s="311"/>
      <c r="J50" s="311"/>
    </row>
    <row r="51" spans="1:10" ht="14.25" hidden="1" customHeight="1">
      <c r="A51" s="72">
        <v>1122000</v>
      </c>
      <c r="B51" s="97" t="s">
        <v>767</v>
      </c>
      <c r="C51" s="74" t="s">
        <v>358</v>
      </c>
      <c r="D51" s="308">
        <v>0</v>
      </c>
      <c r="E51" s="308"/>
      <c r="F51" s="308">
        <v>0</v>
      </c>
      <c r="G51" s="308">
        <v>0</v>
      </c>
      <c r="H51" s="308">
        <v>0</v>
      </c>
      <c r="I51" s="308">
        <v>0</v>
      </c>
      <c r="J51" s="308">
        <v>0</v>
      </c>
    </row>
    <row r="52" spans="1:10" ht="11.25" hidden="1" customHeight="1">
      <c r="A52" s="98">
        <v>1122100</v>
      </c>
      <c r="B52" s="93" t="s">
        <v>72</v>
      </c>
      <c r="C52" s="99" t="s">
        <v>768</v>
      </c>
      <c r="D52" s="310">
        <v>0</v>
      </c>
      <c r="E52" s="310"/>
      <c r="F52" s="310"/>
      <c r="G52" s="310"/>
      <c r="H52" s="310"/>
      <c r="I52" s="310"/>
      <c r="J52" s="310"/>
    </row>
    <row r="53" spans="1:10" ht="15" hidden="1" customHeight="1">
      <c r="A53" s="98">
        <v>1122200</v>
      </c>
      <c r="B53" s="93" t="s">
        <v>487</v>
      </c>
      <c r="C53" s="83" t="s">
        <v>1021</v>
      </c>
      <c r="D53" s="310">
        <v>0</v>
      </c>
      <c r="E53" s="310"/>
      <c r="F53" s="310"/>
      <c r="G53" s="310"/>
      <c r="H53" s="310"/>
      <c r="I53" s="310"/>
      <c r="J53" s="310"/>
    </row>
    <row r="54" spans="1:10" ht="9" hidden="1" customHeight="1">
      <c r="A54" s="88">
        <v>1122300</v>
      </c>
      <c r="B54" s="96" t="s">
        <v>148</v>
      </c>
      <c r="C54" s="100" t="s">
        <v>1022</v>
      </c>
      <c r="D54" s="311">
        <v>0</v>
      </c>
      <c r="E54" s="311"/>
      <c r="F54" s="311"/>
      <c r="G54" s="311"/>
      <c r="H54" s="311"/>
      <c r="I54" s="311"/>
      <c r="J54" s="311"/>
    </row>
    <row r="55" spans="1:10" ht="9" hidden="1" customHeight="1">
      <c r="A55" s="72">
        <v>1123000</v>
      </c>
      <c r="B55" s="97" t="s">
        <v>364</v>
      </c>
      <c r="C55" s="74" t="s">
        <v>358</v>
      </c>
      <c r="D55" s="308">
        <v>0</v>
      </c>
      <c r="E55" s="308"/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 ht="7.5" hidden="1" customHeight="1">
      <c r="A56" s="98">
        <v>1123100</v>
      </c>
      <c r="B56" s="93" t="s">
        <v>149</v>
      </c>
      <c r="C56" s="99" t="s">
        <v>365</v>
      </c>
      <c r="D56" s="310">
        <v>0</v>
      </c>
      <c r="E56" s="310"/>
      <c r="F56" s="310"/>
      <c r="G56" s="310"/>
      <c r="H56" s="310"/>
      <c r="I56" s="310"/>
      <c r="J56" s="310"/>
    </row>
    <row r="57" spans="1:10" ht="9.75" hidden="1" customHeight="1">
      <c r="A57" s="98">
        <v>1123200</v>
      </c>
      <c r="B57" s="93" t="s">
        <v>150</v>
      </c>
      <c r="C57" s="83" t="s">
        <v>366</v>
      </c>
      <c r="D57" s="310">
        <v>0</v>
      </c>
      <c r="E57" s="310"/>
      <c r="F57" s="310"/>
      <c r="G57" s="310"/>
      <c r="H57" s="310"/>
      <c r="I57" s="310"/>
      <c r="J57" s="310"/>
    </row>
    <row r="58" spans="1:10" ht="9.75" hidden="1" customHeight="1">
      <c r="A58" s="98">
        <v>1123300</v>
      </c>
      <c r="B58" s="93" t="s">
        <v>151</v>
      </c>
      <c r="C58" s="83" t="s">
        <v>367</v>
      </c>
      <c r="D58" s="310">
        <v>0</v>
      </c>
      <c r="E58" s="310"/>
      <c r="F58" s="310"/>
      <c r="G58" s="310"/>
      <c r="H58" s="310"/>
      <c r="I58" s="310"/>
      <c r="J58" s="310"/>
    </row>
    <row r="59" spans="1:10" ht="8.25" hidden="1" customHeight="1">
      <c r="A59" s="98">
        <v>1123400</v>
      </c>
      <c r="B59" s="93" t="s">
        <v>556</v>
      </c>
      <c r="C59" s="83" t="s">
        <v>368</v>
      </c>
      <c r="D59" s="310">
        <v>0</v>
      </c>
      <c r="E59" s="310"/>
      <c r="F59" s="310"/>
      <c r="G59" s="310"/>
      <c r="H59" s="310"/>
      <c r="I59" s="310"/>
      <c r="J59" s="310"/>
    </row>
    <row r="60" spans="1:10" ht="12.75" hidden="1" customHeight="1">
      <c r="A60" s="98">
        <v>1123500</v>
      </c>
      <c r="B60" s="101" t="s">
        <v>557</v>
      </c>
      <c r="C60" s="102">
        <v>423500</v>
      </c>
      <c r="D60" s="310">
        <v>0</v>
      </c>
      <c r="E60" s="310"/>
      <c r="F60" s="310"/>
      <c r="G60" s="310"/>
      <c r="H60" s="310"/>
      <c r="I60" s="310"/>
      <c r="J60" s="310"/>
    </row>
    <row r="61" spans="1:10" ht="11.25" hidden="1" customHeight="1">
      <c r="A61" s="98">
        <v>1123600</v>
      </c>
      <c r="B61" s="93" t="s">
        <v>186</v>
      </c>
      <c r="C61" s="81" t="s">
        <v>369</v>
      </c>
      <c r="D61" s="310">
        <v>0</v>
      </c>
      <c r="E61" s="310"/>
      <c r="F61" s="310"/>
      <c r="G61" s="310"/>
      <c r="H61" s="310"/>
      <c r="I61" s="310"/>
      <c r="J61" s="310"/>
    </row>
    <row r="62" spans="1:10" ht="17.25" hidden="1" customHeight="1">
      <c r="A62" s="98">
        <v>1123700</v>
      </c>
      <c r="B62" s="93" t="s">
        <v>187</v>
      </c>
      <c r="C62" s="83" t="s">
        <v>370</v>
      </c>
      <c r="D62" s="310">
        <v>0</v>
      </c>
      <c r="E62" s="310"/>
      <c r="F62" s="310"/>
      <c r="G62" s="310"/>
      <c r="H62" s="310"/>
      <c r="I62" s="310"/>
      <c r="J62" s="310"/>
    </row>
    <row r="63" spans="1:10" ht="7.5" hidden="1" customHeight="1">
      <c r="A63" s="88">
        <v>1123800</v>
      </c>
      <c r="B63" s="96" t="s">
        <v>188</v>
      </c>
      <c r="C63" s="100" t="s">
        <v>371</v>
      </c>
      <c r="D63" s="311">
        <v>0</v>
      </c>
      <c r="E63" s="311"/>
      <c r="F63" s="311"/>
      <c r="G63" s="311"/>
      <c r="H63" s="311"/>
      <c r="I63" s="311"/>
      <c r="J63" s="311"/>
    </row>
    <row r="64" spans="1:10" ht="12.75" hidden="1" customHeight="1">
      <c r="A64" s="72">
        <v>1124000</v>
      </c>
      <c r="B64" s="97" t="s">
        <v>213</v>
      </c>
      <c r="C64" s="74" t="s">
        <v>358</v>
      </c>
      <c r="D64" s="308">
        <v>0</v>
      </c>
      <c r="E64" s="308"/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ht="9" hidden="1" customHeight="1">
      <c r="A65" s="88">
        <v>1124100</v>
      </c>
      <c r="B65" s="96" t="s">
        <v>189</v>
      </c>
      <c r="C65" s="86" t="s">
        <v>214</v>
      </c>
      <c r="D65" s="311">
        <v>0</v>
      </c>
      <c r="E65" s="311"/>
      <c r="F65" s="311"/>
      <c r="G65" s="311"/>
      <c r="H65" s="311"/>
      <c r="I65" s="311"/>
      <c r="J65" s="311"/>
    </row>
    <row r="66" spans="1:10" ht="21" hidden="1" customHeight="1">
      <c r="A66" s="72">
        <v>1125000</v>
      </c>
      <c r="B66" s="97" t="s">
        <v>918</v>
      </c>
      <c r="C66" s="74" t="s">
        <v>358</v>
      </c>
      <c r="D66" s="308">
        <v>0</v>
      </c>
      <c r="E66" s="308"/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ht="21.75" hidden="1" customHeight="1">
      <c r="A67" s="98">
        <v>1125100</v>
      </c>
      <c r="B67" s="93" t="s">
        <v>190</v>
      </c>
      <c r="C67" s="99" t="s">
        <v>919</v>
      </c>
      <c r="D67" s="310">
        <v>0</v>
      </c>
      <c r="E67" s="310"/>
      <c r="F67" s="310"/>
      <c r="G67" s="310"/>
      <c r="H67" s="310"/>
      <c r="I67" s="310"/>
      <c r="J67" s="310"/>
    </row>
    <row r="68" spans="1:10" ht="9" hidden="1" customHeight="1">
      <c r="A68" s="88">
        <v>1125200</v>
      </c>
      <c r="B68" s="96" t="s">
        <v>703</v>
      </c>
      <c r="C68" s="100" t="s">
        <v>1031</v>
      </c>
      <c r="D68" s="311">
        <v>0</v>
      </c>
      <c r="E68" s="311"/>
      <c r="F68" s="311"/>
      <c r="G68" s="311"/>
      <c r="H68" s="311"/>
      <c r="I68" s="311"/>
      <c r="J68" s="311"/>
    </row>
    <row r="69" spans="1:10" ht="9" hidden="1" customHeight="1">
      <c r="A69" s="72">
        <v>1126000</v>
      </c>
      <c r="B69" s="97" t="s">
        <v>1032</v>
      </c>
      <c r="C69" s="74" t="s">
        <v>358</v>
      </c>
      <c r="D69" s="308">
        <v>0</v>
      </c>
      <c r="E69" s="308"/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ht="11.25" hidden="1" customHeight="1">
      <c r="A70" s="72">
        <v>1126100</v>
      </c>
      <c r="B70" s="93" t="s">
        <v>983</v>
      </c>
      <c r="C70" s="77" t="s">
        <v>1033</v>
      </c>
      <c r="D70" s="310">
        <v>0</v>
      </c>
      <c r="E70" s="310"/>
      <c r="F70" s="310"/>
      <c r="G70" s="310"/>
      <c r="H70" s="310"/>
      <c r="I70" s="310"/>
      <c r="J70" s="310"/>
    </row>
    <row r="71" spans="1:10" ht="5.25" hidden="1" customHeight="1">
      <c r="A71" s="72">
        <v>1126200</v>
      </c>
      <c r="B71" s="93" t="s">
        <v>984</v>
      </c>
      <c r="C71" s="83" t="s">
        <v>1034</v>
      </c>
      <c r="D71" s="310">
        <v>0</v>
      </c>
      <c r="E71" s="310"/>
      <c r="F71" s="310"/>
      <c r="G71" s="310"/>
      <c r="H71" s="310"/>
      <c r="I71" s="310"/>
      <c r="J71" s="310"/>
    </row>
    <row r="72" spans="1:10" ht="12.75" hidden="1" customHeight="1">
      <c r="A72" s="72">
        <v>1126300</v>
      </c>
      <c r="B72" s="93" t="s">
        <v>390</v>
      </c>
      <c r="C72" s="83" t="s">
        <v>391</v>
      </c>
      <c r="D72" s="310">
        <v>0</v>
      </c>
      <c r="E72" s="310"/>
      <c r="F72" s="310"/>
      <c r="G72" s="310"/>
      <c r="H72" s="310"/>
      <c r="I72" s="310"/>
      <c r="J72" s="310"/>
    </row>
    <row r="73" spans="1:10" ht="12" hidden="1" customHeight="1">
      <c r="A73" s="80">
        <v>1126400</v>
      </c>
      <c r="B73" s="103" t="s">
        <v>985</v>
      </c>
      <c r="C73" s="81" t="s">
        <v>392</v>
      </c>
      <c r="D73" s="310">
        <v>0</v>
      </c>
      <c r="E73" s="310"/>
      <c r="F73" s="310"/>
      <c r="G73" s="310"/>
      <c r="H73" s="310"/>
      <c r="I73" s="310"/>
      <c r="J73" s="310"/>
    </row>
    <row r="74" spans="1:10" ht="9" hidden="1" customHeight="1">
      <c r="A74" s="84">
        <v>1126500</v>
      </c>
      <c r="B74" s="104" t="s">
        <v>943</v>
      </c>
      <c r="C74" s="83" t="s">
        <v>393</v>
      </c>
      <c r="D74" s="310">
        <v>0</v>
      </c>
      <c r="E74" s="310"/>
      <c r="F74" s="310"/>
      <c r="G74" s="310"/>
      <c r="H74" s="310"/>
      <c r="I74" s="310"/>
      <c r="J74" s="310"/>
    </row>
    <row r="75" spans="1:10" ht="9.75" hidden="1" customHeight="1">
      <c r="A75" s="80">
        <v>1126600</v>
      </c>
      <c r="B75" s="103" t="s">
        <v>229</v>
      </c>
      <c r="C75" s="81" t="s">
        <v>394</v>
      </c>
      <c r="D75" s="310">
        <v>0</v>
      </c>
      <c r="E75" s="310"/>
      <c r="F75" s="310"/>
      <c r="G75" s="310"/>
      <c r="H75" s="310"/>
      <c r="I75" s="310"/>
      <c r="J75" s="310"/>
    </row>
    <row r="76" spans="1:10" ht="12" hidden="1" customHeight="1">
      <c r="A76" s="80">
        <v>1126700</v>
      </c>
      <c r="B76" s="103" t="s">
        <v>230</v>
      </c>
      <c r="C76" s="83" t="s">
        <v>395</v>
      </c>
      <c r="D76" s="310">
        <v>0</v>
      </c>
      <c r="E76" s="310"/>
      <c r="F76" s="310"/>
      <c r="G76" s="310"/>
      <c r="H76" s="310"/>
      <c r="I76" s="310"/>
      <c r="J76" s="310"/>
    </row>
    <row r="77" spans="1:10" ht="7.5" hidden="1" customHeight="1">
      <c r="A77" s="95">
        <v>1126800</v>
      </c>
      <c r="B77" s="105" t="s">
        <v>480</v>
      </c>
      <c r="C77" s="86" t="s">
        <v>396</v>
      </c>
      <c r="D77" s="311">
        <v>0</v>
      </c>
      <c r="E77" s="311"/>
      <c r="F77" s="311"/>
      <c r="G77" s="311"/>
      <c r="H77" s="311"/>
      <c r="I77" s="311"/>
      <c r="J77" s="311"/>
    </row>
    <row r="78" spans="1:10" ht="15.75" hidden="1" customHeight="1">
      <c r="A78" s="106">
        <v>1130000</v>
      </c>
      <c r="B78" s="107" t="s">
        <v>294</v>
      </c>
      <c r="C78" s="74" t="s">
        <v>358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8">
        <v>0</v>
      </c>
    </row>
    <row r="79" spans="1:10" ht="13.5" hidden="1" customHeight="1">
      <c r="A79" s="106">
        <v>1130100</v>
      </c>
      <c r="B79" s="103" t="s">
        <v>481</v>
      </c>
      <c r="C79" s="99" t="s">
        <v>295</v>
      </c>
      <c r="D79" s="310">
        <v>0</v>
      </c>
      <c r="E79" s="310"/>
      <c r="F79" s="310"/>
      <c r="G79" s="310"/>
      <c r="H79" s="310"/>
      <c r="I79" s="310"/>
      <c r="J79" s="310"/>
    </row>
    <row r="80" spans="1:10" ht="12.75" hidden="1" customHeight="1">
      <c r="A80" s="106">
        <v>1130200</v>
      </c>
      <c r="B80" s="103" t="s">
        <v>482</v>
      </c>
      <c r="C80" s="83" t="s">
        <v>296</v>
      </c>
      <c r="D80" s="310">
        <v>0</v>
      </c>
      <c r="E80" s="310"/>
      <c r="F80" s="310"/>
      <c r="G80" s="310"/>
      <c r="H80" s="310"/>
      <c r="I80" s="310"/>
      <c r="J80" s="310"/>
    </row>
    <row r="81" spans="1:10" ht="8.25" hidden="1" customHeight="1">
      <c r="A81" s="106">
        <v>1130300</v>
      </c>
      <c r="B81" s="103" t="s">
        <v>483</v>
      </c>
      <c r="C81" s="83" t="s">
        <v>297</v>
      </c>
      <c r="D81" s="310">
        <v>0</v>
      </c>
      <c r="E81" s="310"/>
      <c r="F81" s="310"/>
      <c r="G81" s="310"/>
      <c r="H81" s="310"/>
      <c r="I81" s="310"/>
      <c r="J81" s="310"/>
    </row>
    <row r="82" spans="1:10" ht="10.5" hidden="1" customHeight="1">
      <c r="A82" s="106">
        <v>1130400</v>
      </c>
      <c r="B82" s="108" t="s">
        <v>484</v>
      </c>
      <c r="C82" s="109" t="s">
        <v>298</v>
      </c>
      <c r="D82" s="310">
        <v>0</v>
      </c>
      <c r="E82" s="310"/>
      <c r="F82" s="307"/>
      <c r="G82" s="307"/>
      <c r="H82" s="307"/>
      <c r="I82" s="307"/>
      <c r="J82" s="307"/>
    </row>
    <row r="83" spans="1:10" ht="7.5" hidden="1" customHeight="1">
      <c r="A83" s="80">
        <v>1131000</v>
      </c>
      <c r="B83" s="110" t="s">
        <v>299</v>
      </c>
      <c r="C83" s="111" t="s">
        <v>358</v>
      </c>
      <c r="D83" s="310">
        <v>0</v>
      </c>
      <c r="E83" s="310"/>
      <c r="F83" s="313"/>
      <c r="G83" s="313"/>
      <c r="H83" s="313"/>
      <c r="I83" s="313"/>
      <c r="J83" s="313"/>
    </row>
    <row r="84" spans="1:10" ht="7.5" hidden="1" customHeight="1">
      <c r="A84" s="80">
        <v>1131100</v>
      </c>
      <c r="B84" s="103" t="s">
        <v>588</v>
      </c>
      <c r="C84" s="77" t="s">
        <v>300</v>
      </c>
      <c r="D84" s="310">
        <v>0</v>
      </c>
      <c r="E84" s="310"/>
      <c r="F84" s="310"/>
      <c r="G84" s="310"/>
      <c r="H84" s="310"/>
      <c r="I84" s="310"/>
      <c r="J84" s="310"/>
    </row>
    <row r="85" spans="1:10" ht="5.25" hidden="1" customHeight="1">
      <c r="A85" s="80">
        <v>1131200</v>
      </c>
      <c r="B85" s="103" t="s">
        <v>589</v>
      </c>
      <c r="C85" s="83" t="s">
        <v>301</v>
      </c>
      <c r="D85" s="310">
        <v>0</v>
      </c>
      <c r="E85" s="310"/>
      <c r="F85" s="310"/>
      <c r="G85" s="310"/>
      <c r="H85" s="310"/>
      <c r="I85" s="310"/>
      <c r="J85" s="310"/>
    </row>
    <row r="86" spans="1:10" ht="12.75" hidden="1" customHeight="1">
      <c r="A86" s="80">
        <v>1131300</v>
      </c>
      <c r="B86" s="105" t="s">
        <v>590</v>
      </c>
      <c r="C86" s="86" t="s">
        <v>302</v>
      </c>
      <c r="D86" s="311">
        <v>0</v>
      </c>
      <c r="E86" s="311"/>
      <c r="F86" s="311"/>
      <c r="G86" s="311"/>
      <c r="H86" s="311"/>
      <c r="I86" s="311"/>
      <c r="J86" s="311"/>
    </row>
    <row r="87" spans="1:10" ht="14.25" hidden="1" customHeight="1">
      <c r="A87" s="113">
        <v>1140000</v>
      </c>
      <c r="B87" s="107" t="s">
        <v>303</v>
      </c>
      <c r="C87" s="74" t="s">
        <v>358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8">
        <v>0</v>
      </c>
    </row>
    <row r="88" spans="1:10" ht="6" hidden="1" customHeight="1">
      <c r="A88" s="113">
        <v>1141000</v>
      </c>
      <c r="B88" s="103" t="s">
        <v>304</v>
      </c>
      <c r="C88" s="99" t="s">
        <v>1003</v>
      </c>
      <c r="D88" s="310">
        <v>0</v>
      </c>
      <c r="E88" s="310"/>
      <c r="F88" s="310"/>
      <c r="G88" s="310"/>
      <c r="H88" s="310"/>
      <c r="I88" s="310"/>
      <c r="J88" s="310"/>
    </row>
    <row r="89" spans="1:10" ht="12" hidden="1" customHeight="1">
      <c r="A89" s="113">
        <v>1142000</v>
      </c>
      <c r="B89" s="103" t="s">
        <v>42</v>
      </c>
      <c r="C89" s="83" t="s">
        <v>43</v>
      </c>
      <c r="D89" s="310">
        <v>0</v>
      </c>
      <c r="E89" s="310"/>
      <c r="F89" s="310"/>
      <c r="G89" s="310"/>
      <c r="H89" s="310"/>
      <c r="I89" s="310"/>
      <c r="J89" s="310"/>
    </row>
    <row r="90" spans="1:10" ht="6" hidden="1" customHeight="1">
      <c r="A90" s="113">
        <v>1143000</v>
      </c>
      <c r="B90" s="103" t="s">
        <v>44</v>
      </c>
      <c r="C90" s="83" t="s">
        <v>45</v>
      </c>
      <c r="D90" s="310">
        <v>0</v>
      </c>
      <c r="E90" s="310"/>
      <c r="F90" s="310"/>
      <c r="G90" s="310"/>
      <c r="H90" s="310"/>
      <c r="I90" s="310"/>
      <c r="J90" s="310"/>
    </row>
    <row r="91" spans="1:10" ht="9.75" hidden="1" customHeight="1">
      <c r="A91" s="113">
        <v>1144000</v>
      </c>
      <c r="B91" s="105" t="s">
        <v>46</v>
      </c>
      <c r="C91" s="86" t="s">
        <v>439</v>
      </c>
      <c r="D91" s="311">
        <v>0</v>
      </c>
      <c r="E91" s="311"/>
      <c r="F91" s="311"/>
      <c r="G91" s="311"/>
      <c r="H91" s="311"/>
      <c r="I91" s="311"/>
      <c r="J91" s="311"/>
    </row>
    <row r="92" spans="1:10" ht="25.5" customHeight="1">
      <c r="A92" s="113">
        <v>1150000</v>
      </c>
      <c r="B92" s="114" t="s">
        <v>730</v>
      </c>
      <c r="C92" s="74" t="s">
        <v>358</v>
      </c>
      <c r="D92" s="308">
        <f>D98+D99</f>
        <v>0</v>
      </c>
      <c r="E92" s="308"/>
      <c r="F92" s="308">
        <f>F98+F99</f>
        <v>0</v>
      </c>
      <c r="G92" s="308">
        <f>G98</f>
        <v>0</v>
      </c>
      <c r="H92" s="308">
        <f>H98</f>
        <v>0</v>
      </c>
      <c r="I92" s="308">
        <f>I98</f>
        <v>0</v>
      </c>
      <c r="J92" s="308">
        <f>F92</f>
        <v>0</v>
      </c>
    </row>
    <row r="93" spans="1:10" ht="7.5" hidden="1" customHeight="1">
      <c r="A93" s="115">
        <v>1151000</v>
      </c>
      <c r="B93" s="103" t="s">
        <v>808</v>
      </c>
      <c r="C93" s="99" t="s">
        <v>809</v>
      </c>
      <c r="D93" s="310">
        <v>0</v>
      </c>
      <c r="E93" s="310"/>
      <c r="F93" s="310"/>
      <c r="G93" s="310"/>
      <c r="H93" s="310"/>
      <c r="I93" s="310"/>
      <c r="J93" s="310"/>
    </row>
    <row r="94" spans="1:10" ht="7.5" hidden="1" customHeight="1">
      <c r="A94" s="115">
        <v>1152000</v>
      </c>
      <c r="B94" s="103" t="s">
        <v>1101</v>
      </c>
      <c r="C94" s="83" t="s">
        <v>810</v>
      </c>
      <c r="D94" s="310">
        <v>0</v>
      </c>
      <c r="E94" s="310"/>
      <c r="F94" s="310"/>
      <c r="G94" s="310"/>
      <c r="H94" s="310"/>
      <c r="I94" s="310"/>
      <c r="J94" s="310"/>
    </row>
    <row r="95" spans="1:10" ht="8.25" hidden="1" customHeight="1">
      <c r="A95" s="115">
        <v>1153000</v>
      </c>
      <c r="B95" s="103" t="s">
        <v>830</v>
      </c>
      <c r="C95" s="83" t="s">
        <v>811</v>
      </c>
      <c r="D95" s="310">
        <v>0</v>
      </c>
      <c r="E95" s="310"/>
      <c r="F95" s="310"/>
      <c r="G95" s="310"/>
      <c r="H95" s="310"/>
      <c r="I95" s="310"/>
      <c r="J95" s="310"/>
    </row>
    <row r="96" spans="1:10" ht="7.5" hidden="1" customHeight="1">
      <c r="A96" s="115">
        <v>1154000</v>
      </c>
      <c r="B96" s="103" t="s">
        <v>737</v>
      </c>
      <c r="C96" s="83" t="s">
        <v>812</v>
      </c>
      <c r="D96" s="310">
        <v>0</v>
      </c>
      <c r="E96" s="310"/>
      <c r="F96" s="310"/>
      <c r="G96" s="310"/>
      <c r="H96" s="310"/>
      <c r="I96" s="310"/>
      <c r="J96" s="310"/>
    </row>
    <row r="97" spans="1:10" ht="8.25" hidden="1" customHeight="1">
      <c r="A97" s="98">
        <v>1155000</v>
      </c>
      <c r="B97" s="116" t="s">
        <v>726</v>
      </c>
      <c r="C97" s="83" t="s">
        <v>727</v>
      </c>
      <c r="D97" s="310">
        <v>0</v>
      </c>
      <c r="E97" s="310"/>
      <c r="F97" s="316"/>
      <c r="G97" s="316"/>
      <c r="H97" s="316"/>
      <c r="I97" s="316"/>
      <c r="J97" s="316"/>
    </row>
    <row r="98" spans="1:10" ht="30" customHeight="1">
      <c r="A98" s="262">
        <v>1126400</v>
      </c>
      <c r="B98" s="103" t="s">
        <v>985</v>
      </c>
      <c r="C98" s="83" t="s">
        <v>249</v>
      </c>
      <c r="D98" s="310">
        <v>0</v>
      </c>
      <c r="E98" s="310">
        <v>0</v>
      </c>
      <c r="F98" s="322">
        <f>D98+E98</f>
        <v>0</v>
      </c>
      <c r="G98" s="322">
        <v>0</v>
      </c>
      <c r="H98" s="322">
        <v>0</v>
      </c>
      <c r="I98" s="322">
        <v>0</v>
      </c>
      <c r="J98" s="322">
        <f>F98</f>
        <v>0</v>
      </c>
    </row>
    <row r="99" spans="1:10" ht="24.75" customHeight="1" thickBot="1">
      <c r="A99" s="88">
        <v>1156000</v>
      </c>
      <c r="B99" s="237" t="s">
        <v>504</v>
      </c>
      <c r="C99" s="228">
        <v>4729</v>
      </c>
      <c r="D99" s="316">
        <v>0</v>
      </c>
      <c r="E99" s="310">
        <v>0</v>
      </c>
      <c r="F99" s="319">
        <f>D99+E99</f>
        <v>0</v>
      </c>
      <c r="G99" s="382">
        <v>0</v>
      </c>
      <c r="H99" s="382">
        <v>0</v>
      </c>
      <c r="I99" s="382">
        <v>0</v>
      </c>
      <c r="J99" s="319">
        <f>F99</f>
        <v>0</v>
      </c>
    </row>
    <row r="100" spans="1:10" ht="0.75" hidden="1" customHeight="1">
      <c r="A100" s="72">
        <v>1160000</v>
      </c>
      <c r="B100" s="120" t="s">
        <v>819</v>
      </c>
      <c r="C100" s="74" t="s">
        <v>358</v>
      </c>
      <c r="D100" s="325">
        <v>0</v>
      </c>
      <c r="E100" s="325"/>
      <c r="F100" s="325">
        <v>0</v>
      </c>
      <c r="G100" s="325">
        <v>0</v>
      </c>
      <c r="H100" s="325">
        <v>0</v>
      </c>
      <c r="I100" s="325">
        <v>0</v>
      </c>
      <c r="J100" s="325">
        <v>0</v>
      </c>
    </row>
    <row r="101" spans="1:10" ht="13.5" hidden="1" customHeight="1">
      <c r="A101" s="98">
        <v>1161000</v>
      </c>
      <c r="B101" s="122" t="s">
        <v>206</v>
      </c>
      <c r="C101" s="123" t="s">
        <v>358</v>
      </c>
      <c r="D101" s="316">
        <v>0</v>
      </c>
      <c r="E101" s="316"/>
      <c r="F101" s="316">
        <v>0</v>
      </c>
      <c r="G101" s="316">
        <v>0</v>
      </c>
      <c r="H101" s="316">
        <v>0</v>
      </c>
      <c r="I101" s="316">
        <v>0</v>
      </c>
      <c r="J101" s="316">
        <v>0</v>
      </c>
    </row>
    <row r="102" spans="1:10" ht="15" hidden="1" customHeight="1">
      <c r="A102" s="98">
        <v>1161100</v>
      </c>
      <c r="B102" s="14" t="s">
        <v>706</v>
      </c>
      <c r="C102" s="124">
        <v>471100</v>
      </c>
      <c r="D102" s="316">
        <v>0</v>
      </c>
      <c r="E102" s="316"/>
      <c r="F102" s="316"/>
      <c r="G102" s="316"/>
      <c r="H102" s="316"/>
      <c r="I102" s="316"/>
      <c r="J102" s="316"/>
    </row>
    <row r="103" spans="1:10" ht="14.25" hidden="1" customHeight="1">
      <c r="A103" s="98">
        <v>1161200</v>
      </c>
      <c r="B103" s="116" t="s">
        <v>707</v>
      </c>
      <c r="C103" s="124">
        <v>471200</v>
      </c>
      <c r="D103" s="316">
        <v>0</v>
      </c>
      <c r="E103" s="316"/>
      <c r="F103" s="316"/>
      <c r="G103" s="316"/>
      <c r="H103" s="316"/>
      <c r="I103" s="316"/>
      <c r="J103" s="316"/>
    </row>
    <row r="104" spans="1:10" ht="12.75" hidden="1" customHeight="1">
      <c r="A104" s="98">
        <v>1162000</v>
      </c>
      <c r="B104" s="122" t="s">
        <v>1125</v>
      </c>
      <c r="C104" s="123" t="s">
        <v>358</v>
      </c>
      <c r="D104" s="316">
        <v>0</v>
      </c>
      <c r="E104" s="316"/>
      <c r="F104" s="316">
        <v>0</v>
      </c>
      <c r="G104" s="316">
        <v>0</v>
      </c>
      <c r="H104" s="316">
        <v>0</v>
      </c>
      <c r="I104" s="316">
        <v>0</v>
      </c>
      <c r="J104" s="316">
        <v>0</v>
      </c>
    </row>
    <row r="105" spans="1:10" ht="6" hidden="1" customHeight="1">
      <c r="A105" s="98">
        <v>1162100</v>
      </c>
      <c r="B105" s="116" t="s">
        <v>1126</v>
      </c>
      <c r="C105" s="83" t="s">
        <v>130</v>
      </c>
      <c r="D105" s="316">
        <v>0</v>
      </c>
      <c r="E105" s="316"/>
      <c r="F105" s="316"/>
      <c r="G105" s="316"/>
      <c r="H105" s="316"/>
      <c r="I105" s="316"/>
      <c r="J105" s="316"/>
    </row>
    <row r="106" spans="1:10" ht="7.5" hidden="1" customHeight="1">
      <c r="A106" s="98">
        <v>1162200</v>
      </c>
      <c r="B106" s="116" t="s">
        <v>131</v>
      </c>
      <c r="C106" s="83" t="s">
        <v>24</v>
      </c>
      <c r="D106" s="316">
        <v>0</v>
      </c>
      <c r="E106" s="316"/>
      <c r="F106" s="316"/>
      <c r="G106" s="316"/>
      <c r="H106" s="316"/>
      <c r="I106" s="316"/>
      <c r="J106" s="316"/>
    </row>
    <row r="107" spans="1:10" ht="6.75" hidden="1" customHeight="1">
      <c r="A107" s="98">
        <v>1162300</v>
      </c>
      <c r="B107" s="116" t="s">
        <v>25</v>
      </c>
      <c r="C107" s="83" t="s">
        <v>26</v>
      </c>
      <c r="D107" s="316">
        <v>0</v>
      </c>
      <c r="E107" s="316"/>
      <c r="F107" s="316"/>
      <c r="G107" s="316"/>
      <c r="H107" s="316"/>
      <c r="I107" s="316"/>
      <c r="J107" s="316"/>
    </row>
    <row r="108" spans="1:10" ht="11.25" hidden="1" customHeight="1">
      <c r="A108" s="98">
        <v>1162400</v>
      </c>
      <c r="B108" s="116" t="s">
        <v>831</v>
      </c>
      <c r="C108" s="83" t="s">
        <v>832</v>
      </c>
      <c r="D108" s="316">
        <v>0</v>
      </c>
      <c r="E108" s="316"/>
      <c r="F108" s="316"/>
      <c r="G108" s="316"/>
      <c r="H108" s="316"/>
      <c r="I108" s="316"/>
      <c r="J108" s="316"/>
    </row>
    <row r="109" spans="1:10" ht="6" hidden="1" customHeight="1">
      <c r="A109" s="98">
        <v>1162500</v>
      </c>
      <c r="B109" s="116" t="s">
        <v>833</v>
      </c>
      <c r="C109" s="83" t="s">
        <v>834</v>
      </c>
      <c r="D109" s="316">
        <v>0</v>
      </c>
      <c r="E109" s="316"/>
      <c r="F109" s="316"/>
      <c r="G109" s="316"/>
      <c r="H109" s="316"/>
      <c r="I109" s="316"/>
      <c r="J109" s="316"/>
    </row>
    <row r="110" spans="1:10" ht="7.5" hidden="1" customHeight="1">
      <c r="A110" s="98">
        <v>1162600</v>
      </c>
      <c r="B110" s="116" t="s">
        <v>510</v>
      </c>
      <c r="C110" s="83" t="s">
        <v>511</v>
      </c>
      <c r="D110" s="316">
        <v>0</v>
      </c>
      <c r="E110" s="316"/>
      <c r="F110" s="316"/>
      <c r="G110" s="316"/>
      <c r="H110" s="316"/>
      <c r="I110" s="316"/>
      <c r="J110" s="316"/>
    </row>
    <row r="111" spans="1:10" ht="9" hidden="1" customHeight="1">
      <c r="A111" s="98">
        <v>1162700</v>
      </c>
      <c r="B111" s="14" t="s">
        <v>512</v>
      </c>
      <c r="C111" s="83" t="s">
        <v>513</v>
      </c>
      <c r="D111" s="316">
        <v>0</v>
      </c>
      <c r="E111" s="316"/>
      <c r="F111" s="316"/>
      <c r="G111" s="316"/>
      <c r="H111" s="316"/>
      <c r="I111" s="316"/>
      <c r="J111" s="316"/>
    </row>
    <row r="112" spans="1:10" ht="9" hidden="1" customHeight="1">
      <c r="A112" s="98">
        <v>1162800</v>
      </c>
      <c r="B112" s="116" t="s">
        <v>871</v>
      </c>
      <c r="C112" s="83" t="s">
        <v>872</v>
      </c>
      <c r="D112" s="316">
        <v>0</v>
      </c>
      <c r="E112" s="316"/>
      <c r="F112" s="317"/>
      <c r="G112" s="317"/>
      <c r="H112" s="317"/>
      <c r="I112" s="317"/>
      <c r="J112" s="317"/>
    </row>
    <row r="113" spans="1:10" ht="12.75" hidden="1" customHeight="1">
      <c r="A113" s="119">
        <v>1162900</v>
      </c>
      <c r="B113" s="118" t="s">
        <v>873</v>
      </c>
      <c r="C113" s="86" t="s">
        <v>874</v>
      </c>
      <c r="D113" s="320">
        <v>0</v>
      </c>
      <c r="E113" s="320"/>
      <c r="F113" s="320"/>
      <c r="G113" s="320"/>
      <c r="H113" s="320"/>
      <c r="I113" s="320"/>
      <c r="J113" s="320"/>
    </row>
    <row r="114" spans="1:10" ht="0.75" hidden="1" customHeight="1">
      <c r="A114" s="125">
        <v>1170000</v>
      </c>
      <c r="B114" s="126" t="s">
        <v>875</v>
      </c>
      <c r="C114" s="127" t="s">
        <v>358</v>
      </c>
      <c r="D114" s="326">
        <v>0</v>
      </c>
      <c r="E114" s="326"/>
      <c r="F114" s="326">
        <v>0</v>
      </c>
      <c r="G114" s="326">
        <v>0</v>
      </c>
      <c r="H114" s="326">
        <v>0</v>
      </c>
      <c r="I114" s="326">
        <v>0</v>
      </c>
      <c r="J114" s="326">
        <v>0</v>
      </c>
    </row>
    <row r="115" spans="1:10" ht="14.25" hidden="1" customHeight="1">
      <c r="A115" s="117">
        <v>1171000</v>
      </c>
      <c r="B115" s="129" t="s">
        <v>215</v>
      </c>
      <c r="C115" s="74" t="s">
        <v>358</v>
      </c>
      <c r="D115" s="327">
        <v>0</v>
      </c>
      <c r="E115" s="327"/>
      <c r="F115" s="327">
        <v>0</v>
      </c>
      <c r="G115" s="327">
        <v>0</v>
      </c>
      <c r="H115" s="327">
        <v>0</v>
      </c>
      <c r="I115" s="327">
        <v>0</v>
      </c>
      <c r="J115" s="327">
        <v>0</v>
      </c>
    </row>
    <row r="116" spans="1:10" ht="14.25" hidden="1" customHeight="1">
      <c r="A116" s="117">
        <v>1171100</v>
      </c>
      <c r="B116" s="14" t="s">
        <v>478</v>
      </c>
      <c r="C116" s="99" t="s">
        <v>479</v>
      </c>
      <c r="D116" s="317">
        <v>0</v>
      </c>
      <c r="E116" s="317"/>
      <c r="F116" s="317"/>
      <c r="G116" s="317"/>
      <c r="H116" s="317"/>
      <c r="I116" s="317"/>
      <c r="J116" s="317"/>
    </row>
    <row r="117" spans="1:10" ht="14.25" hidden="1" customHeight="1">
      <c r="A117" s="117">
        <v>1171200</v>
      </c>
      <c r="B117" s="116" t="s">
        <v>351</v>
      </c>
      <c r="C117" s="131" t="s">
        <v>352</v>
      </c>
      <c r="D117" s="317">
        <v>0</v>
      </c>
      <c r="E117" s="317"/>
      <c r="F117" s="317"/>
      <c r="G117" s="317"/>
      <c r="H117" s="317"/>
      <c r="I117" s="317"/>
      <c r="J117" s="317"/>
    </row>
    <row r="118" spans="1:10" ht="14.25" hidden="1" customHeight="1">
      <c r="A118" s="98">
        <v>1172000</v>
      </c>
      <c r="B118" s="132" t="s">
        <v>1017</v>
      </c>
      <c r="C118" s="111" t="s">
        <v>358</v>
      </c>
      <c r="D118" s="326">
        <v>0</v>
      </c>
      <c r="E118" s="326"/>
      <c r="F118" s="326">
        <v>0</v>
      </c>
      <c r="G118" s="326">
        <v>0</v>
      </c>
      <c r="H118" s="326">
        <v>0</v>
      </c>
      <c r="I118" s="326">
        <v>0</v>
      </c>
      <c r="J118" s="326">
        <v>0</v>
      </c>
    </row>
    <row r="119" spans="1:10" ht="14.25" hidden="1" customHeight="1">
      <c r="A119" s="98">
        <v>1172100</v>
      </c>
      <c r="B119" s="103" t="s">
        <v>1102</v>
      </c>
      <c r="C119" s="99" t="s">
        <v>1018</v>
      </c>
      <c r="D119" s="317">
        <v>0</v>
      </c>
      <c r="E119" s="317"/>
      <c r="F119" s="317"/>
      <c r="G119" s="317"/>
      <c r="H119" s="317"/>
      <c r="I119" s="317"/>
      <c r="J119" s="317"/>
    </row>
    <row r="120" spans="1:10" ht="14.25" hidden="1" customHeight="1">
      <c r="A120" s="98">
        <v>1172200</v>
      </c>
      <c r="B120" s="103" t="s">
        <v>1103</v>
      </c>
      <c r="C120" s="133">
        <v>482200</v>
      </c>
      <c r="D120" s="317">
        <v>0</v>
      </c>
      <c r="E120" s="317"/>
      <c r="F120" s="317"/>
      <c r="G120" s="317"/>
      <c r="H120" s="317"/>
      <c r="I120" s="317"/>
      <c r="J120" s="317"/>
    </row>
    <row r="121" spans="1:10" ht="14.25" hidden="1" customHeight="1">
      <c r="A121" s="98">
        <v>1172300</v>
      </c>
      <c r="B121" s="116" t="s">
        <v>1019</v>
      </c>
      <c r="C121" s="83" t="s">
        <v>1020</v>
      </c>
      <c r="D121" s="317">
        <v>0</v>
      </c>
      <c r="E121" s="317"/>
      <c r="F121" s="317"/>
      <c r="G121" s="317"/>
      <c r="H121" s="317"/>
      <c r="I121" s="317"/>
      <c r="J121" s="317"/>
    </row>
    <row r="122" spans="1:10" ht="14.25" hidden="1" customHeight="1">
      <c r="A122" s="98">
        <v>1172400</v>
      </c>
      <c r="B122" s="134" t="s">
        <v>124</v>
      </c>
      <c r="C122" s="83" t="s">
        <v>125</v>
      </c>
      <c r="D122" s="317">
        <v>0</v>
      </c>
      <c r="E122" s="317"/>
      <c r="F122" s="327"/>
      <c r="G122" s="327"/>
      <c r="H122" s="327"/>
      <c r="I122" s="327"/>
      <c r="J122" s="327"/>
    </row>
    <row r="123" spans="1:10" ht="14.25" hidden="1" customHeight="1">
      <c r="A123" s="98">
        <v>1173000</v>
      </c>
      <c r="B123" s="132" t="s">
        <v>126</v>
      </c>
      <c r="C123" s="111" t="s">
        <v>358</v>
      </c>
      <c r="D123" s="327">
        <v>0</v>
      </c>
      <c r="E123" s="327"/>
      <c r="F123" s="327">
        <v>0</v>
      </c>
      <c r="G123" s="327">
        <v>0</v>
      </c>
      <c r="H123" s="327">
        <v>0</v>
      </c>
      <c r="I123" s="327">
        <v>0</v>
      </c>
      <c r="J123" s="327">
        <v>0</v>
      </c>
    </row>
    <row r="124" spans="1:10" ht="14.25" hidden="1" customHeight="1">
      <c r="A124" s="117">
        <v>1173100</v>
      </c>
      <c r="B124" s="135" t="s">
        <v>127</v>
      </c>
      <c r="C124" s="83" t="s">
        <v>1088</v>
      </c>
      <c r="D124" s="327">
        <v>0</v>
      </c>
      <c r="E124" s="327"/>
      <c r="F124" s="327"/>
      <c r="G124" s="327"/>
      <c r="H124" s="327"/>
      <c r="I124" s="327"/>
      <c r="J124" s="327"/>
    </row>
    <row r="125" spans="1:10" ht="14.25" hidden="1" customHeight="1">
      <c r="A125" s="117">
        <v>1174000</v>
      </c>
      <c r="B125" s="132" t="s">
        <v>1089</v>
      </c>
      <c r="C125" s="111" t="s">
        <v>358</v>
      </c>
      <c r="D125" s="327">
        <v>0</v>
      </c>
      <c r="E125" s="327"/>
      <c r="F125" s="327">
        <v>0</v>
      </c>
      <c r="G125" s="327">
        <v>0</v>
      </c>
      <c r="H125" s="327">
        <v>0</v>
      </c>
      <c r="I125" s="327">
        <v>0</v>
      </c>
      <c r="J125" s="327">
        <v>0</v>
      </c>
    </row>
    <row r="126" spans="1:10" ht="14.25" hidden="1" customHeight="1">
      <c r="A126" s="117">
        <v>1174100</v>
      </c>
      <c r="B126" s="135" t="s">
        <v>1104</v>
      </c>
      <c r="C126" s="83" t="s">
        <v>1090</v>
      </c>
      <c r="D126" s="327">
        <v>0</v>
      </c>
      <c r="E126" s="327"/>
      <c r="F126" s="327"/>
      <c r="G126" s="327"/>
      <c r="H126" s="327"/>
      <c r="I126" s="327"/>
      <c r="J126" s="327"/>
    </row>
    <row r="127" spans="1:10" ht="14.25" hidden="1" customHeight="1">
      <c r="A127" s="117">
        <v>1174200</v>
      </c>
      <c r="B127" s="134" t="s">
        <v>446</v>
      </c>
      <c r="C127" s="83" t="s">
        <v>447</v>
      </c>
      <c r="D127" s="327">
        <v>0</v>
      </c>
      <c r="E127" s="327"/>
      <c r="F127" s="327"/>
      <c r="G127" s="327"/>
      <c r="H127" s="327"/>
      <c r="I127" s="327"/>
      <c r="J127" s="327"/>
    </row>
    <row r="128" spans="1:10" ht="14.25" hidden="1" customHeight="1">
      <c r="A128" s="117">
        <v>1175000</v>
      </c>
      <c r="B128" s="132" t="s">
        <v>558</v>
      </c>
      <c r="C128" s="111" t="s">
        <v>358</v>
      </c>
      <c r="D128" s="327">
        <v>0</v>
      </c>
      <c r="E128" s="327"/>
      <c r="F128" s="327">
        <v>0</v>
      </c>
      <c r="G128" s="327">
        <v>0</v>
      </c>
      <c r="H128" s="327">
        <v>0</v>
      </c>
      <c r="I128" s="327">
        <v>0</v>
      </c>
      <c r="J128" s="327">
        <v>0</v>
      </c>
    </row>
    <row r="129" spans="1:12" ht="14.25" hidden="1" customHeight="1">
      <c r="A129" s="117">
        <v>1175100</v>
      </c>
      <c r="B129" s="134" t="s">
        <v>226</v>
      </c>
      <c r="C129" s="83" t="s">
        <v>227</v>
      </c>
      <c r="D129" s="327">
        <v>0</v>
      </c>
      <c r="E129" s="327"/>
      <c r="F129" s="327"/>
      <c r="G129" s="327"/>
      <c r="H129" s="327"/>
      <c r="I129" s="327"/>
      <c r="J129" s="327"/>
    </row>
    <row r="130" spans="1:12" ht="14.25" hidden="1" customHeight="1">
      <c r="A130" s="117">
        <v>1176000</v>
      </c>
      <c r="B130" s="132" t="s">
        <v>228</v>
      </c>
      <c r="C130" s="111" t="s">
        <v>358</v>
      </c>
      <c r="D130" s="327">
        <v>0</v>
      </c>
      <c r="E130" s="327"/>
      <c r="F130" s="327">
        <v>0</v>
      </c>
      <c r="G130" s="327">
        <v>0</v>
      </c>
      <c r="H130" s="327">
        <v>0</v>
      </c>
      <c r="I130" s="327">
        <v>0</v>
      </c>
      <c r="J130" s="327">
        <v>0</v>
      </c>
    </row>
    <row r="131" spans="1:12" ht="14.25" hidden="1" customHeight="1">
      <c r="A131" s="117">
        <v>1176100</v>
      </c>
      <c r="B131" s="134" t="s">
        <v>7</v>
      </c>
      <c r="C131" s="83" t="s">
        <v>8</v>
      </c>
      <c r="D131" s="327">
        <v>0</v>
      </c>
      <c r="E131" s="327"/>
      <c r="F131" s="327"/>
      <c r="G131" s="327"/>
      <c r="H131" s="327"/>
      <c r="I131" s="327"/>
      <c r="J131" s="327"/>
    </row>
    <row r="132" spans="1:12" ht="14.25" hidden="1" customHeight="1">
      <c r="A132" s="117">
        <v>1177000</v>
      </c>
      <c r="B132" s="132" t="s">
        <v>587</v>
      </c>
      <c r="C132" s="111" t="s">
        <v>358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27">
        <v>0</v>
      </c>
    </row>
    <row r="133" spans="1:12" ht="14.25" hidden="1" customHeight="1">
      <c r="A133" s="119">
        <v>1177100</v>
      </c>
      <c r="B133" s="136" t="s">
        <v>716</v>
      </c>
      <c r="C133" s="86" t="s">
        <v>259</v>
      </c>
      <c r="D133" s="328">
        <v>0</v>
      </c>
      <c r="E133" s="328"/>
      <c r="F133" s="328"/>
      <c r="G133" s="328"/>
      <c r="H133" s="328"/>
      <c r="I133" s="328"/>
      <c r="J133" s="328"/>
    </row>
    <row r="134" spans="1:12" ht="13.5" hidden="1" thickBot="1">
      <c r="A134" s="138" t="s">
        <v>260</v>
      </c>
      <c r="B134" s="139" t="s">
        <v>261</v>
      </c>
      <c r="C134" s="140"/>
      <c r="D134" s="331"/>
      <c r="E134" s="331"/>
      <c r="F134" s="331"/>
      <c r="G134" s="331"/>
      <c r="H134" s="331"/>
      <c r="I134" s="331"/>
      <c r="J134" s="331"/>
    </row>
    <row r="135" spans="1:12" ht="26.25" hidden="1" thickBot="1">
      <c r="A135" s="142" t="s">
        <v>262</v>
      </c>
      <c r="B135" s="143" t="s">
        <v>648</v>
      </c>
      <c r="C135" s="144" t="s">
        <v>358</v>
      </c>
      <c r="D135" s="331">
        <v>0</v>
      </c>
      <c r="E135" s="331"/>
      <c r="F135" s="331">
        <v>0</v>
      </c>
      <c r="G135" s="331">
        <v>0</v>
      </c>
      <c r="H135" s="331">
        <v>0</v>
      </c>
      <c r="I135" s="331">
        <v>0</v>
      </c>
      <c r="J135" s="331">
        <v>0</v>
      </c>
    </row>
    <row r="136" spans="1:12" ht="18" hidden="1" customHeight="1">
      <c r="A136" s="145"/>
      <c r="B136" s="146" t="s">
        <v>649</v>
      </c>
      <c r="C136" s="147"/>
      <c r="D136" s="332"/>
      <c r="E136" s="332"/>
      <c r="F136" s="332"/>
      <c r="G136" s="332"/>
      <c r="H136" s="332"/>
      <c r="I136" s="332"/>
      <c r="J136" s="332"/>
    </row>
    <row r="137" spans="1:12" ht="11.25" hidden="1" customHeight="1">
      <c r="A137" s="138" t="s">
        <v>260</v>
      </c>
      <c r="B137" s="139" t="s">
        <v>261</v>
      </c>
      <c r="C137" s="148"/>
      <c r="D137" s="333"/>
      <c r="E137" s="333"/>
      <c r="F137" s="333"/>
      <c r="G137" s="333"/>
      <c r="H137" s="333"/>
      <c r="I137" s="333"/>
      <c r="J137" s="333"/>
    </row>
    <row r="138" spans="1:12" ht="12" hidden="1" customHeight="1">
      <c r="A138" s="149" t="s">
        <v>650</v>
      </c>
      <c r="B138" s="150" t="s">
        <v>651</v>
      </c>
      <c r="C138" s="151" t="s">
        <v>358</v>
      </c>
      <c r="D138" s="334">
        <v>0</v>
      </c>
      <c r="E138" s="334"/>
      <c r="F138" s="334">
        <v>0</v>
      </c>
      <c r="G138" s="334">
        <v>0</v>
      </c>
      <c r="H138" s="334">
        <v>0</v>
      </c>
      <c r="I138" s="334">
        <v>0</v>
      </c>
      <c r="J138" s="334">
        <v>0</v>
      </c>
    </row>
    <row r="139" spans="1:12" ht="12" hidden="1" customHeight="1">
      <c r="A139" s="152" t="s">
        <v>652</v>
      </c>
      <c r="B139" s="134" t="s">
        <v>986</v>
      </c>
      <c r="C139" s="153" t="s">
        <v>987</v>
      </c>
      <c r="D139" s="327">
        <v>0</v>
      </c>
      <c r="E139" s="327"/>
      <c r="F139" s="327"/>
      <c r="G139" s="327"/>
      <c r="H139" s="327"/>
      <c r="I139" s="327"/>
      <c r="J139" s="327"/>
    </row>
    <row r="140" spans="1:12" ht="12" hidden="1" customHeight="1">
      <c r="A140" s="152" t="s">
        <v>988</v>
      </c>
      <c r="B140" s="134" t="s">
        <v>964</v>
      </c>
      <c r="C140" s="153" t="s">
        <v>965</v>
      </c>
      <c r="D140" s="327">
        <v>0</v>
      </c>
      <c r="E140" s="327"/>
      <c r="F140" s="327"/>
      <c r="G140" s="327"/>
      <c r="H140" s="327"/>
      <c r="I140" s="327"/>
      <c r="J140" s="327"/>
      <c r="L140" t="s">
        <v>89</v>
      </c>
    </row>
    <row r="141" spans="1:12" ht="12" hidden="1" customHeight="1">
      <c r="A141" s="152" t="s">
        <v>966</v>
      </c>
      <c r="B141" s="134" t="s">
        <v>967</v>
      </c>
      <c r="C141" s="153" t="s">
        <v>968</v>
      </c>
      <c r="D141" s="327">
        <v>0</v>
      </c>
      <c r="E141" s="327"/>
      <c r="F141" s="327"/>
      <c r="G141" s="327"/>
      <c r="H141" s="327"/>
      <c r="I141" s="327"/>
      <c r="J141" s="327"/>
    </row>
    <row r="142" spans="1:12" ht="12" hidden="1" customHeight="1">
      <c r="A142" s="152" t="s">
        <v>969</v>
      </c>
      <c r="B142" s="134" t="s">
        <v>1098</v>
      </c>
      <c r="C142" s="153" t="s">
        <v>1099</v>
      </c>
      <c r="D142" s="327">
        <v>0</v>
      </c>
      <c r="E142" s="327"/>
      <c r="F142" s="327"/>
      <c r="G142" s="327"/>
      <c r="H142" s="327"/>
      <c r="I142" s="327"/>
      <c r="J142" s="327"/>
    </row>
    <row r="143" spans="1:12" ht="12" hidden="1" customHeight="1">
      <c r="A143" s="152" t="s">
        <v>138</v>
      </c>
      <c r="B143" s="135" t="s">
        <v>139</v>
      </c>
      <c r="C143" s="153" t="s">
        <v>140</v>
      </c>
      <c r="D143" s="327">
        <v>0</v>
      </c>
      <c r="E143" s="327"/>
      <c r="F143" s="327"/>
      <c r="G143" s="327"/>
      <c r="H143" s="327"/>
      <c r="I143" s="327"/>
      <c r="J143" s="327"/>
    </row>
    <row r="144" spans="1:12" ht="12" hidden="1" customHeight="1">
      <c r="A144" s="152" t="s">
        <v>141</v>
      </c>
      <c r="B144" s="134" t="s">
        <v>955</v>
      </c>
      <c r="C144" s="153" t="s">
        <v>897</v>
      </c>
      <c r="D144" s="327">
        <v>0</v>
      </c>
      <c r="E144" s="327"/>
      <c r="F144" s="327"/>
      <c r="G144" s="327"/>
      <c r="H144" s="327"/>
      <c r="I144" s="327"/>
      <c r="J144" s="327"/>
    </row>
    <row r="145" spans="1:10" ht="12" hidden="1" customHeight="1">
      <c r="A145" s="152" t="s">
        <v>898</v>
      </c>
      <c r="B145" s="134" t="s">
        <v>899</v>
      </c>
      <c r="C145" s="153" t="s">
        <v>900</v>
      </c>
      <c r="D145" s="327">
        <v>0</v>
      </c>
      <c r="E145" s="327"/>
      <c r="F145" s="327"/>
      <c r="G145" s="327"/>
      <c r="H145" s="327"/>
      <c r="I145" s="327"/>
      <c r="J145" s="327"/>
    </row>
    <row r="146" spans="1:10" ht="12" hidden="1" customHeight="1">
      <c r="A146" s="152" t="s">
        <v>655</v>
      </c>
      <c r="B146" s="134" t="s">
        <v>656</v>
      </c>
      <c r="C146" s="153" t="s">
        <v>657</v>
      </c>
      <c r="D146" s="327">
        <v>0</v>
      </c>
      <c r="E146" s="327"/>
      <c r="F146" s="327"/>
      <c r="G146" s="327"/>
      <c r="H146" s="327"/>
      <c r="I146" s="327"/>
      <c r="J146" s="327"/>
    </row>
    <row r="147" spans="1:10" ht="12" hidden="1" customHeight="1">
      <c r="A147" s="152" t="s">
        <v>658</v>
      </c>
      <c r="B147" s="132" t="s">
        <v>659</v>
      </c>
      <c r="C147" s="13" t="s">
        <v>358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27">
        <v>0</v>
      </c>
    </row>
    <row r="148" spans="1:10" ht="12" hidden="1" customHeight="1">
      <c r="A148" s="152" t="s">
        <v>660</v>
      </c>
      <c r="B148" s="135" t="s">
        <v>661</v>
      </c>
      <c r="C148" s="153" t="s">
        <v>662</v>
      </c>
      <c r="D148" s="327">
        <v>0</v>
      </c>
      <c r="E148" s="327"/>
      <c r="F148" s="327"/>
      <c r="G148" s="327"/>
      <c r="H148" s="327"/>
      <c r="I148" s="327"/>
      <c r="J148" s="327"/>
    </row>
    <row r="149" spans="1:10" ht="12" hidden="1" customHeight="1">
      <c r="A149" s="152" t="s">
        <v>663</v>
      </c>
      <c r="B149" s="135" t="s">
        <v>664</v>
      </c>
      <c r="C149" s="153" t="s">
        <v>665</v>
      </c>
      <c r="D149" s="327">
        <v>0</v>
      </c>
      <c r="E149" s="327"/>
      <c r="F149" s="327"/>
      <c r="G149" s="327"/>
      <c r="H149" s="327"/>
      <c r="I149" s="327"/>
      <c r="J149" s="327"/>
    </row>
    <row r="150" spans="1:10" ht="12" hidden="1" customHeight="1">
      <c r="A150" s="152" t="s">
        <v>666</v>
      </c>
      <c r="B150" s="134" t="s">
        <v>313</v>
      </c>
      <c r="C150" s="153" t="s">
        <v>314</v>
      </c>
      <c r="D150" s="327">
        <v>0</v>
      </c>
      <c r="E150" s="327"/>
      <c r="F150" s="327"/>
      <c r="G150" s="327"/>
      <c r="H150" s="327"/>
      <c r="I150" s="327"/>
      <c r="J150" s="327"/>
    </row>
    <row r="151" spans="1:10" ht="12" hidden="1" customHeight="1">
      <c r="A151" s="152" t="s">
        <v>315</v>
      </c>
      <c r="B151" s="134" t="s">
        <v>316</v>
      </c>
      <c r="C151" s="153" t="s">
        <v>317</v>
      </c>
      <c r="D151" s="327">
        <v>0</v>
      </c>
      <c r="E151" s="327"/>
      <c r="F151" s="327"/>
      <c r="G151" s="327"/>
      <c r="H151" s="327"/>
      <c r="I151" s="327"/>
      <c r="J151" s="327"/>
    </row>
    <row r="152" spans="1:10" ht="12" hidden="1" customHeight="1">
      <c r="A152" s="152" t="s">
        <v>318</v>
      </c>
      <c r="B152" s="132" t="s">
        <v>319</v>
      </c>
      <c r="C152" s="13" t="s">
        <v>358</v>
      </c>
      <c r="D152" s="327">
        <v>0</v>
      </c>
      <c r="E152" s="327"/>
      <c r="F152" s="327">
        <v>0</v>
      </c>
      <c r="G152" s="327">
        <v>0</v>
      </c>
      <c r="H152" s="327">
        <v>0</v>
      </c>
      <c r="I152" s="327">
        <v>0</v>
      </c>
      <c r="J152" s="327">
        <v>0</v>
      </c>
    </row>
    <row r="153" spans="1:10" ht="12" hidden="1" customHeight="1">
      <c r="A153" s="152" t="s">
        <v>320</v>
      </c>
      <c r="B153" s="135" t="s">
        <v>1105</v>
      </c>
      <c r="C153" s="153" t="s">
        <v>321</v>
      </c>
      <c r="D153" s="327">
        <v>0</v>
      </c>
      <c r="E153" s="327"/>
      <c r="F153" s="327"/>
      <c r="G153" s="327"/>
      <c r="H153" s="327"/>
      <c r="I153" s="327"/>
      <c r="J153" s="327"/>
    </row>
    <row r="154" spans="1:10" ht="12" hidden="1" customHeight="1">
      <c r="A154" s="154" t="s">
        <v>322</v>
      </c>
      <c r="B154" s="155" t="s">
        <v>323</v>
      </c>
      <c r="C154" s="13" t="s">
        <v>358</v>
      </c>
      <c r="D154" s="327">
        <v>0</v>
      </c>
      <c r="E154" s="327"/>
      <c r="F154" s="327">
        <v>0</v>
      </c>
      <c r="G154" s="327">
        <v>0</v>
      </c>
      <c r="H154" s="327">
        <v>0</v>
      </c>
      <c r="I154" s="327">
        <v>0</v>
      </c>
      <c r="J154" s="327">
        <v>0</v>
      </c>
    </row>
    <row r="155" spans="1:10" ht="12" hidden="1" customHeight="1">
      <c r="A155" s="152" t="s">
        <v>324</v>
      </c>
      <c r="B155" s="135" t="s">
        <v>1106</v>
      </c>
      <c r="C155" s="153" t="s">
        <v>325</v>
      </c>
      <c r="D155" s="327">
        <v>0</v>
      </c>
      <c r="E155" s="327"/>
      <c r="F155" s="327"/>
      <c r="G155" s="327"/>
      <c r="H155" s="327"/>
      <c r="I155" s="327"/>
      <c r="J155" s="327"/>
    </row>
    <row r="156" spans="1:10" ht="12" hidden="1" customHeight="1">
      <c r="A156" s="152" t="s">
        <v>326</v>
      </c>
      <c r="B156" s="135" t="s">
        <v>1107</v>
      </c>
      <c r="C156" s="153" t="s">
        <v>327</v>
      </c>
      <c r="D156" s="327">
        <v>0</v>
      </c>
      <c r="E156" s="327"/>
      <c r="F156" s="327"/>
      <c r="G156" s="327"/>
      <c r="H156" s="327"/>
      <c r="I156" s="327"/>
      <c r="J156" s="327"/>
    </row>
    <row r="157" spans="1:10" ht="12" hidden="1" customHeight="1">
      <c r="A157" s="152" t="s">
        <v>328</v>
      </c>
      <c r="B157" s="134" t="s">
        <v>329</v>
      </c>
      <c r="C157" s="153" t="s">
        <v>330</v>
      </c>
      <c r="D157" s="327">
        <v>0</v>
      </c>
      <c r="E157" s="327"/>
      <c r="F157" s="327"/>
      <c r="G157" s="327"/>
      <c r="H157" s="327"/>
      <c r="I157" s="327"/>
      <c r="J157" s="327"/>
    </row>
    <row r="158" spans="1:10" ht="12" hidden="1" customHeight="1">
      <c r="A158" s="156">
        <v>1244000</v>
      </c>
      <c r="B158" s="157" t="s">
        <v>331</v>
      </c>
      <c r="C158" s="158" t="s">
        <v>1134</v>
      </c>
      <c r="D158" s="330">
        <v>0</v>
      </c>
      <c r="E158" s="330"/>
      <c r="F158" s="330"/>
      <c r="G158" s="330"/>
      <c r="H158" s="330"/>
      <c r="I158" s="330"/>
      <c r="J158" s="330"/>
    </row>
    <row r="159" spans="1:10" ht="15" customHeight="1" thickBot="1">
      <c r="A159" s="159">
        <v>1000000</v>
      </c>
      <c r="B159" s="160" t="s">
        <v>1135</v>
      </c>
      <c r="C159" s="161" t="s">
        <v>358</v>
      </c>
      <c r="D159" s="358">
        <f t="shared" ref="D159:I159" si="0">D32</f>
        <v>0</v>
      </c>
      <c r="E159" s="335">
        <f t="shared" si="0"/>
        <v>0</v>
      </c>
      <c r="F159" s="335">
        <f t="shared" si="0"/>
        <v>0</v>
      </c>
      <c r="G159" s="335">
        <f t="shared" si="0"/>
        <v>0</v>
      </c>
      <c r="H159" s="335">
        <f t="shared" si="0"/>
        <v>0</v>
      </c>
      <c r="I159" s="335">
        <f t="shared" si="0"/>
        <v>0</v>
      </c>
      <c r="J159" s="335">
        <f>F159</f>
        <v>0</v>
      </c>
    </row>
    <row r="160" spans="1:10" ht="11.25" customHeight="1">
      <c r="A160" s="162"/>
      <c r="B160" s="6"/>
      <c r="C160" s="9"/>
      <c r="D160" s="163"/>
      <c r="E160" s="163"/>
      <c r="F160" s="163"/>
      <c r="G160" s="163"/>
      <c r="H160" s="163"/>
      <c r="I160" s="163"/>
      <c r="J160" s="163"/>
    </row>
    <row r="161" spans="1:10" ht="12.75" customHeight="1">
      <c r="A161" s="2643"/>
      <c r="B161" s="2643"/>
      <c r="C161" s="2643"/>
      <c r="D161" s="2643"/>
      <c r="E161" s="2643"/>
      <c r="F161" s="2643"/>
      <c r="G161" s="2643"/>
      <c r="H161" s="2643"/>
      <c r="I161" s="2643"/>
      <c r="J161" s="2643"/>
    </row>
    <row r="162" spans="1:10" s="163" customFormat="1" ht="18.75" customHeight="1">
      <c r="A162" s="2655" t="s">
        <v>1229</v>
      </c>
      <c r="B162" s="2655"/>
      <c r="C162" s="2655"/>
      <c r="D162" s="2655"/>
      <c r="E162" s="2655"/>
      <c r="F162" s="2655"/>
      <c r="G162" s="2655"/>
      <c r="H162" s="2655"/>
      <c r="I162" s="2655"/>
      <c r="J162" s="2655"/>
    </row>
    <row r="163" spans="1:10" ht="12.75" customHeight="1">
      <c r="A163" s="2695" t="s">
        <v>1114</v>
      </c>
      <c r="B163" s="2695"/>
      <c r="C163" s="2695"/>
      <c r="D163" s="2695"/>
      <c r="E163" s="2695"/>
      <c r="F163" s="2695"/>
      <c r="G163" s="2695"/>
      <c r="H163" s="2695"/>
      <c r="I163" s="2695"/>
      <c r="J163" s="2695"/>
    </row>
    <row r="164" spans="1:10" ht="12.75" customHeight="1">
      <c r="A164" s="164" t="s">
        <v>613</v>
      </c>
      <c r="B164" s="164"/>
      <c r="C164" s="165"/>
      <c r="D164" s="164"/>
      <c r="E164" s="164"/>
      <c r="F164" s="164"/>
      <c r="G164" s="164" t="s">
        <v>1143</v>
      </c>
      <c r="H164" s="164"/>
      <c r="I164" s="164"/>
      <c r="J164" s="164"/>
    </row>
    <row r="165" spans="1:10" ht="12.75" customHeight="1">
      <c r="A165" s="166" t="s">
        <v>308</v>
      </c>
      <c r="B165" s="166"/>
      <c r="C165" s="166"/>
      <c r="D165" s="163"/>
      <c r="E165" s="167" t="s">
        <v>309</v>
      </c>
      <c r="F165" s="163"/>
      <c r="G165" s="167" t="s">
        <v>310</v>
      </c>
      <c r="H165" s="163"/>
      <c r="I165" s="163"/>
      <c r="J165" s="166"/>
    </row>
    <row r="166" spans="1:10" ht="12.75" customHeight="1">
      <c r="A166" s="168" t="s">
        <v>311</v>
      </c>
      <c r="B166" s="168"/>
      <c r="C166" s="169"/>
      <c r="D166" s="168"/>
      <c r="E166" s="168"/>
      <c r="F166" s="168"/>
      <c r="G166" s="168"/>
      <c r="H166" s="168"/>
      <c r="I166" s="168"/>
      <c r="J166" s="168"/>
    </row>
    <row r="167" spans="1:10" ht="12.75" customHeight="1">
      <c r="A167" s="164" t="s">
        <v>312</v>
      </c>
      <c r="B167" s="164"/>
      <c r="C167" s="165"/>
      <c r="D167" s="164"/>
      <c r="E167" s="164"/>
      <c r="F167" s="164"/>
      <c r="G167" s="164" t="s">
        <v>1147</v>
      </c>
      <c r="H167" s="164"/>
      <c r="I167" s="164"/>
      <c r="J167" s="164"/>
    </row>
    <row r="168" spans="1:10" ht="12.75" customHeight="1">
      <c r="A168" s="166" t="s">
        <v>894</v>
      </c>
      <c r="B168" s="165" t="s">
        <v>642</v>
      </c>
      <c r="C168" s="170"/>
      <c r="D168" s="163"/>
      <c r="E168" s="167" t="s">
        <v>309</v>
      </c>
      <c r="F168" s="163"/>
      <c r="G168" s="167" t="s">
        <v>310</v>
      </c>
      <c r="H168" s="163"/>
      <c r="I168" s="163"/>
      <c r="J168" s="166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171"/>
      <c r="D171" s="163"/>
      <c r="E171" s="163"/>
      <c r="F171" s="163"/>
      <c r="G171" s="163"/>
      <c r="H171" s="163"/>
      <c r="I171" s="163"/>
      <c r="J171" s="163"/>
    </row>
    <row r="172" spans="1:10" ht="12.75" customHeight="1">
      <c r="A172" s="28"/>
      <c r="B172" s="5"/>
      <c r="C172" s="171"/>
      <c r="D172" s="163"/>
      <c r="E172" s="163"/>
      <c r="F172" s="163"/>
      <c r="G172" s="163"/>
      <c r="H172" s="163"/>
      <c r="I172" s="163"/>
      <c r="J172" s="163"/>
    </row>
  </sheetData>
  <mergeCells count="15">
    <mergeCell ref="A14:J14"/>
    <mergeCell ref="A12:B12"/>
    <mergeCell ref="A15:J15"/>
    <mergeCell ref="A162:J162"/>
    <mergeCell ref="F1:J1"/>
    <mergeCell ref="F3:J3"/>
    <mergeCell ref="A10:E10"/>
    <mergeCell ref="A11:E11"/>
    <mergeCell ref="A13:J13"/>
    <mergeCell ref="A16:J16"/>
    <mergeCell ref="A163:J163"/>
    <mergeCell ref="F23:J24"/>
    <mergeCell ref="F29:F30"/>
    <mergeCell ref="G29:J29"/>
    <mergeCell ref="A161:J161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N172"/>
  <sheetViews>
    <sheetView topLeftCell="A26" workbookViewId="0">
      <selection activeCell="A162" sqref="A162:XFD162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0.5703125" style="626" customWidth="1"/>
    <col min="5" max="5" width="9.140625" style="626" customWidth="1"/>
    <col min="6" max="6" width="11.140625" style="626" customWidth="1"/>
    <col min="7" max="7" width="11.42578125" style="626" customWidth="1"/>
    <col min="8" max="8" width="12.42578125" style="626" customWidth="1"/>
    <col min="9" max="9" width="10.7109375" style="626" customWidth="1"/>
    <col min="10" max="10" width="11.710937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8"/>
      <c r="B1" s="679"/>
      <c r="C1" s="680"/>
      <c r="D1" s="678"/>
      <c r="E1" s="681"/>
      <c r="F1" s="2598" t="s">
        <v>32</v>
      </c>
      <c r="G1" s="2598"/>
      <c r="H1" s="2598"/>
      <c r="I1" s="2598"/>
      <c r="J1" s="2598"/>
      <c r="K1" s="678"/>
      <c r="L1" s="678"/>
    </row>
    <row r="2" spans="1:12">
      <c r="A2" s="678"/>
      <c r="B2" s="679"/>
      <c r="C2" s="680"/>
      <c r="D2" s="678"/>
      <c r="E2" s="681"/>
      <c r="F2" s="682"/>
      <c r="G2" s="682"/>
      <c r="H2" s="682"/>
      <c r="I2" s="682"/>
      <c r="J2" s="682"/>
      <c r="K2" s="678"/>
      <c r="L2" s="678"/>
    </row>
    <row r="3" spans="1:12">
      <c r="A3" s="678"/>
      <c r="B3" s="679"/>
      <c r="C3" s="680"/>
      <c r="D3" s="678"/>
      <c r="E3" s="681"/>
      <c r="F3" s="2599" t="s">
        <v>890</v>
      </c>
      <c r="G3" s="2599"/>
      <c r="H3" s="2599"/>
      <c r="I3" s="2599"/>
      <c r="J3" s="2599"/>
      <c r="K3" s="678"/>
      <c r="L3" s="678"/>
    </row>
    <row r="4" spans="1:12">
      <c r="A4" s="678"/>
      <c r="B4" s="679"/>
      <c r="C4" s="680"/>
      <c r="D4" s="678"/>
      <c r="E4" s="681"/>
      <c r="F4" s="683" t="s">
        <v>34</v>
      </c>
      <c r="G4" s="683"/>
      <c r="H4" s="678"/>
      <c r="I4" s="678"/>
      <c r="J4" s="678"/>
      <c r="K4" s="678"/>
      <c r="L4" s="678"/>
    </row>
    <row r="5" spans="1:12" ht="14.25">
      <c r="A5" s="678"/>
      <c r="B5" s="684" t="s">
        <v>35</v>
      </c>
      <c r="C5" s="680"/>
      <c r="D5" s="678"/>
      <c r="E5" s="681"/>
      <c r="F5" s="681"/>
      <c r="G5" s="685" t="s">
        <v>174</v>
      </c>
      <c r="H5" s="678"/>
      <c r="I5" s="678"/>
      <c r="J5" s="678"/>
      <c r="K5" s="678"/>
      <c r="L5" s="678"/>
    </row>
    <row r="6" spans="1:12">
      <c r="A6" s="683" t="s">
        <v>2195</v>
      </c>
      <c r="B6" s="687"/>
      <c r="C6" s="680"/>
      <c r="D6" s="678"/>
      <c r="E6" s="681" t="s">
        <v>175</v>
      </c>
      <c r="F6" s="683" t="s">
        <v>935</v>
      </c>
      <c r="G6" s="678"/>
      <c r="H6" s="678"/>
      <c r="I6" s="678"/>
      <c r="J6" s="688"/>
      <c r="K6" s="678"/>
      <c r="L6" s="678"/>
    </row>
    <row r="7" spans="1:12">
      <c r="A7" s="688"/>
      <c r="B7" s="837" t="s">
        <v>1701</v>
      </c>
      <c r="C7" s="708"/>
      <c r="D7" s="688"/>
      <c r="E7" s="710"/>
      <c r="F7" s="688"/>
      <c r="G7" s="688"/>
      <c r="H7" s="678"/>
      <c r="I7" s="678"/>
      <c r="J7" s="678"/>
      <c r="K7" s="688"/>
      <c r="L7" s="688"/>
    </row>
    <row r="8" spans="1:12" ht="14.25">
      <c r="A8" s="838" t="s">
        <v>1702</v>
      </c>
      <c r="B8" s="830"/>
      <c r="C8" s="839"/>
      <c r="D8" s="840"/>
      <c r="E8" s="841"/>
      <c r="F8" s="841"/>
      <c r="G8" s="683"/>
      <c r="H8" s="678"/>
      <c r="I8" s="678"/>
      <c r="J8" s="678"/>
      <c r="K8" s="678"/>
      <c r="L8" s="678"/>
    </row>
    <row r="9" spans="1:12">
      <c r="A9" s="678"/>
      <c r="B9" s="679"/>
      <c r="C9" s="680"/>
      <c r="D9" s="678"/>
      <c r="E9" s="681"/>
      <c r="F9" s="681"/>
      <c r="G9" s="678"/>
      <c r="H9" s="678"/>
      <c r="I9" s="678"/>
      <c r="J9" s="678"/>
      <c r="K9" s="678"/>
      <c r="L9" s="678"/>
    </row>
    <row r="10" spans="1:12">
      <c r="A10" s="2602" t="s">
        <v>1202</v>
      </c>
      <c r="B10" s="2602"/>
      <c r="C10" s="2602"/>
      <c r="D10" s="2602"/>
      <c r="E10" s="2602"/>
      <c r="F10" s="681"/>
      <c r="G10" s="690" t="s">
        <v>208</v>
      </c>
      <c r="H10" s="678"/>
      <c r="I10" s="678"/>
      <c r="J10" s="678"/>
      <c r="K10" s="678"/>
      <c r="L10" s="678"/>
    </row>
    <row r="11" spans="1:12">
      <c r="A11" s="2597" t="s">
        <v>903</v>
      </c>
      <c r="B11" s="2597"/>
      <c r="C11" s="2597"/>
      <c r="D11" s="2597"/>
      <c r="E11" s="2597"/>
      <c r="F11" s="681"/>
      <c r="G11" s="678"/>
      <c r="H11" s="678"/>
      <c r="I11" s="678"/>
      <c r="J11" s="678"/>
      <c r="K11" s="678"/>
      <c r="L11" s="678"/>
    </row>
    <row r="12" spans="1:12" s="857" customFormat="1">
      <c r="A12" s="2603" t="s">
        <v>2228</v>
      </c>
      <c r="B12" s="2604"/>
      <c r="C12" s="1530"/>
      <c r="F12" s="1531"/>
      <c r="G12" s="1531"/>
    </row>
    <row r="13" spans="1:12" ht="18">
      <c r="A13" s="2605" t="s">
        <v>816</v>
      </c>
      <c r="B13" s="2605"/>
      <c r="C13" s="2605"/>
      <c r="D13" s="2605"/>
      <c r="E13" s="2605"/>
      <c r="F13" s="2605"/>
      <c r="G13" s="2605"/>
      <c r="H13" s="2605"/>
      <c r="I13" s="2605"/>
      <c r="J13" s="2605"/>
      <c r="K13" s="678"/>
      <c r="L13" s="678"/>
    </row>
    <row r="14" spans="1:12" ht="14.25">
      <c r="A14" s="2606" t="s">
        <v>1036</v>
      </c>
      <c r="B14" s="2607"/>
      <c r="C14" s="2607"/>
      <c r="D14" s="2607"/>
      <c r="E14" s="2607"/>
      <c r="F14" s="2607"/>
      <c r="G14" s="2607"/>
      <c r="H14" s="2607"/>
      <c r="I14" s="2607"/>
      <c r="J14" s="2607"/>
      <c r="K14" s="678"/>
      <c r="L14" s="678"/>
    </row>
    <row r="15" spans="1:12" ht="16.5">
      <c r="A15" s="2608" t="s">
        <v>1659</v>
      </c>
      <c r="B15" s="2608"/>
      <c r="C15" s="2608"/>
      <c r="D15" s="2608"/>
      <c r="E15" s="2608"/>
      <c r="F15" s="2608"/>
      <c r="G15" s="2608"/>
      <c r="H15" s="2608"/>
      <c r="I15" s="2608"/>
      <c r="J15" s="2608"/>
      <c r="K15" s="678"/>
      <c r="L15" s="678"/>
    </row>
    <row r="16" spans="1:12" ht="12.75" customHeight="1">
      <c r="A16" s="898"/>
      <c r="B16" s="2609" t="s">
        <v>2229</v>
      </c>
      <c r="C16" s="2609"/>
      <c r="D16" s="2609"/>
      <c r="E16" s="2609"/>
      <c r="F16" s="2609"/>
      <c r="G16" s="903"/>
      <c r="H16" s="903"/>
      <c r="I16" s="903"/>
      <c r="J16" s="903"/>
      <c r="K16" s="688"/>
      <c r="L16" s="688"/>
    </row>
    <row r="17" spans="1:14" ht="14.25">
      <c r="A17" s="691"/>
      <c r="B17" s="2609"/>
      <c r="C17" s="2609"/>
      <c r="D17" s="2609"/>
      <c r="E17" s="2609"/>
      <c r="F17" s="2609"/>
      <c r="G17" s="691"/>
      <c r="H17" s="688"/>
      <c r="I17" s="688"/>
      <c r="J17" s="688"/>
      <c r="K17" s="688"/>
      <c r="L17" s="688"/>
    </row>
    <row r="18" spans="1:14">
      <c r="A18" s="693" t="s">
        <v>1005</v>
      </c>
      <c r="B18" s="694"/>
      <c r="C18" s="694"/>
      <c r="D18" s="694"/>
      <c r="E18" s="688"/>
      <c r="F18" s="695" t="s">
        <v>332</v>
      </c>
      <c r="G18" s="688"/>
      <c r="H18" s="688"/>
      <c r="I18" s="688"/>
      <c r="J18" s="688"/>
      <c r="K18" s="688"/>
      <c r="L18" s="688"/>
    </row>
    <row r="19" spans="1:14">
      <c r="A19" s="693" t="s">
        <v>257</v>
      </c>
      <c r="B19" s="696"/>
      <c r="C19" s="696"/>
      <c r="D19" s="696"/>
      <c r="E19" s="696"/>
      <c r="F19" s="693" t="s">
        <v>333</v>
      </c>
      <c r="G19" s="660" t="s">
        <v>438</v>
      </c>
      <c r="H19" s="656">
        <v>2</v>
      </c>
      <c r="I19" s="657" t="s">
        <v>739</v>
      </c>
      <c r="J19" s="696"/>
      <c r="K19" s="696"/>
      <c r="L19" s="696"/>
    </row>
    <row r="20" spans="1:14">
      <c r="A20" s="693" t="s">
        <v>334</v>
      </c>
      <c r="B20" s="693"/>
      <c r="C20" s="693"/>
      <c r="D20" s="693"/>
      <c r="E20" s="693"/>
      <c r="F20" s="696"/>
      <c r="G20" s="693"/>
      <c r="H20" s="696"/>
      <c r="I20" s="693"/>
      <c r="J20" s="693"/>
      <c r="K20" s="693"/>
      <c r="L20" s="693"/>
    </row>
    <row r="21" spans="1:14">
      <c r="A21" s="693" t="s">
        <v>926</v>
      </c>
      <c r="B21" s="693"/>
      <c r="C21" s="693"/>
      <c r="D21" s="697"/>
      <c r="E21" s="697"/>
      <c r="F21" s="693" t="s">
        <v>1176</v>
      </c>
      <c r="G21" s="693"/>
      <c r="H21" s="693"/>
      <c r="I21" s="693"/>
      <c r="J21" s="693"/>
      <c r="K21" s="693"/>
      <c r="L21" s="693"/>
    </row>
    <row r="22" spans="1:14" ht="24" customHeight="1">
      <c r="A22" s="693" t="s">
        <v>1660</v>
      </c>
      <c r="B22" s="696"/>
      <c r="C22" s="696"/>
      <c r="D22" s="696"/>
      <c r="E22" s="696"/>
      <c r="F22" s="693" t="s">
        <v>52</v>
      </c>
      <c r="G22" s="693"/>
      <c r="H22" s="693"/>
      <c r="I22" s="696"/>
      <c r="J22" s="698"/>
      <c r="K22" s="696"/>
      <c r="L22" s="696"/>
    </row>
    <row r="23" spans="1:14" ht="17.25" customHeight="1">
      <c r="A23" s="696" t="s">
        <v>207</v>
      </c>
      <c r="B23" s="698"/>
      <c r="C23" s="699"/>
      <c r="D23" s="696"/>
      <c r="E23" s="696"/>
      <c r="F23" s="2611" t="s">
        <v>942</v>
      </c>
      <c r="G23" s="2611"/>
      <c r="H23" s="2611"/>
      <c r="I23" s="2611"/>
      <c r="J23" s="2611"/>
      <c r="K23" s="696"/>
      <c r="L23" s="696"/>
    </row>
    <row r="24" spans="1:14" ht="13.5" thickBot="1">
      <c r="A24" s="695" t="s">
        <v>306</v>
      </c>
      <c r="B24" s="700"/>
      <c r="C24" s="701"/>
      <c r="D24" s="700"/>
      <c r="E24" s="696"/>
      <c r="F24" s="2611"/>
      <c r="G24" s="2611"/>
      <c r="H24" s="2611"/>
      <c r="I24" s="2611"/>
      <c r="J24" s="2611"/>
      <c r="K24" s="696"/>
      <c r="L24" s="696"/>
    </row>
    <row r="25" spans="1:14" ht="13.5" thickBot="1">
      <c r="A25" s="693" t="s">
        <v>116</v>
      </c>
      <c r="B25" s="696"/>
      <c r="C25" s="699"/>
      <c r="D25" s="698"/>
      <c r="E25" s="702"/>
      <c r="G25" s="703"/>
      <c r="H25" s="704"/>
      <c r="I25" s="705"/>
      <c r="K25" s="698"/>
      <c r="L25" s="698"/>
    </row>
    <row r="26" spans="1:14" ht="13.5" thickBot="1">
      <c r="A26" s="693" t="s">
        <v>418</v>
      </c>
      <c r="B26" s="696"/>
      <c r="C26" s="696"/>
      <c r="D26" s="700"/>
      <c r="E26" s="700"/>
      <c r="F26" s="700"/>
      <c r="G26" s="706" t="s">
        <v>419</v>
      </c>
      <c r="H26" s="696"/>
      <c r="I26" s="698"/>
      <c r="J26" s="698"/>
      <c r="K26" s="700"/>
      <c r="L26" s="700"/>
    </row>
    <row r="27" spans="1:14" ht="13.5" thickBot="1">
      <c r="A27" s="693" t="s">
        <v>420</v>
      </c>
      <c r="B27" s="707"/>
      <c r="C27" s="708"/>
      <c r="D27" s="699"/>
      <c r="E27" s="709"/>
      <c r="F27" s="710"/>
      <c r="G27" s="688"/>
      <c r="H27" s="2618">
        <v>900272271025</v>
      </c>
      <c r="I27" s="2618"/>
      <c r="J27" s="2618"/>
      <c r="K27" s="688"/>
      <c r="L27" s="688"/>
    </row>
    <row r="28" spans="1:14" ht="4.5" customHeight="1" thickBot="1"/>
    <row r="29" spans="1:14" ht="49.5" customHeight="1" thickBot="1">
      <c r="A29" s="711" t="s">
        <v>406</v>
      </c>
      <c r="B29" s="712" t="s">
        <v>421</v>
      </c>
      <c r="C29" s="713"/>
      <c r="D29" s="712" t="s">
        <v>422</v>
      </c>
      <c r="E29" s="714"/>
      <c r="F29" s="2612" t="s">
        <v>362</v>
      </c>
      <c r="G29" s="2614" t="s">
        <v>363</v>
      </c>
      <c r="H29" s="2615"/>
      <c r="I29" s="2615"/>
      <c r="J29" s="2616"/>
    </row>
    <row r="30" spans="1:14" ht="69.75" customHeight="1" thickBot="1">
      <c r="A30" s="715"/>
      <c r="B30" s="716" t="s">
        <v>349</v>
      </c>
      <c r="C30" s="717" t="s">
        <v>671</v>
      </c>
      <c r="D30" s="718" t="s">
        <v>796</v>
      </c>
      <c r="E30" s="719" t="s">
        <v>971</v>
      </c>
      <c r="F30" s="2613"/>
      <c r="G30" s="718" t="s">
        <v>972</v>
      </c>
      <c r="H30" s="718" t="s">
        <v>973</v>
      </c>
      <c r="I30" s="718" t="s">
        <v>974</v>
      </c>
      <c r="J30" s="718" t="s">
        <v>975</v>
      </c>
      <c r="M30" s="704"/>
      <c r="N30" s="698"/>
    </row>
    <row r="31" spans="1:14" ht="13.5" thickBot="1">
      <c r="A31" s="720" t="s">
        <v>976</v>
      </c>
      <c r="B31" s="721" t="s">
        <v>977</v>
      </c>
      <c r="C31" s="722" t="s">
        <v>978</v>
      </c>
      <c r="D31" s="723" t="s">
        <v>739</v>
      </c>
      <c r="E31" s="723" t="s">
        <v>740</v>
      </c>
      <c r="F31" s="723" t="s">
        <v>672</v>
      </c>
      <c r="G31" s="724">
        <v>4</v>
      </c>
      <c r="H31" s="725">
        <v>5</v>
      </c>
      <c r="I31" s="726">
        <v>6</v>
      </c>
      <c r="J31" s="725">
        <v>7</v>
      </c>
    </row>
    <row r="32" spans="1:14" ht="26.25" customHeight="1" thickBot="1">
      <c r="A32" s="720">
        <v>1100000</v>
      </c>
      <c r="B32" s="727" t="s">
        <v>1661</v>
      </c>
      <c r="C32" s="728" t="s">
        <v>358</v>
      </c>
      <c r="D32" s="729">
        <f>D63+D117</f>
        <v>0</v>
      </c>
      <c r="E32" s="729">
        <f>E99</f>
        <v>0</v>
      </c>
      <c r="F32" s="729">
        <f>F63+F117</f>
        <v>0</v>
      </c>
      <c r="G32" s="729">
        <f>G63+G117</f>
        <v>0</v>
      </c>
      <c r="H32" s="729">
        <f>H63+H117</f>
        <v>0</v>
      </c>
      <c r="I32" s="729">
        <f>I63+I117</f>
        <v>0</v>
      </c>
      <c r="J32" s="1133">
        <f>F32</f>
        <v>0</v>
      </c>
    </row>
    <row r="33" spans="1:10" ht="5.25" hidden="1" customHeight="1" thickBot="1">
      <c r="A33" s="720">
        <v>1110000</v>
      </c>
      <c r="B33" s="730" t="s">
        <v>1662</v>
      </c>
      <c r="C33" s="728" t="s">
        <v>358</v>
      </c>
      <c r="D33" s="731">
        <v>0</v>
      </c>
      <c r="E33" s="731"/>
      <c r="F33" s="731">
        <v>0</v>
      </c>
      <c r="G33" s="731">
        <v>0</v>
      </c>
      <c r="H33" s="731">
        <v>0</v>
      </c>
      <c r="I33" s="731">
        <v>0</v>
      </c>
      <c r="J33" s="731">
        <v>0</v>
      </c>
    </row>
    <row r="34" spans="1:10" ht="15" hidden="1" thickBot="1">
      <c r="A34" s="732">
        <v>1110000</v>
      </c>
      <c r="B34" s="733" t="s">
        <v>803</v>
      </c>
      <c r="C34" s="734" t="s">
        <v>358</v>
      </c>
      <c r="D34" s="735">
        <v>0</v>
      </c>
      <c r="E34" s="735"/>
      <c r="F34" s="735">
        <v>0</v>
      </c>
      <c r="G34" s="735">
        <v>0</v>
      </c>
      <c r="H34" s="735">
        <v>0</v>
      </c>
      <c r="I34" s="735">
        <v>0</v>
      </c>
      <c r="J34" s="735">
        <v>0</v>
      </c>
    </row>
    <row r="35" spans="1:10" ht="26.25" hidden="1" thickBot="1">
      <c r="A35" s="736">
        <v>1111000</v>
      </c>
      <c r="B35" s="737" t="s">
        <v>673</v>
      </c>
      <c r="C35" s="738" t="s">
        <v>804</v>
      </c>
      <c r="D35" s="739">
        <v>0</v>
      </c>
      <c r="E35" s="739"/>
      <c r="F35" s="739"/>
      <c r="G35" s="739"/>
      <c r="H35" s="739"/>
      <c r="I35" s="739"/>
      <c r="J35" s="739"/>
    </row>
    <row r="36" spans="1:10" ht="26.25" hidden="1" thickBot="1">
      <c r="A36" s="740">
        <v>1112000</v>
      </c>
      <c r="B36" s="741" t="s">
        <v>271</v>
      </c>
      <c r="C36" s="742" t="s">
        <v>805</v>
      </c>
      <c r="D36" s="739">
        <v>0</v>
      </c>
      <c r="E36" s="739"/>
      <c r="F36" s="743"/>
      <c r="G36" s="743"/>
      <c r="H36" s="743"/>
      <c r="I36" s="743"/>
      <c r="J36" s="743"/>
    </row>
    <row r="37" spans="1:10" ht="26.25" hidden="1" thickBot="1">
      <c r="A37" s="740">
        <v>1113000</v>
      </c>
      <c r="B37" s="741" t="s">
        <v>806</v>
      </c>
      <c r="C37" s="742" t="s">
        <v>807</v>
      </c>
      <c r="D37" s="739">
        <v>0</v>
      </c>
      <c r="E37" s="739"/>
      <c r="F37" s="743"/>
      <c r="G37" s="743"/>
      <c r="H37" s="743"/>
      <c r="I37" s="743"/>
      <c r="J37" s="743"/>
    </row>
    <row r="38" spans="1:10" ht="39" hidden="1" thickBot="1">
      <c r="A38" s="740">
        <v>1114000</v>
      </c>
      <c r="B38" s="741" t="s">
        <v>398</v>
      </c>
      <c r="C38" s="742" t="s">
        <v>399</v>
      </c>
      <c r="D38" s="739">
        <v>0</v>
      </c>
      <c r="E38" s="739"/>
      <c r="F38" s="743"/>
      <c r="G38" s="743"/>
      <c r="H38" s="743"/>
      <c r="I38" s="743"/>
      <c r="J38" s="743"/>
    </row>
    <row r="39" spans="1:10" ht="13.5" hidden="1" thickBot="1">
      <c r="A39" s="740">
        <v>1115000</v>
      </c>
      <c r="B39" s="741" t="s">
        <v>615</v>
      </c>
      <c r="C39" s="742" t="s">
        <v>388</v>
      </c>
      <c r="D39" s="739">
        <v>0</v>
      </c>
      <c r="E39" s="739"/>
      <c r="F39" s="743"/>
      <c r="G39" s="743"/>
      <c r="H39" s="743"/>
      <c r="I39" s="743"/>
      <c r="J39" s="743"/>
    </row>
    <row r="40" spans="1:10" ht="26.25" hidden="1" thickBot="1">
      <c r="A40" s="740">
        <v>1116000</v>
      </c>
      <c r="B40" s="741" t="s">
        <v>1024</v>
      </c>
      <c r="C40" s="742" t="s">
        <v>389</v>
      </c>
      <c r="D40" s="739">
        <v>0</v>
      </c>
      <c r="E40" s="739"/>
      <c r="F40" s="743"/>
      <c r="G40" s="743"/>
      <c r="H40" s="743"/>
      <c r="I40" s="743"/>
      <c r="J40" s="743"/>
    </row>
    <row r="41" spans="1:10" ht="39" hidden="1" thickBot="1">
      <c r="A41" s="744">
        <v>1117000</v>
      </c>
      <c r="B41" s="745" t="s">
        <v>19</v>
      </c>
      <c r="C41" s="746" t="s">
        <v>20</v>
      </c>
      <c r="D41" s="747">
        <v>0</v>
      </c>
      <c r="E41" s="747"/>
      <c r="F41" s="747"/>
      <c r="G41" s="747"/>
      <c r="H41" s="747"/>
      <c r="I41" s="747"/>
      <c r="J41" s="747"/>
    </row>
    <row r="42" spans="1:10" ht="29.25" hidden="1" thickBot="1">
      <c r="A42" s="748">
        <v>1120000</v>
      </c>
      <c r="B42" s="749" t="s">
        <v>21</v>
      </c>
      <c r="C42" s="728" t="s">
        <v>358</v>
      </c>
      <c r="D42" s="750">
        <v>0</v>
      </c>
      <c r="E42" s="750"/>
      <c r="F42" s="750">
        <v>0</v>
      </c>
      <c r="G42" s="750">
        <v>0</v>
      </c>
      <c r="H42" s="750">
        <v>0</v>
      </c>
      <c r="I42" s="750">
        <v>0</v>
      </c>
      <c r="J42" s="750">
        <v>0</v>
      </c>
    </row>
    <row r="43" spans="1:10" ht="14.25" hidden="1">
      <c r="A43" s="732">
        <v>1121000</v>
      </c>
      <c r="B43" s="751" t="s">
        <v>22</v>
      </c>
      <c r="C43" s="752"/>
      <c r="D43" s="739">
        <v>0</v>
      </c>
      <c r="E43" s="739"/>
      <c r="F43" s="739">
        <v>0</v>
      </c>
      <c r="G43" s="739">
        <v>0</v>
      </c>
      <c r="H43" s="739">
        <v>0</v>
      </c>
      <c r="I43" s="739">
        <v>0</v>
      </c>
      <c r="J43" s="739">
        <v>0</v>
      </c>
    </row>
    <row r="44" spans="1:10" ht="25.5" hidden="1">
      <c r="A44" s="740">
        <v>1121100</v>
      </c>
      <c r="B44" s="753" t="s">
        <v>380</v>
      </c>
      <c r="C44" s="742" t="s">
        <v>381</v>
      </c>
      <c r="D44" s="743">
        <v>0</v>
      </c>
      <c r="E44" s="743"/>
      <c r="F44" s="743"/>
      <c r="G44" s="743"/>
      <c r="H44" s="743"/>
      <c r="I44" s="743"/>
      <c r="J44" s="743"/>
    </row>
    <row r="45" spans="1:10" hidden="1">
      <c r="A45" s="740">
        <v>1121200</v>
      </c>
      <c r="B45" s="754" t="s">
        <v>1663</v>
      </c>
      <c r="C45" s="742" t="s">
        <v>383</v>
      </c>
      <c r="D45" s="743">
        <v>0</v>
      </c>
      <c r="E45" s="743"/>
      <c r="F45" s="743"/>
      <c r="G45" s="743"/>
      <c r="H45" s="743"/>
      <c r="I45" s="743"/>
      <c r="J45" s="743"/>
    </row>
    <row r="46" spans="1:10" hidden="1">
      <c r="A46" s="740">
        <v>1121300</v>
      </c>
      <c r="B46" s="753" t="s">
        <v>769</v>
      </c>
      <c r="C46" s="742" t="s">
        <v>384</v>
      </c>
      <c r="D46" s="743">
        <v>0</v>
      </c>
      <c r="E46" s="743"/>
      <c r="F46" s="743"/>
      <c r="G46" s="743"/>
      <c r="H46" s="743"/>
      <c r="I46" s="743"/>
      <c r="J46" s="743"/>
    </row>
    <row r="47" spans="1:10" hidden="1">
      <c r="A47" s="740">
        <v>1121400</v>
      </c>
      <c r="B47" s="753" t="s">
        <v>770</v>
      </c>
      <c r="C47" s="742" t="s">
        <v>385</v>
      </c>
      <c r="D47" s="743">
        <v>0</v>
      </c>
      <c r="E47" s="743"/>
      <c r="F47" s="743"/>
      <c r="G47" s="743"/>
      <c r="H47" s="743"/>
      <c r="I47" s="743"/>
      <c r="J47" s="743"/>
    </row>
    <row r="48" spans="1:10" hidden="1">
      <c r="A48" s="740">
        <v>1121500</v>
      </c>
      <c r="B48" s="753" t="s">
        <v>69</v>
      </c>
      <c r="C48" s="742" t="s">
        <v>386</v>
      </c>
      <c r="D48" s="743">
        <v>0</v>
      </c>
      <c r="E48" s="743"/>
      <c r="F48" s="739"/>
      <c r="G48" s="739"/>
      <c r="H48" s="739"/>
      <c r="I48" s="739"/>
      <c r="J48" s="739"/>
    </row>
    <row r="49" spans="1:10" hidden="1">
      <c r="A49" s="740">
        <v>1121600</v>
      </c>
      <c r="B49" s="753" t="s">
        <v>70</v>
      </c>
      <c r="C49" s="742" t="s">
        <v>387</v>
      </c>
      <c r="D49" s="743">
        <v>0</v>
      </c>
      <c r="E49" s="743"/>
      <c r="F49" s="743"/>
      <c r="G49" s="743"/>
      <c r="H49" s="743"/>
      <c r="I49" s="743"/>
      <c r="J49" s="743"/>
    </row>
    <row r="50" spans="1:10" ht="13.5" hidden="1" thickBot="1">
      <c r="A50" s="756">
        <v>1121700</v>
      </c>
      <c r="B50" s="757" t="s">
        <v>71</v>
      </c>
      <c r="C50" s="746" t="s">
        <v>766</v>
      </c>
      <c r="D50" s="747">
        <v>0</v>
      </c>
      <c r="E50" s="747"/>
      <c r="F50" s="747"/>
      <c r="G50" s="747"/>
      <c r="H50" s="747"/>
      <c r="I50" s="747"/>
      <c r="J50" s="747"/>
    </row>
    <row r="51" spans="1:10" ht="28.5">
      <c r="A51" s="732">
        <v>1122000</v>
      </c>
      <c r="B51" s="758" t="s">
        <v>767</v>
      </c>
      <c r="C51" s="734" t="s">
        <v>358</v>
      </c>
      <c r="D51" s="759">
        <v>0</v>
      </c>
      <c r="E51" s="759"/>
      <c r="F51" s="759">
        <v>0</v>
      </c>
      <c r="G51" s="759">
        <v>0</v>
      </c>
      <c r="H51" s="759">
        <v>0</v>
      </c>
      <c r="I51" s="759">
        <v>0</v>
      </c>
      <c r="J51" s="759">
        <v>0</v>
      </c>
    </row>
    <row r="52" spans="1:10">
      <c r="A52" s="760">
        <v>1122100</v>
      </c>
      <c r="B52" s="753" t="s">
        <v>72</v>
      </c>
      <c r="C52" s="738" t="s">
        <v>768</v>
      </c>
      <c r="D52" s="743">
        <v>0</v>
      </c>
      <c r="E52" s="743">
        <v>0</v>
      </c>
      <c r="F52" s="743">
        <f>D52+E52</f>
        <v>0</v>
      </c>
      <c r="G52" s="743">
        <v>0</v>
      </c>
      <c r="H52" s="743">
        <v>0</v>
      </c>
      <c r="I52" s="743">
        <v>0</v>
      </c>
      <c r="J52" s="743">
        <f>F52</f>
        <v>0</v>
      </c>
    </row>
    <row r="53" spans="1:10" ht="0.75" customHeight="1">
      <c r="A53" s="760">
        <v>1122200</v>
      </c>
      <c r="B53" s="753" t="s">
        <v>487</v>
      </c>
      <c r="C53" s="742" t="s">
        <v>1021</v>
      </c>
      <c r="D53" s="743">
        <v>0</v>
      </c>
      <c r="E53" s="743"/>
      <c r="F53" s="743"/>
      <c r="G53" s="743"/>
      <c r="H53" s="743"/>
      <c r="I53" s="743"/>
      <c r="J53" s="743"/>
    </row>
    <row r="54" spans="1:10" ht="13.5" hidden="1" thickBot="1">
      <c r="A54" s="748">
        <v>1122300</v>
      </c>
      <c r="B54" s="757" t="s">
        <v>148</v>
      </c>
      <c r="C54" s="746" t="s">
        <v>1022</v>
      </c>
      <c r="D54" s="747">
        <v>0</v>
      </c>
      <c r="E54" s="747"/>
      <c r="F54" s="747"/>
      <c r="G54" s="747"/>
      <c r="H54" s="747"/>
      <c r="I54" s="747"/>
      <c r="J54" s="747"/>
    </row>
    <row r="55" spans="1:10" ht="28.5" hidden="1">
      <c r="A55" s="732">
        <v>1123000</v>
      </c>
      <c r="B55" s="758" t="s">
        <v>364</v>
      </c>
      <c r="C55" s="734" t="s">
        <v>358</v>
      </c>
      <c r="D55" s="759">
        <v>0</v>
      </c>
      <c r="E55" s="759"/>
      <c r="F55" s="759">
        <v>0</v>
      </c>
      <c r="G55" s="759">
        <v>0</v>
      </c>
      <c r="H55" s="759">
        <v>0</v>
      </c>
      <c r="I55" s="759">
        <v>0</v>
      </c>
      <c r="J55" s="759">
        <v>0</v>
      </c>
    </row>
    <row r="56" spans="1:10" hidden="1">
      <c r="A56" s="760">
        <v>1123100</v>
      </c>
      <c r="B56" s="753" t="s">
        <v>149</v>
      </c>
      <c r="C56" s="738" t="s">
        <v>365</v>
      </c>
      <c r="D56" s="743">
        <v>0</v>
      </c>
      <c r="E56" s="743"/>
      <c r="F56" s="743"/>
      <c r="G56" s="743"/>
      <c r="H56" s="743"/>
      <c r="I56" s="743"/>
      <c r="J56" s="743"/>
    </row>
    <row r="57" spans="1:10" hidden="1">
      <c r="A57" s="760">
        <v>1123200</v>
      </c>
      <c r="B57" s="753" t="s">
        <v>150</v>
      </c>
      <c r="C57" s="742" t="s">
        <v>366</v>
      </c>
      <c r="D57" s="743">
        <v>0</v>
      </c>
      <c r="E57" s="743"/>
      <c r="F57" s="743"/>
      <c r="G57" s="743"/>
      <c r="H57" s="743"/>
      <c r="I57" s="743"/>
      <c r="J57" s="743"/>
    </row>
    <row r="58" spans="1:10" ht="25.5" hidden="1">
      <c r="A58" s="760">
        <v>1123300</v>
      </c>
      <c r="B58" s="753" t="s">
        <v>151</v>
      </c>
      <c r="C58" s="742" t="s">
        <v>367</v>
      </c>
      <c r="D58" s="743">
        <v>0</v>
      </c>
      <c r="E58" s="743"/>
      <c r="F58" s="743"/>
      <c r="G58" s="743"/>
      <c r="H58" s="743"/>
      <c r="I58" s="743"/>
      <c r="J58" s="743"/>
    </row>
    <row r="59" spans="1:10">
      <c r="A59" s="760">
        <v>1123400</v>
      </c>
      <c r="B59" s="753" t="s">
        <v>556</v>
      </c>
      <c r="C59" s="742" t="s">
        <v>368</v>
      </c>
      <c r="D59" s="743">
        <v>0</v>
      </c>
      <c r="E59" s="743"/>
      <c r="F59" s="743"/>
      <c r="G59" s="743"/>
      <c r="H59" s="743"/>
      <c r="I59" s="743"/>
      <c r="J59" s="743"/>
    </row>
    <row r="60" spans="1:10">
      <c r="A60" s="760">
        <v>1123500</v>
      </c>
      <c r="B60" s="761" t="s">
        <v>557</v>
      </c>
      <c r="C60" s="762">
        <v>423500</v>
      </c>
      <c r="D60" s="743">
        <v>0</v>
      </c>
      <c r="E60" s="743"/>
      <c r="F60" s="743"/>
      <c r="G60" s="743"/>
      <c r="H60" s="743"/>
      <c r="I60" s="743"/>
      <c r="J60" s="743"/>
    </row>
    <row r="61" spans="1:10" ht="25.5">
      <c r="A61" s="760">
        <v>1123600</v>
      </c>
      <c r="B61" s="753" t="s">
        <v>186</v>
      </c>
      <c r="C61" s="742" t="s">
        <v>369</v>
      </c>
      <c r="D61" s="743">
        <v>0</v>
      </c>
      <c r="E61" s="743"/>
      <c r="F61" s="743"/>
      <c r="G61" s="743"/>
      <c r="H61" s="743"/>
      <c r="I61" s="743"/>
      <c r="J61" s="743"/>
    </row>
    <row r="62" spans="1:10">
      <c r="A62" s="760">
        <v>1123700</v>
      </c>
      <c r="B62" s="753" t="s">
        <v>187</v>
      </c>
      <c r="C62" s="742" t="s">
        <v>370</v>
      </c>
      <c r="D62" s="743">
        <v>0</v>
      </c>
      <c r="E62" s="743"/>
      <c r="F62" s="743"/>
      <c r="G62" s="743"/>
      <c r="H62" s="743"/>
      <c r="I62" s="743"/>
      <c r="J62" s="743"/>
    </row>
    <row r="63" spans="1:10" ht="24" customHeight="1" thickBot="1">
      <c r="A63" s="748">
        <v>1123800</v>
      </c>
      <c r="B63" s="757" t="s">
        <v>188</v>
      </c>
      <c r="C63" s="746" t="s">
        <v>371</v>
      </c>
      <c r="D63" s="1517">
        <v>0</v>
      </c>
      <c r="E63" s="1620">
        <v>0</v>
      </c>
      <c r="F63" s="1517">
        <f>D63+E63</f>
        <v>0</v>
      </c>
      <c r="G63" s="1517">
        <v>0</v>
      </c>
      <c r="H63" s="1517">
        <v>0</v>
      </c>
      <c r="I63" s="1620">
        <v>0</v>
      </c>
      <c r="J63" s="1517">
        <f>F63</f>
        <v>0</v>
      </c>
    </row>
    <row r="64" spans="1:10" ht="28.5">
      <c r="A64" s="732">
        <v>1124000</v>
      </c>
      <c r="B64" s="758" t="s">
        <v>213</v>
      </c>
      <c r="C64" s="734" t="s">
        <v>358</v>
      </c>
      <c r="D64" s="759">
        <v>0</v>
      </c>
      <c r="E64" s="759"/>
      <c r="F64" s="759">
        <v>0</v>
      </c>
      <c r="G64" s="759">
        <v>0</v>
      </c>
      <c r="H64" s="759">
        <v>0</v>
      </c>
      <c r="I64" s="759">
        <v>0</v>
      </c>
      <c r="J64" s="759">
        <v>0</v>
      </c>
    </row>
    <row r="65" spans="1:10" ht="27.75" customHeight="1" thickBot="1">
      <c r="A65" s="748">
        <v>1124100</v>
      </c>
      <c r="B65" s="757" t="s">
        <v>189</v>
      </c>
      <c r="C65" s="746" t="s">
        <v>214</v>
      </c>
      <c r="D65" s="747">
        <v>0</v>
      </c>
      <c r="E65" s="747"/>
      <c r="F65" s="747"/>
      <c r="G65" s="747"/>
      <c r="H65" s="747"/>
      <c r="I65" s="747"/>
      <c r="J65" s="747"/>
    </row>
    <row r="66" spans="1:10" ht="28.5" hidden="1">
      <c r="A66" s="732">
        <v>1125000</v>
      </c>
      <c r="B66" s="758" t="s">
        <v>918</v>
      </c>
      <c r="C66" s="734" t="s">
        <v>358</v>
      </c>
      <c r="D66" s="759">
        <v>0</v>
      </c>
      <c r="E66" s="759"/>
      <c r="F66" s="759">
        <v>0</v>
      </c>
      <c r="G66" s="759">
        <v>0</v>
      </c>
      <c r="H66" s="759">
        <v>0</v>
      </c>
      <c r="I66" s="759">
        <v>0</v>
      </c>
      <c r="J66" s="759">
        <v>0</v>
      </c>
    </row>
    <row r="67" spans="1:10" ht="25.5" hidden="1">
      <c r="A67" s="760">
        <v>1125100</v>
      </c>
      <c r="B67" s="753" t="s">
        <v>190</v>
      </c>
      <c r="C67" s="738" t="s">
        <v>919</v>
      </c>
      <c r="D67" s="743">
        <v>0</v>
      </c>
      <c r="E67" s="743"/>
      <c r="F67" s="743"/>
      <c r="G67" s="743"/>
      <c r="H67" s="743"/>
      <c r="I67" s="743"/>
      <c r="J67" s="743"/>
    </row>
    <row r="68" spans="1:10" ht="26.25" hidden="1" thickBot="1">
      <c r="A68" s="748">
        <v>1125200</v>
      </c>
      <c r="B68" s="757" t="s">
        <v>703</v>
      </c>
      <c r="C68" s="746" t="s">
        <v>1031</v>
      </c>
      <c r="D68" s="747">
        <v>0</v>
      </c>
      <c r="E68" s="747"/>
      <c r="F68" s="747"/>
      <c r="G68" s="747"/>
      <c r="H68" s="747"/>
      <c r="I68" s="747"/>
      <c r="J68" s="747"/>
    </row>
    <row r="69" spans="1:10" ht="14.25" hidden="1">
      <c r="A69" s="732">
        <v>1126000</v>
      </c>
      <c r="B69" s="758" t="s">
        <v>1032</v>
      </c>
      <c r="C69" s="734" t="s">
        <v>358</v>
      </c>
      <c r="D69" s="759">
        <v>0</v>
      </c>
      <c r="E69" s="759"/>
      <c r="F69" s="759">
        <v>0</v>
      </c>
      <c r="G69" s="759">
        <v>0</v>
      </c>
      <c r="H69" s="759">
        <v>0</v>
      </c>
      <c r="I69" s="759">
        <v>0</v>
      </c>
      <c r="J69" s="759">
        <v>0</v>
      </c>
    </row>
    <row r="70" spans="1:10" hidden="1">
      <c r="A70" s="732">
        <v>1126100</v>
      </c>
      <c r="B70" s="753" t="s">
        <v>983</v>
      </c>
      <c r="C70" s="738" t="s">
        <v>1033</v>
      </c>
      <c r="D70" s="743">
        <v>0</v>
      </c>
      <c r="E70" s="743"/>
      <c r="F70" s="743"/>
      <c r="G70" s="743"/>
      <c r="H70" s="743"/>
      <c r="I70" s="743"/>
      <c r="J70" s="743"/>
    </row>
    <row r="71" spans="1:10" hidden="1">
      <c r="A71" s="732">
        <v>1126200</v>
      </c>
      <c r="B71" s="753" t="s">
        <v>984</v>
      </c>
      <c r="C71" s="742" t="s">
        <v>1034</v>
      </c>
      <c r="D71" s="743">
        <v>0</v>
      </c>
      <c r="E71" s="743"/>
      <c r="F71" s="743"/>
      <c r="G71" s="743"/>
      <c r="H71" s="743"/>
      <c r="I71" s="743"/>
      <c r="J71" s="743"/>
    </row>
    <row r="72" spans="1:10" hidden="1">
      <c r="A72" s="732">
        <v>1126300</v>
      </c>
      <c r="B72" s="753" t="s">
        <v>390</v>
      </c>
      <c r="C72" s="742" t="s">
        <v>391</v>
      </c>
      <c r="D72" s="743">
        <v>0</v>
      </c>
      <c r="E72" s="743"/>
      <c r="F72" s="743"/>
      <c r="G72" s="743"/>
      <c r="H72" s="743"/>
      <c r="I72" s="743"/>
      <c r="J72" s="743"/>
    </row>
    <row r="73" spans="1:10" hidden="1">
      <c r="A73" s="740">
        <v>1126400</v>
      </c>
      <c r="B73" s="763" t="s">
        <v>985</v>
      </c>
      <c r="C73" s="742" t="s">
        <v>392</v>
      </c>
      <c r="D73" s="743">
        <v>0</v>
      </c>
      <c r="E73" s="743"/>
      <c r="F73" s="743"/>
      <c r="G73" s="743"/>
      <c r="H73" s="743"/>
      <c r="I73" s="743"/>
      <c r="J73" s="743"/>
    </row>
    <row r="74" spans="1:10" ht="25.5" hidden="1">
      <c r="A74" s="744">
        <v>1126500</v>
      </c>
      <c r="B74" s="764" t="s">
        <v>943</v>
      </c>
      <c r="C74" s="742" t="s">
        <v>393</v>
      </c>
      <c r="D74" s="743">
        <v>0</v>
      </c>
      <c r="E74" s="743"/>
      <c r="F74" s="743"/>
      <c r="G74" s="743"/>
      <c r="H74" s="743"/>
      <c r="I74" s="743"/>
      <c r="J74" s="743"/>
    </row>
    <row r="75" spans="1:10" hidden="1">
      <c r="A75" s="740">
        <v>1126600</v>
      </c>
      <c r="B75" s="763" t="s">
        <v>229</v>
      </c>
      <c r="C75" s="742" t="s">
        <v>394</v>
      </c>
      <c r="D75" s="743">
        <v>0</v>
      </c>
      <c r="E75" s="743"/>
      <c r="F75" s="743"/>
      <c r="G75" s="743"/>
      <c r="H75" s="743"/>
      <c r="I75" s="743"/>
      <c r="J75" s="743"/>
    </row>
    <row r="76" spans="1:10" hidden="1">
      <c r="A76" s="740">
        <v>1126700</v>
      </c>
      <c r="B76" s="763" t="s">
        <v>230</v>
      </c>
      <c r="C76" s="742" t="s">
        <v>395</v>
      </c>
      <c r="D76" s="743">
        <v>0</v>
      </c>
      <c r="E76" s="743"/>
      <c r="F76" s="743"/>
      <c r="G76" s="743"/>
      <c r="H76" s="743"/>
      <c r="I76" s="743"/>
      <c r="J76" s="743"/>
    </row>
    <row r="77" spans="1:10" ht="13.5" hidden="1" thickBot="1">
      <c r="A77" s="756">
        <v>1126800</v>
      </c>
      <c r="B77" s="765" t="s">
        <v>480</v>
      </c>
      <c r="C77" s="746" t="s">
        <v>396</v>
      </c>
      <c r="D77" s="747">
        <v>0</v>
      </c>
      <c r="E77" s="747"/>
      <c r="F77" s="747"/>
      <c r="G77" s="747"/>
      <c r="H77" s="747"/>
      <c r="I77" s="747"/>
      <c r="J77" s="747"/>
    </row>
    <row r="78" spans="1:10" ht="14.25">
      <c r="A78" s="766">
        <v>1130000</v>
      </c>
      <c r="B78" s="767" t="s">
        <v>294</v>
      </c>
      <c r="C78" s="734" t="s">
        <v>358</v>
      </c>
      <c r="D78" s="759">
        <v>0</v>
      </c>
      <c r="E78" s="759"/>
      <c r="F78" s="759">
        <v>0</v>
      </c>
      <c r="G78" s="759">
        <v>0</v>
      </c>
      <c r="H78" s="759">
        <v>0</v>
      </c>
      <c r="I78" s="759">
        <v>0</v>
      </c>
      <c r="J78" s="759">
        <v>0</v>
      </c>
    </row>
    <row r="79" spans="1:10" hidden="1">
      <c r="A79" s="766">
        <v>1130100</v>
      </c>
      <c r="B79" s="763" t="s">
        <v>481</v>
      </c>
      <c r="C79" s="738" t="s">
        <v>295</v>
      </c>
      <c r="D79" s="743">
        <v>0</v>
      </c>
      <c r="E79" s="743"/>
      <c r="F79" s="743"/>
      <c r="G79" s="743"/>
      <c r="H79" s="743"/>
      <c r="I79" s="743"/>
      <c r="J79" s="743"/>
    </row>
    <row r="80" spans="1:10" hidden="1">
      <c r="A80" s="766">
        <v>1130200</v>
      </c>
      <c r="B80" s="763" t="s">
        <v>482</v>
      </c>
      <c r="C80" s="742" t="s">
        <v>296</v>
      </c>
      <c r="D80" s="743">
        <v>0</v>
      </c>
      <c r="E80" s="743"/>
      <c r="F80" s="743"/>
      <c r="G80" s="743"/>
      <c r="H80" s="743"/>
      <c r="I80" s="743"/>
      <c r="J80" s="743"/>
    </row>
    <row r="81" spans="1:10" hidden="1">
      <c r="A81" s="766">
        <v>1130300</v>
      </c>
      <c r="B81" s="763" t="s">
        <v>483</v>
      </c>
      <c r="C81" s="742" t="s">
        <v>297</v>
      </c>
      <c r="D81" s="743">
        <v>0</v>
      </c>
      <c r="E81" s="743"/>
      <c r="F81" s="743"/>
      <c r="G81" s="743"/>
      <c r="H81" s="743"/>
      <c r="I81" s="743"/>
      <c r="J81" s="743"/>
    </row>
    <row r="82" spans="1:10" hidden="1">
      <c r="A82" s="766">
        <v>1130400</v>
      </c>
      <c r="B82" s="768" t="s">
        <v>484</v>
      </c>
      <c r="C82" s="769" t="s">
        <v>298</v>
      </c>
      <c r="D82" s="743">
        <v>0</v>
      </c>
      <c r="E82" s="743"/>
      <c r="F82" s="739"/>
      <c r="G82" s="739"/>
      <c r="H82" s="739"/>
      <c r="I82" s="739"/>
      <c r="J82" s="739"/>
    </row>
    <row r="83" spans="1:10" ht="14.25" hidden="1">
      <c r="A83" s="740">
        <v>1131000</v>
      </c>
      <c r="B83" s="770" t="s">
        <v>299</v>
      </c>
      <c r="C83" s="771" t="s">
        <v>358</v>
      </c>
      <c r="D83" s="743">
        <v>0</v>
      </c>
      <c r="E83" s="743"/>
      <c r="F83" s="772"/>
      <c r="G83" s="772"/>
      <c r="H83" s="772"/>
      <c r="I83" s="772"/>
      <c r="J83" s="772"/>
    </row>
    <row r="84" spans="1:10" ht="25.5" hidden="1">
      <c r="A84" s="740">
        <v>1131100</v>
      </c>
      <c r="B84" s="763" t="s">
        <v>588</v>
      </c>
      <c r="C84" s="738" t="s">
        <v>300</v>
      </c>
      <c r="D84" s="743">
        <v>0</v>
      </c>
      <c r="E84" s="743"/>
      <c r="F84" s="743"/>
      <c r="G84" s="743"/>
      <c r="H84" s="743"/>
      <c r="I84" s="743"/>
      <c r="J84" s="743"/>
    </row>
    <row r="85" spans="1:10" hidden="1">
      <c r="A85" s="740">
        <v>1131200</v>
      </c>
      <c r="B85" s="763" t="s">
        <v>589</v>
      </c>
      <c r="C85" s="742" t="s">
        <v>301</v>
      </c>
      <c r="D85" s="743">
        <v>0</v>
      </c>
      <c r="E85" s="743"/>
      <c r="F85" s="743"/>
      <c r="G85" s="743"/>
      <c r="H85" s="743"/>
      <c r="I85" s="743"/>
      <c r="J85" s="743"/>
    </row>
    <row r="86" spans="1:10" ht="13.5" hidden="1" thickBot="1">
      <c r="A86" s="740">
        <v>1131300</v>
      </c>
      <c r="B86" s="765" t="s">
        <v>590</v>
      </c>
      <c r="C86" s="746" t="s">
        <v>302</v>
      </c>
      <c r="D86" s="747">
        <v>0</v>
      </c>
      <c r="E86" s="747"/>
      <c r="F86" s="747"/>
      <c r="G86" s="747"/>
      <c r="H86" s="747"/>
      <c r="I86" s="747"/>
      <c r="J86" s="747"/>
    </row>
    <row r="87" spans="1:10" ht="14.25" hidden="1">
      <c r="A87" s="773">
        <v>1140000</v>
      </c>
      <c r="B87" s="767" t="s">
        <v>303</v>
      </c>
      <c r="C87" s="734" t="s">
        <v>358</v>
      </c>
      <c r="D87" s="759">
        <v>0</v>
      </c>
      <c r="E87" s="759"/>
      <c r="F87" s="759">
        <v>0</v>
      </c>
      <c r="G87" s="759">
        <v>0</v>
      </c>
      <c r="H87" s="759">
        <v>0</v>
      </c>
      <c r="I87" s="759">
        <v>0</v>
      </c>
      <c r="J87" s="759">
        <v>0</v>
      </c>
    </row>
    <row r="88" spans="1:10" ht="25.5" hidden="1">
      <c r="A88" s="773">
        <v>1141000</v>
      </c>
      <c r="B88" s="763" t="s">
        <v>304</v>
      </c>
      <c r="C88" s="738" t="s">
        <v>1003</v>
      </c>
      <c r="D88" s="743">
        <v>0</v>
      </c>
      <c r="E88" s="743"/>
      <c r="F88" s="743"/>
      <c r="G88" s="743"/>
      <c r="H88" s="743"/>
      <c r="I88" s="743"/>
      <c r="J88" s="743"/>
    </row>
    <row r="89" spans="1:10" ht="25.5" hidden="1">
      <c r="A89" s="773">
        <v>1142000</v>
      </c>
      <c r="B89" s="763" t="s">
        <v>42</v>
      </c>
      <c r="C89" s="742" t="s">
        <v>43</v>
      </c>
      <c r="D89" s="743">
        <v>0</v>
      </c>
      <c r="E89" s="743"/>
      <c r="F89" s="743"/>
      <c r="G89" s="743"/>
      <c r="H89" s="743"/>
      <c r="I89" s="743"/>
      <c r="J89" s="743"/>
    </row>
    <row r="90" spans="1:10" ht="25.5" hidden="1">
      <c r="A90" s="773">
        <v>1143000</v>
      </c>
      <c r="B90" s="763" t="s">
        <v>44</v>
      </c>
      <c r="C90" s="742" t="s">
        <v>45</v>
      </c>
      <c r="D90" s="743">
        <v>0</v>
      </c>
      <c r="E90" s="743"/>
      <c r="F90" s="743"/>
      <c r="G90" s="743"/>
      <c r="H90" s="743"/>
      <c r="I90" s="743"/>
      <c r="J90" s="743"/>
    </row>
    <row r="91" spans="1:10" ht="26.25" hidden="1" thickBot="1">
      <c r="A91" s="773">
        <v>1144000</v>
      </c>
      <c r="B91" s="765" t="s">
        <v>46</v>
      </c>
      <c r="C91" s="746" t="s">
        <v>439</v>
      </c>
      <c r="D91" s="747">
        <v>0</v>
      </c>
      <c r="E91" s="747"/>
      <c r="F91" s="747"/>
      <c r="G91" s="747"/>
      <c r="H91" s="747"/>
      <c r="I91" s="747"/>
      <c r="J91" s="747"/>
    </row>
    <row r="92" spans="1:10" ht="14.25" hidden="1">
      <c r="A92" s="773">
        <v>1150000</v>
      </c>
      <c r="B92" s="774" t="s">
        <v>730</v>
      </c>
      <c r="C92" s="734" t="s">
        <v>358</v>
      </c>
      <c r="D92" s="781">
        <f>D98+D99</f>
        <v>0</v>
      </c>
      <c r="E92" s="759"/>
      <c r="F92" s="759">
        <f>F98+F99</f>
        <v>0</v>
      </c>
      <c r="G92" s="759">
        <f>G98</f>
        <v>0</v>
      </c>
      <c r="H92" s="759">
        <f>H98</f>
        <v>0</v>
      </c>
      <c r="I92" s="759">
        <f>I98</f>
        <v>0</v>
      </c>
      <c r="J92" s="759">
        <f>F92</f>
        <v>0</v>
      </c>
    </row>
    <row r="93" spans="1:10" ht="25.5" hidden="1">
      <c r="A93" s="775">
        <v>1151000</v>
      </c>
      <c r="B93" s="763" t="s">
        <v>808</v>
      </c>
      <c r="C93" s="738" t="s">
        <v>809</v>
      </c>
      <c r="D93" s="777">
        <v>0</v>
      </c>
      <c r="E93" s="743"/>
      <c r="F93" s="743"/>
      <c r="G93" s="743"/>
      <c r="H93" s="743"/>
      <c r="I93" s="743"/>
      <c r="J93" s="743"/>
    </row>
    <row r="94" spans="1:10" ht="25.5" hidden="1">
      <c r="A94" s="775">
        <v>1152000</v>
      </c>
      <c r="B94" s="763" t="s">
        <v>1101</v>
      </c>
      <c r="C94" s="742" t="s">
        <v>810</v>
      </c>
      <c r="D94" s="777">
        <v>0</v>
      </c>
      <c r="E94" s="743"/>
      <c r="F94" s="743"/>
      <c r="G94" s="743"/>
      <c r="H94" s="743"/>
      <c r="I94" s="743"/>
      <c r="J94" s="743"/>
    </row>
    <row r="95" spans="1:10" ht="25.5" hidden="1">
      <c r="A95" s="775">
        <v>1153000</v>
      </c>
      <c r="B95" s="763" t="s">
        <v>830</v>
      </c>
      <c r="C95" s="742" t="s">
        <v>811</v>
      </c>
      <c r="D95" s="777">
        <v>0</v>
      </c>
      <c r="E95" s="743"/>
      <c r="F95" s="743"/>
      <c r="G95" s="743"/>
      <c r="H95" s="743"/>
      <c r="I95" s="743"/>
      <c r="J95" s="743"/>
    </row>
    <row r="96" spans="1:10" ht="25.5" hidden="1">
      <c r="A96" s="775">
        <v>1154000</v>
      </c>
      <c r="B96" s="763" t="s">
        <v>737</v>
      </c>
      <c r="C96" s="742" t="s">
        <v>812</v>
      </c>
      <c r="D96" s="777">
        <v>0</v>
      </c>
      <c r="E96" s="743"/>
      <c r="F96" s="743"/>
      <c r="G96" s="743"/>
      <c r="H96" s="743"/>
      <c r="I96" s="743"/>
      <c r="J96" s="743"/>
    </row>
    <row r="97" spans="1:10" ht="25.5" hidden="1">
      <c r="A97" s="760">
        <v>1155000</v>
      </c>
      <c r="B97" s="776" t="s">
        <v>1664</v>
      </c>
      <c r="C97" s="742" t="s">
        <v>727</v>
      </c>
      <c r="D97" s="777">
        <v>0</v>
      </c>
      <c r="E97" s="743"/>
      <c r="F97" s="777"/>
      <c r="G97" s="777"/>
      <c r="H97" s="777"/>
      <c r="I97" s="777"/>
      <c r="J97" s="777"/>
    </row>
    <row r="98" spans="1:10" hidden="1">
      <c r="A98" s="930">
        <v>1126400</v>
      </c>
      <c r="B98" s="763" t="s">
        <v>985</v>
      </c>
      <c r="C98" s="742" t="s">
        <v>249</v>
      </c>
      <c r="D98" s="777">
        <v>0</v>
      </c>
      <c r="E98" s="743">
        <v>0</v>
      </c>
      <c r="F98" s="1134">
        <f>D98+E98</f>
        <v>0</v>
      </c>
      <c r="G98" s="1134">
        <v>0</v>
      </c>
      <c r="H98" s="1134">
        <v>0</v>
      </c>
      <c r="I98" s="1134">
        <v>0</v>
      </c>
      <c r="J98" s="1134">
        <f>F98</f>
        <v>0</v>
      </c>
    </row>
    <row r="99" spans="1:10" ht="38.25" hidden="1" customHeight="1" thickBot="1">
      <c r="A99" s="748">
        <v>1156000</v>
      </c>
      <c r="B99" s="957" t="s">
        <v>504</v>
      </c>
      <c r="C99" s="944">
        <v>4729</v>
      </c>
      <c r="D99" s="777">
        <v>0</v>
      </c>
      <c r="E99" s="1135">
        <v>0</v>
      </c>
      <c r="F99" s="779">
        <f>D99+E99</f>
        <v>0</v>
      </c>
      <c r="G99" s="779"/>
      <c r="H99" s="779"/>
      <c r="I99" s="779">
        <v>0</v>
      </c>
      <c r="J99" s="779">
        <f>F99</f>
        <v>0</v>
      </c>
    </row>
    <row r="100" spans="1:10" hidden="1">
      <c r="A100" s="732">
        <v>1160000</v>
      </c>
      <c r="B100" s="780" t="s">
        <v>819</v>
      </c>
      <c r="C100" s="734" t="s">
        <v>358</v>
      </c>
      <c r="D100" s="781">
        <v>0</v>
      </c>
      <c r="E100" s="781"/>
      <c r="F100" s="781">
        <v>0</v>
      </c>
      <c r="G100" s="781">
        <v>0</v>
      </c>
      <c r="H100" s="781">
        <v>0</v>
      </c>
      <c r="I100" s="781">
        <v>0</v>
      </c>
      <c r="J100" s="781">
        <v>0</v>
      </c>
    </row>
    <row r="101" spans="1:10" ht="51" hidden="1">
      <c r="A101" s="760">
        <v>1161000</v>
      </c>
      <c r="B101" s="782" t="s">
        <v>206</v>
      </c>
      <c r="C101" s="783" t="s">
        <v>358</v>
      </c>
      <c r="D101" s="777">
        <v>0</v>
      </c>
      <c r="E101" s="777"/>
      <c r="F101" s="777">
        <v>0</v>
      </c>
      <c r="G101" s="777">
        <v>0</v>
      </c>
      <c r="H101" s="777">
        <v>0</v>
      </c>
      <c r="I101" s="777">
        <v>0</v>
      </c>
      <c r="J101" s="777">
        <v>0</v>
      </c>
    </row>
    <row r="102" spans="1:10" ht="25.5" hidden="1">
      <c r="A102" s="760">
        <v>1161100</v>
      </c>
      <c r="B102" s="741" t="s">
        <v>1666</v>
      </c>
      <c r="C102" s="762">
        <v>471100</v>
      </c>
      <c r="D102" s="777">
        <v>0</v>
      </c>
      <c r="E102" s="777"/>
      <c r="F102" s="777"/>
      <c r="G102" s="777"/>
      <c r="H102" s="777"/>
      <c r="I102" s="777"/>
      <c r="J102" s="777"/>
    </row>
    <row r="103" spans="1:10" ht="25.5" hidden="1">
      <c r="A103" s="760">
        <v>1161200</v>
      </c>
      <c r="B103" s="776" t="s">
        <v>1667</v>
      </c>
      <c r="C103" s="762">
        <v>471200</v>
      </c>
      <c r="D103" s="777">
        <v>0</v>
      </c>
      <c r="E103" s="777"/>
      <c r="F103" s="777"/>
      <c r="G103" s="777"/>
      <c r="H103" s="777"/>
      <c r="I103" s="777"/>
      <c r="J103" s="777"/>
    </row>
    <row r="104" spans="1:10" ht="25.5" hidden="1">
      <c r="A104" s="760">
        <v>1162000</v>
      </c>
      <c r="B104" s="782" t="s">
        <v>1125</v>
      </c>
      <c r="C104" s="783" t="s">
        <v>358</v>
      </c>
      <c r="D104" s="777">
        <v>0</v>
      </c>
      <c r="E104" s="777"/>
      <c r="F104" s="777">
        <v>0</v>
      </c>
      <c r="G104" s="777">
        <v>0</v>
      </c>
      <c r="H104" s="777">
        <v>0</v>
      </c>
      <c r="I104" s="777">
        <v>0</v>
      </c>
      <c r="J104" s="777">
        <v>0</v>
      </c>
    </row>
    <row r="105" spans="1:10" ht="25.5" hidden="1">
      <c r="A105" s="760">
        <v>1162100</v>
      </c>
      <c r="B105" s="776" t="s">
        <v>1668</v>
      </c>
      <c r="C105" s="742" t="s">
        <v>130</v>
      </c>
      <c r="D105" s="777">
        <v>0</v>
      </c>
      <c r="E105" s="777"/>
      <c r="F105" s="777"/>
      <c r="G105" s="777"/>
      <c r="H105" s="777"/>
      <c r="I105" s="777"/>
      <c r="J105" s="777"/>
    </row>
    <row r="106" spans="1:10" hidden="1">
      <c r="A106" s="760">
        <v>1162200</v>
      </c>
      <c r="B106" s="776" t="s">
        <v>1669</v>
      </c>
      <c r="C106" s="742" t="s">
        <v>24</v>
      </c>
      <c r="D106" s="777">
        <v>0</v>
      </c>
      <c r="E106" s="777"/>
      <c r="F106" s="777"/>
      <c r="G106" s="777"/>
      <c r="H106" s="777"/>
      <c r="I106" s="777"/>
      <c r="J106" s="777"/>
    </row>
    <row r="107" spans="1:10" ht="25.5" hidden="1">
      <c r="A107" s="760">
        <v>1162300</v>
      </c>
      <c r="B107" s="776" t="s">
        <v>1670</v>
      </c>
      <c r="C107" s="742" t="s">
        <v>26</v>
      </c>
      <c r="D107" s="777">
        <v>0</v>
      </c>
      <c r="E107" s="777"/>
      <c r="F107" s="777"/>
      <c r="G107" s="777"/>
      <c r="H107" s="777"/>
      <c r="I107" s="777"/>
      <c r="J107" s="777"/>
    </row>
    <row r="108" spans="1:10" hidden="1">
      <c r="A108" s="760">
        <v>1162400</v>
      </c>
      <c r="B108" s="776" t="s">
        <v>1671</v>
      </c>
      <c r="C108" s="742" t="s">
        <v>832</v>
      </c>
      <c r="D108" s="777">
        <v>0</v>
      </c>
      <c r="E108" s="777"/>
      <c r="F108" s="777"/>
      <c r="G108" s="777"/>
      <c r="H108" s="777"/>
      <c r="I108" s="777"/>
      <c r="J108" s="777"/>
    </row>
    <row r="109" spans="1:10" ht="25.5" hidden="1">
      <c r="A109" s="760">
        <v>1162500</v>
      </c>
      <c r="B109" s="776" t="s">
        <v>1672</v>
      </c>
      <c r="C109" s="742" t="s">
        <v>834</v>
      </c>
      <c r="D109" s="777">
        <v>0</v>
      </c>
      <c r="E109" s="777"/>
      <c r="F109" s="777"/>
      <c r="G109" s="777"/>
      <c r="H109" s="777"/>
      <c r="I109" s="777"/>
      <c r="J109" s="777"/>
    </row>
    <row r="110" spans="1:10" hidden="1">
      <c r="A110" s="760">
        <v>1162600</v>
      </c>
      <c r="B110" s="776" t="s">
        <v>1673</v>
      </c>
      <c r="C110" s="742" t="s">
        <v>511</v>
      </c>
      <c r="D110" s="777">
        <v>0</v>
      </c>
      <c r="E110" s="777"/>
      <c r="F110" s="777"/>
      <c r="G110" s="777"/>
      <c r="H110" s="777"/>
      <c r="I110" s="777"/>
      <c r="J110" s="777"/>
    </row>
    <row r="111" spans="1:10" ht="25.5" hidden="1">
      <c r="A111" s="760">
        <v>1162700</v>
      </c>
      <c r="B111" s="741" t="s">
        <v>1674</v>
      </c>
      <c r="C111" s="742" t="s">
        <v>513</v>
      </c>
      <c r="D111" s="777">
        <v>0</v>
      </c>
      <c r="E111" s="777"/>
      <c r="F111" s="777"/>
      <c r="G111" s="777"/>
      <c r="H111" s="777"/>
      <c r="I111" s="777"/>
      <c r="J111" s="777"/>
    </row>
    <row r="112" spans="1:10" hidden="1">
      <c r="A112" s="760">
        <v>1162800</v>
      </c>
      <c r="B112" s="776" t="s">
        <v>1675</v>
      </c>
      <c r="C112" s="742" t="s">
        <v>872</v>
      </c>
      <c r="D112" s="777">
        <v>0</v>
      </c>
      <c r="E112" s="777"/>
      <c r="F112" s="784"/>
      <c r="G112" s="784"/>
      <c r="H112" s="784"/>
      <c r="I112" s="784"/>
      <c r="J112" s="784"/>
    </row>
    <row r="113" spans="1:10" ht="13.5" hidden="1" thickBot="1">
      <c r="A113" s="785">
        <v>1162900</v>
      </c>
      <c r="B113" s="778" t="s">
        <v>1676</v>
      </c>
      <c r="C113" s="746" t="s">
        <v>874</v>
      </c>
      <c r="D113" s="786">
        <v>0</v>
      </c>
      <c r="E113" s="786"/>
      <c r="F113" s="786"/>
      <c r="G113" s="786"/>
      <c r="H113" s="786"/>
      <c r="I113" s="786"/>
      <c r="J113" s="786"/>
    </row>
    <row r="114" spans="1:10" hidden="1">
      <c r="A114" s="787">
        <v>1170000</v>
      </c>
      <c r="B114" s="788" t="s">
        <v>875</v>
      </c>
      <c r="C114" s="789" t="s">
        <v>358</v>
      </c>
      <c r="D114" s="790">
        <v>0</v>
      </c>
      <c r="E114" s="790"/>
      <c r="F114" s="790">
        <v>0</v>
      </c>
      <c r="G114" s="790">
        <v>0</v>
      </c>
      <c r="H114" s="790">
        <v>0</v>
      </c>
      <c r="I114" s="790">
        <v>0</v>
      </c>
      <c r="J114" s="790">
        <v>0</v>
      </c>
    </row>
    <row r="115" spans="1:10" ht="38.25" hidden="1">
      <c r="A115" s="791">
        <v>1171000</v>
      </c>
      <c r="B115" s="792" t="s">
        <v>215</v>
      </c>
      <c r="C115" s="734" t="s">
        <v>358</v>
      </c>
      <c r="D115" s="793">
        <v>0</v>
      </c>
      <c r="E115" s="793"/>
      <c r="F115" s="793">
        <v>0</v>
      </c>
      <c r="G115" s="793">
        <v>0</v>
      </c>
      <c r="H115" s="793">
        <v>0</v>
      </c>
      <c r="I115" s="793">
        <v>0</v>
      </c>
      <c r="J115" s="793">
        <v>0</v>
      </c>
    </row>
    <row r="116" spans="1:10" ht="38.25" hidden="1">
      <c r="A116" s="791">
        <v>1171100</v>
      </c>
      <c r="B116" s="741" t="s">
        <v>1677</v>
      </c>
      <c r="C116" s="738" t="s">
        <v>479</v>
      </c>
      <c r="D116" s="784">
        <v>0</v>
      </c>
      <c r="E116" s="784"/>
      <c r="F116" s="784"/>
      <c r="G116" s="784"/>
      <c r="H116" s="784"/>
      <c r="I116" s="784"/>
      <c r="J116" s="784"/>
    </row>
    <row r="117" spans="1:10" ht="25.5">
      <c r="A117" s="791">
        <v>1171200</v>
      </c>
      <c r="B117" s="776" t="s">
        <v>1678</v>
      </c>
      <c r="C117" s="794" t="s">
        <v>352</v>
      </c>
      <c r="D117" s="1483">
        <v>0</v>
      </c>
      <c r="E117" s="784"/>
      <c r="F117" s="1483">
        <f>D117+E117</f>
        <v>0</v>
      </c>
      <c r="G117" s="1483">
        <v>0</v>
      </c>
      <c r="H117" s="1483">
        <v>0</v>
      </c>
      <c r="I117" s="1483">
        <v>0</v>
      </c>
      <c r="J117" s="1483">
        <f>F117</f>
        <v>0</v>
      </c>
    </row>
    <row r="118" spans="1:10" ht="1.5" hidden="1" customHeight="1">
      <c r="A118" s="760">
        <v>1172000</v>
      </c>
      <c r="B118" s="795" t="s">
        <v>1017</v>
      </c>
      <c r="C118" s="771" t="s">
        <v>358</v>
      </c>
      <c r="D118" s="790">
        <v>0</v>
      </c>
      <c r="E118" s="790"/>
      <c r="F118" s="790">
        <v>0</v>
      </c>
      <c r="G118" s="790">
        <v>0</v>
      </c>
      <c r="H118" s="790">
        <v>0</v>
      </c>
      <c r="I118" s="790">
        <v>0</v>
      </c>
      <c r="J118" s="790">
        <v>0</v>
      </c>
    </row>
    <row r="119" spans="1:10" ht="0.75" hidden="1" customHeight="1">
      <c r="A119" s="760">
        <v>1172100</v>
      </c>
      <c r="B119" s="763" t="s">
        <v>1102</v>
      </c>
      <c r="C119" s="738" t="s">
        <v>1018</v>
      </c>
      <c r="D119" s="784">
        <v>0</v>
      </c>
      <c r="E119" s="784"/>
      <c r="F119" s="784"/>
      <c r="G119" s="784"/>
      <c r="H119" s="784"/>
      <c r="I119" s="784"/>
      <c r="J119" s="784"/>
    </row>
    <row r="120" spans="1:10" hidden="1">
      <c r="A120" s="760">
        <v>1172200</v>
      </c>
      <c r="B120" s="763" t="s">
        <v>1103</v>
      </c>
      <c r="C120" s="796">
        <v>482200</v>
      </c>
      <c r="D120" s="784">
        <v>0</v>
      </c>
      <c r="E120" s="784"/>
      <c r="F120" s="784"/>
      <c r="G120" s="784"/>
      <c r="H120" s="784"/>
      <c r="I120" s="784"/>
      <c r="J120" s="784"/>
    </row>
    <row r="121" spans="1:10" hidden="1">
      <c r="A121" s="760">
        <v>1172300</v>
      </c>
      <c r="B121" s="776" t="s">
        <v>1679</v>
      </c>
      <c r="C121" s="742" t="s">
        <v>1020</v>
      </c>
      <c r="D121" s="784">
        <v>0</v>
      </c>
      <c r="E121" s="784"/>
      <c r="F121" s="784"/>
      <c r="G121" s="784"/>
      <c r="H121" s="784"/>
      <c r="I121" s="784"/>
      <c r="J121" s="784"/>
    </row>
    <row r="122" spans="1:10" ht="25.5" hidden="1">
      <c r="A122" s="760">
        <v>1172400</v>
      </c>
      <c r="B122" s="797" t="s">
        <v>1680</v>
      </c>
      <c r="C122" s="742" t="s">
        <v>125</v>
      </c>
      <c r="D122" s="784">
        <v>0</v>
      </c>
      <c r="E122" s="784"/>
      <c r="F122" s="793"/>
      <c r="G122" s="793"/>
      <c r="H122" s="793"/>
      <c r="I122" s="793"/>
      <c r="J122" s="793"/>
    </row>
    <row r="123" spans="1:10" ht="25.5" hidden="1">
      <c r="A123" s="760">
        <v>1173000</v>
      </c>
      <c r="B123" s="795" t="s">
        <v>126</v>
      </c>
      <c r="C123" s="771" t="s">
        <v>358</v>
      </c>
      <c r="D123" s="793">
        <v>0</v>
      </c>
      <c r="E123" s="793"/>
      <c r="F123" s="793">
        <v>0</v>
      </c>
      <c r="G123" s="793">
        <v>0</v>
      </c>
      <c r="H123" s="793">
        <v>0</v>
      </c>
      <c r="I123" s="793">
        <v>0</v>
      </c>
      <c r="J123" s="793">
        <v>0</v>
      </c>
    </row>
    <row r="124" spans="1:10" ht="25.5" hidden="1">
      <c r="A124" s="791">
        <v>1173100</v>
      </c>
      <c r="B124" s="798" t="s">
        <v>127</v>
      </c>
      <c r="C124" s="742" t="s">
        <v>1088</v>
      </c>
      <c r="D124" s="793">
        <v>0</v>
      </c>
      <c r="E124" s="793"/>
      <c r="F124" s="793"/>
      <c r="G124" s="793"/>
      <c r="H124" s="793"/>
      <c r="I124" s="793"/>
      <c r="J124" s="793"/>
    </row>
    <row r="125" spans="1:10" ht="38.25" hidden="1">
      <c r="A125" s="791">
        <v>1174000</v>
      </c>
      <c r="B125" s="795" t="s">
        <v>1089</v>
      </c>
      <c r="C125" s="771" t="s">
        <v>358</v>
      </c>
      <c r="D125" s="793">
        <v>0</v>
      </c>
      <c r="E125" s="793"/>
      <c r="F125" s="793">
        <v>0</v>
      </c>
      <c r="G125" s="793">
        <v>0</v>
      </c>
      <c r="H125" s="793">
        <v>0</v>
      </c>
      <c r="I125" s="793">
        <v>0</v>
      </c>
      <c r="J125" s="793">
        <v>0</v>
      </c>
    </row>
    <row r="126" spans="1:10" ht="25.5" hidden="1">
      <c r="A126" s="791">
        <v>1174100</v>
      </c>
      <c r="B126" s="798" t="s">
        <v>1104</v>
      </c>
      <c r="C126" s="742" t="s">
        <v>1090</v>
      </c>
      <c r="D126" s="793">
        <v>0</v>
      </c>
      <c r="E126" s="793"/>
      <c r="F126" s="793"/>
      <c r="G126" s="793"/>
      <c r="H126" s="793"/>
      <c r="I126" s="793"/>
      <c r="J126" s="793"/>
    </row>
    <row r="127" spans="1:10" ht="25.5" hidden="1">
      <c r="A127" s="791">
        <v>1174200</v>
      </c>
      <c r="B127" s="797" t="s">
        <v>1681</v>
      </c>
      <c r="C127" s="742" t="s">
        <v>447</v>
      </c>
      <c r="D127" s="793">
        <v>0</v>
      </c>
      <c r="E127" s="793"/>
      <c r="F127" s="793"/>
      <c r="G127" s="793"/>
      <c r="H127" s="793"/>
      <c r="I127" s="793"/>
      <c r="J127" s="793"/>
    </row>
    <row r="128" spans="1:10" ht="51" hidden="1">
      <c r="A128" s="791">
        <v>1175000</v>
      </c>
      <c r="B128" s="795" t="s">
        <v>558</v>
      </c>
      <c r="C128" s="771" t="s">
        <v>358</v>
      </c>
      <c r="D128" s="793">
        <v>0</v>
      </c>
      <c r="E128" s="793"/>
      <c r="F128" s="793">
        <v>0</v>
      </c>
      <c r="G128" s="793">
        <v>0</v>
      </c>
      <c r="H128" s="793">
        <v>0</v>
      </c>
      <c r="I128" s="793">
        <v>0</v>
      </c>
      <c r="J128" s="793">
        <v>0</v>
      </c>
    </row>
    <row r="129" spans="1:12" ht="38.25" hidden="1">
      <c r="A129" s="791">
        <v>1175100</v>
      </c>
      <c r="B129" s="797" t="s">
        <v>1682</v>
      </c>
      <c r="C129" s="742" t="s">
        <v>227</v>
      </c>
      <c r="D129" s="793">
        <v>0</v>
      </c>
      <c r="E129" s="793"/>
      <c r="F129" s="793"/>
      <c r="G129" s="793"/>
      <c r="H129" s="793"/>
      <c r="I129" s="793"/>
      <c r="J129" s="793"/>
    </row>
    <row r="130" spans="1:12" hidden="1">
      <c r="A130" s="791">
        <v>1176000</v>
      </c>
      <c r="B130" s="795" t="s">
        <v>228</v>
      </c>
      <c r="C130" s="771" t="s">
        <v>358</v>
      </c>
      <c r="D130" s="793">
        <v>0</v>
      </c>
      <c r="E130" s="793"/>
      <c r="F130" s="793">
        <v>0</v>
      </c>
      <c r="G130" s="793">
        <v>0</v>
      </c>
      <c r="H130" s="793">
        <v>0</v>
      </c>
      <c r="I130" s="793">
        <v>0</v>
      </c>
      <c r="J130" s="793">
        <v>0</v>
      </c>
    </row>
    <row r="131" spans="1:12" hidden="1">
      <c r="A131" s="791">
        <v>1176100</v>
      </c>
      <c r="B131" s="797" t="s">
        <v>1683</v>
      </c>
      <c r="C131" s="742" t="s">
        <v>8</v>
      </c>
      <c r="D131" s="793">
        <v>0</v>
      </c>
      <c r="E131" s="793"/>
      <c r="F131" s="793"/>
      <c r="G131" s="793"/>
      <c r="H131" s="793"/>
      <c r="I131" s="793"/>
      <c r="J131" s="793"/>
    </row>
    <row r="132" spans="1:12" hidden="1">
      <c r="A132" s="791">
        <v>1177000</v>
      </c>
      <c r="B132" s="795" t="s">
        <v>587</v>
      </c>
      <c r="C132" s="771" t="s">
        <v>358</v>
      </c>
      <c r="D132" s="793">
        <v>0</v>
      </c>
      <c r="E132" s="793"/>
      <c r="F132" s="793">
        <v>0</v>
      </c>
      <c r="G132" s="793">
        <v>0</v>
      </c>
      <c r="H132" s="793">
        <v>0</v>
      </c>
      <c r="I132" s="793">
        <v>0</v>
      </c>
      <c r="J132" s="793">
        <v>0</v>
      </c>
    </row>
    <row r="133" spans="1:12" ht="13.5" hidden="1" thickBot="1">
      <c r="A133" s="785">
        <v>1177100</v>
      </c>
      <c r="B133" s="799" t="s">
        <v>1684</v>
      </c>
      <c r="C133" s="746" t="s">
        <v>259</v>
      </c>
      <c r="D133" s="800">
        <v>0</v>
      </c>
      <c r="E133" s="800"/>
      <c r="F133" s="800"/>
      <c r="G133" s="800"/>
      <c r="H133" s="800"/>
      <c r="I133" s="800"/>
      <c r="J133" s="800"/>
    </row>
    <row r="134" spans="1:12" ht="1.5" hidden="1" customHeight="1" thickBot="1">
      <c r="A134" s="801" t="s">
        <v>260</v>
      </c>
      <c r="B134" s="802" t="s">
        <v>261</v>
      </c>
      <c r="C134" s="803"/>
      <c r="D134" s="804"/>
      <c r="E134" s="804"/>
      <c r="F134" s="804"/>
      <c r="G134" s="804"/>
      <c r="H134" s="804"/>
      <c r="I134" s="804"/>
      <c r="J134" s="804"/>
    </row>
    <row r="135" spans="1:12" ht="26.25" hidden="1" thickBot="1">
      <c r="A135" s="805" t="s">
        <v>262</v>
      </c>
      <c r="B135" s="806" t="s">
        <v>648</v>
      </c>
      <c r="C135" s="807" t="s">
        <v>358</v>
      </c>
      <c r="D135" s="804">
        <v>0</v>
      </c>
      <c r="E135" s="804"/>
      <c r="F135" s="804">
        <v>0</v>
      </c>
      <c r="G135" s="804">
        <v>0</v>
      </c>
      <c r="H135" s="804">
        <v>0</v>
      </c>
      <c r="I135" s="804">
        <v>0</v>
      </c>
      <c r="J135" s="804">
        <v>0</v>
      </c>
    </row>
    <row r="136" spans="1:12" ht="13.5" hidden="1" thickBot="1">
      <c r="A136" s="808"/>
      <c r="B136" s="809" t="s">
        <v>649</v>
      </c>
      <c r="C136" s="810"/>
      <c r="D136" s="811"/>
      <c r="E136" s="811"/>
      <c r="F136" s="811"/>
      <c r="G136" s="811"/>
      <c r="H136" s="811"/>
      <c r="I136" s="811"/>
      <c r="J136" s="811"/>
    </row>
    <row r="137" spans="1:12" hidden="1">
      <c r="A137" s="801" t="s">
        <v>260</v>
      </c>
      <c r="B137" s="802" t="s">
        <v>261</v>
      </c>
      <c r="C137" s="812"/>
      <c r="D137" s="813"/>
      <c r="E137" s="813"/>
      <c r="F137" s="813"/>
      <c r="G137" s="813"/>
      <c r="H137" s="813"/>
      <c r="I137" s="813"/>
      <c r="J137" s="813"/>
    </row>
    <row r="138" spans="1:12" hidden="1">
      <c r="A138" s="814" t="s">
        <v>650</v>
      </c>
      <c r="B138" s="815" t="s">
        <v>651</v>
      </c>
      <c r="C138" s="816" t="s">
        <v>358</v>
      </c>
      <c r="D138" s="817">
        <v>0</v>
      </c>
      <c r="E138" s="817"/>
      <c r="F138" s="817">
        <v>0</v>
      </c>
      <c r="G138" s="817">
        <v>0</v>
      </c>
      <c r="H138" s="817">
        <v>0</v>
      </c>
      <c r="I138" s="817">
        <v>0</v>
      </c>
      <c r="J138" s="817">
        <v>0</v>
      </c>
    </row>
    <row r="139" spans="1:12" hidden="1">
      <c r="A139" s="818" t="s">
        <v>652</v>
      </c>
      <c r="B139" s="797" t="s">
        <v>1685</v>
      </c>
      <c r="C139" s="819" t="s">
        <v>987</v>
      </c>
      <c r="D139" s="793">
        <v>0</v>
      </c>
      <c r="E139" s="793"/>
      <c r="F139" s="793"/>
      <c r="G139" s="793"/>
      <c r="H139" s="793"/>
      <c r="I139" s="793"/>
      <c r="J139" s="793"/>
    </row>
    <row r="140" spans="1:12" hidden="1">
      <c r="A140" s="818" t="s">
        <v>988</v>
      </c>
      <c r="B140" s="797" t="s">
        <v>1686</v>
      </c>
      <c r="C140" s="819" t="s">
        <v>965</v>
      </c>
      <c r="D140" s="793">
        <v>0</v>
      </c>
      <c r="E140" s="793"/>
      <c r="F140" s="793"/>
      <c r="G140" s="793"/>
      <c r="H140" s="793"/>
      <c r="I140" s="793"/>
      <c r="J140" s="793"/>
      <c r="L140" s="626" t="s">
        <v>89</v>
      </c>
    </row>
    <row r="141" spans="1:12" ht="25.5" hidden="1">
      <c r="A141" s="818" t="s">
        <v>966</v>
      </c>
      <c r="B141" s="797" t="s">
        <v>1687</v>
      </c>
      <c r="C141" s="819" t="s">
        <v>968</v>
      </c>
      <c r="D141" s="793">
        <v>0</v>
      </c>
      <c r="E141" s="793"/>
      <c r="F141" s="793"/>
      <c r="G141" s="793"/>
      <c r="H141" s="793"/>
      <c r="I141" s="793"/>
      <c r="J141" s="793"/>
    </row>
    <row r="142" spans="1:12" hidden="1">
      <c r="A142" s="818" t="s">
        <v>969</v>
      </c>
      <c r="B142" s="797" t="s">
        <v>1688</v>
      </c>
      <c r="C142" s="819" t="s">
        <v>1099</v>
      </c>
      <c r="D142" s="793">
        <v>0</v>
      </c>
      <c r="E142" s="793"/>
      <c r="F142" s="793"/>
      <c r="G142" s="793"/>
      <c r="H142" s="793"/>
      <c r="I142" s="793"/>
      <c r="J142" s="793"/>
    </row>
    <row r="143" spans="1:12" hidden="1">
      <c r="A143" s="818" t="s">
        <v>138</v>
      </c>
      <c r="B143" s="798" t="s">
        <v>139</v>
      </c>
      <c r="C143" s="819" t="s">
        <v>140</v>
      </c>
      <c r="D143" s="793">
        <v>0</v>
      </c>
      <c r="E143" s="793"/>
      <c r="F143" s="793"/>
      <c r="G143" s="793"/>
      <c r="H143" s="793"/>
      <c r="I143" s="793"/>
      <c r="J143" s="793"/>
    </row>
    <row r="144" spans="1:12" hidden="1">
      <c r="A144" s="818" t="s">
        <v>141</v>
      </c>
      <c r="B144" s="797" t="s">
        <v>1689</v>
      </c>
      <c r="C144" s="819" t="s">
        <v>897</v>
      </c>
      <c r="D144" s="793">
        <v>0</v>
      </c>
      <c r="E144" s="793"/>
      <c r="F144" s="793"/>
      <c r="G144" s="793"/>
      <c r="H144" s="793"/>
      <c r="I144" s="793"/>
      <c r="J144" s="793"/>
    </row>
    <row r="145" spans="1:10" hidden="1">
      <c r="A145" s="818" t="s">
        <v>898</v>
      </c>
      <c r="B145" s="797" t="s">
        <v>1690</v>
      </c>
      <c r="C145" s="819" t="s">
        <v>900</v>
      </c>
      <c r="D145" s="793">
        <v>0</v>
      </c>
      <c r="E145" s="793"/>
      <c r="F145" s="793"/>
      <c r="G145" s="793"/>
      <c r="H145" s="793"/>
      <c r="I145" s="793"/>
      <c r="J145" s="793"/>
    </row>
    <row r="146" spans="1:10" hidden="1">
      <c r="A146" s="818" t="s">
        <v>655</v>
      </c>
      <c r="B146" s="797" t="s">
        <v>1691</v>
      </c>
      <c r="C146" s="819" t="s">
        <v>657</v>
      </c>
      <c r="D146" s="793">
        <v>0</v>
      </c>
      <c r="E146" s="793"/>
      <c r="F146" s="793"/>
      <c r="G146" s="793"/>
      <c r="H146" s="793"/>
      <c r="I146" s="793"/>
      <c r="J146" s="793"/>
    </row>
    <row r="147" spans="1:10" hidden="1">
      <c r="A147" s="818" t="s">
        <v>658</v>
      </c>
      <c r="B147" s="795" t="s">
        <v>659</v>
      </c>
      <c r="C147" s="820" t="s">
        <v>358</v>
      </c>
      <c r="D147" s="793">
        <v>0</v>
      </c>
      <c r="E147" s="793"/>
      <c r="F147" s="793">
        <v>0</v>
      </c>
      <c r="G147" s="793">
        <v>0</v>
      </c>
      <c r="H147" s="793">
        <v>0</v>
      </c>
      <c r="I147" s="793">
        <v>0</v>
      </c>
      <c r="J147" s="793">
        <v>0</v>
      </c>
    </row>
    <row r="148" spans="1:10" hidden="1">
      <c r="A148" s="818" t="s">
        <v>660</v>
      </c>
      <c r="B148" s="798" t="s">
        <v>661</v>
      </c>
      <c r="C148" s="819" t="s">
        <v>662</v>
      </c>
      <c r="D148" s="793">
        <v>0</v>
      </c>
      <c r="E148" s="793"/>
      <c r="F148" s="793"/>
      <c r="G148" s="793"/>
      <c r="H148" s="793"/>
      <c r="I148" s="793"/>
      <c r="J148" s="793"/>
    </row>
    <row r="149" spans="1:10" hidden="1">
      <c r="A149" s="818" t="s">
        <v>663</v>
      </c>
      <c r="B149" s="798" t="s">
        <v>664</v>
      </c>
      <c r="C149" s="819" t="s">
        <v>665</v>
      </c>
      <c r="D149" s="793">
        <v>0</v>
      </c>
      <c r="E149" s="793"/>
      <c r="F149" s="793"/>
      <c r="G149" s="793"/>
      <c r="H149" s="793"/>
      <c r="I149" s="793"/>
      <c r="J149" s="793"/>
    </row>
    <row r="150" spans="1:10" ht="25.5" hidden="1">
      <c r="A150" s="818" t="s">
        <v>666</v>
      </c>
      <c r="B150" s="797" t="s">
        <v>1692</v>
      </c>
      <c r="C150" s="819" t="s">
        <v>314</v>
      </c>
      <c r="D150" s="793">
        <v>0</v>
      </c>
      <c r="E150" s="793"/>
      <c r="F150" s="793"/>
      <c r="G150" s="793"/>
      <c r="H150" s="793"/>
      <c r="I150" s="793"/>
      <c r="J150" s="793"/>
    </row>
    <row r="151" spans="1:10" hidden="1">
      <c r="A151" s="818" t="s">
        <v>315</v>
      </c>
      <c r="B151" s="797" t="s">
        <v>1693</v>
      </c>
      <c r="C151" s="819" t="s">
        <v>317</v>
      </c>
      <c r="D151" s="793">
        <v>0</v>
      </c>
      <c r="E151" s="793"/>
      <c r="F151" s="793"/>
      <c r="G151" s="793"/>
      <c r="H151" s="793"/>
      <c r="I151" s="793"/>
      <c r="J151" s="793"/>
    </row>
    <row r="152" spans="1:10" hidden="1">
      <c r="A152" s="818" t="s">
        <v>318</v>
      </c>
      <c r="B152" s="795" t="s">
        <v>319</v>
      </c>
      <c r="C152" s="820" t="s">
        <v>358</v>
      </c>
      <c r="D152" s="793">
        <v>0</v>
      </c>
      <c r="E152" s="793"/>
      <c r="F152" s="793">
        <v>0</v>
      </c>
      <c r="G152" s="793">
        <v>0</v>
      </c>
      <c r="H152" s="793">
        <v>0</v>
      </c>
      <c r="I152" s="793">
        <v>0</v>
      </c>
      <c r="J152" s="793">
        <v>0</v>
      </c>
    </row>
    <row r="153" spans="1:10" hidden="1">
      <c r="A153" s="818" t="s">
        <v>320</v>
      </c>
      <c r="B153" s="798" t="s">
        <v>1105</v>
      </c>
      <c r="C153" s="819" t="s">
        <v>321</v>
      </c>
      <c r="D153" s="793">
        <v>0</v>
      </c>
      <c r="E153" s="793"/>
      <c r="F153" s="793"/>
      <c r="G153" s="793"/>
      <c r="H153" s="793"/>
      <c r="I153" s="793"/>
      <c r="J153" s="793"/>
    </row>
    <row r="154" spans="1:10" hidden="1">
      <c r="A154" s="821" t="s">
        <v>322</v>
      </c>
      <c r="B154" s="822" t="s">
        <v>323</v>
      </c>
      <c r="C154" s="820" t="s">
        <v>358</v>
      </c>
      <c r="D154" s="793">
        <v>0</v>
      </c>
      <c r="E154" s="793"/>
      <c r="F154" s="793">
        <v>0</v>
      </c>
      <c r="G154" s="793">
        <v>0</v>
      </c>
      <c r="H154" s="793">
        <v>0</v>
      </c>
      <c r="I154" s="793">
        <v>0</v>
      </c>
      <c r="J154" s="793">
        <v>0</v>
      </c>
    </row>
    <row r="155" spans="1:10" hidden="1">
      <c r="A155" s="818" t="s">
        <v>324</v>
      </c>
      <c r="B155" s="798" t="s">
        <v>1106</v>
      </c>
      <c r="C155" s="819" t="s">
        <v>325</v>
      </c>
      <c r="D155" s="793">
        <v>0</v>
      </c>
      <c r="E155" s="793"/>
      <c r="F155" s="793"/>
      <c r="G155" s="793"/>
      <c r="H155" s="793"/>
      <c r="I155" s="793"/>
      <c r="J155" s="793"/>
    </row>
    <row r="156" spans="1:10" hidden="1">
      <c r="A156" s="818" t="s">
        <v>326</v>
      </c>
      <c r="B156" s="798" t="s">
        <v>1107</v>
      </c>
      <c r="C156" s="819" t="s">
        <v>327</v>
      </c>
      <c r="D156" s="793">
        <v>0</v>
      </c>
      <c r="E156" s="793"/>
      <c r="F156" s="793"/>
      <c r="G156" s="793"/>
      <c r="H156" s="793"/>
      <c r="I156" s="793"/>
      <c r="J156" s="793"/>
    </row>
    <row r="157" spans="1:10">
      <c r="A157" s="818" t="s">
        <v>328</v>
      </c>
      <c r="B157" s="797" t="s">
        <v>1694</v>
      </c>
      <c r="C157" s="819" t="s">
        <v>330</v>
      </c>
      <c r="D157" s="793">
        <v>0</v>
      </c>
      <c r="E157" s="793"/>
      <c r="F157" s="793"/>
      <c r="G157" s="793"/>
      <c r="H157" s="793"/>
      <c r="I157" s="793"/>
      <c r="J157" s="793"/>
    </row>
    <row r="158" spans="1:10" ht="13.5" thickBot="1">
      <c r="A158" s="823">
        <v>1244000</v>
      </c>
      <c r="B158" s="824" t="s">
        <v>1695</v>
      </c>
      <c r="C158" s="825" t="s">
        <v>1134</v>
      </c>
      <c r="D158" s="1136">
        <v>0</v>
      </c>
      <c r="E158" s="1136"/>
      <c r="F158" s="1136"/>
      <c r="G158" s="1136"/>
      <c r="H158" s="1136"/>
      <c r="I158" s="1136"/>
      <c r="J158" s="1136"/>
    </row>
    <row r="159" spans="1:10" ht="26.25" thickBot="1">
      <c r="A159" s="826">
        <v>1000000</v>
      </c>
      <c r="B159" s="827" t="s">
        <v>1135</v>
      </c>
      <c r="C159" s="828" t="s">
        <v>358</v>
      </c>
      <c r="D159" s="1137">
        <f t="shared" ref="D159:I159" si="0">D32</f>
        <v>0</v>
      </c>
      <c r="E159" s="1137">
        <f t="shared" si="0"/>
        <v>0</v>
      </c>
      <c r="F159" s="1137">
        <f t="shared" si="0"/>
        <v>0</v>
      </c>
      <c r="G159" s="1137">
        <f t="shared" si="0"/>
        <v>0</v>
      </c>
      <c r="H159" s="1137">
        <f t="shared" si="0"/>
        <v>0</v>
      </c>
      <c r="I159" s="1137">
        <f t="shared" si="0"/>
        <v>0</v>
      </c>
      <c r="J159" s="1572">
        <f>F159</f>
        <v>0</v>
      </c>
    </row>
    <row r="160" spans="1:10" ht="11.25" customHeight="1">
      <c r="A160" s="829"/>
      <c r="B160" s="830"/>
      <c r="C160" s="831"/>
      <c r="D160" s="678"/>
      <c r="E160" s="678"/>
      <c r="F160" s="678"/>
      <c r="G160" s="678"/>
      <c r="H160" s="678"/>
      <c r="I160" s="678"/>
      <c r="J160" s="678"/>
    </row>
    <row r="161" spans="1:10" ht="12.75" customHeight="1">
      <c r="A161" s="2617"/>
      <c r="B161" s="2617"/>
      <c r="C161" s="2617"/>
      <c r="D161" s="2617"/>
      <c r="E161" s="2617"/>
      <c r="F161" s="2617"/>
      <c r="G161" s="2617"/>
      <c r="H161" s="2617"/>
      <c r="I161" s="2617"/>
      <c r="J161" s="2617"/>
    </row>
    <row r="162" spans="1:10" s="678" customFormat="1" ht="26.25" customHeight="1">
      <c r="A162" s="2594" t="s">
        <v>2230</v>
      </c>
      <c r="B162" s="2594"/>
      <c r="C162" s="2594"/>
      <c r="D162" s="2594"/>
      <c r="E162" s="2594"/>
      <c r="F162" s="2594"/>
      <c r="G162" s="2594"/>
      <c r="H162" s="2594"/>
      <c r="I162" s="2594"/>
      <c r="J162" s="2594"/>
    </row>
    <row r="163" spans="1:10" ht="12.75" customHeight="1">
      <c r="A163" s="2637" t="s">
        <v>1114</v>
      </c>
      <c r="B163" s="2637"/>
      <c r="C163" s="2637"/>
      <c r="D163" s="2637"/>
      <c r="E163" s="2637"/>
      <c r="F163" s="2637"/>
      <c r="G163" s="2637"/>
      <c r="H163" s="2637"/>
      <c r="I163" s="2637"/>
      <c r="J163" s="2637"/>
    </row>
    <row r="164" spans="1:10" ht="12.75" customHeight="1">
      <c r="A164" s="832" t="s">
        <v>1696</v>
      </c>
      <c r="B164" s="832"/>
      <c r="C164" s="833"/>
      <c r="D164" s="832"/>
      <c r="E164" s="832"/>
      <c r="F164" s="832"/>
      <c r="G164" s="832" t="s">
        <v>1143</v>
      </c>
      <c r="H164" s="832"/>
      <c r="I164" s="832"/>
      <c r="J164" s="832"/>
    </row>
    <row r="165" spans="1:10" ht="12.75" customHeight="1">
      <c r="A165" s="834" t="s">
        <v>1697</v>
      </c>
      <c r="B165" s="834"/>
      <c r="C165" s="834"/>
      <c r="D165" s="678"/>
      <c r="E165" s="675" t="s">
        <v>309</v>
      </c>
      <c r="F165" s="678"/>
      <c r="G165" s="675" t="s">
        <v>310</v>
      </c>
      <c r="H165" s="678"/>
      <c r="I165" s="678"/>
      <c r="J165" s="834"/>
    </row>
    <row r="166" spans="1:10" ht="12.75" customHeight="1">
      <c r="A166" s="835" t="s">
        <v>1698</v>
      </c>
      <c r="B166" s="835"/>
      <c r="C166" s="834"/>
      <c r="D166" s="835"/>
      <c r="E166" s="835"/>
      <c r="F166" s="835"/>
      <c r="G166" s="835"/>
      <c r="H166" s="835"/>
      <c r="I166" s="835"/>
      <c r="J166" s="835"/>
    </row>
    <row r="167" spans="1:10" ht="14.25">
      <c r="A167" s="832" t="s">
        <v>2075</v>
      </c>
      <c r="B167" s="832"/>
      <c r="C167" s="833"/>
      <c r="D167" s="832"/>
      <c r="E167" s="832"/>
      <c r="F167" s="832"/>
      <c r="G167" s="832" t="s">
        <v>1147</v>
      </c>
      <c r="H167" s="832"/>
      <c r="I167" s="832"/>
      <c r="J167" s="832"/>
    </row>
    <row r="168" spans="1:10" ht="14.25">
      <c r="A168" s="834" t="s">
        <v>1700</v>
      </c>
      <c r="B168" s="833" t="s">
        <v>642</v>
      </c>
      <c r="C168" s="836"/>
      <c r="D168" s="678"/>
      <c r="E168" s="675" t="s">
        <v>309</v>
      </c>
      <c r="F168" s="678"/>
      <c r="G168" s="675" t="s">
        <v>310</v>
      </c>
      <c r="H168" s="678"/>
      <c r="I168" s="678"/>
      <c r="J168" s="834"/>
    </row>
    <row r="169" spans="1:10" ht="12.75" customHeight="1">
      <c r="A169" s="688"/>
      <c r="B169" s="679"/>
      <c r="C169" s="689"/>
      <c r="D169" s="678"/>
      <c r="E169" s="678"/>
      <c r="F169" s="678"/>
      <c r="G169" s="678"/>
      <c r="H169" s="678"/>
      <c r="I169" s="678"/>
      <c r="J169" s="678"/>
    </row>
    <row r="170" spans="1:10" ht="12.75" customHeight="1">
      <c r="A170" s="688"/>
      <c r="B170" s="679"/>
      <c r="C170" s="689"/>
      <c r="D170" s="678"/>
      <c r="E170" s="678"/>
      <c r="F170" s="678"/>
      <c r="G170" s="678"/>
      <c r="H170" s="678"/>
      <c r="I170" s="678"/>
      <c r="J170" s="678"/>
    </row>
    <row r="171" spans="1:10" ht="12.75" customHeight="1">
      <c r="A171" s="688"/>
      <c r="B171" s="679"/>
      <c r="C171" s="689"/>
      <c r="D171" s="678"/>
      <c r="E171" s="678"/>
      <c r="F171" s="678"/>
      <c r="G171" s="678"/>
      <c r="H171" s="678"/>
      <c r="I171" s="678"/>
      <c r="J171" s="678"/>
    </row>
    <row r="172" spans="1:10" ht="12.75" customHeight="1">
      <c r="A172" s="688"/>
      <c r="B172" s="679"/>
      <c r="C172" s="689"/>
      <c r="D172" s="678"/>
      <c r="E172" s="678"/>
      <c r="F172" s="678"/>
      <c r="G172" s="678"/>
      <c r="H172" s="678"/>
      <c r="I172" s="678"/>
      <c r="J172" s="678"/>
    </row>
  </sheetData>
  <mergeCells count="16">
    <mergeCell ref="A14:J14"/>
    <mergeCell ref="A12:B12"/>
    <mergeCell ref="A15:J15"/>
    <mergeCell ref="F23:J24"/>
    <mergeCell ref="F1:J1"/>
    <mergeCell ref="F3:J3"/>
    <mergeCell ref="A10:E10"/>
    <mergeCell ref="A11:E11"/>
    <mergeCell ref="A13:J13"/>
    <mergeCell ref="B16:F17"/>
    <mergeCell ref="H27:J27"/>
    <mergeCell ref="F29:F30"/>
    <mergeCell ref="G29:J29"/>
    <mergeCell ref="A163:J163"/>
    <mergeCell ref="A161:J161"/>
    <mergeCell ref="A162:J162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L216"/>
  <sheetViews>
    <sheetView topLeftCell="A34" workbookViewId="0">
      <selection activeCell="I45" sqref="I45"/>
    </sheetView>
  </sheetViews>
  <sheetFormatPr defaultRowHeight="12.75"/>
  <cols>
    <col min="1" max="1" width="6.7109375" style="688" customWidth="1"/>
    <col min="2" max="2" width="46.28515625" style="679" customWidth="1"/>
    <col min="3" max="3" width="8.7109375" style="689" customWidth="1"/>
    <col min="4" max="4" width="10.7109375" style="678" customWidth="1"/>
    <col min="5" max="5" width="8.7109375" style="857" customWidth="1"/>
    <col min="6" max="6" width="9.7109375" style="678" customWidth="1"/>
    <col min="7" max="7" width="10.7109375" style="678" customWidth="1"/>
    <col min="8" max="8" width="11.7109375" style="678" customWidth="1"/>
    <col min="9" max="9" width="11.5703125" style="678" customWidth="1"/>
    <col min="10" max="10" width="11.28515625" style="678" customWidth="1"/>
    <col min="11" max="16384" width="9.140625" style="678"/>
  </cols>
  <sheetData>
    <row r="1" spans="1:10">
      <c r="I1" s="884" t="s">
        <v>931</v>
      </c>
    </row>
    <row r="2" spans="1:10" ht="10.5" customHeight="1">
      <c r="F2" s="885"/>
      <c r="G2" s="885"/>
      <c r="H2" s="885"/>
      <c r="I2" s="885"/>
    </row>
    <row r="3" spans="1:10" ht="9.75" customHeight="1">
      <c r="H3" s="886" t="s">
        <v>888</v>
      </c>
    </row>
    <row r="4" spans="1:10">
      <c r="G4" s="885" t="s">
        <v>1025</v>
      </c>
    </row>
    <row r="5" spans="1:10">
      <c r="H5" s="685" t="s">
        <v>174</v>
      </c>
    </row>
    <row r="6" spans="1:10" ht="14.25" customHeight="1">
      <c r="B6" s="887" t="s">
        <v>35</v>
      </c>
      <c r="C6" s="888"/>
      <c r="D6" s="887"/>
      <c r="E6" s="1451"/>
      <c r="G6" s="889" t="s">
        <v>1014</v>
      </c>
      <c r="H6" s="836"/>
    </row>
    <row r="7" spans="1:10">
      <c r="B7" s="678"/>
      <c r="C7" s="890"/>
    </row>
    <row r="8" spans="1:10" ht="12" customHeight="1">
      <c r="A8" s="688" t="s">
        <v>1824</v>
      </c>
      <c r="F8" s="681"/>
      <c r="G8" s="681"/>
    </row>
    <row r="9" spans="1:10" s="688" customFormat="1" ht="9.75" customHeight="1">
      <c r="A9" s="2600" t="s">
        <v>1118</v>
      </c>
      <c r="B9" s="2600"/>
      <c r="C9" s="2600"/>
      <c r="D9" s="2600"/>
      <c r="E9" s="2600"/>
    </row>
    <row r="10" spans="1:10" ht="12" customHeight="1">
      <c r="A10" s="688" t="s">
        <v>473</v>
      </c>
      <c r="B10" s="891"/>
      <c r="C10" s="892"/>
      <c r="D10" s="840"/>
      <c r="E10" s="1452"/>
    </row>
    <row r="11" spans="1:10" ht="14.25" hidden="1" customHeight="1">
      <c r="B11" s="893"/>
      <c r="C11" s="894"/>
      <c r="D11" s="893"/>
      <c r="E11" s="1453"/>
      <c r="F11" s="893"/>
      <c r="G11" s="893"/>
      <c r="H11" s="895"/>
    </row>
    <row r="12" spans="1:10" ht="16.5" customHeight="1">
      <c r="A12" s="896"/>
      <c r="B12" s="889" t="s">
        <v>1143</v>
      </c>
      <c r="C12" s="890"/>
      <c r="D12" s="889"/>
      <c r="E12" s="1454"/>
      <c r="F12" s="889"/>
      <c r="G12" s="836"/>
      <c r="H12" s="897" t="s">
        <v>208</v>
      </c>
    </row>
    <row r="13" spans="1:10" ht="35.25" customHeight="1">
      <c r="A13" s="898" t="s">
        <v>611</v>
      </c>
      <c r="B13" s="898"/>
      <c r="C13" s="894"/>
      <c r="D13" s="898"/>
      <c r="E13" s="1455"/>
      <c r="F13" s="898"/>
      <c r="G13" s="899"/>
    </row>
    <row r="14" spans="1:10" ht="17.25" customHeight="1">
      <c r="A14" s="2622" t="s">
        <v>1825</v>
      </c>
      <c r="B14" s="2597"/>
      <c r="F14" s="681"/>
      <c r="G14" s="681"/>
    </row>
    <row r="15" spans="1:10" ht="20.25" customHeight="1">
      <c r="A15" s="900"/>
      <c r="B15" s="2605" t="s">
        <v>612</v>
      </c>
      <c r="C15" s="2605"/>
      <c r="D15" s="2605"/>
      <c r="E15" s="2605"/>
      <c r="F15" s="901"/>
      <c r="G15" s="901"/>
      <c r="H15" s="901"/>
      <c r="I15" s="901"/>
      <c r="J15" s="901"/>
    </row>
    <row r="16" spans="1:10" ht="29.25" customHeight="1">
      <c r="A16" s="678"/>
      <c r="B16" s="2607" t="s">
        <v>1203</v>
      </c>
      <c r="C16" s="2607"/>
      <c r="D16" s="2607"/>
      <c r="E16" s="2607"/>
      <c r="F16" s="2607"/>
      <c r="G16" s="691"/>
      <c r="H16" s="902"/>
      <c r="I16" s="902"/>
      <c r="J16" s="902"/>
    </row>
    <row r="17" spans="1:10" s="688" customFormat="1" ht="21.75" customHeight="1">
      <c r="A17" s="898"/>
      <c r="B17" s="2609" t="s">
        <v>1803</v>
      </c>
      <c r="C17" s="2609"/>
      <c r="D17" s="2609"/>
      <c r="E17" s="2609"/>
      <c r="F17" s="2609"/>
      <c r="G17" s="903"/>
      <c r="H17" s="903"/>
      <c r="I17" s="903"/>
      <c r="J17" s="903"/>
    </row>
    <row r="18" spans="1:10" s="688" customFormat="1" ht="12" customHeight="1">
      <c r="A18" s="899"/>
      <c r="B18" s="2609"/>
      <c r="C18" s="2609"/>
      <c r="D18" s="2609"/>
      <c r="E18" s="2609"/>
      <c r="F18" s="2609"/>
      <c r="G18" s="692"/>
      <c r="H18" s="692"/>
      <c r="I18" s="691"/>
      <c r="J18" s="691"/>
    </row>
    <row r="19" spans="1:10" s="683" customFormat="1" thickBot="1">
      <c r="A19" s="693" t="s">
        <v>219</v>
      </c>
      <c r="B19" s="904"/>
      <c r="C19" s="905"/>
      <c r="D19" s="685"/>
      <c r="E19" s="1456"/>
      <c r="G19" s="906" t="s">
        <v>1191</v>
      </c>
      <c r="H19" s="907"/>
      <c r="I19" s="907"/>
      <c r="J19" s="907"/>
    </row>
    <row r="20" spans="1:10" s="885" customFormat="1" ht="15.75" customHeight="1" thickBot="1">
      <c r="A20" s="693" t="s">
        <v>89</v>
      </c>
      <c r="B20" s="908"/>
      <c r="C20" s="905"/>
      <c r="E20" s="1457"/>
      <c r="G20" s="908" t="s">
        <v>333</v>
      </c>
      <c r="H20" s="909">
        <v>9</v>
      </c>
      <c r="I20" s="910">
        <v>5</v>
      </c>
      <c r="J20" s="911">
        <v>1</v>
      </c>
    </row>
    <row r="21" spans="1:10" s="908" customFormat="1" ht="15" customHeight="1" thickBot="1">
      <c r="A21" s="693" t="s">
        <v>630</v>
      </c>
      <c r="C21" s="905"/>
      <c r="E21" s="1458"/>
      <c r="G21" s="908" t="s">
        <v>1173</v>
      </c>
    </row>
    <row r="22" spans="1:10" s="908" customFormat="1" ht="9.75" customHeight="1" thickBot="1">
      <c r="A22" s="693" t="s">
        <v>554</v>
      </c>
      <c r="C22" s="912"/>
      <c r="D22" s="913"/>
      <c r="E22" s="1458"/>
      <c r="G22" s="908" t="s">
        <v>555</v>
      </c>
    </row>
    <row r="23" spans="1:10" s="885" customFormat="1" ht="15.75" customHeight="1" thickBot="1">
      <c r="A23" s="693" t="s">
        <v>729</v>
      </c>
      <c r="B23" s="908"/>
      <c r="C23" s="905"/>
      <c r="E23" s="1457"/>
      <c r="G23" s="908" t="s">
        <v>944</v>
      </c>
      <c r="I23" s="914"/>
    </row>
    <row r="24" spans="1:10" s="885" customFormat="1" ht="12.75" customHeight="1">
      <c r="A24" s="693" t="s">
        <v>217</v>
      </c>
      <c r="B24" s="915"/>
      <c r="C24" s="916"/>
      <c r="E24" s="1457"/>
      <c r="F24" s="917"/>
      <c r="G24" s="908" t="s">
        <v>946</v>
      </c>
    </row>
    <row r="25" spans="1:10" s="885" customFormat="1" ht="15.75" customHeight="1" thickBot="1">
      <c r="A25" s="695" t="s">
        <v>306</v>
      </c>
      <c r="B25" s="906"/>
      <c r="C25" s="916"/>
      <c r="D25" s="918"/>
      <c r="E25" s="1459"/>
      <c r="G25" s="908" t="s">
        <v>233</v>
      </c>
      <c r="I25" s="917"/>
    </row>
    <row r="26" spans="1:10" s="917" customFormat="1" ht="15.75" customHeight="1" thickBot="1">
      <c r="A26" s="693" t="s">
        <v>116</v>
      </c>
      <c r="B26" s="908"/>
      <c r="C26" s="916"/>
      <c r="D26" s="919"/>
      <c r="E26" s="1457"/>
      <c r="G26" s="917" t="s">
        <v>1703</v>
      </c>
      <c r="H26" s="920"/>
      <c r="I26" s="921"/>
      <c r="J26" s="922"/>
    </row>
    <row r="27" spans="1:10" s="917" customFormat="1" ht="16.5" customHeight="1" thickBot="1">
      <c r="A27" s="693" t="s">
        <v>638</v>
      </c>
      <c r="B27" s="908"/>
      <c r="C27" s="916"/>
      <c r="E27" s="1460" t="s">
        <v>740</v>
      </c>
      <c r="G27" s="908" t="s">
        <v>419</v>
      </c>
      <c r="I27" s="885"/>
      <c r="J27" s="885"/>
    </row>
    <row r="28" spans="1:10" s="917" customFormat="1" ht="16.5" customHeight="1" thickBot="1">
      <c r="A28" s="696"/>
      <c r="B28" s="885"/>
      <c r="C28" s="924"/>
      <c r="E28" s="1461"/>
      <c r="F28" s="885"/>
      <c r="G28" s="885"/>
    </row>
    <row r="29" spans="1:10" s="688" customFormat="1" ht="35.25" customHeight="1" thickBot="1">
      <c r="A29" s="711" t="s">
        <v>406</v>
      </c>
      <c r="B29" s="712" t="s">
        <v>639</v>
      </c>
      <c r="C29" s="713"/>
      <c r="D29" s="712" t="s">
        <v>422</v>
      </c>
      <c r="E29" s="1462"/>
      <c r="F29" s="2612" t="s">
        <v>362</v>
      </c>
      <c r="G29" s="2614" t="s">
        <v>363</v>
      </c>
      <c r="H29" s="2615"/>
      <c r="I29" s="2615"/>
      <c r="J29" s="2616"/>
    </row>
    <row r="30" spans="1:10" s="688" customFormat="1" ht="96.75" customHeight="1" thickBot="1">
      <c r="A30" s="715"/>
      <c r="B30" s="716" t="s">
        <v>349</v>
      </c>
      <c r="C30" s="717" t="s">
        <v>671</v>
      </c>
      <c r="D30" s="718" t="s">
        <v>796</v>
      </c>
      <c r="E30" s="1463" t="s">
        <v>971</v>
      </c>
      <c r="F30" s="2613"/>
      <c r="G30" s="718" t="s">
        <v>972</v>
      </c>
      <c r="H30" s="718" t="s">
        <v>973</v>
      </c>
      <c r="I30" s="718" t="s">
        <v>974</v>
      </c>
      <c r="J30" s="718" t="s">
        <v>975</v>
      </c>
    </row>
    <row r="31" spans="1:10" s="926" customFormat="1" ht="21" customHeight="1" thickBot="1">
      <c r="A31" s="720" t="s">
        <v>976</v>
      </c>
      <c r="B31" s="721" t="s">
        <v>977</v>
      </c>
      <c r="C31" s="722" t="s">
        <v>978</v>
      </c>
      <c r="D31" s="723" t="s">
        <v>739</v>
      </c>
      <c r="E31" s="1464" t="s">
        <v>740</v>
      </c>
      <c r="F31" s="723" t="s">
        <v>672</v>
      </c>
      <c r="G31" s="724">
        <v>4</v>
      </c>
      <c r="H31" s="725">
        <v>5</v>
      </c>
      <c r="I31" s="726">
        <v>6</v>
      </c>
      <c r="J31" s="725">
        <v>7</v>
      </c>
    </row>
    <row r="32" spans="1:10" s="829" customFormat="1" ht="20.25" customHeight="1" thickBot="1">
      <c r="A32" s="927">
        <v>1100000</v>
      </c>
      <c r="B32" s="727" t="s">
        <v>1704</v>
      </c>
      <c r="C32" s="728" t="s">
        <v>358</v>
      </c>
      <c r="D32" s="842">
        <f>D33+D42+D138</f>
        <v>0</v>
      </c>
      <c r="E32" s="1120">
        <f>E35+E45+E77+E67+E70+E76</f>
        <v>0</v>
      </c>
      <c r="F32" s="842">
        <f>F33+F42+F138</f>
        <v>0</v>
      </c>
      <c r="G32" s="842">
        <f>G33+G42+G131</f>
        <v>0</v>
      </c>
      <c r="H32" s="842">
        <f>H33+H42+H131</f>
        <v>0</v>
      </c>
      <c r="I32" s="842">
        <f>I33+I42+I131</f>
        <v>0</v>
      </c>
      <c r="J32" s="842">
        <f>F32</f>
        <v>0</v>
      </c>
    </row>
    <row r="33" spans="1:12" s="688" customFormat="1" ht="39.75" customHeight="1" thickBot="1">
      <c r="A33" s="927">
        <v>1110000</v>
      </c>
      <c r="B33" s="730" t="s">
        <v>1662</v>
      </c>
      <c r="C33" s="728" t="s">
        <v>358</v>
      </c>
      <c r="D33" s="843">
        <f>D34</f>
        <v>0</v>
      </c>
      <c r="E33" s="1138"/>
      <c r="F33" s="843">
        <f>F34</f>
        <v>0</v>
      </c>
      <c r="G33" s="843">
        <f>G34</f>
        <v>0</v>
      </c>
      <c r="H33" s="843">
        <f>H34</f>
        <v>0</v>
      </c>
      <c r="I33" s="843">
        <f>I34</f>
        <v>0</v>
      </c>
      <c r="J33" s="1138">
        <f>J34</f>
        <v>0</v>
      </c>
    </row>
    <row r="34" spans="1:12" s="688" customFormat="1" ht="18" customHeight="1">
      <c r="A34" s="928">
        <v>1110000</v>
      </c>
      <c r="B34" s="733" t="s">
        <v>803</v>
      </c>
      <c r="C34" s="734" t="s">
        <v>358</v>
      </c>
      <c r="D34" s="844">
        <f>SUM(D35:D41)</f>
        <v>0</v>
      </c>
      <c r="E34" s="1465"/>
      <c r="F34" s="844">
        <f>SUM(F35:F41)</f>
        <v>0</v>
      </c>
      <c r="G34" s="844">
        <f>SUM(G35:G41)</f>
        <v>0</v>
      </c>
      <c r="H34" s="844">
        <f>SUM(H35:H41)</f>
        <v>0</v>
      </c>
      <c r="I34" s="844">
        <f>SUM(I35:I41)</f>
        <v>0</v>
      </c>
      <c r="J34" s="844">
        <f>SUM(J35:J41)</f>
        <v>0</v>
      </c>
    </row>
    <row r="35" spans="1:12" s="688" customFormat="1" ht="25.5">
      <c r="A35" s="929">
        <v>1111000</v>
      </c>
      <c r="B35" s="737" t="s">
        <v>673</v>
      </c>
      <c r="C35" s="738" t="s">
        <v>804</v>
      </c>
      <c r="D35" s="845">
        <v>0</v>
      </c>
      <c r="E35" s="854">
        <v>0</v>
      </c>
      <c r="F35" s="845">
        <f>D35+E35</f>
        <v>0</v>
      </c>
      <c r="G35" s="882">
        <v>0</v>
      </c>
      <c r="H35" s="882">
        <v>0</v>
      </c>
      <c r="I35" s="882">
        <v>0</v>
      </c>
      <c r="J35" s="845">
        <f>F35</f>
        <v>0</v>
      </c>
      <c r="K35" s="1001"/>
    </row>
    <row r="36" spans="1:12" s="688" customFormat="1" ht="24" customHeight="1" thickBot="1">
      <c r="A36" s="930">
        <v>1112000</v>
      </c>
      <c r="B36" s="741" t="s">
        <v>271</v>
      </c>
      <c r="C36" s="742" t="s">
        <v>805</v>
      </c>
      <c r="D36" s="846">
        <v>0</v>
      </c>
      <c r="E36" s="853"/>
      <c r="F36" s="853">
        <v>0</v>
      </c>
      <c r="G36" s="846">
        <v>0</v>
      </c>
      <c r="H36" s="846">
        <v>0</v>
      </c>
      <c r="I36" s="846">
        <v>0</v>
      </c>
      <c r="J36" s="846">
        <f>F36</f>
        <v>0</v>
      </c>
    </row>
    <row r="37" spans="1:12" s="688" customFormat="1" ht="0.75" hidden="1" customHeight="1" thickBot="1">
      <c r="A37" s="930">
        <v>1113000</v>
      </c>
      <c r="B37" s="741" t="s">
        <v>806</v>
      </c>
      <c r="C37" s="742" t="s">
        <v>807</v>
      </c>
      <c r="D37" s="846"/>
      <c r="E37" s="853"/>
      <c r="F37" s="846"/>
      <c r="G37" s="846"/>
      <c r="H37" s="846"/>
      <c r="I37" s="846"/>
      <c r="J37" s="931">
        <v>0</v>
      </c>
    </row>
    <row r="38" spans="1:12" s="688" customFormat="1" ht="40.5" hidden="1" customHeight="1">
      <c r="A38" s="930">
        <v>1114000</v>
      </c>
      <c r="B38" s="741" t="s">
        <v>398</v>
      </c>
      <c r="C38" s="742" t="s">
        <v>399</v>
      </c>
      <c r="D38" s="846"/>
      <c r="E38" s="853"/>
      <c r="F38" s="846"/>
      <c r="G38" s="846"/>
      <c r="H38" s="846"/>
      <c r="I38" s="846"/>
      <c r="J38" s="931">
        <v>0</v>
      </c>
    </row>
    <row r="39" spans="1:12" s="688" customFormat="1" ht="12.75" hidden="1" customHeight="1">
      <c r="A39" s="930">
        <v>1115000</v>
      </c>
      <c r="B39" s="741" t="s">
        <v>615</v>
      </c>
      <c r="C39" s="742" t="s">
        <v>388</v>
      </c>
      <c r="D39" s="846"/>
      <c r="E39" s="853"/>
      <c r="F39" s="846"/>
      <c r="G39" s="846"/>
      <c r="H39" s="846"/>
      <c r="I39" s="846"/>
      <c r="J39" s="931">
        <v>0</v>
      </c>
    </row>
    <row r="40" spans="1:12" s="688" customFormat="1" ht="17.25" hidden="1" customHeight="1">
      <c r="A40" s="930">
        <v>1116000</v>
      </c>
      <c r="B40" s="741" t="s">
        <v>1024</v>
      </c>
      <c r="C40" s="742" t="s">
        <v>389</v>
      </c>
      <c r="D40" s="846"/>
      <c r="E40" s="853"/>
      <c r="F40" s="846"/>
      <c r="G40" s="846"/>
      <c r="H40" s="846"/>
      <c r="I40" s="846"/>
      <c r="J40" s="931">
        <v>0</v>
      </c>
    </row>
    <row r="41" spans="1:12" s="688" customFormat="1" ht="17.25" hidden="1" customHeight="1" thickBot="1">
      <c r="A41" s="932">
        <v>1117000</v>
      </c>
      <c r="B41" s="745" t="s">
        <v>640</v>
      </c>
      <c r="C41" s="746" t="s">
        <v>20</v>
      </c>
      <c r="D41" s="847">
        <v>0</v>
      </c>
      <c r="E41" s="852"/>
      <c r="F41" s="847">
        <f>D41+E41</f>
        <v>0</v>
      </c>
      <c r="G41" s="847">
        <v>0</v>
      </c>
      <c r="H41" s="847">
        <v>0</v>
      </c>
      <c r="I41" s="847">
        <v>0</v>
      </c>
      <c r="J41" s="931">
        <f>F41</f>
        <v>0</v>
      </c>
    </row>
    <row r="42" spans="1:12" s="688" customFormat="1" ht="27" customHeight="1" thickBot="1">
      <c r="A42" s="933">
        <v>1120000</v>
      </c>
      <c r="B42" s="749" t="s">
        <v>21</v>
      </c>
      <c r="C42" s="728" t="s">
        <v>358</v>
      </c>
      <c r="D42" s="848">
        <f>D43+D55+D66+D69+D51+D64</f>
        <v>0</v>
      </c>
      <c r="E42" s="1055"/>
      <c r="F42" s="848">
        <f>F43+F55+F66+F69+F51+F64</f>
        <v>0</v>
      </c>
      <c r="G42" s="848">
        <f>G43+G51+G55+G64+G66+G69</f>
        <v>0</v>
      </c>
      <c r="H42" s="848">
        <f>H43+H51+H55+H64+H66+H69</f>
        <v>0</v>
      </c>
      <c r="I42" s="848">
        <f>I43+I51+I55+I64+I66+I69</f>
        <v>0</v>
      </c>
      <c r="J42" s="931">
        <f>F42</f>
        <v>0</v>
      </c>
    </row>
    <row r="43" spans="1:12" s="688" customFormat="1" ht="25.5" customHeight="1">
      <c r="A43" s="928">
        <v>1121000</v>
      </c>
      <c r="B43" s="751" t="s">
        <v>22</v>
      </c>
      <c r="C43" s="752"/>
      <c r="D43" s="845">
        <f>SUM(D44:D49)</f>
        <v>0</v>
      </c>
      <c r="E43" s="882"/>
      <c r="F43" s="845">
        <f>SUM(F44:F49)</f>
        <v>0</v>
      </c>
      <c r="G43" s="845">
        <f>SUM(G44:G49)</f>
        <v>0</v>
      </c>
      <c r="H43" s="845">
        <f>SUM(H44:H49)</f>
        <v>0</v>
      </c>
      <c r="I43" s="845">
        <f>SUM(I44:I49)</f>
        <v>0</v>
      </c>
      <c r="J43" s="931">
        <f>SUM(J44:J49)</f>
        <v>0</v>
      </c>
      <c r="L43" s="1001"/>
    </row>
    <row r="44" spans="1:12" s="688" customFormat="1" ht="15" hidden="1" customHeight="1">
      <c r="A44" s="930">
        <v>1121100</v>
      </c>
      <c r="B44" s="753" t="s">
        <v>380</v>
      </c>
      <c r="C44" s="742" t="s">
        <v>381</v>
      </c>
      <c r="D44" s="846"/>
      <c r="E44" s="853"/>
      <c r="F44" s="846"/>
      <c r="G44" s="846"/>
      <c r="H44" s="846"/>
      <c r="I44" s="846"/>
      <c r="J44" s="931">
        <v>0</v>
      </c>
    </row>
    <row r="45" spans="1:12" s="688" customFormat="1" ht="24" customHeight="1">
      <c r="A45" s="930">
        <v>1121200</v>
      </c>
      <c r="B45" s="754" t="s">
        <v>1663</v>
      </c>
      <c r="C45" s="742" t="s">
        <v>383</v>
      </c>
      <c r="D45" s="846">
        <v>0</v>
      </c>
      <c r="E45" s="853">
        <v>0</v>
      </c>
      <c r="F45" s="846">
        <f>D45+E45</f>
        <v>0</v>
      </c>
      <c r="G45" s="846">
        <v>0</v>
      </c>
      <c r="H45" s="846">
        <v>0</v>
      </c>
      <c r="I45" s="846">
        <v>0</v>
      </c>
      <c r="J45" s="931">
        <f>F45</f>
        <v>0</v>
      </c>
      <c r="K45" s="1001"/>
    </row>
    <row r="46" spans="1:12" s="688" customFormat="1" ht="20.25" customHeight="1">
      <c r="A46" s="930">
        <v>1121300</v>
      </c>
      <c r="B46" s="753" t="s">
        <v>769</v>
      </c>
      <c r="C46" s="742" t="s">
        <v>384</v>
      </c>
      <c r="D46" s="846">
        <v>0</v>
      </c>
      <c r="E46" s="853">
        <v>0</v>
      </c>
      <c r="F46" s="846">
        <f>D46+E46</f>
        <v>0</v>
      </c>
      <c r="G46" s="846">
        <v>0</v>
      </c>
      <c r="H46" s="846">
        <v>0</v>
      </c>
      <c r="I46" s="846">
        <v>0</v>
      </c>
      <c r="J46" s="931">
        <f>F46</f>
        <v>0</v>
      </c>
    </row>
    <row r="47" spans="1:12" s="688" customFormat="1" ht="0.75" customHeight="1">
      <c r="A47" s="930">
        <v>1121400</v>
      </c>
      <c r="B47" s="753" t="s">
        <v>770</v>
      </c>
      <c r="C47" s="742" t="s">
        <v>385</v>
      </c>
      <c r="D47" s="846">
        <v>0</v>
      </c>
      <c r="E47" s="853"/>
      <c r="F47" s="846">
        <v>0</v>
      </c>
      <c r="G47" s="846">
        <v>0</v>
      </c>
      <c r="H47" s="846">
        <v>0</v>
      </c>
      <c r="I47" s="846">
        <v>0</v>
      </c>
      <c r="J47" s="931">
        <f>F47</f>
        <v>0</v>
      </c>
    </row>
    <row r="48" spans="1:12" s="688" customFormat="1" hidden="1">
      <c r="A48" s="930">
        <v>1121500</v>
      </c>
      <c r="B48" s="753" t="s">
        <v>69</v>
      </c>
      <c r="C48" s="742" t="s">
        <v>386</v>
      </c>
      <c r="D48" s="845"/>
      <c r="E48" s="853"/>
      <c r="F48" s="845"/>
      <c r="G48" s="845"/>
      <c r="H48" s="845"/>
      <c r="I48" s="845"/>
      <c r="J48" s="931">
        <v>0</v>
      </c>
    </row>
    <row r="49" spans="1:10" s="688" customFormat="1" hidden="1">
      <c r="A49" s="930">
        <v>1121600</v>
      </c>
      <c r="B49" s="753" t="s">
        <v>70</v>
      </c>
      <c r="C49" s="742" t="s">
        <v>387</v>
      </c>
      <c r="D49" s="846"/>
      <c r="E49" s="853"/>
      <c r="F49" s="846"/>
      <c r="G49" s="846"/>
      <c r="H49" s="846"/>
      <c r="I49" s="846"/>
      <c r="J49" s="931">
        <v>0</v>
      </c>
    </row>
    <row r="50" spans="1:10" s="688" customFormat="1" ht="12.75" hidden="1" customHeight="1" thickBot="1">
      <c r="A50" s="934">
        <v>1121700</v>
      </c>
      <c r="B50" s="757" t="s">
        <v>71</v>
      </c>
      <c r="C50" s="746" t="s">
        <v>766</v>
      </c>
      <c r="D50" s="847"/>
      <c r="E50" s="852"/>
      <c r="F50" s="847"/>
      <c r="G50" s="847"/>
      <c r="H50" s="847"/>
      <c r="I50" s="847"/>
      <c r="J50" s="931">
        <v>0</v>
      </c>
    </row>
    <row r="51" spans="1:10" s="688" customFormat="1" ht="28.5" hidden="1">
      <c r="A51" s="928">
        <v>1122000</v>
      </c>
      <c r="B51" s="758" t="s">
        <v>767</v>
      </c>
      <c r="C51" s="734" t="s">
        <v>358</v>
      </c>
      <c r="D51" s="851">
        <f>D52</f>
        <v>0</v>
      </c>
      <c r="E51" s="854"/>
      <c r="F51" s="851">
        <f>F52</f>
        <v>0</v>
      </c>
      <c r="G51" s="851">
        <f>G52</f>
        <v>0</v>
      </c>
      <c r="H51" s="851">
        <f>H52</f>
        <v>0</v>
      </c>
      <c r="I51" s="851">
        <f>I52</f>
        <v>0</v>
      </c>
      <c r="J51" s="931">
        <f>J52</f>
        <v>0</v>
      </c>
    </row>
    <row r="52" spans="1:10" s="688" customFormat="1" hidden="1">
      <c r="A52" s="935">
        <v>1122100</v>
      </c>
      <c r="B52" s="753" t="s">
        <v>72</v>
      </c>
      <c r="C52" s="738" t="s">
        <v>768</v>
      </c>
      <c r="D52" s="846">
        <v>0</v>
      </c>
      <c r="E52" s="853"/>
      <c r="F52" s="846">
        <v>0</v>
      </c>
      <c r="G52" s="846">
        <v>0</v>
      </c>
      <c r="H52" s="846">
        <v>0</v>
      </c>
      <c r="I52" s="846">
        <v>0</v>
      </c>
      <c r="J52" s="931">
        <f>F52</f>
        <v>0</v>
      </c>
    </row>
    <row r="53" spans="1:10" s="688" customFormat="1" hidden="1">
      <c r="A53" s="935">
        <v>1122200</v>
      </c>
      <c r="B53" s="753" t="s">
        <v>487</v>
      </c>
      <c r="C53" s="742" t="s">
        <v>1021</v>
      </c>
      <c r="D53" s="846"/>
      <c r="E53" s="853"/>
      <c r="F53" s="846"/>
      <c r="G53" s="846"/>
      <c r="H53" s="846"/>
      <c r="I53" s="846"/>
      <c r="J53" s="931">
        <v>0</v>
      </c>
    </row>
    <row r="54" spans="1:10" s="688" customFormat="1" ht="13.5" hidden="1" thickBot="1">
      <c r="A54" s="933">
        <v>1122300</v>
      </c>
      <c r="B54" s="757" t="s">
        <v>148</v>
      </c>
      <c r="C54" s="746" t="s">
        <v>1022</v>
      </c>
      <c r="D54" s="847"/>
      <c r="E54" s="852"/>
      <c r="F54" s="847"/>
      <c r="G54" s="847"/>
      <c r="H54" s="847"/>
      <c r="I54" s="847"/>
      <c r="J54" s="931">
        <v>0</v>
      </c>
    </row>
    <row r="55" spans="1:10" s="688" customFormat="1" ht="28.5">
      <c r="A55" s="928">
        <v>1123000</v>
      </c>
      <c r="B55" s="758" t="s">
        <v>56</v>
      </c>
      <c r="C55" s="734" t="s">
        <v>358</v>
      </c>
      <c r="D55" s="851">
        <f>SUM(D56:D63)</f>
        <v>0</v>
      </c>
      <c r="E55" s="854"/>
      <c r="F55" s="851">
        <f>SUM(F56:F63)</f>
        <v>0</v>
      </c>
      <c r="G55" s="851">
        <f>SUM(G56:G63)</f>
        <v>0</v>
      </c>
      <c r="H55" s="851">
        <f>SUM(H56:H63)</f>
        <v>0</v>
      </c>
      <c r="I55" s="851">
        <f>SUM(I56:I63)</f>
        <v>0</v>
      </c>
      <c r="J55" s="931">
        <f>F55</f>
        <v>0</v>
      </c>
    </row>
    <row r="56" spans="1:10" s="688" customFormat="1">
      <c r="A56" s="935">
        <v>1123100</v>
      </c>
      <c r="B56" s="753" t="s">
        <v>149</v>
      </c>
      <c r="C56" s="738" t="s">
        <v>365</v>
      </c>
      <c r="D56" s="846"/>
      <c r="E56" s="853"/>
      <c r="F56" s="846"/>
      <c r="G56" s="846"/>
      <c r="H56" s="846"/>
      <c r="I56" s="846"/>
      <c r="J56" s="931">
        <f>F56</f>
        <v>0</v>
      </c>
    </row>
    <row r="57" spans="1:10" s="688" customFormat="1" hidden="1">
      <c r="A57" s="935">
        <v>1123200</v>
      </c>
      <c r="B57" s="753" t="s">
        <v>150</v>
      </c>
      <c r="C57" s="742" t="s">
        <v>366</v>
      </c>
      <c r="D57" s="846">
        <v>0</v>
      </c>
      <c r="E57" s="853"/>
      <c r="F57" s="846">
        <v>0</v>
      </c>
      <c r="G57" s="846">
        <v>0</v>
      </c>
      <c r="H57" s="846">
        <v>0</v>
      </c>
      <c r="I57" s="846">
        <v>0</v>
      </c>
      <c r="J57" s="931">
        <f>F57</f>
        <v>0</v>
      </c>
    </row>
    <row r="58" spans="1:10" s="688" customFormat="1" ht="25.5" hidden="1">
      <c r="A58" s="935">
        <v>1123300</v>
      </c>
      <c r="B58" s="753" t="s">
        <v>151</v>
      </c>
      <c r="C58" s="742" t="s">
        <v>367</v>
      </c>
      <c r="D58" s="846"/>
      <c r="E58" s="853"/>
      <c r="F58" s="846"/>
      <c r="G58" s="846"/>
      <c r="H58" s="846"/>
      <c r="I58" s="846"/>
      <c r="J58" s="931"/>
    </row>
    <row r="59" spans="1:10" s="688" customFormat="1" hidden="1">
      <c r="A59" s="935">
        <v>1123400</v>
      </c>
      <c r="B59" s="753" t="s">
        <v>556</v>
      </c>
      <c r="C59" s="742" t="s">
        <v>368</v>
      </c>
      <c r="D59" s="846">
        <v>0</v>
      </c>
      <c r="E59" s="853"/>
      <c r="F59" s="846">
        <v>0</v>
      </c>
      <c r="G59" s="846">
        <v>0</v>
      </c>
      <c r="H59" s="846">
        <v>0</v>
      </c>
      <c r="I59" s="846">
        <v>0</v>
      </c>
      <c r="J59" s="931">
        <f t="shared" ref="J59:J65" si="0">F59</f>
        <v>0</v>
      </c>
    </row>
    <row r="60" spans="1:10" s="688" customFormat="1" hidden="1">
      <c r="A60" s="935">
        <v>1123500</v>
      </c>
      <c r="B60" s="761" t="s">
        <v>557</v>
      </c>
      <c r="C60" s="762">
        <v>423500</v>
      </c>
      <c r="D60" s="846"/>
      <c r="E60" s="853"/>
      <c r="F60" s="846"/>
      <c r="G60" s="846"/>
      <c r="H60" s="846"/>
      <c r="I60" s="846"/>
      <c r="J60" s="931">
        <f t="shared" si="0"/>
        <v>0</v>
      </c>
    </row>
    <row r="61" spans="1:10" s="688" customFormat="1" hidden="1">
      <c r="A61" s="935">
        <v>1123600</v>
      </c>
      <c r="B61" s="753" t="s">
        <v>186</v>
      </c>
      <c r="C61" s="742" t="s">
        <v>369</v>
      </c>
      <c r="D61" s="846"/>
      <c r="E61" s="853"/>
      <c r="F61" s="846"/>
      <c r="G61" s="846"/>
      <c r="H61" s="846"/>
      <c r="I61" s="846"/>
      <c r="J61" s="931">
        <f t="shared" si="0"/>
        <v>0</v>
      </c>
    </row>
    <row r="62" spans="1:10" s="688" customFormat="1" hidden="1">
      <c r="A62" s="935">
        <v>1123700</v>
      </c>
      <c r="B62" s="753" t="s">
        <v>187</v>
      </c>
      <c r="C62" s="742" t="s">
        <v>370</v>
      </c>
      <c r="D62" s="846">
        <v>0</v>
      </c>
      <c r="E62" s="853"/>
      <c r="F62" s="846">
        <v>0</v>
      </c>
      <c r="G62" s="846">
        <v>0</v>
      </c>
      <c r="H62" s="846">
        <v>0</v>
      </c>
      <c r="I62" s="846">
        <v>0</v>
      </c>
      <c r="J62" s="931">
        <f t="shared" si="0"/>
        <v>0</v>
      </c>
    </row>
    <row r="63" spans="1:10" s="688" customFormat="1" ht="29.25" customHeight="1" thickBot="1">
      <c r="A63" s="933">
        <v>1123800</v>
      </c>
      <c r="B63" s="757" t="s">
        <v>188</v>
      </c>
      <c r="C63" s="746" t="s">
        <v>371</v>
      </c>
      <c r="D63" s="847">
        <v>0</v>
      </c>
      <c r="E63" s="852">
        <v>0</v>
      </c>
      <c r="F63" s="847">
        <f>D63+E63</f>
        <v>0</v>
      </c>
      <c r="G63" s="847">
        <v>0</v>
      </c>
      <c r="H63" s="847">
        <v>0</v>
      </c>
      <c r="I63" s="847">
        <v>0</v>
      </c>
      <c r="J63" s="931">
        <f t="shared" si="0"/>
        <v>0</v>
      </c>
    </row>
    <row r="64" spans="1:10" s="688" customFormat="1" ht="28.5" hidden="1">
      <c r="A64" s="928">
        <v>1124000</v>
      </c>
      <c r="B64" s="758" t="s">
        <v>213</v>
      </c>
      <c r="C64" s="734" t="s">
        <v>358</v>
      </c>
      <c r="D64" s="851">
        <f>D65</f>
        <v>0</v>
      </c>
      <c r="E64" s="854"/>
      <c r="F64" s="851">
        <f>F65</f>
        <v>0</v>
      </c>
      <c r="G64" s="851">
        <f>G65</f>
        <v>0</v>
      </c>
      <c r="H64" s="851">
        <f>H65</f>
        <v>0</v>
      </c>
      <c r="I64" s="851">
        <f>I65</f>
        <v>0</v>
      </c>
      <c r="J64" s="931">
        <f t="shared" si="0"/>
        <v>0</v>
      </c>
    </row>
    <row r="65" spans="1:10" s="688" customFormat="1" ht="13.5" hidden="1" thickBot="1">
      <c r="A65" s="933">
        <v>1124100</v>
      </c>
      <c r="B65" s="757" t="s">
        <v>189</v>
      </c>
      <c r="C65" s="746" t="s">
        <v>214</v>
      </c>
      <c r="D65" s="847"/>
      <c r="E65" s="852"/>
      <c r="F65" s="847"/>
      <c r="G65" s="847"/>
      <c r="H65" s="847"/>
      <c r="I65" s="847"/>
      <c r="J65" s="931">
        <f t="shared" si="0"/>
        <v>0</v>
      </c>
    </row>
    <row r="66" spans="1:10" s="688" customFormat="1" ht="28.5">
      <c r="A66" s="928">
        <v>1125000</v>
      </c>
      <c r="B66" s="758" t="s">
        <v>918</v>
      </c>
      <c r="C66" s="734" t="s">
        <v>358</v>
      </c>
      <c r="D66" s="851">
        <f>D67+D68</f>
        <v>0</v>
      </c>
      <c r="E66" s="854"/>
      <c r="F66" s="851">
        <f>F67+F68</f>
        <v>0</v>
      </c>
      <c r="G66" s="851">
        <f>G67+G68</f>
        <v>0</v>
      </c>
      <c r="H66" s="851">
        <f>H67+H68</f>
        <v>0</v>
      </c>
      <c r="I66" s="851">
        <f>I67+I68</f>
        <v>0</v>
      </c>
      <c r="J66" s="931">
        <f>J67+J68</f>
        <v>0</v>
      </c>
    </row>
    <row r="67" spans="1:10" s="688" customFormat="1" ht="25.5">
      <c r="A67" s="935">
        <v>1125100</v>
      </c>
      <c r="B67" s="753" t="s">
        <v>190</v>
      </c>
      <c r="C67" s="738" t="s">
        <v>919</v>
      </c>
      <c r="D67" s="846">
        <v>0</v>
      </c>
      <c r="E67" s="853">
        <v>0</v>
      </c>
      <c r="F67" s="846">
        <f>D67+E67</f>
        <v>0</v>
      </c>
      <c r="G67" s="846">
        <v>0</v>
      </c>
      <c r="H67" s="846">
        <v>0</v>
      </c>
      <c r="I67" s="846">
        <v>0</v>
      </c>
      <c r="J67" s="931">
        <f t="shared" ref="J67:J73" si="1">F67</f>
        <v>0</v>
      </c>
    </row>
    <row r="68" spans="1:10" s="688" customFormat="1" ht="0.75" customHeight="1" thickBot="1">
      <c r="A68" s="933">
        <v>1125200</v>
      </c>
      <c r="B68" s="757" t="s">
        <v>703</v>
      </c>
      <c r="C68" s="746" t="s">
        <v>1031</v>
      </c>
      <c r="D68" s="847">
        <v>0</v>
      </c>
      <c r="E68" s="852"/>
      <c r="F68" s="847">
        <v>0</v>
      </c>
      <c r="G68" s="847">
        <v>0</v>
      </c>
      <c r="H68" s="847">
        <v>0</v>
      </c>
      <c r="I68" s="847">
        <v>0</v>
      </c>
      <c r="J68" s="931">
        <f t="shared" si="1"/>
        <v>0</v>
      </c>
    </row>
    <row r="69" spans="1:10" s="688" customFormat="1" ht="19.5" customHeight="1">
      <c r="A69" s="928">
        <v>1126000</v>
      </c>
      <c r="B69" s="758" t="s">
        <v>1032</v>
      </c>
      <c r="C69" s="734" t="s">
        <v>358</v>
      </c>
      <c r="D69" s="851">
        <f>SUM(D70:D77)</f>
        <v>0</v>
      </c>
      <c r="E69" s="854">
        <f>E77</f>
        <v>0</v>
      </c>
      <c r="F69" s="851">
        <f>SUM(F70:F77)</f>
        <v>0</v>
      </c>
      <c r="G69" s="851">
        <f>SUM(G70:G77)</f>
        <v>0</v>
      </c>
      <c r="H69" s="851">
        <f>SUM(H70:H77)</f>
        <v>0</v>
      </c>
      <c r="I69" s="851">
        <f>SUM(I70:I77)</f>
        <v>0</v>
      </c>
      <c r="J69" s="931">
        <f t="shared" si="1"/>
        <v>0</v>
      </c>
    </row>
    <row r="70" spans="1:10" s="688" customFormat="1" ht="25.5" customHeight="1">
      <c r="A70" s="928">
        <v>1126100</v>
      </c>
      <c r="B70" s="753" t="s">
        <v>983</v>
      </c>
      <c r="C70" s="738" t="s">
        <v>1033</v>
      </c>
      <c r="D70" s="860">
        <v>0</v>
      </c>
      <c r="E70" s="861">
        <v>0</v>
      </c>
      <c r="F70" s="860">
        <f>D70+E70</f>
        <v>0</v>
      </c>
      <c r="G70" s="860">
        <v>0</v>
      </c>
      <c r="H70" s="860">
        <v>0</v>
      </c>
      <c r="I70" s="860">
        <v>0</v>
      </c>
      <c r="J70" s="970">
        <f t="shared" si="1"/>
        <v>0</v>
      </c>
    </row>
    <row r="71" spans="1:10" s="688" customFormat="1" hidden="1">
      <c r="A71" s="928">
        <v>1126200</v>
      </c>
      <c r="B71" s="753" t="s">
        <v>984</v>
      </c>
      <c r="C71" s="742" t="s">
        <v>1034</v>
      </c>
      <c r="D71" s="846"/>
      <c r="E71" s="853"/>
      <c r="F71" s="846"/>
      <c r="G71" s="846"/>
      <c r="H71" s="846"/>
      <c r="I71" s="846"/>
      <c r="J71" s="931">
        <f t="shared" si="1"/>
        <v>0</v>
      </c>
    </row>
    <row r="72" spans="1:10" s="688" customFormat="1" hidden="1">
      <c r="A72" s="928">
        <v>1126300</v>
      </c>
      <c r="B72" s="753" t="s">
        <v>390</v>
      </c>
      <c r="C72" s="742" t="s">
        <v>391</v>
      </c>
      <c r="D72" s="846"/>
      <c r="E72" s="853"/>
      <c r="F72" s="846"/>
      <c r="G72" s="846"/>
      <c r="H72" s="846"/>
      <c r="I72" s="846"/>
      <c r="J72" s="931">
        <f t="shared" si="1"/>
        <v>0</v>
      </c>
    </row>
    <row r="73" spans="1:10" s="688" customFormat="1" hidden="1">
      <c r="A73" s="930">
        <v>1126400</v>
      </c>
      <c r="B73" s="763" t="s">
        <v>985</v>
      </c>
      <c r="C73" s="742" t="s">
        <v>392</v>
      </c>
      <c r="D73" s="846">
        <v>0</v>
      </c>
      <c r="E73" s="853"/>
      <c r="F73" s="846">
        <v>0</v>
      </c>
      <c r="G73" s="846">
        <v>0</v>
      </c>
      <c r="H73" s="846">
        <v>0</v>
      </c>
      <c r="I73" s="846">
        <v>0</v>
      </c>
      <c r="J73" s="931">
        <f t="shared" si="1"/>
        <v>0</v>
      </c>
    </row>
    <row r="74" spans="1:10" s="688" customFormat="1" ht="25.5" hidden="1">
      <c r="A74" s="932">
        <v>1126500</v>
      </c>
      <c r="B74" s="764" t="s">
        <v>943</v>
      </c>
      <c r="C74" s="742" t="s">
        <v>393</v>
      </c>
      <c r="D74" s="846"/>
      <c r="E74" s="853"/>
      <c r="F74" s="846"/>
      <c r="G74" s="846"/>
      <c r="H74" s="846"/>
      <c r="I74" s="846"/>
      <c r="J74" s="931">
        <v>0</v>
      </c>
    </row>
    <row r="75" spans="1:10" s="688" customFormat="1" hidden="1">
      <c r="A75" s="930">
        <v>1126600</v>
      </c>
      <c r="B75" s="763" t="s">
        <v>229</v>
      </c>
      <c r="C75" s="742" t="s">
        <v>394</v>
      </c>
      <c r="D75" s="846"/>
      <c r="E75" s="853"/>
      <c r="F75" s="846"/>
      <c r="G75" s="846"/>
      <c r="H75" s="846"/>
      <c r="I75" s="846"/>
      <c r="J75" s="931">
        <f>F75</f>
        <v>0</v>
      </c>
    </row>
    <row r="76" spans="1:10" s="688" customFormat="1" ht="26.25" customHeight="1">
      <c r="A76" s="930">
        <v>1126700</v>
      </c>
      <c r="B76" s="763" t="s">
        <v>230</v>
      </c>
      <c r="C76" s="742" t="s">
        <v>395</v>
      </c>
      <c r="D76" s="860">
        <v>0</v>
      </c>
      <c r="E76" s="861">
        <v>0</v>
      </c>
      <c r="F76" s="860">
        <f>D76+E76</f>
        <v>0</v>
      </c>
      <c r="G76" s="860">
        <v>0</v>
      </c>
      <c r="H76" s="860">
        <v>0</v>
      </c>
      <c r="I76" s="860">
        <v>0</v>
      </c>
      <c r="J76" s="970">
        <f>F76</f>
        <v>0</v>
      </c>
    </row>
    <row r="77" spans="1:10" s="688" customFormat="1" ht="19.5" customHeight="1" thickBot="1">
      <c r="A77" s="934">
        <v>1126800</v>
      </c>
      <c r="B77" s="765" t="s">
        <v>480</v>
      </c>
      <c r="C77" s="746" t="s">
        <v>396</v>
      </c>
      <c r="D77" s="855">
        <v>0</v>
      </c>
      <c r="E77" s="856">
        <v>0</v>
      </c>
      <c r="F77" s="855">
        <f>D77+E77</f>
        <v>0</v>
      </c>
      <c r="G77" s="855">
        <v>0</v>
      </c>
      <c r="H77" s="855">
        <v>0</v>
      </c>
      <c r="I77" s="855">
        <v>0</v>
      </c>
      <c r="J77" s="970">
        <f>F77</f>
        <v>0</v>
      </c>
    </row>
    <row r="78" spans="1:10" s="688" customFormat="1" ht="14.25">
      <c r="A78" s="936">
        <v>1130000</v>
      </c>
      <c r="B78" s="767" t="s">
        <v>294</v>
      </c>
      <c r="C78" s="734" t="s">
        <v>358</v>
      </c>
      <c r="D78" s="851">
        <v>0</v>
      </c>
      <c r="E78" s="854"/>
      <c r="F78" s="851">
        <v>0</v>
      </c>
      <c r="G78" s="851">
        <v>0</v>
      </c>
      <c r="H78" s="851">
        <v>0</v>
      </c>
      <c r="I78" s="851">
        <v>0</v>
      </c>
      <c r="J78" s="931">
        <v>0</v>
      </c>
    </row>
    <row r="79" spans="1:10" s="688" customFormat="1" ht="0.75" customHeight="1" thickBot="1">
      <c r="A79" s="936">
        <v>1130100</v>
      </c>
      <c r="B79" s="763" t="s">
        <v>481</v>
      </c>
      <c r="C79" s="738" t="s">
        <v>295</v>
      </c>
      <c r="D79" s="846"/>
      <c r="E79" s="853"/>
      <c r="F79" s="846"/>
      <c r="G79" s="846"/>
      <c r="H79" s="846"/>
      <c r="I79" s="846"/>
      <c r="J79" s="931">
        <v>0</v>
      </c>
    </row>
    <row r="80" spans="1:10" s="688" customFormat="1" hidden="1">
      <c r="A80" s="936">
        <v>1130200</v>
      </c>
      <c r="B80" s="763" t="s">
        <v>482</v>
      </c>
      <c r="C80" s="742" t="s">
        <v>296</v>
      </c>
      <c r="D80" s="846"/>
      <c r="E80" s="853"/>
      <c r="F80" s="846"/>
      <c r="G80" s="846"/>
      <c r="H80" s="846"/>
      <c r="I80" s="846"/>
      <c r="J80" s="931">
        <v>0</v>
      </c>
    </row>
    <row r="81" spans="1:10" s="688" customFormat="1" ht="14.25" hidden="1" customHeight="1">
      <c r="A81" s="936">
        <v>1130300</v>
      </c>
      <c r="B81" s="763" t="s">
        <v>483</v>
      </c>
      <c r="C81" s="742" t="s">
        <v>297</v>
      </c>
      <c r="D81" s="846"/>
      <c r="E81" s="853"/>
      <c r="F81" s="846"/>
      <c r="G81" s="846"/>
      <c r="H81" s="846"/>
      <c r="I81" s="846"/>
      <c r="J81" s="931">
        <v>0</v>
      </c>
    </row>
    <row r="82" spans="1:10" s="688" customFormat="1" hidden="1">
      <c r="A82" s="936">
        <v>1130400</v>
      </c>
      <c r="B82" s="768" t="s">
        <v>484</v>
      </c>
      <c r="C82" s="769" t="s">
        <v>298</v>
      </c>
      <c r="D82" s="845"/>
      <c r="E82" s="882"/>
      <c r="F82" s="845"/>
      <c r="G82" s="845"/>
      <c r="H82" s="845"/>
      <c r="I82" s="845"/>
      <c r="J82" s="931">
        <v>0</v>
      </c>
    </row>
    <row r="83" spans="1:10" s="688" customFormat="1" ht="0.75" hidden="1" customHeight="1">
      <c r="A83" s="930">
        <v>1131000</v>
      </c>
      <c r="B83" s="770" t="s">
        <v>299</v>
      </c>
      <c r="C83" s="771" t="s">
        <v>358</v>
      </c>
      <c r="D83" s="846"/>
      <c r="E83" s="853"/>
      <c r="F83" s="846"/>
      <c r="G83" s="846"/>
      <c r="H83" s="846"/>
      <c r="I83" s="846"/>
      <c r="J83" s="931">
        <v>0</v>
      </c>
    </row>
    <row r="84" spans="1:10" s="688" customFormat="1" ht="0.75" hidden="1" customHeight="1">
      <c r="A84" s="930">
        <v>1131100</v>
      </c>
      <c r="B84" s="763" t="s">
        <v>588</v>
      </c>
      <c r="C84" s="738" t="s">
        <v>300</v>
      </c>
      <c r="D84" s="846"/>
      <c r="E84" s="853"/>
      <c r="F84" s="846"/>
      <c r="G84" s="846"/>
      <c r="H84" s="846"/>
      <c r="I84" s="846"/>
      <c r="J84" s="931">
        <v>0</v>
      </c>
    </row>
    <row r="85" spans="1:10" s="688" customFormat="1" hidden="1">
      <c r="A85" s="930">
        <v>1131200</v>
      </c>
      <c r="B85" s="763" t="s">
        <v>589</v>
      </c>
      <c r="C85" s="742" t="s">
        <v>301</v>
      </c>
      <c r="D85" s="846"/>
      <c r="E85" s="853"/>
      <c r="F85" s="846"/>
      <c r="G85" s="846"/>
      <c r="H85" s="846"/>
      <c r="I85" s="846"/>
      <c r="J85" s="931">
        <v>0</v>
      </c>
    </row>
    <row r="86" spans="1:10" s="688" customFormat="1" ht="13.5" hidden="1" thickBot="1">
      <c r="A86" s="930">
        <v>1131300</v>
      </c>
      <c r="B86" s="765" t="s">
        <v>590</v>
      </c>
      <c r="C86" s="746" t="s">
        <v>302</v>
      </c>
      <c r="D86" s="847"/>
      <c r="E86" s="852"/>
      <c r="F86" s="847"/>
      <c r="G86" s="847"/>
      <c r="H86" s="847"/>
      <c r="I86" s="847"/>
      <c r="J86" s="931">
        <v>0</v>
      </c>
    </row>
    <row r="87" spans="1:10" s="688" customFormat="1" ht="14.25" hidden="1">
      <c r="A87" s="937">
        <v>1140000</v>
      </c>
      <c r="B87" s="767" t="s">
        <v>303</v>
      </c>
      <c r="C87" s="734" t="s">
        <v>358</v>
      </c>
      <c r="D87" s="851">
        <v>0</v>
      </c>
      <c r="E87" s="854"/>
      <c r="F87" s="851">
        <v>0</v>
      </c>
      <c r="G87" s="851">
        <v>0</v>
      </c>
      <c r="H87" s="851">
        <v>0</v>
      </c>
      <c r="I87" s="851">
        <v>0</v>
      </c>
      <c r="J87" s="931">
        <v>0</v>
      </c>
    </row>
    <row r="88" spans="1:10" s="688" customFormat="1" ht="25.5" hidden="1">
      <c r="A88" s="937">
        <v>1141000</v>
      </c>
      <c r="B88" s="763" t="s">
        <v>304</v>
      </c>
      <c r="C88" s="738" t="s">
        <v>1003</v>
      </c>
      <c r="D88" s="846"/>
      <c r="E88" s="853"/>
      <c r="F88" s="846"/>
      <c r="G88" s="846"/>
      <c r="H88" s="846"/>
      <c r="I88" s="846"/>
      <c r="J88" s="931">
        <v>0</v>
      </c>
    </row>
    <row r="89" spans="1:10" s="688" customFormat="1" ht="25.5" hidden="1">
      <c r="A89" s="937">
        <v>1142000</v>
      </c>
      <c r="B89" s="763" t="s">
        <v>42</v>
      </c>
      <c r="C89" s="742" t="s">
        <v>43</v>
      </c>
      <c r="D89" s="846"/>
      <c r="E89" s="853"/>
      <c r="F89" s="846"/>
      <c r="G89" s="846"/>
      <c r="H89" s="846"/>
      <c r="I89" s="846"/>
      <c r="J89" s="931">
        <v>0</v>
      </c>
    </row>
    <row r="90" spans="1:10" s="688" customFormat="1" ht="26.25" hidden="1" customHeight="1">
      <c r="A90" s="937">
        <v>1143000</v>
      </c>
      <c r="B90" s="763" t="s">
        <v>44</v>
      </c>
      <c r="C90" s="742" t="s">
        <v>45</v>
      </c>
      <c r="D90" s="846"/>
      <c r="E90" s="853"/>
      <c r="F90" s="846"/>
      <c r="G90" s="846"/>
      <c r="H90" s="846"/>
      <c r="I90" s="846"/>
      <c r="J90" s="931">
        <v>0</v>
      </c>
    </row>
    <row r="91" spans="1:10" s="688" customFormat="1" ht="29.25" hidden="1" customHeight="1">
      <c r="A91" s="933">
        <v>1144000</v>
      </c>
      <c r="B91" s="765" t="s">
        <v>46</v>
      </c>
      <c r="C91" s="746" t="s">
        <v>439</v>
      </c>
      <c r="D91" s="847"/>
      <c r="E91" s="852"/>
      <c r="F91" s="847"/>
      <c r="G91" s="847"/>
      <c r="H91" s="847"/>
      <c r="I91" s="847"/>
      <c r="J91" s="931">
        <v>0</v>
      </c>
    </row>
    <row r="92" spans="1:10" s="688" customFormat="1" ht="16.5" hidden="1" customHeight="1">
      <c r="A92" s="938">
        <v>1150000</v>
      </c>
      <c r="B92" s="939" t="s">
        <v>730</v>
      </c>
      <c r="C92" s="734" t="s">
        <v>358</v>
      </c>
      <c r="D92" s="851">
        <v>0</v>
      </c>
      <c r="E92" s="854"/>
      <c r="F92" s="851">
        <v>0</v>
      </c>
      <c r="G92" s="851">
        <v>0</v>
      </c>
      <c r="H92" s="851">
        <v>0</v>
      </c>
      <c r="I92" s="851">
        <v>0</v>
      </c>
      <c r="J92" s="931">
        <v>0</v>
      </c>
    </row>
    <row r="93" spans="1:10" s="688" customFormat="1" ht="31.5" hidden="1" customHeight="1">
      <c r="A93" s="940">
        <v>1151000</v>
      </c>
      <c r="B93" s="941" t="s">
        <v>681</v>
      </c>
      <c r="C93" s="734" t="s">
        <v>358</v>
      </c>
      <c r="D93" s="942">
        <v>0</v>
      </c>
      <c r="E93" s="991"/>
      <c r="F93" s="942">
        <v>0</v>
      </c>
      <c r="G93" s="942">
        <v>0</v>
      </c>
      <c r="H93" s="942">
        <v>0</v>
      </c>
      <c r="I93" s="942">
        <v>0</v>
      </c>
      <c r="J93" s="931">
        <v>0</v>
      </c>
    </row>
    <row r="94" spans="1:10" s="688" customFormat="1" ht="31.5" hidden="1" customHeight="1">
      <c r="A94" s="940">
        <v>1151100</v>
      </c>
      <c r="B94" s="943" t="s">
        <v>265</v>
      </c>
      <c r="C94" s="944">
        <v>461100</v>
      </c>
      <c r="D94" s="942"/>
      <c r="E94" s="991"/>
      <c r="F94" s="942"/>
      <c r="G94" s="942"/>
      <c r="H94" s="942"/>
      <c r="I94" s="942"/>
      <c r="J94" s="931">
        <v>0</v>
      </c>
    </row>
    <row r="95" spans="1:10" s="688" customFormat="1" ht="31.5" hidden="1" customHeight="1">
      <c r="A95" s="940">
        <v>1151200</v>
      </c>
      <c r="B95" s="943" t="s">
        <v>637</v>
      </c>
      <c r="C95" s="944">
        <v>461200</v>
      </c>
      <c r="D95" s="863"/>
      <c r="E95" s="864"/>
      <c r="F95" s="863"/>
      <c r="G95" s="863"/>
      <c r="H95" s="863"/>
      <c r="I95" s="863"/>
      <c r="J95" s="931">
        <v>0</v>
      </c>
    </row>
    <row r="96" spans="1:10" s="688" customFormat="1" ht="31.5" hidden="1" customHeight="1">
      <c r="A96" s="940">
        <v>1152000</v>
      </c>
      <c r="B96" s="945" t="s">
        <v>518</v>
      </c>
      <c r="C96" s="946" t="s">
        <v>358</v>
      </c>
      <c r="D96" s="947">
        <v>0</v>
      </c>
      <c r="E96" s="1124"/>
      <c r="F96" s="947">
        <v>0</v>
      </c>
      <c r="G96" s="947">
        <v>0</v>
      </c>
      <c r="H96" s="947">
        <v>0</v>
      </c>
      <c r="I96" s="947">
        <v>0</v>
      </c>
      <c r="J96" s="931">
        <v>0</v>
      </c>
    </row>
    <row r="97" spans="1:10" s="688" customFormat="1" ht="31.5" hidden="1" customHeight="1">
      <c r="A97" s="940">
        <v>1152100</v>
      </c>
      <c r="B97" s="948" t="s">
        <v>541</v>
      </c>
      <c r="C97" s="944">
        <v>462100</v>
      </c>
      <c r="D97" s="860"/>
      <c r="E97" s="861"/>
      <c r="F97" s="860"/>
      <c r="G97" s="949"/>
      <c r="H97" s="949"/>
      <c r="I97" s="846"/>
      <c r="J97" s="931">
        <v>0</v>
      </c>
    </row>
    <row r="98" spans="1:10" s="688" customFormat="1" ht="31.5" hidden="1" customHeight="1">
      <c r="A98" s="950">
        <v>1152200</v>
      </c>
      <c r="B98" s="951" t="s">
        <v>759</v>
      </c>
      <c r="C98" s="952">
        <v>462200</v>
      </c>
      <c r="D98" s="855"/>
      <c r="E98" s="856"/>
      <c r="F98" s="855"/>
      <c r="G98" s="953"/>
      <c r="H98" s="953"/>
      <c r="I98" s="847"/>
      <c r="J98" s="931">
        <v>0</v>
      </c>
    </row>
    <row r="99" spans="1:10" s="688" customFormat="1" ht="31.5" hidden="1" customHeight="1">
      <c r="A99" s="938">
        <v>1153000</v>
      </c>
      <c r="B99" s="954" t="s">
        <v>760</v>
      </c>
      <c r="C99" s="955" t="s">
        <v>358</v>
      </c>
      <c r="D99" s="956">
        <v>0</v>
      </c>
      <c r="E99" s="1125"/>
      <c r="F99" s="956">
        <v>0</v>
      </c>
      <c r="G99" s="956">
        <v>0</v>
      </c>
      <c r="H99" s="956">
        <v>0</v>
      </c>
      <c r="I99" s="956">
        <v>0</v>
      </c>
      <c r="J99" s="931">
        <v>0</v>
      </c>
    </row>
    <row r="100" spans="1:10" s="688" customFormat="1" ht="31.5" hidden="1" customHeight="1">
      <c r="A100" s="940">
        <v>1153100</v>
      </c>
      <c r="B100" s="948" t="s">
        <v>761</v>
      </c>
      <c r="C100" s="944">
        <v>463100</v>
      </c>
      <c r="D100" s="947"/>
      <c r="E100" s="1124"/>
      <c r="F100" s="947"/>
      <c r="G100" s="947"/>
      <c r="H100" s="947"/>
      <c r="I100" s="947"/>
      <c r="J100" s="931">
        <v>0</v>
      </c>
    </row>
    <row r="101" spans="1:10" s="688" customFormat="1" ht="31.5" hidden="1" customHeight="1">
      <c r="A101" s="940">
        <v>1153200</v>
      </c>
      <c r="B101" s="948" t="s">
        <v>101</v>
      </c>
      <c r="C101" s="944">
        <v>463200</v>
      </c>
      <c r="D101" s="947"/>
      <c r="E101" s="1124"/>
      <c r="F101" s="947"/>
      <c r="G101" s="947"/>
      <c r="H101" s="947"/>
      <c r="I101" s="947"/>
      <c r="J101" s="931">
        <v>0</v>
      </c>
    </row>
    <row r="102" spans="1:10" s="688" customFormat="1" ht="31.5" hidden="1" customHeight="1">
      <c r="A102" s="940">
        <v>1153300</v>
      </c>
      <c r="B102" s="948" t="s">
        <v>501</v>
      </c>
      <c r="C102" s="944">
        <v>463300</v>
      </c>
      <c r="D102" s="947"/>
      <c r="E102" s="1124"/>
      <c r="F102" s="947"/>
      <c r="G102" s="947"/>
      <c r="H102" s="947"/>
      <c r="I102" s="947"/>
      <c r="J102" s="931">
        <v>0</v>
      </c>
    </row>
    <row r="103" spans="1:10" s="688" customFormat="1" ht="31.5" hidden="1" customHeight="1">
      <c r="A103" s="940">
        <v>1153400</v>
      </c>
      <c r="B103" s="948" t="s">
        <v>502</v>
      </c>
      <c r="C103" s="944">
        <v>463400</v>
      </c>
      <c r="D103" s="947"/>
      <c r="E103" s="1124"/>
      <c r="F103" s="947"/>
      <c r="G103" s="947"/>
      <c r="H103" s="947"/>
      <c r="I103" s="947"/>
      <c r="J103" s="931">
        <v>0</v>
      </c>
    </row>
    <row r="104" spans="1:10" s="688" customFormat="1" ht="31.5" hidden="1" customHeight="1">
      <c r="A104" s="940">
        <v>1153500</v>
      </c>
      <c r="B104" s="957" t="s">
        <v>503</v>
      </c>
      <c r="C104" s="944">
        <v>463500</v>
      </c>
      <c r="D104" s="947"/>
      <c r="E104" s="1124"/>
      <c r="F104" s="947"/>
      <c r="G104" s="947"/>
      <c r="H104" s="947"/>
      <c r="I104" s="947"/>
      <c r="J104" s="931">
        <v>0</v>
      </c>
    </row>
    <row r="105" spans="1:10" s="688" customFormat="1" ht="31.5" hidden="1" customHeight="1">
      <c r="A105" s="940">
        <v>1153700</v>
      </c>
      <c r="B105" s="957" t="s">
        <v>504</v>
      </c>
      <c r="C105" s="944">
        <v>463700</v>
      </c>
      <c r="D105" s="947"/>
      <c r="E105" s="1124"/>
      <c r="F105" s="947"/>
      <c r="G105" s="947"/>
      <c r="H105" s="947"/>
      <c r="I105" s="947"/>
      <c r="J105" s="931">
        <v>0</v>
      </c>
    </row>
    <row r="106" spans="1:10" s="688" customFormat="1" ht="31.5" hidden="1" customHeight="1">
      <c r="A106" s="940">
        <v>1153800</v>
      </c>
      <c r="B106" s="957" t="s">
        <v>995</v>
      </c>
      <c r="C106" s="944">
        <v>463800</v>
      </c>
      <c r="D106" s="947"/>
      <c r="E106" s="1124"/>
      <c r="F106" s="947"/>
      <c r="G106" s="947"/>
      <c r="H106" s="947"/>
      <c r="I106" s="947"/>
      <c r="J106" s="931">
        <v>0</v>
      </c>
    </row>
    <row r="107" spans="1:10" s="688" customFormat="1" ht="31.5" hidden="1" customHeight="1">
      <c r="A107" s="940">
        <v>1153900</v>
      </c>
      <c r="B107" s="957" t="s">
        <v>996</v>
      </c>
      <c r="C107" s="944">
        <v>463900</v>
      </c>
      <c r="D107" s="947"/>
      <c r="E107" s="1124"/>
      <c r="F107" s="947"/>
      <c r="G107" s="947"/>
      <c r="H107" s="947"/>
      <c r="I107" s="947"/>
      <c r="J107" s="931">
        <v>0</v>
      </c>
    </row>
    <row r="108" spans="1:10" s="688" customFormat="1" ht="31.5" hidden="1" customHeight="1">
      <c r="A108" s="940">
        <v>1154000</v>
      </c>
      <c r="B108" s="958" t="s">
        <v>997</v>
      </c>
      <c r="C108" s="946" t="s">
        <v>358</v>
      </c>
      <c r="D108" s="947">
        <v>0</v>
      </c>
      <c r="E108" s="1124"/>
      <c r="F108" s="947">
        <v>0</v>
      </c>
      <c r="G108" s="947">
        <v>0</v>
      </c>
      <c r="H108" s="947">
        <v>0</v>
      </c>
      <c r="I108" s="947">
        <v>0</v>
      </c>
      <c r="J108" s="931">
        <v>0</v>
      </c>
    </row>
    <row r="109" spans="1:10" s="688" customFormat="1" ht="31.5" hidden="1" customHeight="1">
      <c r="A109" s="940">
        <v>1154100</v>
      </c>
      <c r="B109" s="957" t="s">
        <v>210</v>
      </c>
      <c r="C109" s="944">
        <v>465100</v>
      </c>
      <c r="D109" s="959"/>
      <c r="E109" s="1126"/>
      <c r="F109" s="959"/>
      <c r="G109" s="960"/>
      <c r="H109" s="960"/>
      <c r="I109" s="961"/>
      <c r="J109" s="931">
        <v>0</v>
      </c>
    </row>
    <row r="110" spans="1:10" s="688" customFormat="1" ht="31.5" hidden="1" customHeight="1">
      <c r="A110" s="940">
        <v>1154200</v>
      </c>
      <c r="B110" s="957" t="s">
        <v>211</v>
      </c>
      <c r="C110" s="944">
        <v>465200</v>
      </c>
      <c r="D110" s="959"/>
      <c r="E110" s="1126"/>
      <c r="F110" s="959"/>
      <c r="G110" s="960"/>
      <c r="H110" s="960"/>
      <c r="I110" s="961"/>
      <c r="J110" s="931">
        <v>0</v>
      </c>
    </row>
    <row r="111" spans="1:10" s="688" customFormat="1" ht="31.5" hidden="1" customHeight="1">
      <c r="A111" s="940">
        <v>1154300</v>
      </c>
      <c r="B111" s="957" t="s">
        <v>212</v>
      </c>
      <c r="C111" s="944">
        <v>465300</v>
      </c>
      <c r="D111" s="959"/>
      <c r="E111" s="1126"/>
      <c r="F111" s="959"/>
      <c r="G111" s="960"/>
      <c r="H111" s="960"/>
      <c r="I111" s="961"/>
      <c r="J111" s="931">
        <v>0</v>
      </c>
    </row>
    <row r="112" spans="1:10" s="688" customFormat="1" ht="31.5" hidden="1" customHeight="1">
      <c r="A112" s="940">
        <v>1154500</v>
      </c>
      <c r="B112" s="957" t="s">
        <v>67</v>
      </c>
      <c r="C112" s="944">
        <v>465500</v>
      </c>
      <c r="D112" s="959"/>
      <c r="E112" s="1126"/>
      <c r="F112" s="959"/>
      <c r="G112" s="960"/>
      <c r="H112" s="960"/>
      <c r="I112" s="961"/>
      <c r="J112" s="931">
        <v>0</v>
      </c>
    </row>
    <row r="113" spans="1:10" s="688" customFormat="1" ht="31.5" hidden="1" customHeight="1">
      <c r="A113" s="940">
        <v>1154600</v>
      </c>
      <c r="B113" s="957" t="s">
        <v>68</v>
      </c>
      <c r="C113" s="944">
        <v>465600</v>
      </c>
      <c r="D113" s="860"/>
      <c r="E113" s="861"/>
      <c r="F113" s="860"/>
      <c r="G113" s="949"/>
      <c r="H113" s="949"/>
      <c r="I113" s="846"/>
      <c r="J113" s="931">
        <v>0</v>
      </c>
    </row>
    <row r="114" spans="1:10" s="688" customFormat="1" ht="31.5" hidden="1" customHeight="1">
      <c r="A114" s="950">
        <v>1154700</v>
      </c>
      <c r="B114" s="962" t="s">
        <v>78</v>
      </c>
      <c r="C114" s="746" t="s">
        <v>79</v>
      </c>
      <c r="D114" s="855"/>
      <c r="E114" s="856"/>
      <c r="F114" s="855"/>
      <c r="G114" s="953"/>
      <c r="H114" s="953"/>
      <c r="I114" s="847"/>
      <c r="J114" s="931">
        <v>0</v>
      </c>
    </row>
    <row r="115" spans="1:10" s="688" customFormat="1" ht="25.5" hidden="1" customHeight="1">
      <c r="A115" s="963">
        <v>1160000</v>
      </c>
      <c r="B115" s="780" t="s">
        <v>80</v>
      </c>
      <c r="C115" s="734" t="s">
        <v>358</v>
      </c>
      <c r="D115" s="858">
        <v>0</v>
      </c>
      <c r="E115" s="859"/>
      <c r="F115" s="858">
        <v>0</v>
      </c>
      <c r="G115" s="858">
        <v>0</v>
      </c>
      <c r="H115" s="858">
        <v>0</v>
      </c>
      <c r="I115" s="858">
        <v>0</v>
      </c>
      <c r="J115" s="931">
        <v>0</v>
      </c>
    </row>
    <row r="116" spans="1:10" s="688" customFormat="1" ht="26.25" hidden="1" customHeight="1">
      <c r="A116" s="935">
        <v>1161000</v>
      </c>
      <c r="B116" s="782" t="s">
        <v>81</v>
      </c>
      <c r="C116" s="783" t="s">
        <v>358</v>
      </c>
      <c r="D116" s="860">
        <v>0</v>
      </c>
      <c r="E116" s="861"/>
      <c r="F116" s="860">
        <v>0</v>
      </c>
      <c r="G116" s="860">
        <v>0</v>
      </c>
      <c r="H116" s="860">
        <v>0</v>
      </c>
      <c r="I116" s="860">
        <v>0</v>
      </c>
      <c r="J116" s="931">
        <v>0</v>
      </c>
    </row>
    <row r="117" spans="1:10" s="688" customFormat="1" ht="26.25" hidden="1" customHeight="1">
      <c r="A117" s="935">
        <v>1161100</v>
      </c>
      <c r="B117" s="741" t="s">
        <v>1705</v>
      </c>
      <c r="C117" s="762">
        <v>471100</v>
      </c>
      <c r="D117" s="860"/>
      <c r="E117" s="861"/>
      <c r="F117" s="860"/>
      <c r="G117" s="860"/>
      <c r="H117" s="860"/>
      <c r="I117" s="860"/>
      <c r="J117" s="931">
        <v>0</v>
      </c>
    </row>
    <row r="118" spans="1:10" s="688" customFormat="1" ht="26.25" hidden="1" customHeight="1">
      <c r="A118" s="935">
        <v>1161200</v>
      </c>
      <c r="B118" s="776" t="s">
        <v>1667</v>
      </c>
      <c r="C118" s="762">
        <v>471200</v>
      </c>
      <c r="D118" s="860"/>
      <c r="E118" s="861"/>
      <c r="F118" s="860"/>
      <c r="G118" s="860"/>
      <c r="H118" s="860"/>
      <c r="I118" s="860"/>
      <c r="J118" s="931">
        <v>0</v>
      </c>
    </row>
    <row r="119" spans="1:10" s="688" customFormat="1" ht="26.25" hidden="1" customHeight="1">
      <c r="A119" s="935">
        <v>1162000</v>
      </c>
      <c r="B119" s="782" t="s">
        <v>1125</v>
      </c>
      <c r="C119" s="783" t="s">
        <v>358</v>
      </c>
      <c r="D119" s="860">
        <v>0</v>
      </c>
      <c r="E119" s="861"/>
      <c r="F119" s="860">
        <v>0</v>
      </c>
      <c r="G119" s="860">
        <v>0</v>
      </c>
      <c r="H119" s="860">
        <v>0</v>
      </c>
      <c r="I119" s="860">
        <v>0</v>
      </c>
      <c r="J119" s="931">
        <v>0</v>
      </c>
    </row>
    <row r="120" spans="1:10" s="688" customFormat="1" ht="26.25" hidden="1" customHeight="1">
      <c r="A120" s="935">
        <v>1162100</v>
      </c>
      <c r="B120" s="776" t="s">
        <v>1668</v>
      </c>
      <c r="C120" s="742" t="s">
        <v>130</v>
      </c>
      <c r="D120" s="860"/>
      <c r="E120" s="861"/>
      <c r="F120" s="860"/>
      <c r="G120" s="860"/>
      <c r="H120" s="860"/>
      <c r="I120" s="860"/>
      <c r="J120" s="931">
        <v>0</v>
      </c>
    </row>
    <row r="121" spans="1:10" s="688" customFormat="1" ht="26.25" hidden="1" customHeight="1">
      <c r="A121" s="935">
        <v>1162200</v>
      </c>
      <c r="B121" s="776" t="s">
        <v>1669</v>
      </c>
      <c r="C121" s="742" t="s">
        <v>24</v>
      </c>
      <c r="D121" s="860"/>
      <c r="E121" s="861"/>
      <c r="F121" s="860"/>
      <c r="G121" s="860"/>
      <c r="H121" s="860"/>
      <c r="I121" s="860"/>
      <c r="J121" s="931">
        <v>0</v>
      </c>
    </row>
    <row r="122" spans="1:10" s="688" customFormat="1" ht="26.25" hidden="1" customHeight="1">
      <c r="A122" s="935">
        <v>1162300</v>
      </c>
      <c r="B122" s="776" t="s">
        <v>1670</v>
      </c>
      <c r="C122" s="742" t="s">
        <v>26</v>
      </c>
      <c r="D122" s="860"/>
      <c r="E122" s="861"/>
      <c r="F122" s="860"/>
      <c r="G122" s="860"/>
      <c r="H122" s="860"/>
      <c r="I122" s="860"/>
      <c r="J122" s="931">
        <v>0</v>
      </c>
    </row>
    <row r="123" spans="1:10" s="688" customFormat="1" ht="26.25" hidden="1" customHeight="1">
      <c r="A123" s="935">
        <v>1162400</v>
      </c>
      <c r="B123" s="776" t="s">
        <v>1671</v>
      </c>
      <c r="C123" s="742" t="s">
        <v>832</v>
      </c>
      <c r="D123" s="860"/>
      <c r="E123" s="861"/>
      <c r="F123" s="860"/>
      <c r="G123" s="860"/>
      <c r="H123" s="860"/>
      <c r="I123" s="860"/>
      <c r="J123" s="931">
        <v>0</v>
      </c>
    </row>
    <row r="124" spans="1:10" s="688" customFormat="1" ht="26.25" hidden="1" customHeight="1">
      <c r="A124" s="935">
        <v>1162500</v>
      </c>
      <c r="B124" s="776" t="s">
        <v>1672</v>
      </c>
      <c r="C124" s="742" t="s">
        <v>834</v>
      </c>
      <c r="D124" s="860"/>
      <c r="E124" s="861"/>
      <c r="F124" s="860"/>
      <c r="G124" s="860"/>
      <c r="H124" s="860"/>
      <c r="I124" s="860"/>
      <c r="J124" s="931">
        <v>0</v>
      </c>
    </row>
    <row r="125" spans="1:10" s="688" customFormat="1" ht="26.25" hidden="1" customHeight="1">
      <c r="A125" s="935">
        <v>1162600</v>
      </c>
      <c r="B125" s="776" t="s">
        <v>1673</v>
      </c>
      <c r="C125" s="742" t="s">
        <v>511</v>
      </c>
      <c r="D125" s="860"/>
      <c r="E125" s="861"/>
      <c r="F125" s="860"/>
      <c r="G125" s="860"/>
      <c r="H125" s="860"/>
      <c r="I125" s="860"/>
      <c r="J125" s="931">
        <v>0</v>
      </c>
    </row>
    <row r="126" spans="1:10" s="688" customFormat="1" ht="26.25" hidden="1" customHeight="1">
      <c r="A126" s="935">
        <v>1162700</v>
      </c>
      <c r="B126" s="741" t="s">
        <v>1674</v>
      </c>
      <c r="C126" s="742" t="s">
        <v>513</v>
      </c>
      <c r="D126" s="860"/>
      <c r="E126" s="861"/>
      <c r="F126" s="860"/>
      <c r="G126" s="860"/>
      <c r="H126" s="860"/>
      <c r="I126" s="860"/>
      <c r="J126" s="931">
        <v>0</v>
      </c>
    </row>
    <row r="127" spans="1:10" s="688" customFormat="1" ht="26.25" hidden="1" customHeight="1">
      <c r="A127" s="935">
        <v>1162800</v>
      </c>
      <c r="B127" s="776" t="s">
        <v>1675</v>
      </c>
      <c r="C127" s="742" t="s">
        <v>872</v>
      </c>
      <c r="D127" s="949"/>
      <c r="E127" s="992"/>
      <c r="F127" s="949"/>
      <c r="G127" s="949"/>
      <c r="H127" s="949"/>
      <c r="I127" s="949"/>
      <c r="J127" s="931">
        <v>0</v>
      </c>
    </row>
    <row r="128" spans="1:10" s="688" customFormat="1" ht="26.25" hidden="1" customHeight="1">
      <c r="A128" s="964">
        <v>1162900</v>
      </c>
      <c r="B128" s="776" t="s">
        <v>1676</v>
      </c>
      <c r="C128" s="742" t="s">
        <v>874</v>
      </c>
      <c r="D128" s="949"/>
      <c r="E128" s="992"/>
      <c r="F128" s="949"/>
      <c r="G128" s="949"/>
      <c r="H128" s="949"/>
      <c r="I128" s="949"/>
      <c r="J128" s="931">
        <v>0</v>
      </c>
    </row>
    <row r="129" spans="1:10" s="688" customFormat="1" ht="26.25" hidden="1" customHeight="1">
      <c r="A129" s="964">
        <v>1163000</v>
      </c>
      <c r="B129" s="782" t="s">
        <v>58</v>
      </c>
      <c r="C129" s="771" t="s">
        <v>358</v>
      </c>
      <c r="D129" s="949">
        <v>0</v>
      </c>
      <c r="E129" s="992"/>
      <c r="F129" s="949">
        <v>0</v>
      </c>
      <c r="G129" s="949">
        <v>0</v>
      </c>
      <c r="H129" s="949">
        <v>0</v>
      </c>
      <c r="I129" s="949">
        <v>0</v>
      </c>
      <c r="J129" s="931">
        <v>0</v>
      </c>
    </row>
    <row r="130" spans="1:10" s="688" customFormat="1" ht="26.25" hidden="1" customHeight="1">
      <c r="A130" s="965">
        <v>1163100</v>
      </c>
      <c r="B130" s="765" t="s">
        <v>798</v>
      </c>
      <c r="C130" s="746" t="s">
        <v>799</v>
      </c>
      <c r="D130" s="953"/>
      <c r="E130" s="993"/>
      <c r="F130" s="953"/>
      <c r="G130" s="953"/>
      <c r="H130" s="953"/>
      <c r="I130" s="953"/>
      <c r="J130" s="931">
        <v>0</v>
      </c>
    </row>
    <row r="131" spans="1:10" s="688" customFormat="1" ht="16.5" hidden="1" customHeight="1">
      <c r="A131" s="966">
        <v>1170000</v>
      </c>
      <c r="B131" s="788" t="s">
        <v>875</v>
      </c>
      <c r="C131" s="734" t="s">
        <v>358</v>
      </c>
      <c r="D131" s="967">
        <f>D135</f>
        <v>0</v>
      </c>
      <c r="E131" s="994"/>
      <c r="F131" s="967">
        <f>F135</f>
        <v>0</v>
      </c>
      <c r="G131" s="967">
        <f>G135</f>
        <v>0</v>
      </c>
      <c r="H131" s="967">
        <f>H135</f>
        <v>0</v>
      </c>
      <c r="I131" s="967">
        <f>I135</f>
        <v>0</v>
      </c>
      <c r="J131" s="931">
        <f>J135</f>
        <v>0</v>
      </c>
    </row>
    <row r="132" spans="1:10" s="688" customFormat="1" ht="38.25" hidden="1">
      <c r="A132" s="964">
        <v>1171000</v>
      </c>
      <c r="B132" s="792" t="s">
        <v>215</v>
      </c>
      <c r="C132" s="734" t="s">
        <v>358</v>
      </c>
      <c r="D132" s="865">
        <v>0</v>
      </c>
      <c r="E132" s="866"/>
      <c r="F132" s="865">
        <v>0</v>
      </c>
      <c r="G132" s="865">
        <v>0</v>
      </c>
      <c r="H132" s="865">
        <v>0</v>
      </c>
      <c r="I132" s="865">
        <v>0</v>
      </c>
      <c r="J132" s="931">
        <v>0</v>
      </c>
    </row>
    <row r="133" spans="1:10" s="688" customFormat="1" ht="1.5" hidden="1" customHeight="1">
      <c r="A133" s="964">
        <v>1171100</v>
      </c>
      <c r="B133" s="741" t="s">
        <v>1677</v>
      </c>
      <c r="C133" s="738" t="s">
        <v>479</v>
      </c>
      <c r="D133" s="949"/>
      <c r="E133" s="992"/>
      <c r="F133" s="949"/>
      <c r="G133" s="949"/>
      <c r="H133" s="949"/>
      <c r="I133" s="949"/>
      <c r="J133" s="931">
        <v>0</v>
      </c>
    </row>
    <row r="134" spans="1:10" s="688" customFormat="1" ht="25.5" hidden="1">
      <c r="A134" s="964">
        <v>1171200</v>
      </c>
      <c r="B134" s="776" t="s">
        <v>1678</v>
      </c>
      <c r="C134" s="794" t="s">
        <v>352</v>
      </c>
      <c r="D134" s="949"/>
      <c r="E134" s="992"/>
      <c r="F134" s="949"/>
      <c r="G134" s="949"/>
      <c r="H134" s="949"/>
      <c r="I134" s="949"/>
      <c r="J134" s="931">
        <v>0</v>
      </c>
    </row>
    <row r="135" spans="1:10" s="688" customFormat="1" ht="51" hidden="1">
      <c r="A135" s="935">
        <v>1172000</v>
      </c>
      <c r="B135" s="795" t="s">
        <v>1017</v>
      </c>
      <c r="C135" s="771" t="s">
        <v>358</v>
      </c>
      <c r="D135" s="967">
        <f>D137+D138</f>
        <v>0</v>
      </c>
      <c r="E135" s="994"/>
      <c r="F135" s="967">
        <f>F137+F138</f>
        <v>0</v>
      </c>
      <c r="G135" s="967">
        <f>G137+G138</f>
        <v>0</v>
      </c>
      <c r="H135" s="967">
        <f>H137+H138</f>
        <v>0</v>
      </c>
      <c r="I135" s="967">
        <f>I137+I138</f>
        <v>0</v>
      </c>
      <c r="J135" s="931">
        <f>F135</f>
        <v>0</v>
      </c>
    </row>
    <row r="136" spans="1:10" s="688" customFormat="1" hidden="1">
      <c r="A136" s="935">
        <v>1172100</v>
      </c>
      <c r="B136" s="763" t="s">
        <v>1102</v>
      </c>
      <c r="C136" s="738" t="s">
        <v>1018</v>
      </c>
      <c r="D136" s="949"/>
      <c r="E136" s="853"/>
      <c r="F136" s="949"/>
      <c r="G136" s="949"/>
      <c r="H136" s="949"/>
      <c r="I136" s="949"/>
      <c r="J136" s="931">
        <v>0</v>
      </c>
    </row>
    <row r="137" spans="1:10" s="688" customFormat="1" hidden="1">
      <c r="A137" s="935">
        <v>1172200</v>
      </c>
      <c r="B137" s="763" t="s">
        <v>1103</v>
      </c>
      <c r="C137" s="796">
        <v>482200</v>
      </c>
      <c r="D137" s="949">
        <v>0</v>
      </c>
      <c r="E137" s="853"/>
      <c r="F137" s="949">
        <v>0</v>
      </c>
      <c r="G137" s="949">
        <v>0</v>
      </c>
      <c r="H137" s="949">
        <v>0</v>
      </c>
      <c r="I137" s="949">
        <v>0</v>
      </c>
      <c r="J137" s="931">
        <f>F137</f>
        <v>0</v>
      </c>
    </row>
    <row r="138" spans="1:10" s="688" customFormat="1" hidden="1">
      <c r="A138" s="935">
        <v>1172300</v>
      </c>
      <c r="B138" s="776" t="s">
        <v>1679</v>
      </c>
      <c r="C138" s="742" t="s">
        <v>1020</v>
      </c>
      <c r="D138" s="949">
        <v>0</v>
      </c>
      <c r="E138" s="853"/>
      <c r="F138" s="949">
        <v>0</v>
      </c>
      <c r="G138" s="949">
        <v>0</v>
      </c>
      <c r="H138" s="949">
        <v>0</v>
      </c>
      <c r="I138" s="949">
        <v>0</v>
      </c>
      <c r="J138" s="931">
        <f>F138</f>
        <v>0</v>
      </c>
    </row>
    <row r="139" spans="1:10" s="688" customFormat="1" ht="0.75" hidden="1" customHeight="1" thickBot="1">
      <c r="A139" s="935">
        <v>1172400</v>
      </c>
      <c r="B139" s="797" t="s">
        <v>1680</v>
      </c>
      <c r="C139" s="742" t="s">
        <v>125</v>
      </c>
      <c r="D139" s="865"/>
      <c r="E139" s="853"/>
      <c r="F139" s="865"/>
      <c r="G139" s="865"/>
      <c r="H139" s="865"/>
      <c r="I139" s="865"/>
      <c r="J139" s="931">
        <v>0</v>
      </c>
    </row>
    <row r="140" spans="1:10" s="688" customFormat="1" ht="27" hidden="1" customHeight="1">
      <c r="A140" s="935">
        <v>1173000</v>
      </c>
      <c r="B140" s="795" t="s">
        <v>126</v>
      </c>
      <c r="C140" s="771" t="s">
        <v>358</v>
      </c>
      <c r="D140" s="865">
        <v>0</v>
      </c>
      <c r="E140" s="866"/>
      <c r="F140" s="865">
        <v>0</v>
      </c>
      <c r="G140" s="865">
        <v>0</v>
      </c>
      <c r="H140" s="865">
        <v>0</v>
      </c>
      <c r="I140" s="865">
        <v>0</v>
      </c>
      <c r="J140" s="931">
        <v>0</v>
      </c>
    </row>
    <row r="141" spans="1:10" s="688" customFormat="1" ht="24.75" hidden="1" customHeight="1">
      <c r="A141" s="964">
        <v>1173100</v>
      </c>
      <c r="B141" s="798" t="s">
        <v>127</v>
      </c>
      <c r="C141" s="742" t="s">
        <v>1088</v>
      </c>
      <c r="D141" s="865"/>
      <c r="E141" s="853"/>
      <c r="F141" s="865"/>
      <c r="G141" s="865"/>
      <c r="H141" s="865"/>
      <c r="I141" s="865"/>
      <c r="J141" s="931">
        <v>0</v>
      </c>
    </row>
    <row r="142" spans="1:10" s="688" customFormat="1" ht="42" hidden="1" customHeight="1">
      <c r="A142" s="964">
        <v>1174000</v>
      </c>
      <c r="B142" s="795" t="s">
        <v>1089</v>
      </c>
      <c r="C142" s="771" t="s">
        <v>358</v>
      </c>
      <c r="D142" s="865">
        <v>0</v>
      </c>
      <c r="E142" s="866"/>
      <c r="F142" s="865">
        <v>0</v>
      </c>
      <c r="G142" s="865">
        <v>0</v>
      </c>
      <c r="H142" s="865">
        <v>0</v>
      </c>
      <c r="I142" s="865">
        <v>0</v>
      </c>
      <c r="J142" s="931">
        <v>0</v>
      </c>
    </row>
    <row r="143" spans="1:10" s="688" customFormat="1" ht="29.25" hidden="1" customHeight="1">
      <c r="A143" s="964">
        <v>1174100</v>
      </c>
      <c r="B143" s="798" t="s">
        <v>1104</v>
      </c>
      <c r="C143" s="742" t="s">
        <v>1090</v>
      </c>
      <c r="D143" s="865"/>
      <c r="E143" s="866"/>
      <c r="F143" s="865"/>
      <c r="G143" s="865"/>
      <c r="H143" s="865"/>
      <c r="I143" s="865"/>
      <c r="J143" s="931">
        <v>0</v>
      </c>
    </row>
    <row r="144" spans="1:10" s="688" customFormat="1" ht="27.75" hidden="1" customHeight="1">
      <c r="A144" s="964">
        <v>1174200</v>
      </c>
      <c r="B144" s="797" t="s">
        <v>1681</v>
      </c>
      <c r="C144" s="742" t="s">
        <v>447</v>
      </c>
      <c r="D144" s="865"/>
      <c r="E144" s="866"/>
      <c r="F144" s="865"/>
      <c r="G144" s="865"/>
      <c r="H144" s="865"/>
      <c r="I144" s="865"/>
      <c r="J144" s="931">
        <v>0</v>
      </c>
    </row>
    <row r="145" spans="1:10" s="688" customFormat="1" ht="42" hidden="1" customHeight="1">
      <c r="A145" s="964">
        <v>1175000</v>
      </c>
      <c r="B145" s="795" t="s">
        <v>558</v>
      </c>
      <c r="C145" s="771" t="s">
        <v>358</v>
      </c>
      <c r="D145" s="865">
        <v>0</v>
      </c>
      <c r="E145" s="866"/>
      <c r="F145" s="865">
        <v>0</v>
      </c>
      <c r="G145" s="865">
        <v>0</v>
      </c>
      <c r="H145" s="865">
        <v>0</v>
      </c>
      <c r="I145" s="865">
        <v>0</v>
      </c>
      <c r="J145" s="931">
        <v>0</v>
      </c>
    </row>
    <row r="146" spans="1:10" s="688" customFormat="1" ht="42" hidden="1" customHeight="1">
      <c r="A146" s="964">
        <v>1175100</v>
      </c>
      <c r="B146" s="797" t="s">
        <v>1682</v>
      </c>
      <c r="C146" s="742" t="s">
        <v>227</v>
      </c>
      <c r="D146" s="865"/>
      <c r="E146" s="866"/>
      <c r="F146" s="865"/>
      <c r="G146" s="865"/>
      <c r="H146" s="865"/>
      <c r="I146" s="865"/>
      <c r="J146" s="931">
        <v>0</v>
      </c>
    </row>
    <row r="147" spans="1:10" s="688" customFormat="1" ht="21" hidden="1" customHeight="1">
      <c r="A147" s="964">
        <v>1176000</v>
      </c>
      <c r="B147" s="795" t="s">
        <v>228</v>
      </c>
      <c r="C147" s="771" t="s">
        <v>358</v>
      </c>
      <c r="D147" s="865">
        <v>0</v>
      </c>
      <c r="E147" s="866"/>
      <c r="F147" s="865">
        <v>0</v>
      </c>
      <c r="G147" s="865">
        <v>0</v>
      </c>
      <c r="H147" s="865">
        <v>0</v>
      </c>
      <c r="I147" s="865">
        <v>0</v>
      </c>
      <c r="J147" s="931">
        <v>0</v>
      </c>
    </row>
    <row r="148" spans="1:10" s="688" customFormat="1" ht="3.75" hidden="1" customHeight="1">
      <c r="A148" s="964">
        <v>1176100</v>
      </c>
      <c r="B148" s="797" t="s">
        <v>1683</v>
      </c>
      <c r="C148" s="742" t="s">
        <v>8</v>
      </c>
      <c r="D148" s="865"/>
      <c r="E148" s="853"/>
      <c r="F148" s="865"/>
      <c r="G148" s="865"/>
      <c r="H148" s="865"/>
      <c r="I148" s="865"/>
      <c r="J148" s="931">
        <v>0</v>
      </c>
    </row>
    <row r="149" spans="1:10" s="688" customFormat="1" ht="1.5" hidden="1" customHeight="1" thickBot="1">
      <c r="A149" s="964">
        <v>1177000</v>
      </c>
      <c r="B149" s="795" t="s">
        <v>587</v>
      </c>
      <c r="C149" s="771" t="s">
        <v>358</v>
      </c>
      <c r="D149" s="865">
        <v>0</v>
      </c>
      <c r="E149" s="866"/>
      <c r="F149" s="865">
        <v>0</v>
      </c>
      <c r="G149" s="865">
        <v>0</v>
      </c>
      <c r="H149" s="865">
        <v>0</v>
      </c>
      <c r="I149" s="865">
        <v>0</v>
      </c>
      <c r="J149" s="931">
        <v>0</v>
      </c>
    </row>
    <row r="150" spans="1:10" s="688" customFormat="1" ht="42" hidden="1" customHeight="1">
      <c r="A150" s="965">
        <v>1177100</v>
      </c>
      <c r="B150" s="799" t="s">
        <v>1684</v>
      </c>
      <c r="C150" s="746" t="s">
        <v>259</v>
      </c>
      <c r="D150" s="953"/>
      <c r="E150" s="993"/>
      <c r="F150" s="953"/>
      <c r="G150" s="953"/>
      <c r="H150" s="953"/>
      <c r="I150" s="953"/>
      <c r="J150" s="931">
        <v>0</v>
      </c>
    </row>
    <row r="151" spans="1:10" s="688" customFormat="1" ht="29.25" hidden="1" customHeight="1" thickBot="1">
      <c r="A151" s="968" t="s">
        <v>262</v>
      </c>
      <c r="B151" s="806" t="s">
        <v>648</v>
      </c>
      <c r="C151" s="807" t="s">
        <v>358</v>
      </c>
      <c r="D151" s="1139">
        <f>D152</f>
        <v>0</v>
      </c>
      <c r="E151" s="1529"/>
      <c r="F151" s="1139">
        <f>F152</f>
        <v>0</v>
      </c>
      <c r="G151" s="1139">
        <f>G152</f>
        <v>0</v>
      </c>
      <c r="H151" s="1139">
        <f>H152</f>
        <v>0</v>
      </c>
      <c r="I151" s="1139">
        <f>I152</f>
        <v>0</v>
      </c>
      <c r="J151" s="931">
        <f>F152</f>
        <v>0</v>
      </c>
    </row>
    <row r="152" spans="1:10" s="688" customFormat="1" hidden="1">
      <c r="A152" s="966" t="s">
        <v>650</v>
      </c>
      <c r="B152" s="815" t="s">
        <v>651</v>
      </c>
      <c r="C152" s="734" t="s">
        <v>358</v>
      </c>
      <c r="D152" s="967">
        <f>SUM(D153:D155)</f>
        <v>0</v>
      </c>
      <c r="E152" s="994"/>
      <c r="F152" s="967">
        <f>SUM(F153:F155)</f>
        <v>0</v>
      </c>
      <c r="G152" s="967">
        <f>SUM(G153:G155)</f>
        <v>0</v>
      </c>
      <c r="H152" s="967">
        <f>+SUM(H153:H155)</f>
        <v>0</v>
      </c>
      <c r="I152" s="967">
        <f>SUM(I153:I155)</f>
        <v>0</v>
      </c>
      <c r="J152" s="931">
        <f>F152</f>
        <v>0</v>
      </c>
    </row>
    <row r="153" spans="1:10" s="688" customFormat="1" hidden="1">
      <c r="A153" s="964" t="s">
        <v>652</v>
      </c>
      <c r="B153" s="797" t="s">
        <v>1685</v>
      </c>
      <c r="C153" s="971" t="s">
        <v>987</v>
      </c>
      <c r="D153" s="865"/>
      <c r="E153" s="853"/>
      <c r="F153" s="865"/>
      <c r="G153" s="865"/>
      <c r="H153" s="865"/>
      <c r="I153" s="865"/>
      <c r="J153" s="931">
        <f>F153</f>
        <v>0</v>
      </c>
    </row>
    <row r="154" spans="1:10" s="688" customFormat="1" hidden="1">
      <c r="A154" s="964" t="s">
        <v>988</v>
      </c>
      <c r="B154" s="797" t="s">
        <v>1686</v>
      </c>
      <c r="C154" s="971" t="s">
        <v>965</v>
      </c>
      <c r="D154" s="865"/>
      <c r="E154" s="853"/>
      <c r="F154" s="865"/>
      <c r="G154" s="865"/>
      <c r="H154" s="865"/>
      <c r="I154" s="865"/>
      <c r="J154" s="931">
        <f>F154</f>
        <v>0</v>
      </c>
    </row>
    <row r="155" spans="1:10" s="688" customFormat="1" ht="26.25" hidden="1" thickBot="1">
      <c r="A155" s="964" t="s">
        <v>966</v>
      </c>
      <c r="B155" s="797" t="s">
        <v>1687</v>
      </c>
      <c r="C155" s="971" t="s">
        <v>968</v>
      </c>
      <c r="D155" s="1128">
        <v>0</v>
      </c>
      <c r="E155" s="1401"/>
      <c r="F155" s="1128">
        <v>0</v>
      </c>
      <c r="G155" s="1129">
        <v>0</v>
      </c>
      <c r="H155" s="1130">
        <v>0</v>
      </c>
      <c r="I155" s="1130">
        <v>0</v>
      </c>
      <c r="J155" s="1131">
        <f>F155</f>
        <v>0</v>
      </c>
    </row>
    <row r="156" spans="1:10" s="688" customFormat="1" ht="0.75" hidden="1" customHeight="1">
      <c r="A156" s="973" t="s">
        <v>969</v>
      </c>
      <c r="B156" s="797" t="s">
        <v>1688</v>
      </c>
      <c r="C156" s="971" t="s">
        <v>1099</v>
      </c>
      <c r="D156" s="865"/>
      <c r="E156" s="853"/>
      <c r="F156" s="865"/>
      <c r="G156" s="865"/>
      <c r="H156" s="865"/>
      <c r="I156" s="865"/>
      <c r="J156" s="931">
        <v>0</v>
      </c>
    </row>
    <row r="157" spans="1:10" s="688" customFormat="1" ht="43.5" hidden="1" customHeight="1">
      <c r="A157" s="973" t="s">
        <v>138</v>
      </c>
      <c r="B157" s="798" t="s">
        <v>139</v>
      </c>
      <c r="C157" s="971" t="s">
        <v>140</v>
      </c>
      <c r="D157" s="865"/>
      <c r="E157" s="853"/>
      <c r="F157" s="865"/>
      <c r="G157" s="865"/>
      <c r="H157" s="865"/>
      <c r="I157" s="865"/>
      <c r="J157" s="931">
        <v>0</v>
      </c>
    </row>
    <row r="158" spans="1:10" s="688" customFormat="1" ht="43.5" hidden="1" customHeight="1">
      <c r="A158" s="973" t="s">
        <v>141</v>
      </c>
      <c r="B158" s="797" t="s">
        <v>1689</v>
      </c>
      <c r="C158" s="971" t="s">
        <v>897</v>
      </c>
      <c r="D158" s="865"/>
      <c r="E158" s="853"/>
      <c r="F158" s="865"/>
      <c r="G158" s="865"/>
      <c r="H158" s="865"/>
      <c r="I158" s="865"/>
      <c r="J158" s="931">
        <v>0</v>
      </c>
    </row>
    <row r="159" spans="1:10" s="688" customFormat="1" ht="43.5" hidden="1" customHeight="1">
      <c r="A159" s="973" t="s">
        <v>898</v>
      </c>
      <c r="B159" s="797" t="s">
        <v>1690</v>
      </c>
      <c r="C159" s="971" t="s">
        <v>900</v>
      </c>
      <c r="D159" s="865"/>
      <c r="E159" s="853"/>
      <c r="F159" s="865"/>
      <c r="G159" s="865"/>
      <c r="H159" s="865"/>
      <c r="I159" s="865"/>
      <c r="J159" s="931">
        <v>0</v>
      </c>
    </row>
    <row r="160" spans="1:10" s="688" customFormat="1" ht="43.5" hidden="1" customHeight="1">
      <c r="A160" s="974" t="s">
        <v>800</v>
      </c>
      <c r="B160" s="975" t="s">
        <v>1691</v>
      </c>
      <c r="C160" s="976" t="s">
        <v>657</v>
      </c>
      <c r="D160" s="865"/>
      <c r="E160" s="853"/>
      <c r="F160" s="865"/>
      <c r="G160" s="865"/>
      <c r="H160" s="865"/>
      <c r="I160" s="865"/>
      <c r="J160" s="931">
        <v>0</v>
      </c>
    </row>
    <row r="161" spans="1:10" s="688" customFormat="1" ht="43.5" hidden="1" customHeight="1">
      <c r="A161" s="940" t="s">
        <v>801</v>
      </c>
      <c r="B161" s="977" t="s">
        <v>1063</v>
      </c>
      <c r="C161" s="944" t="s">
        <v>1064</v>
      </c>
      <c r="D161" s="865"/>
      <c r="E161" s="853"/>
      <c r="F161" s="865"/>
      <c r="G161" s="865"/>
      <c r="H161" s="865"/>
      <c r="I161" s="865"/>
      <c r="J161" s="931">
        <v>0</v>
      </c>
    </row>
    <row r="162" spans="1:10" s="688" customFormat="1" ht="43.5" hidden="1" customHeight="1">
      <c r="A162" s="940" t="s">
        <v>1065</v>
      </c>
      <c r="B162" s="977" t="s">
        <v>1066</v>
      </c>
      <c r="C162" s="944" t="s">
        <v>1067</v>
      </c>
      <c r="D162" s="865"/>
      <c r="E162" s="853"/>
      <c r="F162" s="865"/>
      <c r="G162" s="865"/>
      <c r="H162" s="865"/>
      <c r="I162" s="865"/>
      <c r="J162" s="931">
        <v>0</v>
      </c>
    </row>
    <row r="163" spans="1:10" s="688" customFormat="1" ht="43.5" hidden="1" customHeight="1">
      <c r="A163" s="978" t="s">
        <v>658</v>
      </c>
      <c r="B163" s="979" t="s">
        <v>659</v>
      </c>
      <c r="C163" s="980" t="s">
        <v>358</v>
      </c>
      <c r="D163" s="865">
        <v>0</v>
      </c>
      <c r="E163" s="866"/>
      <c r="F163" s="865">
        <v>0</v>
      </c>
      <c r="G163" s="865">
        <v>0</v>
      </c>
      <c r="H163" s="865">
        <v>0</v>
      </c>
      <c r="I163" s="865">
        <v>0</v>
      </c>
      <c r="J163" s="931">
        <v>0</v>
      </c>
    </row>
    <row r="164" spans="1:10" ht="43.5" hidden="1" customHeight="1">
      <c r="A164" s="973" t="s">
        <v>660</v>
      </c>
      <c r="B164" s="798" t="s">
        <v>661</v>
      </c>
      <c r="C164" s="971" t="s">
        <v>662</v>
      </c>
      <c r="D164" s="865"/>
      <c r="E164" s="853"/>
      <c r="F164" s="865"/>
      <c r="G164" s="865"/>
      <c r="H164" s="865"/>
      <c r="I164" s="865"/>
      <c r="J164" s="931">
        <v>0</v>
      </c>
    </row>
    <row r="165" spans="1:10" ht="43.5" hidden="1" customHeight="1">
      <c r="A165" s="973" t="s">
        <v>663</v>
      </c>
      <c r="B165" s="798" t="s">
        <v>664</v>
      </c>
      <c r="C165" s="971" t="s">
        <v>665</v>
      </c>
      <c r="D165" s="865"/>
      <c r="E165" s="853"/>
      <c r="F165" s="865"/>
      <c r="G165" s="865"/>
      <c r="H165" s="865"/>
      <c r="I165" s="865"/>
      <c r="J165" s="931">
        <v>0</v>
      </c>
    </row>
    <row r="166" spans="1:10" ht="43.5" hidden="1" customHeight="1">
      <c r="A166" s="973" t="s">
        <v>666</v>
      </c>
      <c r="B166" s="797" t="s">
        <v>1692</v>
      </c>
      <c r="C166" s="971" t="s">
        <v>314</v>
      </c>
      <c r="D166" s="865"/>
      <c r="E166" s="853"/>
      <c r="F166" s="865"/>
      <c r="G166" s="865"/>
      <c r="H166" s="865"/>
      <c r="I166" s="865"/>
      <c r="J166" s="931">
        <v>0</v>
      </c>
    </row>
    <row r="167" spans="1:10" ht="43.5" hidden="1" customHeight="1">
      <c r="A167" s="973" t="s">
        <v>315</v>
      </c>
      <c r="B167" s="797" t="s">
        <v>1693</v>
      </c>
      <c r="C167" s="971" t="s">
        <v>317</v>
      </c>
      <c r="D167" s="865"/>
      <c r="E167" s="853"/>
      <c r="F167" s="865"/>
      <c r="G167" s="865"/>
      <c r="H167" s="865"/>
      <c r="I167" s="865"/>
      <c r="J167" s="931">
        <v>0</v>
      </c>
    </row>
    <row r="168" spans="1:10" ht="43.5" hidden="1" customHeight="1">
      <c r="A168" s="973" t="s">
        <v>318</v>
      </c>
      <c r="B168" s="795" t="s">
        <v>319</v>
      </c>
      <c r="C168" s="783" t="s">
        <v>358</v>
      </c>
      <c r="D168" s="865">
        <v>0</v>
      </c>
      <c r="E168" s="866"/>
      <c r="F168" s="865">
        <v>0</v>
      </c>
      <c r="G168" s="865">
        <v>0</v>
      </c>
      <c r="H168" s="865">
        <v>0</v>
      </c>
      <c r="I168" s="865">
        <v>0</v>
      </c>
      <c r="J168" s="931">
        <v>0</v>
      </c>
    </row>
    <row r="169" spans="1:10" ht="43.5" hidden="1" customHeight="1">
      <c r="A169" s="973" t="s">
        <v>320</v>
      </c>
      <c r="B169" s="798" t="s">
        <v>1105</v>
      </c>
      <c r="C169" s="971" t="s">
        <v>321</v>
      </c>
      <c r="D169" s="865"/>
      <c r="E169" s="853"/>
      <c r="F169" s="865"/>
      <c r="G169" s="865"/>
      <c r="H169" s="865"/>
      <c r="I169" s="865"/>
      <c r="J169" s="931">
        <v>0</v>
      </c>
    </row>
    <row r="170" spans="1:10" ht="43.5" hidden="1" customHeight="1">
      <c r="A170" s="981" t="s">
        <v>322</v>
      </c>
      <c r="B170" s="822" t="s">
        <v>1068</v>
      </c>
      <c r="C170" s="783" t="s">
        <v>358</v>
      </c>
      <c r="D170" s="865">
        <v>0</v>
      </c>
      <c r="E170" s="866"/>
      <c r="F170" s="865">
        <v>0</v>
      </c>
      <c r="G170" s="865">
        <v>0</v>
      </c>
      <c r="H170" s="865">
        <v>0</v>
      </c>
      <c r="I170" s="865">
        <v>0</v>
      </c>
      <c r="J170" s="931">
        <v>0</v>
      </c>
    </row>
    <row r="171" spans="1:10" ht="43.5" hidden="1" customHeight="1">
      <c r="A171" s="973" t="s">
        <v>324</v>
      </c>
      <c r="B171" s="798" t="s">
        <v>1106</v>
      </c>
      <c r="C171" s="971" t="s">
        <v>325</v>
      </c>
      <c r="D171" s="865"/>
      <c r="E171" s="866"/>
      <c r="F171" s="865"/>
      <c r="G171" s="865"/>
      <c r="H171" s="865"/>
      <c r="I171" s="865"/>
      <c r="J171" s="931">
        <v>0</v>
      </c>
    </row>
    <row r="172" spans="1:10" ht="43.5" hidden="1" customHeight="1">
      <c r="A172" s="973" t="s">
        <v>326</v>
      </c>
      <c r="B172" s="798" t="s">
        <v>1107</v>
      </c>
      <c r="C172" s="971" t="s">
        <v>327</v>
      </c>
      <c r="D172" s="865"/>
      <c r="E172" s="866"/>
      <c r="F172" s="865"/>
      <c r="G172" s="865"/>
      <c r="H172" s="865"/>
      <c r="I172" s="865"/>
      <c r="J172" s="865"/>
    </row>
    <row r="173" spans="1:10" ht="43.5" hidden="1" customHeight="1">
      <c r="A173" s="973" t="s">
        <v>328</v>
      </c>
      <c r="B173" s="797" t="s">
        <v>1694</v>
      </c>
      <c r="C173" s="971" t="s">
        <v>330</v>
      </c>
      <c r="D173" s="865"/>
      <c r="E173" s="866"/>
      <c r="F173" s="865"/>
      <c r="G173" s="865"/>
      <c r="H173" s="865"/>
      <c r="I173" s="865"/>
      <c r="J173" s="865"/>
    </row>
    <row r="174" spans="1:10" ht="43.5" hidden="1" customHeight="1">
      <c r="A174" s="982">
        <v>1244000</v>
      </c>
      <c r="B174" s="983" t="s">
        <v>1706</v>
      </c>
      <c r="C174" s="976" t="s">
        <v>1134</v>
      </c>
      <c r="D174" s="883"/>
      <c r="E174" s="1382"/>
      <c r="F174" s="883"/>
      <c r="G174" s="883"/>
      <c r="H174" s="883"/>
      <c r="I174" s="883"/>
      <c r="J174" s="883"/>
    </row>
    <row r="175" spans="1:10" ht="21.75" customHeight="1" thickBot="1">
      <c r="A175" s="984">
        <v>1000000</v>
      </c>
      <c r="B175" s="985" t="s">
        <v>1070</v>
      </c>
      <c r="C175" s="986" t="s">
        <v>358</v>
      </c>
      <c r="D175" s="969">
        <f>D32+D151</f>
        <v>0</v>
      </c>
      <c r="E175" s="1127">
        <f>E32</f>
        <v>0</v>
      </c>
      <c r="F175" s="969">
        <f>F32+F151</f>
        <v>0</v>
      </c>
      <c r="G175" s="969">
        <f>G32+G151</f>
        <v>0</v>
      </c>
      <c r="H175" s="969">
        <f>H32+H151</f>
        <v>0</v>
      </c>
      <c r="I175" s="969">
        <f>I32+I151</f>
        <v>0</v>
      </c>
      <c r="J175" s="969">
        <f>J32+J151</f>
        <v>0</v>
      </c>
    </row>
    <row r="176" spans="1:10" ht="18" customHeight="1">
      <c r="A176" s="2617"/>
      <c r="B176" s="2617"/>
      <c r="C176" s="2617"/>
      <c r="D176" s="2617"/>
      <c r="E176" s="2617"/>
      <c r="F176" s="2617"/>
      <c r="G176" s="2617"/>
      <c r="H176" s="2617"/>
      <c r="I176" s="2617"/>
      <c r="J176" s="2617"/>
    </row>
    <row r="177" spans="1:10" ht="18.75" customHeight="1">
      <c r="A177" s="2594" t="s">
        <v>1804</v>
      </c>
      <c r="B177" s="2594"/>
      <c r="C177" s="2594"/>
      <c r="D177" s="2594"/>
      <c r="E177" s="2594"/>
      <c r="F177" s="2594"/>
      <c r="G177" s="2594"/>
      <c r="H177" s="2594"/>
      <c r="I177" s="2594"/>
      <c r="J177" s="2594"/>
    </row>
    <row r="178" spans="1:10">
      <c r="A178" s="2594" t="s">
        <v>1114</v>
      </c>
      <c r="B178" s="2594"/>
      <c r="C178" s="2594"/>
      <c r="D178" s="2594"/>
      <c r="E178" s="2594"/>
      <c r="F178" s="2594"/>
      <c r="G178" s="2594"/>
      <c r="H178" s="2594"/>
      <c r="I178" s="2594"/>
      <c r="J178" s="2594"/>
    </row>
    <row r="179" spans="1:10" ht="14.25">
      <c r="A179" s="2594" t="s">
        <v>1718</v>
      </c>
      <c r="B179" s="2594"/>
      <c r="C179" s="2594"/>
      <c r="D179" s="2594"/>
      <c r="E179" s="2594"/>
      <c r="F179" s="2594"/>
      <c r="G179" s="2594"/>
      <c r="H179" s="2594"/>
      <c r="I179" s="2594"/>
      <c r="J179" s="2594"/>
    </row>
    <row r="180" spans="1:10">
      <c r="A180" s="2623" t="s">
        <v>1204</v>
      </c>
      <c r="B180" s="2623"/>
      <c r="C180" s="2623"/>
      <c r="D180" s="2623"/>
      <c r="E180" s="2623"/>
      <c r="F180" s="2623"/>
      <c r="G180" s="2623"/>
      <c r="H180" s="2623"/>
      <c r="I180" s="2623"/>
      <c r="J180" s="2623"/>
    </row>
    <row r="181" spans="1:10" ht="14.25">
      <c r="A181" s="2624" t="s">
        <v>1698</v>
      </c>
      <c r="B181" s="2624"/>
      <c r="C181" s="2624"/>
      <c r="D181" s="2624"/>
      <c r="E181" s="2624"/>
      <c r="F181" s="2624"/>
      <c r="G181" s="2624"/>
      <c r="H181" s="2624"/>
      <c r="I181" s="2624"/>
      <c r="J181" s="2624"/>
    </row>
    <row r="182" spans="1:10">
      <c r="A182" s="2594" t="s">
        <v>993</v>
      </c>
      <c r="B182" s="2594"/>
      <c r="C182" s="2594"/>
      <c r="D182" s="2594"/>
      <c r="E182" s="2594"/>
      <c r="F182" s="2594"/>
      <c r="G182" s="2594"/>
      <c r="H182" s="2594"/>
      <c r="I182" s="2594"/>
      <c r="J182" s="2594"/>
    </row>
    <row r="183" spans="1:10">
      <c r="A183" s="2594" t="s">
        <v>1208</v>
      </c>
      <c r="B183" s="2594"/>
      <c r="C183" s="2594"/>
      <c r="D183" s="2594"/>
      <c r="E183" s="2594"/>
      <c r="F183" s="2594"/>
      <c r="G183" s="2594"/>
      <c r="H183" s="2594"/>
      <c r="I183" s="2594"/>
      <c r="J183" s="2594"/>
    </row>
    <row r="184" spans="1:10" ht="14.25">
      <c r="A184" s="2698" t="s">
        <v>1719</v>
      </c>
      <c r="B184" s="2698"/>
      <c r="C184" s="2698"/>
      <c r="D184" s="2698"/>
      <c r="E184" s="2698"/>
      <c r="F184" s="2698"/>
      <c r="G184" s="2698"/>
      <c r="H184" s="2698"/>
      <c r="I184" s="2698"/>
      <c r="J184" s="2698"/>
    </row>
    <row r="185" spans="1:10">
      <c r="A185" s="2600"/>
      <c r="B185" s="2600"/>
      <c r="C185" s="2600"/>
      <c r="D185" s="2600"/>
      <c r="E185" s="2600"/>
      <c r="F185" s="2600"/>
      <c r="G185" s="2600"/>
      <c r="H185" s="2600"/>
      <c r="I185" s="2600"/>
      <c r="J185" s="2600"/>
    </row>
    <row r="186" spans="1:10">
      <c r="A186" s="2626"/>
      <c r="B186" s="2626"/>
      <c r="C186" s="2626"/>
      <c r="D186" s="2626"/>
      <c r="E186" s="2626"/>
      <c r="F186" s="2626"/>
      <c r="G186" s="2626"/>
      <c r="H186" s="2626"/>
      <c r="I186" s="2626"/>
      <c r="J186" s="2626"/>
    </row>
    <row r="187" spans="1:10">
      <c r="A187" s="2626"/>
      <c r="B187" s="2626"/>
      <c r="C187" s="2626"/>
      <c r="D187" s="2626"/>
      <c r="E187" s="2626"/>
      <c r="F187" s="2626"/>
      <c r="G187" s="2626"/>
      <c r="H187" s="2626"/>
      <c r="I187" s="2626"/>
      <c r="J187" s="2626"/>
    </row>
    <row r="188" spans="1:10">
      <c r="A188" s="2626"/>
      <c r="B188" s="2626"/>
      <c r="C188" s="2626"/>
      <c r="D188" s="2626"/>
      <c r="E188" s="2626"/>
      <c r="F188" s="2626"/>
      <c r="G188" s="2626"/>
      <c r="H188" s="2626"/>
      <c r="I188" s="2626"/>
      <c r="J188" s="2626"/>
    </row>
    <row r="189" spans="1:10">
      <c r="A189" s="2626"/>
      <c r="B189" s="2626"/>
      <c r="C189" s="2626"/>
      <c r="D189" s="2626"/>
      <c r="E189" s="2626"/>
      <c r="F189" s="2626"/>
      <c r="G189" s="2626"/>
      <c r="H189" s="2626"/>
      <c r="I189" s="2626"/>
      <c r="J189" s="2626"/>
    </row>
    <row r="190" spans="1:10">
      <c r="A190" s="987"/>
      <c r="B190" s="987"/>
      <c r="C190" s="987"/>
      <c r="D190" s="987"/>
      <c r="E190" s="1528"/>
      <c r="F190" s="987"/>
      <c r="G190" s="987"/>
      <c r="H190" s="987"/>
      <c r="I190" s="987"/>
      <c r="J190" s="988"/>
    </row>
    <row r="191" spans="1:10">
      <c r="A191" s="2626"/>
      <c r="B191" s="2626"/>
      <c r="C191" s="2626"/>
      <c r="D191" s="2626"/>
      <c r="E191" s="2626"/>
      <c r="F191" s="2626"/>
      <c r="G191" s="2626"/>
      <c r="H191" s="2626"/>
      <c r="I191" s="2626"/>
      <c r="J191" s="2626"/>
    </row>
    <row r="192" spans="1:10">
      <c r="A192" s="2626"/>
      <c r="B192" s="2626"/>
      <c r="C192" s="2626"/>
      <c r="D192" s="2626"/>
      <c r="E192" s="2626"/>
      <c r="F192" s="2626"/>
      <c r="G192" s="2626"/>
      <c r="H192" s="2626"/>
      <c r="I192" s="2626"/>
      <c r="J192" s="2626"/>
    </row>
    <row r="193" spans="1:10">
      <c r="A193" s="2626"/>
      <c r="B193" s="2626"/>
      <c r="C193" s="2626"/>
      <c r="D193" s="2626"/>
      <c r="E193" s="2626"/>
      <c r="F193" s="2626"/>
      <c r="G193" s="2626"/>
      <c r="H193" s="2626"/>
      <c r="I193" s="2626"/>
      <c r="J193" s="2626"/>
    </row>
    <row r="194" spans="1:10">
      <c r="A194" s="2626"/>
      <c r="B194" s="2626"/>
      <c r="C194" s="2626"/>
      <c r="D194" s="2626"/>
      <c r="E194" s="2626"/>
      <c r="F194" s="2626"/>
      <c r="G194" s="2626"/>
      <c r="H194" s="2626"/>
      <c r="I194" s="2626"/>
      <c r="J194" s="2626"/>
    </row>
    <row r="195" spans="1:10">
      <c r="A195" s="987"/>
      <c r="B195" s="987"/>
      <c r="C195" s="987"/>
      <c r="D195" s="987"/>
      <c r="E195" s="1528"/>
      <c r="F195" s="987"/>
      <c r="G195" s="987"/>
      <c r="H195" s="987"/>
      <c r="I195" s="987"/>
      <c r="J195" s="987"/>
    </row>
    <row r="196" spans="1:10">
      <c r="A196" s="2626"/>
      <c r="B196" s="2626"/>
      <c r="C196" s="2626"/>
      <c r="D196" s="2626"/>
      <c r="E196" s="2626"/>
      <c r="F196" s="2626"/>
      <c r="G196" s="2626"/>
      <c r="H196" s="2626"/>
      <c r="I196" s="2626"/>
      <c r="J196" s="2626"/>
    </row>
    <row r="197" spans="1:10">
      <c r="A197" s="987"/>
      <c r="B197" s="987"/>
      <c r="C197" s="987"/>
      <c r="D197" s="987"/>
      <c r="E197" s="1528"/>
      <c r="F197" s="989"/>
      <c r="G197" s="989"/>
      <c r="H197" s="989"/>
      <c r="I197" s="989"/>
      <c r="J197" s="989"/>
    </row>
    <row r="198" spans="1:10">
      <c r="A198" s="2626"/>
      <c r="B198" s="2626"/>
      <c r="C198" s="2626"/>
      <c r="D198" s="2626"/>
      <c r="E198" s="2626"/>
      <c r="F198" s="2626"/>
      <c r="G198" s="2626"/>
      <c r="H198" s="2626"/>
      <c r="I198" s="2626"/>
      <c r="J198" s="2626"/>
    </row>
    <row r="199" spans="1:10">
      <c r="A199" s="987"/>
      <c r="B199" s="987"/>
      <c r="C199" s="987"/>
      <c r="D199" s="987"/>
      <c r="E199" s="1528"/>
      <c r="F199" s="987"/>
      <c r="G199" s="987"/>
      <c r="H199" s="987"/>
      <c r="I199" s="987"/>
      <c r="J199" s="987"/>
    </row>
    <row r="200" spans="1:10">
      <c r="A200" s="2626"/>
      <c r="B200" s="2626"/>
      <c r="C200" s="2626"/>
      <c r="D200" s="2626"/>
      <c r="E200" s="2626"/>
      <c r="F200" s="2626"/>
      <c r="G200" s="2626"/>
      <c r="H200" s="2626"/>
      <c r="I200" s="2626"/>
      <c r="J200" s="2626"/>
    </row>
    <row r="201" spans="1:10">
      <c r="A201" s="987"/>
      <c r="B201" s="987"/>
      <c r="C201" s="987"/>
      <c r="D201" s="987"/>
      <c r="E201" s="1528"/>
      <c r="F201" s="987"/>
      <c r="G201" s="987"/>
      <c r="H201" s="987"/>
      <c r="I201" s="987"/>
      <c r="J201" s="987"/>
    </row>
    <row r="202" spans="1:10">
      <c r="A202" s="2626" t="s">
        <v>53</v>
      </c>
      <c r="B202" s="2626"/>
      <c r="C202" s="2626"/>
      <c r="D202" s="2626"/>
      <c r="E202" s="2626"/>
      <c r="F202" s="2626"/>
      <c r="G202" s="2626"/>
      <c r="H202" s="2626"/>
      <c r="I202" s="2626"/>
      <c r="J202" s="2626"/>
    </row>
    <row r="203" spans="1:10">
      <c r="A203" s="2628" t="s">
        <v>1709</v>
      </c>
      <c r="B203" s="2628"/>
      <c r="C203" s="2628"/>
      <c r="D203" s="2628"/>
      <c r="E203" s="2628"/>
      <c r="F203" s="2628"/>
      <c r="G203" s="2628"/>
      <c r="H203" s="2628"/>
      <c r="I203" s="2628"/>
      <c r="J203" s="2628"/>
    </row>
    <row r="204" spans="1:10">
      <c r="A204" s="2628" t="s">
        <v>1710</v>
      </c>
      <c r="B204" s="2628"/>
      <c r="C204" s="2628"/>
      <c r="D204" s="2628"/>
      <c r="E204" s="2628"/>
      <c r="F204" s="2628"/>
      <c r="G204" s="2628"/>
      <c r="H204" s="2628"/>
      <c r="I204" s="2628"/>
      <c r="J204" s="2628"/>
    </row>
    <row r="205" spans="1:10">
      <c r="A205" s="2628" t="s">
        <v>1711</v>
      </c>
      <c r="B205" s="2628"/>
      <c r="C205" s="2628"/>
      <c r="D205" s="2628"/>
      <c r="E205" s="2628"/>
      <c r="F205" s="2628"/>
      <c r="G205" s="2628"/>
      <c r="H205" s="2628"/>
      <c r="I205" s="2628"/>
      <c r="J205" s="2628"/>
    </row>
    <row r="206" spans="1:10">
      <c r="A206" s="987" t="s">
        <v>932</v>
      </c>
      <c r="B206" s="990"/>
      <c r="C206" s="990"/>
      <c r="D206" s="990"/>
      <c r="E206" s="1466"/>
      <c r="F206" s="990"/>
      <c r="G206" s="990"/>
      <c r="H206" s="990"/>
      <c r="I206" s="990"/>
      <c r="J206" s="990"/>
    </row>
    <row r="207" spans="1:10">
      <c r="A207" s="2628" t="s">
        <v>1712</v>
      </c>
      <c r="B207" s="2628"/>
      <c r="C207" s="2628"/>
      <c r="D207" s="2628"/>
      <c r="E207" s="2628"/>
      <c r="F207" s="2628"/>
      <c r="G207" s="2628"/>
      <c r="H207" s="2628"/>
      <c r="I207" s="2628"/>
      <c r="J207" s="2628"/>
    </row>
    <row r="208" spans="1:10">
      <c r="A208" s="2594" t="s">
        <v>675</v>
      </c>
      <c r="B208" s="2594"/>
      <c r="C208" s="2594"/>
      <c r="D208" s="2594"/>
      <c r="E208" s="2594"/>
      <c r="F208" s="2594"/>
      <c r="G208" s="2594"/>
      <c r="H208" s="2594"/>
      <c r="I208" s="2594"/>
      <c r="J208" s="2594"/>
    </row>
    <row r="209" spans="1:10">
      <c r="A209" s="2625" t="s">
        <v>1114</v>
      </c>
      <c r="B209" s="2625"/>
      <c r="C209" s="2625"/>
      <c r="D209" s="2625"/>
      <c r="E209" s="2625"/>
      <c r="F209" s="2625"/>
      <c r="G209" s="2625"/>
      <c r="H209" s="2625"/>
      <c r="I209" s="2625"/>
      <c r="J209" s="2625"/>
    </row>
    <row r="210" spans="1:10" ht="14.25">
      <c r="A210" s="2625" t="s">
        <v>1713</v>
      </c>
      <c r="B210" s="2625"/>
      <c r="C210" s="2625"/>
      <c r="D210" s="2625"/>
      <c r="E210" s="2625"/>
      <c r="F210" s="2625"/>
      <c r="G210" s="2625"/>
      <c r="H210" s="2625"/>
      <c r="I210" s="2625"/>
      <c r="J210" s="2625"/>
    </row>
    <row r="211" spans="1:10">
      <c r="A211" s="2623" t="s">
        <v>992</v>
      </c>
      <c r="B211" s="2623"/>
      <c r="C211" s="2623"/>
      <c r="D211" s="2623"/>
      <c r="E211" s="2623"/>
      <c r="F211" s="2623"/>
      <c r="G211" s="2623"/>
      <c r="H211" s="2623"/>
      <c r="I211" s="2623"/>
      <c r="J211" s="2623"/>
    </row>
    <row r="212" spans="1:10" ht="14.25">
      <c r="A212" s="2631" t="s">
        <v>1714</v>
      </c>
      <c r="B212" s="2631"/>
      <c r="C212" s="2631"/>
      <c r="D212" s="2631"/>
      <c r="E212" s="2631"/>
      <c r="F212" s="2631"/>
      <c r="G212" s="2631"/>
      <c r="H212" s="2631"/>
      <c r="I212" s="2631"/>
      <c r="J212" s="2631"/>
    </row>
    <row r="213" spans="1:10">
      <c r="A213" s="2625" t="s">
        <v>993</v>
      </c>
      <c r="B213" s="2625"/>
      <c r="C213" s="2625"/>
      <c r="D213" s="2625"/>
      <c r="E213" s="2625"/>
      <c r="F213" s="2625"/>
      <c r="G213" s="2625"/>
      <c r="H213" s="2625"/>
      <c r="I213" s="2625"/>
      <c r="J213" s="2625"/>
    </row>
    <row r="214" spans="1:10">
      <c r="A214" s="2625" t="s">
        <v>994</v>
      </c>
      <c r="B214" s="2625"/>
      <c r="C214" s="2625"/>
      <c r="D214" s="2625"/>
      <c r="E214" s="2625"/>
      <c r="F214" s="2625"/>
      <c r="G214" s="2625"/>
      <c r="H214" s="2625"/>
      <c r="I214" s="2625"/>
      <c r="J214" s="2625"/>
    </row>
    <row r="215" spans="1:10" ht="14.25">
      <c r="A215" s="2630" t="s">
        <v>1708</v>
      </c>
      <c r="B215" s="2630"/>
      <c r="C215" s="2630"/>
      <c r="D215" s="2630"/>
      <c r="E215" s="2630"/>
      <c r="F215" s="2630"/>
      <c r="G215" s="2630"/>
      <c r="H215" s="2630"/>
      <c r="I215" s="2630"/>
      <c r="J215" s="2630"/>
    </row>
    <row r="216" spans="1:10">
      <c r="A216" s="2600"/>
      <c r="B216" s="2600"/>
      <c r="C216" s="2600"/>
      <c r="D216" s="2600"/>
      <c r="E216" s="2600"/>
      <c r="F216" s="2600"/>
      <c r="G216" s="2600"/>
      <c r="H216" s="2600"/>
      <c r="I216" s="2600"/>
      <c r="J216" s="2600"/>
    </row>
  </sheetData>
  <mergeCells count="42">
    <mergeCell ref="A215:J215"/>
    <mergeCell ref="A216:J216"/>
    <mergeCell ref="A211:J211"/>
    <mergeCell ref="A212:J212"/>
    <mergeCell ref="A213:J213"/>
    <mergeCell ref="A214:J214"/>
    <mergeCell ref="A207:J207"/>
    <mergeCell ref="A208:J208"/>
    <mergeCell ref="A209:J209"/>
    <mergeCell ref="A210:J210"/>
    <mergeCell ref="A202:J202"/>
    <mergeCell ref="A203:J203"/>
    <mergeCell ref="A204:J204"/>
    <mergeCell ref="A205:J205"/>
    <mergeCell ref="A194:J194"/>
    <mergeCell ref="A196:J196"/>
    <mergeCell ref="A198:J198"/>
    <mergeCell ref="A200:J200"/>
    <mergeCell ref="A189:J189"/>
    <mergeCell ref="A191:J191"/>
    <mergeCell ref="A192:J192"/>
    <mergeCell ref="A193:J193"/>
    <mergeCell ref="A185:J185"/>
    <mergeCell ref="A186:J186"/>
    <mergeCell ref="A187:J187"/>
    <mergeCell ref="A188:J188"/>
    <mergeCell ref="A176:J176"/>
    <mergeCell ref="A183:J183"/>
    <mergeCell ref="A184:J184"/>
    <mergeCell ref="A179:J179"/>
    <mergeCell ref="A180:J180"/>
    <mergeCell ref="A181:J181"/>
    <mergeCell ref="A182:J182"/>
    <mergeCell ref="A178:J178"/>
    <mergeCell ref="A9:E9"/>
    <mergeCell ref="B15:E15"/>
    <mergeCell ref="B16:F16"/>
    <mergeCell ref="F29:F30"/>
    <mergeCell ref="A177:J177"/>
    <mergeCell ref="A14:B14"/>
    <mergeCell ref="G29:J29"/>
    <mergeCell ref="B17:F18"/>
  </mergeCells>
  <phoneticPr fontId="5" type="noConversion"/>
  <pageMargins left="0" right="0" top="0" bottom="0" header="0" footer="0"/>
  <pageSetup paperSize="9" orientation="landscape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791DC-CBBF-4683-8298-E31AB634414E}">
  <sheetPr>
    <tabColor rgb="FFFFFF00"/>
  </sheetPr>
  <dimension ref="A1:O216"/>
  <sheetViews>
    <sheetView topLeftCell="A28" workbookViewId="0">
      <selection activeCell="A178" sqref="A178:XFD178"/>
    </sheetView>
  </sheetViews>
  <sheetFormatPr defaultRowHeight="12.75"/>
  <cols>
    <col min="1" max="1" width="8.28515625" style="1001" customWidth="1"/>
    <col min="2" max="2" width="46.28515625" style="1860" customWidth="1"/>
    <col min="3" max="3" width="8.7109375" style="1530" customWidth="1"/>
    <col min="4" max="4" width="11" style="857" customWidth="1"/>
    <col min="5" max="5" width="11.42578125" style="857" customWidth="1"/>
    <col min="6" max="6" width="11.28515625" style="857" customWidth="1"/>
    <col min="7" max="7" width="12.42578125" style="857" customWidth="1"/>
    <col min="8" max="8" width="11.7109375" style="857" customWidth="1"/>
    <col min="9" max="9" width="11.5703125" style="857" customWidth="1"/>
    <col min="10" max="10" width="11.28515625" style="857" customWidth="1"/>
    <col min="11" max="16384" width="9.140625" style="857"/>
  </cols>
  <sheetData>
    <row r="1" spans="1:10">
      <c r="I1" s="1861" t="s">
        <v>931</v>
      </c>
    </row>
    <row r="2" spans="1:10" ht="10.5" customHeight="1">
      <c r="F2" s="1457"/>
      <c r="G2" s="1457"/>
      <c r="H2" s="1457"/>
      <c r="I2" s="1457"/>
    </row>
    <row r="3" spans="1:10" ht="9.75" customHeight="1">
      <c r="H3" s="1862" t="s">
        <v>888</v>
      </c>
    </row>
    <row r="4" spans="1:10">
      <c r="G4" s="1457" t="s">
        <v>1025</v>
      </c>
    </row>
    <row r="5" spans="1:10">
      <c r="H5" s="1456" t="s">
        <v>174</v>
      </c>
    </row>
    <row r="6" spans="1:10" ht="14.25" customHeight="1">
      <c r="B6" s="1451" t="s">
        <v>35</v>
      </c>
      <c r="C6" s="1863"/>
      <c r="D6" s="1451"/>
      <c r="E6" s="1451"/>
      <c r="G6" s="1454" t="s">
        <v>1014</v>
      </c>
      <c r="H6" s="1859"/>
    </row>
    <row r="7" spans="1:10">
      <c r="B7" s="857"/>
      <c r="C7" s="1864"/>
    </row>
    <row r="8" spans="1:10" ht="12" customHeight="1">
      <c r="A8" s="1001" t="s">
        <v>2225</v>
      </c>
      <c r="F8" s="1531"/>
      <c r="G8" s="1531"/>
    </row>
    <row r="9" spans="1:10" s="1001" customFormat="1" ht="9.75" customHeight="1">
      <c r="A9" s="2629" t="s">
        <v>1118</v>
      </c>
      <c r="B9" s="2629"/>
      <c r="C9" s="2629"/>
      <c r="D9" s="2629"/>
      <c r="E9" s="2629"/>
    </row>
    <row r="10" spans="1:10">
      <c r="A10" s="1001" t="s">
        <v>473</v>
      </c>
      <c r="B10" s="1865"/>
      <c r="C10" s="1866"/>
      <c r="D10" s="1452"/>
      <c r="E10" s="1452"/>
    </row>
    <row r="11" spans="1:10" ht="14.25" customHeight="1">
      <c r="B11" s="1453"/>
      <c r="C11" s="1867"/>
      <c r="D11" s="1453"/>
      <c r="E11" s="1453"/>
      <c r="F11" s="1453"/>
      <c r="G11" s="1453"/>
      <c r="H11" s="1664"/>
    </row>
    <row r="12" spans="1:10" ht="11.25" customHeight="1">
      <c r="A12" s="1868" t="s">
        <v>474</v>
      </c>
      <c r="B12" s="1454" t="s">
        <v>1145</v>
      </c>
      <c r="C12" s="1864"/>
      <c r="D12" s="1454"/>
      <c r="E12" s="1454"/>
      <c r="F12" s="1454"/>
      <c r="G12" s="1859"/>
      <c r="H12" s="1869" t="s">
        <v>208</v>
      </c>
    </row>
    <row r="13" spans="1:10" ht="30" customHeight="1">
      <c r="A13" s="1455" t="s">
        <v>611</v>
      </c>
      <c r="B13" s="1455"/>
      <c r="C13" s="1867"/>
      <c r="D13" s="1455"/>
      <c r="E13" s="1455"/>
      <c r="F13" s="1455"/>
      <c r="G13" s="1857"/>
    </row>
    <row r="14" spans="1:10">
      <c r="A14" s="2603" t="s">
        <v>2266</v>
      </c>
      <c r="B14" s="2604"/>
      <c r="F14" s="1531"/>
      <c r="G14" s="1531"/>
    </row>
    <row r="15" spans="1:10" ht="21.75" customHeight="1">
      <c r="A15" s="1870"/>
      <c r="B15" s="2703" t="s">
        <v>612</v>
      </c>
      <c r="C15" s="2703"/>
      <c r="D15" s="2703"/>
      <c r="E15" s="2703"/>
      <c r="F15" s="1871"/>
      <c r="G15" s="1871"/>
      <c r="H15" s="1871"/>
      <c r="I15" s="1871"/>
      <c r="J15" s="1871"/>
    </row>
    <row r="16" spans="1:10" ht="18" customHeight="1">
      <c r="A16" s="857"/>
      <c r="B16" s="2704" t="s">
        <v>258</v>
      </c>
      <c r="C16" s="2704"/>
      <c r="D16" s="2704"/>
      <c r="E16" s="2704"/>
      <c r="F16" s="2704"/>
      <c r="G16" s="1872"/>
      <c r="H16" s="1872"/>
      <c r="I16" s="1872"/>
      <c r="J16" s="1872"/>
    </row>
    <row r="17" spans="1:10" s="1001" customFormat="1" ht="21.75" hidden="1" customHeight="1">
      <c r="A17" s="1455"/>
      <c r="B17" s="2609" t="s">
        <v>2223</v>
      </c>
      <c r="C17" s="2609"/>
      <c r="D17" s="2609"/>
      <c r="E17" s="2609"/>
      <c r="F17" s="2609"/>
      <c r="G17" s="1873"/>
      <c r="H17" s="1873"/>
      <c r="I17" s="1873"/>
      <c r="J17" s="1873"/>
    </row>
    <row r="18" spans="1:10" s="1001" customFormat="1" ht="21.75" customHeight="1">
      <c r="A18" s="1857"/>
      <c r="B18" s="2609"/>
      <c r="C18" s="2609"/>
      <c r="D18" s="2609"/>
      <c r="E18" s="2609"/>
      <c r="F18" s="2609"/>
      <c r="G18" s="1874"/>
      <c r="H18" s="1874"/>
      <c r="I18" s="1875"/>
      <c r="J18" s="1875"/>
    </row>
    <row r="19" spans="1:10" s="1878" customFormat="1" thickBot="1">
      <c r="A19" s="1684" t="s">
        <v>218</v>
      </c>
      <c r="B19" s="1876"/>
      <c r="C19" s="1877"/>
      <c r="D19" s="1456"/>
      <c r="E19" s="1456"/>
      <c r="G19" s="1879" t="s">
        <v>647</v>
      </c>
      <c r="H19" s="1880"/>
      <c r="I19" s="1880"/>
      <c r="J19" s="1880"/>
    </row>
    <row r="20" spans="1:10" s="1457" customFormat="1" ht="15.75" customHeight="1" thickBot="1">
      <c r="A20" s="1684" t="s">
        <v>89</v>
      </c>
      <c r="B20" s="1458"/>
      <c r="C20" s="1877"/>
      <c r="G20" s="1458" t="s">
        <v>333</v>
      </c>
      <c r="H20" s="1881">
        <v>9</v>
      </c>
      <c r="I20" s="1882">
        <v>5</v>
      </c>
      <c r="J20" s="1883">
        <v>1</v>
      </c>
    </row>
    <row r="21" spans="1:10" s="1458" customFormat="1" ht="15" customHeight="1" thickBot="1">
      <c r="A21" s="1684" t="s">
        <v>630</v>
      </c>
      <c r="C21" s="1877"/>
      <c r="G21" s="1458" t="s">
        <v>1175</v>
      </c>
    </row>
    <row r="22" spans="1:10" s="1458" customFormat="1" ht="9.75" customHeight="1" thickBot="1">
      <c r="A22" s="1684" t="s">
        <v>554</v>
      </c>
      <c r="C22" s="1884"/>
      <c r="D22" s="1885"/>
      <c r="G22" s="1458" t="s">
        <v>555</v>
      </c>
    </row>
    <row r="23" spans="1:10" s="1457" customFormat="1" ht="15.75" customHeight="1" thickBot="1">
      <c r="A23" s="1684" t="s">
        <v>729</v>
      </c>
      <c r="B23" s="1458"/>
      <c r="C23" s="1877"/>
      <c r="G23" s="1458" t="s">
        <v>944</v>
      </c>
      <c r="I23" s="1886"/>
    </row>
    <row r="24" spans="1:10" s="1457" customFormat="1" ht="12.75" customHeight="1">
      <c r="A24" s="1684" t="s">
        <v>217</v>
      </c>
      <c r="B24" s="1887"/>
      <c r="C24" s="1888"/>
      <c r="F24" s="1889"/>
      <c r="G24" s="1458" t="s">
        <v>946</v>
      </c>
    </row>
    <row r="25" spans="1:10" s="1457" customFormat="1" ht="15.75" customHeight="1" thickBot="1">
      <c r="A25" s="1890" t="s">
        <v>306</v>
      </c>
      <c r="B25" s="1879"/>
      <c r="C25" s="1888"/>
      <c r="D25" s="1459"/>
      <c r="E25" s="1459"/>
      <c r="G25" s="1458" t="s">
        <v>233</v>
      </c>
      <c r="I25" s="1889"/>
    </row>
    <row r="26" spans="1:10" s="1889" customFormat="1" ht="15.75" customHeight="1" thickBot="1">
      <c r="A26" s="1684" t="s">
        <v>116</v>
      </c>
      <c r="B26" s="1458"/>
      <c r="C26" s="1888"/>
      <c r="D26" s="1891"/>
      <c r="E26" s="1457"/>
      <c r="G26" s="1889" t="s">
        <v>1703</v>
      </c>
      <c r="H26" s="1892"/>
      <c r="I26" s="1893"/>
      <c r="J26" s="1894"/>
    </row>
    <row r="27" spans="1:10" s="1889" customFormat="1" ht="16.5" customHeight="1" thickBot="1">
      <c r="A27" s="1684" t="s">
        <v>638</v>
      </c>
      <c r="B27" s="1458"/>
      <c r="C27" s="1888"/>
      <c r="E27" s="1460" t="s">
        <v>740</v>
      </c>
      <c r="G27" s="1458" t="s">
        <v>419</v>
      </c>
      <c r="I27" s="1457"/>
      <c r="J27" s="1457"/>
    </row>
    <row r="28" spans="1:10" s="1889" customFormat="1" ht="16.5" customHeight="1" thickBot="1">
      <c r="A28" s="1683"/>
      <c r="B28" s="1457"/>
      <c r="C28" s="1895"/>
      <c r="E28" s="1461"/>
      <c r="F28" s="1457"/>
      <c r="G28" s="1457"/>
      <c r="H28" s="2702">
        <v>900272000499</v>
      </c>
      <c r="I28" s="2702"/>
      <c r="J28" s="2702"/>
    </row>
    <row r="29" spans="1:10" s="1001" customFormat="1" ht="35.25" customHeight="1" thickBot="1">
      <c r="A29" s="1896" t="s">
        <v>406</v>
      </c>
      <c r="B29" s="1897" t="s">
        <v>639</v>
      </c>
      <c r="C29" s="1436"/>
      <c r="D29" s="1897" t="s">
        <v>422</v>
      </c>
      <c r="E29" s="1462"/>
      <c r="F29" s="2705" t="s">
        <v>362</v>
      </c>
      <c r="G29" s="2707" t="s">
        <v>363</v>
      </c>
      <c r="H29" s="2708"/>
      <c r="I29" s="2708"/>
      <c r="J29" s="2709"/>
    </row>
    <row r="30" spans="1:10" s="1001" customFormat="1" ht="78" customHeight="1" thickBot="1">
      <c r="A30" s="1898"/>
      <c r="B30" s="1899" t="s">
        <v>349</v>
      </c>
      <c r="C30" s="1852" t="s">
        <v>671</v>
      </c>
      <c r="D30" s="1829" t="s">
        <v>796</v>
      </c>
      <c r="E30" s="1463" t="s">
        <v>971</v>
      </c>
      <c r="F30" s="2706"/>
      <c r="G30" s="1829" t="s">
        <v>972</v>
      </c>
      <c r="H30" s="1829" t="s">
        <v>973</v>
      </c>
      <c r="I30" s="1829" t="s">
        <v>974</v>
      </c>
      <c r="J30" s="1829" t="s">
        <v>975</v>
      </c>
    </row>
    <row r="31" spans="1:10" s="1905" customFormat="1" ht="21" customHeight="1" thickBot="1">
      <c r="A31" s="1900" t="s">
        <v>976</v>
      </c>
      <c r="B31" s="1853" t="s">
        <v>977</v>
      </c>
      <c r="C31" s="1901" t="s">
        <v>978</v>
      </c>
      <c r="D31" s="1464" t="s">
        <v>739</v>
      </c>
      <c r="E31" s="1464" t="s">
        <v>740</v>
      </c>
      <c r="F31" s="1464" t="s">
        <v>672</v>
      </c>
      <c r="G31" s="1902">
        <v>4</v>
      </c>
      <c r="H31" s="1903">
        <v>5</v>
      </c>
      <c r="I31" s="1904">
        <v>6</v>
      </c>
      <c r="J31" s="1903">
        <v>7</v>
      </c>
    </row>
    <row r="32" spans="1:10" s="1638" customFormat="1" ht="18" customHeight="1" thickBot="1">
      <c r="A32" s="1906">
        <v>1100000</v>
      </c>
      <c r="B32" s="1907" t="s">
        <v>1704</v>
      </c>
      <c r="C32" s="1908" t="s">
        <v>358</v>
      </c>
      <c r="D32" s="1120">
        <f>D33+D42+D105</f>
        <v>0</v>
      </c>
      <c r="E32" s="1120">
        <f>E105</f>
        <v>0</v>
      </c>
      <c r="F32" s="1120">
        <f>F33+F42+F138+F105</f>
        <v>0</v>
      </c>
      <c r="G32" s="1120">
        <f>G33+G42+G131+G105</f>
        <v>0</v>
      </c>
      <c r="H32" s="1120">
        <f>H33+H42+H131+H105</f>
        <v>0</v>
      </c>
      <c r="I32" s="1120">
        <f>I33+I42+I131+I105</f>
        <v>0</v>
      </c>
      <c r="J32" s="1120">
        <f>J33+J42+J131+J105</f>
        <v>0</v>
      </c>
    </row>
    <row r="33" spans="1:10" s="1001" customFormat="1" ht="42.75" hidden="1" customHeight="1" thickBot="1">
      <c r="A33" s="1906">
        <v>1110000</v>
      </c>
      <c r="B33" s="1909" t="s">
        <v>1662</v>
      </c>
      <c r="C33" s="1908" t="s">
        <v>358</v>
      </c>
      <c r="D33" s="1138">
        <f>D34</f>
        <v>0</v>
      </c>
      <c r="E33" s="1138"/>
      <c r="F33" s="1138">
        <f>F34</f>
        <v>0</v>
      </c>
      <c r="G33" s="1138">
        <f>G34</f>
        <v>0</v>
      </c>
      <c r="H33" s="1138">
        <f>H34</f>
        <v>0</v>
      </c>
      <c r="I33" s="1138">
        <f>I34</f>
        <v>0</v>
      </c>
      <c r="J33" s="1138">
        <f>J34</f>
        <v>0</v>
      </c>
    </row>
    <row r="34" spans="1:10" s="1001" customFormat="1" ht="14.25" hidden="1">
      <c r="A34" s="1910">
        <v>1110000</v>
      </c>
      <c r="B34" s="1911" t="s">
        <v>803</v>
      </c>
      <c r="C34" s="1912" t="s">
        <v>358</v>
      </c>
      <c r="D34" s="1465">
        <f>SUM(D35:D41)</f>
        <v>0</v>
      </c>
      <c r="E34" s="1465"/>
      <c r="F34" s="1465">
        <f>SUM(F35:F41)</f>
        <v>0</v>
      </c>
      <c r="G34" s="1465">
        <f>SUM(G35:G41)</f>
        <v>0</v>
      </c>
      <c r="H34" s="1465">
        <f>SUM(H35:H41)</f>
        <v>0</v>
      </c>
      <c r="I34" s="1465">
        <f>SUM(I35:I41)</f>
        <v>0</v>
      </c>
      <c r="J34" s="1465">
        <f>SUM(J35:J41)</f>
        <v>0</v>
      </c>
    </row>
    <row r="35" spans="1:10" s="1001" customFormat="1" ht="25.5" hidden="1">
      <c r="A35" s="1386">
        <v>1111000</v>
      </c>
      <c r="B35" s="1387" t="s">
        <v>673</v>
      </c>
      <c r="C35" s="1388" t="s">
        <v>804</v>
      </c>
      <c r="D35" s="1913">
        <v>0</v>
      </c>
      <c r="E35" s="1914"/>
      <c r="F35" s="1913">
        <f>D35+E35</f>
        <v>0</v>
      </c>
      <c r="G35" s="882">
        <v>0</v>
      </c>
      <c r="H35" s="882">
        <v>0</v>
      </c>
      <c r="I35" s="882">
        <v>0</v>
      </c>
      <c r="J35" s="882">
        <f>F35</f>
        <v>0</v>
      </c>
    </row>
    <row r="36" spans="1:10" s="1001" customFormat="1" ht="25.5" hidden="1">
      <c r="A36" s="1915">
        <v>1112000</v>
      </c>
      <c r="B36" s="1916" t="s">
        <v>271</v>
      </c>
      <c r="C36" s="1917" t="s">
        <v>805</v>
      </c>
      <c r="D36" s="853">
        <v>0</v>
      </c>
      <c r="E36" s="853"/>
      <c r="F36" s="853">
        <v>0</v>
      </c>
      <c r="G36" s="853">
        <v>0</v>
      </c>
      <c r="H36" s="853">
        <v>0</v>
      </c>
      <c r="I36" s="853">
        <v>0</v>
      </c>
      <c r="J36" s="853">
        <f>F36</f>
        <v>0</v>
      </c>
    </row>
    <row r="37" spans="1:10" s="1001" customFormat="1" ht="25.5" hidden="1">
      <c r="A37" s="1915">
        <v>1113000</v>
      </c>
      <c r="B37" s="1916" t="s">
        <v>806</v>
      </c>
      <c r="C37" s="1917" t="s">
        <v>807</v>
      </c>
      <c r="D37" s="853"/>
      <c r="E37" s="853"/>
      <c r="F37" s="853"/>
      <c r="G37" s="853"/>
      <c r="H37" s="853"/>
      <c r="I37" s="853"/>
      <c r="J37" s="1400">
        <v>0</v>
      </c>
    </row>
    <row r="38" spans="1:10" s="1001" customFormat="1" ht="38.25" hidden="1">
      <c r="A38" s="1915">
        <v>1114000</v>
      </c>
      <c r="B38" s="1916" t="s">
        <v>398</v>
      </c>
      <c r="C38" s="1917" t="s">
        <v>399</v>
      </c>
      <c r="D38" s="853"/>
      <c r="E38" s="853"/>
      <c r="F38" s="853"/>
      <c r="G38" s="853"/>
      <c r="H38" s="853"/>
      <c r="I38" s="853"/>
      <c r="J38" s="1400">
        <v>0</v>
      </c>
    </row>
    <row r="39" spans="1:10" s="1001" customFormat="1" hidden="1">
      <c r="A39" s="1915">
        <v>1115000</v>
      </c>
      <c r="B39" s="1916" t="s">
        <v>615</v>
      </c>
      <c r="C39" s="1917" t="s">
        <v>388</v>
      </c>
      <c r="D39" s="853"/>
      <c r="E39" s="853"/>
      <c r="F39" s="853"/>
      <c r="G39" s="853"/>
      <c r="H39" s="853"/>
      <c r="I39" s="853"/>
      <c r="J39" s="1400">
        <v>0</v>
      </c>
    </row>
    <row r="40" spans="1:10" s="1001" customFormat="1" ht="25.5" hidden="1">
      <c r="A40" s="1915">
        <v>1116000</v>
      </c>
      <c r="B40" s="1916" t="s">
        <v>1024</v>
      </c>
      <c r="C40" s="1917" t="s">
        <v>389</v>
      </c>
      <c r="D40" s="853"/>
      <c r="E40" s="853"/>
      <c r="F40" s="853"/>
      <c r="G40" s="853"/>
      <c r="H40" s="853"/>
      <c r="I40" s="853"/>
      <c r="J40" s="1400">
        <v>0</v>
      </c>
    </row>
    <row r="41" spans="1:10" s="1001" customFormat="1" ht="13.5" hidden="1" thickBot="1">
      <c r="A41" s="1918">
        <v>1117000</v>
      </c>
      <c r="B41" s="1919" t="s">
        <v>640</v>
      </c>
      <c r="C41" s="1399" t="s">
        <v>20</v>
      </c>
      <c r="D41" s="852">
        <v>0</v>
      </c>
      <c r="E41" s="852"/>
      <c r="F41" s="852">
        <f>D41+E41</f>
        <v>0</v>
      </c>
      <c r="G41" s="852">
        <v>0</v>
      </c>
      <c r="H41" s="852">
        <v>0</v>
      </c>
      <c r="I41" s="852">
        <v>0</v>
      </c>
      <c r="J41" s="1400">
        <f>F41</f>
        <v>0</v>
      </c>
    </row>
    <row r="42" spans="1:10" s="1001" customFormat="1" ht="29.25" hidden="1" thickBot="1">
      <c r="A42" s="1920">
        <v>1120000</v>
      </c>
      <c r="B42" s="1921" t="s">
        <v>21</v>
      </c>
      <c r="C42" s="1908" t="s">
        <v>358</v>
      </c>
      <c r="D42" s="1055">
        <f>D43+D55+D66+D69+D51+D64</f>
        <v>0</v>
      </c>
      <c r="E42" s="1055"/>
      <c r="F42" s="1055">
        <f>F43+F55+F66+F69+F51+F64</f>
        <v>0</v>
      </c>
      <c r="G42" s="1055">
        <f>G43+G51+G55+G64+G66+G69</f>
        <v>0</v>
      </c>
      <c r="H42" s="1055">
        <f>H43+H51+H55+H64+H66+H69</f>
        <v>0</v>
      </c>
      <c r="I42" s="1055">
        <f>I43+I51+I55+I64+I66+I69</f>
        <v>0</v>
      </c>
      <c r="J42" s="1400">
        <f>F42</f>
        <v>0</v>
      </c>
    </row>
    <row r="43" spans="1:10" s="1001" customFormat="1" ht="14.25" hidden="1">
      <c r="A43" s="1910">
        <v>1121000</v>
      </c>
      <c r="B43" s="1922" t="s">
        <v>22</v>
      </c>
      <c r="C43" s="1923"/>
      <c r="D43" s="882">
        <f>SUM(D44:D49)</f>
        <v>0</v>
      </c>
      <c r="E43" s="882"/>
      <c r="F43" s="882">
        <f>SUM(F44:F49)</f>
        <v>0</v>
      </c>
      <c r="G43" s="882">
        <f>SUM(G44:G49)</f>
        <v>0</v>
      </c>
      <c r="H43" s="882">
        <f>SUM(H44:H49)</f>
        <v>0</v>
      </c>
      <c r="I43" s="882">
        <f>SUM(I44:I49)</f>
        <v>0</v>
      </c>
      <c r="J43" s="1400">
        <f>SUM(J44:J49)</f>
        <v>0</v>
      </c>
    </row>
    <row r="44" spans="1:10" s="1001" customFormat="1" ht="25.5" hidden="1">
      <c r="A44" s="1915">
        <v>1121100</v>
      </c>
      <c r="B44" s="1567" t="s">
        <v>380</v>
      </c>
      <c r="C44" s="1917" t="s">
        <v>381</v>
      </c>
      <c r="D44" s="853"/>
      <c r="E44" s="853"/>
      <c r="F44" s="853"/>
      <c r="G44" s="853"/>
      <c r="H44" s="853"/>
      <c r="I44" s="853"/>
      <c r="J44" s="1400">
        <v>0</v>
      </c>
    </row>
    <row r="45" spans="1:10" s="1001" customFormat="1" hidden="1">
      <c r="A45" s="1915">
        <v>1121200</v>
      </c>
      <c r="B45" s="1924" t="s">
        <v>1663</v>
      </c>
      <c r="C45" s="1917" t="s">
        <v>383</v>
      </c>
      <c r="D45" s="853">
        <v>0</v>
      </c>
      <c r="E45" s="853">
        <v>0</v>
      </c>
      <c r="F45" s="853">
        <f>E45+D45</f>
        <v>0</v>
      </c>
      <c r="G45" s="853">
        <v>0</v>
      </c>
      <c r="H45" s="853">
        <v>0</v>
      </c>
      <c r="I45" s="853">
        <v>0</v>
      </c>
      <c r="J45" s="1400">
        <f>F45</f>
        <v>0</v>
      </c>
    </row>
    <row r="46" spans="1:10" s="1001" customFormat="1" hidden="1">
      <c r="A46" s="1915">
        <v>1121300</v>
      </c>
      <c r="B46" s="1567" t="s">
        <v>769</v>
      </c>
      <c r="C46" s="1917" t="s">
        <v>384</v>
      </c>
      <c r="D46" s="853">
        <v>0</v>
      </c>
      <c r="E46" s="853"/>
      <c r="F46" s="853">
        <f>D46+E46</f>
        <v>0</v>
      </c>
      <c r="G46" s="853">
        <v>0</v>
      </c>
      <c r="H46" s="853">
        <v>0</v>
      </c>
      <c r="I46" s="853">
        <v>0</v>
      </c>
      <c r="J46" s="1400">
        <f>F46</f>
        <v>0</v>
      </c>
    </row>
    <row r="47" spans="1:10" s="1001" customFormat="1" hidden="1">
      <c r="A47" s="1915">
        <v>1121400</v>
      </c>
      <c r="B47" s="1567" t="s">
        <v>770</v>
      </c>
      <c r="C47" s="1917" t="s">
        <v>385</v>
      </c>
      <c r="D47" s="853">
        <v>0</v>
      </c>
      <c r="E47" s="853"/>
      <c r="F47" s="853">
        <f>D47+E47</f>
        <v>0</v>
      </c>
      <c r="G47" s="853">
        <v>0</v>
      </c>
      <c r="H47" s="853">
        <v>0</v>
      </c>
      <c r="I47" s="853">
        <v>0</v>
      </c>
      <c r="J47" s="1400">
        <f>F47</f>
        <v>0</v>
      </c>
    </row>
    <row r="48" spans="1:10" s="1001" customFormat="1" hidden="1">
      <c r="A48" s="1915">
        <v>1121500</v>
      </c>
      <c r="B48" s="1567" t="s">
        <v>69</v>
      </c>
      <c r="C48" s="1917" t="s">
        <v>386</v>
      </c>
      <c r="D48" s="882">
        <v>0</v>
      </c>
      <c r="E48" s="853"/>
      <c r="F48" s="882"/>
      <c r="G48" s="882"/>
      <c r="H48" s="882">
        <v>0</v>
      </c>
      <c r="I48" s="882">
        <v>0</v>
      </c>
      <c r="J48" s="1400">
        <v>0</v>
      </c>
    </row>
    <row r="49" spans="1:10" s="1001" customFormat="1" hidden="1">
      <c r="A49" s="1915">
        <v>1121600</v>
      </c>
      <c r="B49" s="1567" t="s">
        <v>70</v>
      </c>
      <c r="C49" s="1917" t="s">
        <v>387</v>
      </c>
      <c r="D49" s="853"/>
      <c r="E49" s="853"/>
      <c r="F49" s="853"/>
      <c r="G49" s="853"/>
      <c r="H49" s="853"/>
      <c r="I49" s="853"/>
      <c r="J49" s="1400">
        <v>0</v>
      </c>
    </row>
    <row r="50" spans="1:10" s="1001" customFormat="1" ht="13.5" hidden="1" thickBot="1">
      <c r="A50" s="1925">
        <v>1121700</v>
      </c>
      <c r="B50" s="1926" t="s">
        <v>71</v>
      </c>
      <c r="C50" s="1399" t="s">
        <v>766</v>
      </c>
      <c r="D50" s="852"/>
      <c r="E50" s="852"/>
      <c r="F50" s="852"/>
      <c r="G50" s="852"/>
      <c r="H50" s="852"/>
      <c r="I50" s="852"/>
      <c r="J50" s="1400">
        <v>0</v>
      </c>
    </row>
    <row r="51" spans="1:10" s="1001" customFormat="1" ht="28.5" hidden="1">
      <c r="A51" s="1910">
        <v>1122000</v>
      </c>
      <c r="B51" s="1927" t="s">
        <v>767</v>
      </c>
      <c r="C51" s="1912" t="s">
        <v>358</v>
      </c>
      <c r="D51" s="854">
        <f>D52</f>
        <v>0</v>
      </c>
      <c r="E51" s="854"/>
      <c r="F51" s="854">
        <f>F52</f>
        <v>0</v>
      </c>
      <c r="G51" s="854">
        <f>G52</f>
        <v>0</v>
      </c>
      <c r="H51" s="854">
        <f>H52</f>
        <v>0</v>
      </c>
      <c r="I51" s="854">
        <f>I52</f>
        <v>0</v>
      </c>
      <c r="J51" s="1400">
        <f>J52</f>
        <v>0</v>
      </c>
    </row>
    <row r="52" spans="1:10" s="1001" customFormat="1" hidden="1">
      <c r="A52" s="1928">
        <v>1122100</v>
      </c>
      <c r="B52" s="1567" t="s">
        <v>72</v>
      </c>
      <c r="C52" s="1388" t="s">
        <v>768</v>
      </c>
      <c r="D52" s="853">
        <v>0</v>
      </c>
      <c r="E52" s="853"/>
      <c r="F52" s="853">
        <v>0</v>
      </c>
      <c r="G52" s="853">
        <v>0</v>
      </c>
      <c r="H52" s="853">
        <v>0</v>
      </c>
      <c r="I52" s="853">
        <v>0</v>
      </c>
      <c r="J52" s="1400">
        <f>F52</f>
        <v>0</v>
      </c>
    </row>
    <row r="53" spans="1:10" s="1001" customFormat="1" hidden="1">
      <c r="A53" s="1928">
        <v>1122200</v>
      </c>
      <c r="B53" s="1567" t="s">
        <v>487</v>
      </c>
      <c r="C53" s="1917" t="s">
        <v>1021</v>
      </c>
      <c r="D53" s="853"/>
      <c r="E53" s="853"/>
      <c r="F53" s="853"/>
      <c r="G53" s="853"/>
      <c r="H53" s="853"/>
      <c r="I53" s="853"/>
      <c r="J53" s="1400">
        <v>0</v>
      </c>
    </row>
    <row r="54" spans="1:10" s="1001" customFormat="1" ht="13.5" hidden="1" thickBot="1">
      <c r="A54" s="1920">
        <v>1122300</v>
      </c>
      <c r="B54" s="1926" t="s">
        <v>148</v>
      </c>
      <c r="C54" s="1399" t="s">
        <v>1022</v>
      </c>
      <c r="D54" s="852"/>
      <c r="E54" s="852"/>
      <c r="F54" s="852"/>
      <c r="G54" s="852"/>
      <c r="H54" s="852"/>
      <c r="I54" s="852"/>
      <c r="J54" s="1400">
        <v>0</v>
      </c>
    </row>
    <row r="55" spans="1:10" s="1001" customFormat="1" ht="28.5" hidden="1">
      <c r="A55" s="1910">
        <v>1123000</v>
      </c>
      <c r="B55" s="1927" t="s">
        <v>56</v>
      </c>
      <c r="C55" s="1912" t="s">
        <v>358</v>
      </c>
      <c r="D55" s="854">
        <f>SUM(D56:D63)</f>
        <v>0</v>
      </c>
      <c r="E55" s="854"/>
      <c r="F55" s="854">
        <f>SUM(F56:F63)</f>
        <v>0</v>
      </c>
      <c r="G55" s="854">
        <f>SUM(G56:G63)</f>
        <v>0</v>
      </c>
      <c r="H55" s="854">
        <f>SUM(H56:H63)</f>
        <v>0</v>
      </c>
      <c r="I55" s="854">
        <f>SUM(I56:I63)</f>
        <v>0</v>
      </c>
      <c r="J55" s="1400">
        <f>F55</f>
        <v>0</v>
      </c>
    </row>
    <row r="56" spans="1:10" s="1001" customFormat="1" hidden="1">
      <c r="A56" s="1928">
        <v>1123100</v>
      </c>
      <c r="B56" s="1567" t="s">
        <v>149</v>
      </c>
      <c r="C56" s="1388" t="s">
        <v>365</v>
      </c>
      <c r="D56" s="853"/>
      <c r="E56" s="853"/>
      <c r="F56" s="853"/>
      <c r="G56" s="853"/>
      <c r="H56" s="853"/>
      <c r="I56" s="853"/>
      <c r="J56" s="1400">
        <f>F56</f>
        <v>0</v>
      </c>
    </row>
    <row r="57" spans="1:10" s="1001" customFormat="1" hidden="1">
      <c r="A57" s="1928">
        <v>1123200</v>
      </c>
      <c r="B57" s="1567" t="s">
        <v>150</v>
      </c>
      <c r="C57" s="1917" t="s">
        <v>366</v>
      </c>
      <c r="D57" s="853">
        <v>0</v>
      </c>
      <c r="E57" s="853"/>
      <c r="F57" s="853">
        <v>0</v>
      </c>
      <c r="G57" s="853">
        <v>0</v>
      </c>
      <c r="H57" s="853">
        <v>0</v>
      </c>
      <c r="I57" s="853">
        <v>0</v>
      </c>
      <c r="J57" s="1400">
        <f>F57</f>
        <v>0</v>
      </c>
    </row>
    <row r="58" spans="1:10" s="1001" customFormat="1" ht="25.5" hidden="1">
      <c r="A58" s="1928">
        <v>1123300</v>
      </c>
      <c r="B58" s="1567" t="s">
        <v>151</v>
      </c>
      <c r="C58" s="1917" t="s">
        <v>367</v>
      </c>
      <c r="D58" s="853"/>
      <c r="E58" s="853"/>
      <c r="F58" s="853"/>
      <c r="G58" s="853"/>
      <c r="H58" s="853"/>
      <c r="I58" s="853"/>
      <c r="J58" s="1400"/>
    </row>
    <row r="59" spans="1:10" s="1001" customFormat="1" hidden="1">
      <c r="A59" s="1928">
        <v>1123400</v>
      </c>
      <c r="B59" s="1567" t="s">
        <v>556</v>
      </c>
      <c r="C59" s="1917" t="s">
        <v>368</v>
      </c>
      <c r="D59" s="853">
        <v>0</v>
      </c>
      <c r="E59" s="853"/>
      <c r="F59" s="853">
        <v>0</v>
      </c>
      <c r="G59" s="853">
        <v>0</v>
      </c>
      <c r="H59" s="853">
        <v>0</v>
      </c>
      <c r="I59" s="853">
        <v>0</v>
      </c>
      <c r="J59" s="1400">
        <f t="shared" ref="J59:J65" si="0">F59</f>
        <v>0</v>
      </c>
    </row>
    <row r="60" spans="1:10" s="1001" customFormat="1" hidden="1">
      <c r="A60" s="1928">
        <v>1123500</v>
      </c>
      <c r="B60" s="1929" t="s">
        <v>557</v>
      </c>
      <c r="C60" s="1930">
        <v>423500</v>
      </c>
      <c r="D60" s="853"/>
      <c r="E60" s="853"/>
      <c r="F60" s="853"/>
      <c r="G60" s="853"/>
      <c r="H60" s="853"/>
      <c r="I60" s="853"/>
      <c r="J60" s="1400">
        <f t="shared" si="0"/>
        <v>0</v>
      </c>
    </row>
    <row r="61" spans="1:10" s="1001" customFormat="1" hidden="1">
      <c r="A61" s="1928">
        <v>1123600</v>
      </c>
      <c r="B61" s="1567" t="s">
        <v>186</v>
      </c>
      <c r="C61" s="1917" t="s">
        <v>369</v>
      </c>
      <c r="D61" s="853"/>
      <c r="E61" s="853"/>
      <c r="F61" s="853"/>
      <c r="G61" s="853"/>
      <c r="H61" s="853"/>
      <c r="I61" s="853"/>
      <c r="J61" s="1400">
        <f t="shared" si="0"/>
        <v>0</v>
      </c>
    </row>
    <row r="62" spans="1:10" s="1001" customFormat="1" hidden="1">
      <c r="A62" s="1928">
        <v>1123700</v>
      </c>
      <c r="B62" s="1567" t="s">
        <v>187</v>
      </c>
      <c r="C62" s="1917" t="s">
        <v>370</v>
      </c>
      <c r="D62" s="853">
        <v>0</v>
      </c>
      <c r="E62" s="853"/>
      <c r="F62" s="853">
        <v>0</v>
      </c>
      <c r="G62" s="853">
        <v>0</v>
      </c>
      <c r="H62" s="853">
        <v>0</v>
      </c>
      <c r="I62" s="853">
        <v>0</v>
      </c>
      <c r="J62" s="1400">
        <f t="shared" si="0"/>
        <v>0</v>
      </c>
    </row>
    <row r="63" spans="1:10" s="1001" customFormat="1" ht="25.5" hidden="1" customHeight="1">
      <c r="A63" s="1920">
        <v>1123800</v>
      </c>
      <c r="B63" s="1926" t="s">
        <v>188</v>
      </c>
      <c r="C63" s="1399" t="s">
        <v>371</v>
      </c>
      <c r="D63" s="852">
        <v>0</v>
      </c>
      <c r="E63" s="852">
        <v>0</v>
      </c>
      <c r="F63" s="852">
        <f>D63+E63</f>
        <v>0</v>
      </c>
      <c r="G63" s="852">
        <v>0</v>
      </c>
      <c r="H63" s="852">
        <v>0</v>
      </c>
      <c r="I63" s="852">
        <v>0</v>
      </c>
      <c r="J63" s="1400">
        <f t="shared" si="0"/>
        <v>0</v>
      </c>
    </row>
    <row r="64" spans="1:10" s="1001" customFormat="1" ht="28.5" hidden="1">
      <c r="A64" s="1910">
        <v>1124000</v>
      </c>
      <c r="B64" s="1927" t="s">
        <v>213</v>
      </c>
      <c r="C64" s="1912" t="s">
        <v>358</v>
      </c>
      <c r="D64" s="854">
        <f t="shared" ref="D64:I64" si="1">D65</f>
        <v>0</v>
      </c>
      <c r="E64" s="854">
        <f t="shared" si="1"/>
        <v>0</v>
      </c>
      <c r="F64" s="854">
        <f t="shared" si="1"/>
        <v>0</v>
      </c>
      <c r="G64" s="854">
        <f t="shared" si="1"/>
        <v>0</v>
      </c>
      <c r="H64" s="854">
        <f t="shared" si="1"/>
        <v>0</v>
      </c>
      <c r="I64" s="854">
        <f t="shared" si="1"/>
        <v>0</v>
      </c>
      <c r="J64" s="1400">
        <f t="shared" si="0"/>
        <v>0</v>
      </c>
    </row>
    <row r="65" spans="1:10" s="1001" customFormat="1" ht="13.5" hidden="1" thickBot="1">
      <c r="A65" s="1920">
        <v>1124100</v>
      </c>
      <c r="B65" s="1926" t="s">
        <v>189</v>
      </c>
      <c r="C65" s="1399" t="s">
        <v>214</v>
      </c>
      <c r="D65" s="852">
        <v>0</v>
      </c>
      <c r="E65" s="852">
        <v>0</v>
      </c>
      <c r="F65" s="852">
        <f>D65+E65</f>
        <v>0</v>
      </c>
      <c r="G65" s="852"/>
      <c r="H65" s="852"/>
      <c r="I65" s="852">
        <v>0</v>
      </c>
      <c r="J65" s="1400">
        <f t="shared" si="0"/>
        <v>0</v>
      </c>
    </row>
    <row r="66" spans="1:10" s="1001" customFormat="1" ht="28.5" hidden="1">
      <c r="A66" s="1910">
        <v>1125000</v>
      </c>
      <c r="B66" s="1927" t="s">
        <v>918</v>
      </c>
      <c r="C66" s="1912" t="s">
        <v>358</v>
      </c>
      <c r="D66" s="854">
        <f>D67+D68</f>
        <v>0</v>
      </c>
      <c r="E66" s="854"/>
      <c r="F66" s="854">
        <f>F67+F68</f>
        <v>0</v>
      </c>
      <c r="G66" s="854">
        <f>G67+G68</f>
        <v>0</v>
      </c>
      <c r="H66" s="854">
        <f>H67+H68</f>
        <v>0</v>
      </c>
      <c r="I66" s="854">
        <f>I67+I68</f>
        <v>0</v>
      </c>
      <c r="J66" s="1400">
        <f>J67+J68</f>
        <v>0</v>
      </c>
    </row>
    <row r="67" spans="1:10" s="1001" customFormat="1" ht="25.5" hidden="1">
      <c r="A67" s="1928">
        <v>1125100</v>
      </c>
      <c r="B67" s="1567" t="s">
        <v>190</v>
      </c>
      <c r="C67" s="1388" t="s">
        <v>919</v>
      </c>
      <c r="D67" s="853"/>
      <c r="E67" s="853"/>
      <c r="F67" s="853"/>
      <c r="G67" s="853"/>
      <c r="H67" s="853"/>
      <c r="I67" s="853"/>
      <c r="J67" s="1400">
        <f t="shared" ref="J67:J73" si="2">F67</f>
        <v>0</v>
      </c>
    </row>
    <row r="68" spans="1:10" s="1001" customFormat="1" ht="26.25" hidden="1" thickBot="1">
      <c r="A68" s="1920">
        <v>1125200</v>
      </c>
      <c r="B68" s="1926" t="s">
        <v>703</v>
      </c>
      <c r="C68" s="1399" t="s">
        <v>1031</v>
      </c>
      <c r="D68" s="852">
        <v>0</v>
      </c>
      <c r="E68" s="852"/>
      <c r="F68" s="852">
        <v>0</v>
      </c>
      <c r="G68" s="852">
        <v>0</v>
      </c>
      <c r="H68" s="852">
        <v>0</v>
      </c>
      <c r="I68" s="852">
        <v>0</v>
      </c>
      <c r="J68" s="1400">
        <f t="shared" si="2"/>
        <v>0</v>
      </c>
    </row>
    <row r="69" spans="1:10" s="1001" customFormat="1" ht="14.25" hidden="1">
      <c r="A69" s="1910">
        <v>1126000</v>
      </c>
      <c r="B69" s="1927" t="s">
        <v>1032</v>
      </c>
      <c r="C69" s="1912" t="s">
        <v>358</v>
      </c>
      <c r="D69" s="854">
        <f>SUM(D70:D77)</f>
        <v>0</v>
      </c>
      <c r="E69" s="854"/>
      <c r="F69" s="854">
        <f>F70+F76</f>
        <v>0</v>
      </c>
      <c r="G69" s="854">
        <f>G70+G76</f>
        <v>0</v>
      </c>
      <c r="H69" s="854">
        <f>H70+H76</f>
        <v>0</v>
      </c>
      <c r="I69" s="854">
        <f>I70+I76</f>
        <v>0</v>
      </c>
      <c r="J69" s="1400">
        <f t="shared" si="2"/>
        <v>0</v>
      </c>
    </row>
    <row r="70" spans="1:10" s="1001" customFormat="1" hidden="1">
      <c r="A70" s="1910">
        <v>1126100</v>
      </c>
      <c r="B70" s="1567" t="s">
        <v>983</v>
      </c>
      <c r="C70" s="1388" t="s">
        <v>1033</v>
      </c>
      <c r="D70" s="853">
        <v>0</v>
      </c>
      <c r="E70" s="853"/>
      <c r="F70" s="853">
        <f>D70+E70</f>
        <v>0</v>
      </c>
      <c r="G70" s="853">
        <v>0</v>
      </c>
      <c r="H70" s="853">
        <v>0</v>
      </c>
      <c r="I70" s="853">
        <v>0</v>
      </c>
      <c r="J70" s="1400">
        <f t="shared" si="2"/>
        <v>0</v>
      </c>
    </row>
    <row r="71" spans="1:10" s="1001" customFormat="1" ht="12" hidden="1" customHeight="1">
      <c r="A71" s="1910">
        <v>1126200</v>
      </c>
      <c r="B71" s="1567" t="s">
        <v>984</v>
      </c>
      <c r="C71" s="1917" t="s">
        <v>1034</v>
      </c>
      <c r="D71" s="853"/>
      <c r="E71" s="853"/>
      <c r="F71" s="853"/>
      <c r="G71" s="853"/>
      <c r="H71" s="853"/>
      <c r="I71" s="853"/>
      <c r="J71" s="1400">
        <f t="shared" si="2"/>
        <v>0</v>
      </c>
    </row>
    <row r="72" spans="1:10" s="1001" customFormat="1" hidden="1">
      <c r="A72" s="1910">
        <v>1126300</v>
      </c>
      <c r="B72" s="1567" t="s">
        <v>390</v>
      </c>
      <c r="C72" s="1917" t="s">
        <v>391</v>
      </c>
      <c r="D72" s="853"/>
      <c r="E72" s="853"/>
      <c r="F72" s="853"/>
      <c r="G72" s="853"/>
      <c r="H72" s="853"/>
      <c r="I72" s="853"/>
      <c r="J72" s="1400">
        <f t="shared" si="2"/>
        <v>0</v>
      </c>
    </row>
    <row r="73" spans="1:10" s="1001" customFormat="1" hidden="1">
      <c r="A73" s="1915">
        <v>1126400</v>
      </c>
      <c r="B73" s="1931" t="s">
        <v>985</v>
      </c>
      <c r="C73" s="1917" t="s">
        <v>392</v>
      </c>
      <c r="D73" s="853">
        <v>0</v>
      </c>
      <c r="E73" s="853"/>
      <c r="F73" s="853">
        <v>0</v>
      </c>
      <c r="G73" s="853">
        <v>0</v>
      </c>
      <c r="H73" s="853">
        <v>0</v>
      </c>
      <c r="I73" s="853">
        <v>0</v>
      </c>
      <c r="J73" s="1400">
        <f t="shared" si="2"/>
        <v>0</v>
      </c>
    </row>
    <row r="74" spans="1:10" s="1001" customFormat="1" ht="25.5" hidden="1">
      <c r="A74" s="1918">
        <v>1126500</v>
      </c>
      <c r="B74" s="1932" t="s">
        <v>943</v>
      </c>
      <c r="C74" s="1917" t="s">
        <v>393</v>
      </c>
      <c r="D74" s="853"/>
      <c r="E74" s="853"/>
      <c r="F74" s="853"/>
      <c r="G74" s="853"/>
      <c r="H74" s="853"/>
      <c r="I74" s="853"/>
      <c r="J74" s="1400">
        <v>0</v>
      </c>
    </row>
    <row r="75" spans="1:10" s="1001" customFormat="1" hidden="1">
      <c r="A75" s="1915">
        <v>1126600</v>
      </c>
      <c r="B75" s="1931" t="s">
        <v>229</v>
      </c>
      <c r="C75" s="1917" t="s">
        <v>394</v>
      </c>
      <c r="D75" s="853"/>
      <c r="E75" s="853"/>
      <c r="F75" s="853"/>
      <c r="G75" s="853"/>
      <c r="H75" s="853"/>
      <c r="I75" s="853"/>
      <c r="J75" s="1400">
        <f>F75</f>
        <v>0</v>
      </c>
    </row>
    <row r="76" spans="1:10" s="1001" customFormat="1" hidden="1">
      <c r="A76" s="1915">
        <v>1126700</v>
      </c>
      <c r="B76" s="1931" t="s">
        <v>230</v>
      </c>
      <c r="C76" s="1917" t="s">
        <v>395</v>
      </c>
      <c r="D76" s="853">
        <v>0</v>
      </c>
      <c r="E76" s="853"/>
      <c r="F76" s="853">
        <f>D76+E76</f>
        <v>0</v>
      </c>
      <c r="G76" s="853">
        <v>0</v>
      </c>
      <c r="H76" s="853">
        <v>0</v>
      </c>
      <c r="I76" s="853">
        <v>0</v>
      </c>
      <c r="J76" s="1400">
        <f>F76</f>
        <v>0</v>
      </c>
    </row>
    <row r="77" spans="1:10" s="1001" customFormat="1" ht="13.5" hidden="1" thickBot="1">
      <c r="A77" s="1925">
        <v>1126800</v>
      </c>
      <c r="B77" s="1933" t="s">
        <v>480</v>
      </c>
      <c r="C77" s="1399" t="s">
        <v>396</v>
      </c>
      <c r="D77" s="852">
        <v>0</v>
      </c>
      <c r="E77" s="852">
        <v>0</v>
      </c>
      <c r="F77" s="852">
        <v>0</v>
      </c>
      <c r="G77" s="852">
        <v>0</v>
      </c>
      <c r="H77" s="852">
        <v>0</v>
      </c>
      <c r="I77" s="852">
        <v>0</v>
      </c>
      <c r="J77" s="1400">
        <f>F77</f>
        <v>0</v>
      </c>
    </row>
    <row r="78" spans="1:10" s="1001" customFormat="1" ht="14.25" hidden="1">
      <c r="A78" s="1934">
        <v>1130000</v>
      </c>
      <c r="B78" s="1935" t="s">
        <v>294</v>
      </c>
      <c r="C78" s="1912" t="s">
        <v>358</v>
      </c>
      <c r="D78" s="854">
        <v>0</v>
      </c>
      <c r="E78" s="854"/>
      <c r="F78" s="854">
        <v>0</v>
      </c>
      <c r="G78" s="854">
        <v>0</v>
      </c>
      <c r="H78" s="854">
        <v>0</v>
      </c>
      <c r="I78" s="854">
        <v>0</v>
      </c>
      <c r="J78" s="1400">
        <v>0</v>
      </c>
    </row>
    <row r="79" spans="1:10" s="1001" customFormat="1" hidden="1">
      <c r="A79" s="1934">
        <v>1130100</v>
      </c>
      <c r="B79" s="1931" t="s">
        <v>481</v>
      </c>
      <c r="C79" s="1388" t="s">
        <v>295</v>
      </c>
      <c r="D79" s="853"/>
      <c r="E79" s="853"/>
      <c r="F79" s="853"/>
      <c r="G79" s="853"/>
      <c r="H79" s="853"/>
      <c r="I79" s="853"/>
      <c r="J79" s="1400">
        <v>0</v>
      </c>
    </row>
    <row r="80" spans="1:10" s="1001" customFormat="1" hidden="1">
      <c r="A80" s="1934">
        <v>1130200</v>
      </c>
      <c r="B80" s="1931" t="s">
        <v>482</v>
      </c>
      <c r="C80" s="1917" t="s">
        <v>296</v>
      </c>
      <c r="D80" s="853"/>
      <c r="E80" s="853"/>
      <c r="F80" s="853"/>
      <c r="G80" s="853"/>
      <c r="H80" s="853"/>
      <c r="I80" s="853"/>
      <c r="J80" s="1400">
        <v>0</v>
      </c>
    </row>
    <row r="81" spans="1:10" s="1001" customFormat="1" hidden="1">
      <c r="A81" s="1934">
        <v>1130300</v>
      </c>
      <c r="B81" s="1931" t="s">
        <v>483</v>
      </c>
      <c r="C81" s="1917" t="s">
        <v>297</v>
      </c>
      <c r="D81" s="853"/>
      <c r="E81" s="853"/>
      <c r="F81" s="853"/>
      <c r="G81" s="853"/>
      <c r="H81" s="853"/>
      <c r="I81" s="853"/>
      <c r="J81" s="1400">
        <v>0</v>
      </c>
    </row>
    <row r="82" spans="1:10" s="1001" customFormat="1" hidden="1">
      <c r="A82" s="1934">
        <v>1130400</v>
      </c>
      <c r="B82" s="1936" t="s">
        <v>484</v>
      </c>
      <c r="C82" s="1937" t="s">
        <v>298</v>
      </c>
      <c r="D82" s="882"/>
      <c r="E82" s="882"/>
      <c r="F82" s="882"/>
      <c r="G82" s="882"/>
      <c r="H82" s="882"/>
      <c r="I82" s="882"/>
      <c r="J82" s="1400">
        <v>0</v>
      </c>
    </row>
    <row r="83" spans="1:10" s="1001" customFormat="1" ht="14.25" hidden="1">
      <c r="A83" s="1915">
        <v>1131000</v>
      </c>
      <c r="B83" s="1938" t="s">
        <v>299</v>
      </c>
      <c r="C83" s="1939" t="s">
        <v>358</v>
      </c>
      <c r="D83" s="853"/>
      <c r="E83" s="853"/>
      <c r="F83" s="853"/>
      <c r="G83" s="853"/>
      <c r="H83" s="853"/>
      <c r="I83" s="853"/>
      <c r="J83" s="1400">
        <v>0</v>
      </c>
    </row>
    <row r="84" spans="1:10" s="1001" customFormat="1" ht="25.5" hidden="1">
      <c r="A84" s="1915">
        <v>1131100</v>
      </c>
      <c r="B84" s="1931" t="s">
        <v>588</v>
      </c>
      <c r="C84" s="1388" t="s">
        <v>300</v>
      </c>
      <c r="D84" s="853"/>
      <c r="E84" s="853"/>
      <c r="F84" s="853"/>
      <c r="G84" s="853"/>
      <c r="H84" s="853"/>
      <c r="I84" s="853"/>
      <c r="J84" s="1400">
        <v>0</v>
      </c>
    </row>
    <row r="85" spans="1:10" s="1001" customFormat="1" hidden="1">
      <c r="A85" s="1915">
        <v>1131200</v>
      </c>
      <c r="B85" s="1931" t="s">
        <v>589</v>
      </c>
      <c r="C85" s="1917" t="s">
        <v>301</v>
      </c>
      <c r="D85" s="853"/>
      <c r="E85" s="853"/>
      <c r="F85" s="853"/>
      <c r="G85" s="853"/>
      <c r="H85" s="853"/>
      <c r="I85" s="853"/>
      <c r="J85" s="1400">
        <v>0</v>
      </c>
    </row>
    <row r="86" spans="1:10" s="1001" customFormat="1" ht="13.5" hidden="1" thickBot="1">
      <c r="A86" s="1915">
        <v>1131300</v>
      </c>
      <c r="B86" s="1933" t="s">
        <v>590</v>
      </c>
      <c r="C86" s="1399" t="s">
        <v>302</v>
      </c>
      <c r="D86" s="852"/>
      <c r="E86" s="852"/>
      <c r="F86" s="852"/>
      <c r="G86" s="852"/>
      <c r="H86" s="852"/>
      <c r="I86" s="852"/>
      <c r="J86" s="1400">
        <v>0</v>
      </c>
    </row>
    <row r="87" spans="1:10" s="1001" customFormat="1" ht="13.5" hidden="1" customHeight="1">
      <c r="A87" s="1940">
        <v>1140000</v>
      </c>
      <c r="B87" s="1935" t="s">
        <v>303</v>
      </c>
      <c r="C87" s="1912" t="s">
        <v>358</v>
      </c>
      <c r="D87" s="854">
        <v>0</v>
      </c>
      <c r="E87" s="854"/>
      <c r="F87" s="854">
        <v>0</v>
      </c>
      <c r="G87" s="854">
        <v>0</v>
      </c>
      <c r="H87" s="854">
        <v>0</v>
      </c>
      <c r="I87" s="854">
        <v>0</v>
      </c>
      <c r="J87" s="1400">
        <v>0</v>
      </c>
    </row>
    <row r="88" spans="1:10" s="1001" customFormat="1" ht="24.75" hidden="1" customHeight="1">
      <c r="A88" s="1940">
        <v>1141000</v>
      </c>
      <c r="B88" s="1931" t="s">
        <v>304</v>
      </c>
      <c r="C88" s="1388" t="s">
        <v>1003</v>
      </c>
      <c r="D88" s="853"/>
      <c r="E88" s="853"/>
      <c r="F88" s="853"/>
      <c r="G88" s="853"/>
      <c r="H88" s="853"/>
      <c r="I88" s="853"/>
      <c r="J88" s="1400">
        <v>0</v>
      </c>
    </row>
    <row r="89" spans="1:10" s="1001" customFormat="1" ht="25.5" hidden="1">
      <c r="A89" s="1940">
        <v>1142000</v>
      </c>
      <c r="B89" s="1931" t="s">
        <v>42</v>
      </c>
      <c r="C89" s="1917" t="s">
        <v>43</v>
      </c>
      <c r="D89" s="853"/>
      <c r="E89" s="853"/>
      <c r="F89" s="853"/>
      <c r="G89" s="853"/>
      <c r="H89" s="853"/>
      <c r="I89" s="853"/>
      <c r="J89" s="1400">
        <v>0</v>
      </c>
    </row>
    <row r="90" spans="1:10" s="1001" customFormat="1" ht="25.5" hidden="1">
      <c r="A90" s="1940">
        <v>1143000</v>
      </c>
      <c r="B90" s="1931" t="s">
        <v>44</v>
      </c>
      <c r="C90" s="1917" t="s">
        <v>45</v>
      </c>
      <c r="D90" s="853"/>
      <c r="E90" s="853"/>
      <c r="F90" s="853"/>
      <c r="G90" s="853"/>
      <c r="H90" s="853"/>
      <c r="I90" s="853"/>
      <c r="J90" s="1400">
        <v>0</v>
      </c>
    </row>
    <row r="91" spans="1:10" s="1001" customFormat="1" ht="26.25" hidden="1" thickBot="1">
      <c r="A91" s="1920">
        <v>1144000</v>
      </c>
      <c r="B91" s="1933" t="s">
        <v>46</v>
      </c>
      <c r="C91" s="1399" t="s">
        <v>439</v>
      </c>
      <c r="D91" s="852"/>
      <c r="E91" s="852"/>
      <c r="F91" s="852"/>
      <c r="G91" s="852"/>
      <c r="H91" s="852"/>
      <c r="I91" s="852"/>
      <c r="J91" s="1400">
        <v>0</v>
      </c>
    </row>
    <row r="92" spans="1:10" s="1001" customFormat="1" ht="14.25" hidden="1">
      <c r="A92" s="1941">
        <v>1150000</v>
      </c>
      <c r="B92" s="1942" t="s">
        <v>730</v>
      </c>
      <c r="C92" s="1912" t="s">
        <v>358</v>
      </c>
      <c r="D92" s="854">
        <v>0</v>
      </c>
      <c r="E92" s="854"/>
      <c r="F92" s="854">
        <v>0</v>
      </c>
      <c r="G92" s="854">
        <v>0</v>
      </c>
      <c r="H92" s="854">
        <v>0</v>
      </c>
      <c r="I92" s="854">
        <v>0</v>
      </c>
      <c r="J92" s="1400">
        <v>0</v>
      </c>
    </row>
    <row r="93" spans="1:10" s="1001" customFormat="1" ht="25.5" hidden="1">
      <c r="A93" s="1943">
        <v>1151000</v>
      </c>
      <c r="B93" s="1944" t="s">
        <v>681</v>
      </c>
      <c r="C93" s="1912" t="s">
        <v>358</v>
      </c>
      <c r="D93" s="991">
        <v>0</v>
      </c>
      <c r="E93" s="991"/>
      <c r="F93" s="991">
        <v>0</v>
      </c>
      <c r="G93" s="991">
        <v>0</v>
      </c>
      <c r="H93" s="991">
        <v>0</v>
      </c>
      <c r="I93" s="991">
        <v>0</v>
      </c>
      <c r="J93" s="1400">
        <v>0</v>
      </c>
    </row>
    <row r="94" spans="1:10" s="1001" customFormat="1" ht="25.5" hidden="1">
      <c r="A94" s="1943">
        <v>1151100</v>
      </c>
      <c r="B94" s="1945" t="s">
        <v>265</v>
      </c>
      <c r="C94" s="1946">
        <v>461100</v>
      </c>
      <c r="D94" s="991"/>
      <c r="E94" s="991"/>
      <c r="F94" s="991"/>
      <c r="G94" s="991"/>
      <c r="H94" s="991"/>
      <c r="I94" s="991"/>
      <c r="J94" s="1400">
        <v>0</v>
      </c>
    </row>
    <row r="95" spans="1:10" s="1001" customFormat="1" ht="25.5" hidden="1">
      <c r="A95" s="1943">
        <v>1151200</v>
      </c>
      <c r="B95" s="1945" t="s">
        <v>637</v>
      </c>
      <c r="C95" s="1946">
        <v>461200</v>
      </c>
      <c r="D95" s="864"/>
      <c r="E95" s="864"/>
      <c r="F95" s="864"/>
      <c r="G95" s="864"/>
      <c r="H95" s="864"/>
      <c r="I95" s="864"/>
      <c r="J95" s="1400">
        <v>0</v>
      </c>
    </row>
    <row r="96" spans="1:10" s="1001" customFormat="1" ht="25.5" hidden="1">
      <c r="A96" s="1943">
        <v>1152000</v>
      </c>
      <c r="B96" s="1947" t="s">
        <v>518</v>
      </c>
      <c r="C96" s="1948" t="s">
        <v>358</v>
      </c>
      <c r="D96" s="1124">
        <v>0</v>
      </c>
      <c r="E96" s="1124"/>
      <c r="F96" s="1124">
        <v>0</v>
      </c>
      <c r="G96" s="1124">
        <v>0</v>
      </c>
      <c r="H96" s="1124">
        <v>0</v>
      </c>
      <c r="I96" s="1124">
        <v>0</v>
      </c>
      <c r="J96" s="1400">
        <v>0</v>
      </c>
    </row>
    <row r="97" spans="1:10" s="1001" customFormat="1" ht="25.5" hidden="1">
      <c r="A97" s="1943">
        <v>1152100</v>
      </c>
      <c r="B97" s="1949" t="s">
        <v>541</v>
      </c>
      <c r="C97" s="1946">
        <v>462100</v>
      </c>
      <c r="D97" s="861"/>
      <c r="E97" s="861"/>
      <c r="F97" s="861"/>
      <c r="G97" s="992"/>
      <c r="H97" s="992"/>
      <c r="I97" s="853"/>
      <c r="J97" s="1400">
        <v>0</v>
      </c>
    </row>
    <row r="98" spans="1:10" s="1001" customFormat="1" ht="26.25" hidden="1" thickBot="1">
      <c r="A98" s="1397">
        <v>1152200</v>
      </c>
      <c r="B98" s="1950" t="s">
        <v>759</v>
      </c>
      <c r="C98" s="1951">
        <v>462200</v>
      </c>
      <c r="D98" s="856"/>
      <c r="E98" s="856"/>
      <c r="F98" s="856"/>
      <c r="G98" s="993"/>
      <c r="H98" s="993"/>
      <c r="I98" s="852"/>
      <c r="J98" s="1400">
        <v>0</v>
      </c>
    </row>
    <row r="99" spans="1:10" s="1001" customFormat="1" ht="25.5" hidden="1">
      <c r="A99" s="1941">
        <v>1153000</v>
      </c>
      <c r="B99" s="1952" t="s">
        <v>760</v>
      </c>
      <c r="C99" s="1953" t="s">
        <v>358</v>
      </c>
      <c r="D99" s="1125">
        <v>0</v>
      </c>
      <c r="E99" s="1125"/>
      <c r="F99" s="1125">
        <v>0</v>
      </c>
      <c r="G99" s="1125">
        <v>0</v>
      </c>
      <c r="H99" s="1125">
        <v>0</v>
      </c>
      <c r="I99" s="1125">
        <v>0</v>
      </c>
      <c r="J99" s="1400">
        <v>0</v>
      </c>
    </row>
    <row r="100" spans="1:10" s="1001" customFormat="1" ht="25.5" hidden="1">
      <c r="A100" s="1943">
        <v>1153100</v>
      </c>
      <c r="B100" s="1949" t="s">
        <v>761</v>
      </c>
      <c r="C100" s="1946">
        <v>463100</v>
      </c>
      <c r="D100" s="1124"/>
      <c r="E100" s="1124"/>
      <c r="F100" s="1124"/>
      <c r="G100" s="1124"/>
      <c r="H100" s="1124"/>
      <c r="I100" s="1124"/>
      <c r="J100" s="1400">
        <v>0</v>
      </c>
    </row>
    <row r="101" spans="1:10" s="1001" customFormat="1" hidden="1">
      <c r="A101" s="1943">
        <v>1153200</v>
      </c>
      <c r="B101" s="1949" t="s">
        <v>101</v>
      </c>
      <c r="C101" s="1946">
        <v>463200</v>
      </c>
      <c r="D101" s="1124"/>
      <c r="E101" s="1124"/>
      <c r="F101" s="1124"/>
      <c r="G101" s="1124"/>
      <c r="H101" s="1124"/>
      <c r="I101" s="1124"/>
      <c r="J101" s="1400">
        <v>0</v>
      </c>
    </row>
    <row r="102" spans="1:10" s="1001" customFormat="1" ht="38.25" hidden="1">
      <c r="A102" s="1943">
        <v>1153300</v>
      </c>
      <c r="B102" s="1949" t="s">
        <v>501</v>
      </c>
      <c r="C102" s="1946">
        <v>463300</v>
      </c>
      <c r="D102" s="1124"/>
      <c r="E102" s="1124"/>
      <c r="F102" s="1124"/>
      <c r="G102" s="1124"/>
      <c r="H102" s="1124"/>
      <c r="I102" s="1124"/>
      <c r="J102" s="1400">
        <v>0</v>
      </c>
    </row>
    <row r="103" spans="1:10" s="1001" customFormat="1" ht="25.5" hidden="1">
      <c r="A103" s="1943">
        <v>1153400</v>
      </c>
      <c r="B103" s="1949" t="s">
        <v>502</v>
      </c>
      <c r="C103" s="1946">
        <v>463400</v>
      </c>
      <c r="D103" s="1124"/>
      <c r="E103" s="1124"/>
      <c r="F103" s="1124"/>
      <c r="G103" s="1124"/>
      <c r="H103" s="1124"/>
      <c r="I103" s="1124"/>
      <c r="J103" s="1400">
        <v>0</v>
      </c>
    </row>
    <row r="104" spans="1:10" s="1001" customFormat="1" hidden="1">
      <c r="A104" s="1943">
        <v>1153500</v>
      </c>
      <c r="B104" s="1954" t="s">
        <v>503</v>
      </c>
      <c r="C104" s="1946">
        <v>463500</v>
      </c>
      <c r="D104" s="1124"/>
      <c r="E104" s="1124"/>
      <c r="F104" s="1124"/>
      <c r="G104" s="1124"/>
      <c r="H104" s="1124"/>
      <c r="I104" s="1124"/>
      <c r="J104" s="1400">
        <v>0</v>
      </c>
    </row>
    <row r="105" spans="1:10" s="1001" customFormat="1" ht="0.75" hidden="1" customHeight="1">
      <c r="A105" s="1943">
        <v>1153700</v>
      </c>
      <c r="B105" s="1954" t="s">
        <v>504</v>
      </c>
      <c r="C105" s="1930">
        <v>463700</v>
      </c>
      <c r="D105" s="1124">
        <v>0</v>
      </c>
      <c r="E105" s="1124">
        <v>0</v>
      </c>
      <c r="F105" s="1124">
        <f>D105+E105</f>
        <v>0</v>
      </c>
      <c r="G105" s="1124">
        <v>0</v>
      </c>
      <c r="H105" s="1124">
        <v>0</v>
      </c>
      <c r="I105" s="1124">
        <v>0</v>
      </c>
      <c r="J105" s="1209">
        <f>F105</f>
        <v>0</v>
      </c>
    </row>
    <row r="106" spans="1:10" s="1001" customFormat="1" ht="38.25" hidden="1">
      <c r="A106" s="1943">
        <v>1153800</v>
      </c>
      <c r="B106" s="1954" t="s">
        <v>995</v>
      </c>
      <c r="C106" s="1946">
        <v>463800</v>
      </c>
      <c r="D106" s="1124"/>
      <c r="E106" s="1124"/>
      <c r="F106" s="1124"/>
      <c r="G106" s="1124"/>
      <c r="H106" s="1124"/>
      <c r="I106" s="1124"/>
      <c r="J106" s="1400">
        <v>0</v>
      </c>
    </row>
    <row r="107" spans="1:10" s="1001" customFormat="1" hidden="1">
      <c r="A107" s="1943">
        <v>1153900</v>
      </c>
      <c r="B107" s="1954" t="s">
        <v>996</v>
      </c>
      <c r="C107" s="1946">
        <v>463900</v>
      </c>
      <c r="D107" s="1124"/>
      <c r="E107" s="1124"/>
      <c r="F107" s="1124"/>
      <c r="G107" s="1124"/>
      <c r="H107" s="1124"/>
      <c r="I107" s="1124"/>
      <c r="J107" s="1400">
        <v>0</v>
      </c>
    </row>
    <row r="108" spans="1:10" s="1001" customFormat="1" ht="25.5" hidden="1">
      <c r="A108" s="1943">
        <v>1154000</v>
      </c>
      <c r="B108" s="1955" t="s">
        <v>997</v>
      </c>
      <c r="C108" s="1948" t="s">
        <v>358</v>
      </c>
      <c r="D108" s="1124">
        <v>0</v>
      </c>
      <c r="E108" s="1124"/>
      <c r="F108" s="1124">
        <v>0</v>
      </c>
      <c r="G108" s="1124">
        <v>0</v>
      </c>
      <c r="H108" s="1124">
        <v>0</v>
      </c>
      <c r="I108" s="1124">
        <v>0</v>
      </c>
      <c r="J108" s="1400">
        <v>0</v>
      </c>
    </row>
    <row r="109" spans="1:10" s="1001" customFormat="1" ht="25.5" hidden="1">
      <c r="A109" s="1943">
        <v>1154100</v>
      </c>
      <c r="B109" s="1954" t="s">
        <v>210</v>
      </c>
      <c r="C109" s="1946">
        <v>465100</v>
      </c>
      <c r="D109" s="1126"/>
      <c r="E109" s="1126"/>
      <c r="F109" s="1126"/>
      <c r="G109" s="1956"/>
      <c r="H109" s="1956"/>
      <c r="I109" s="1957"/>
      <c r="J109" s="1400">
        <v>0</v>
      </c>
    </row>
    <row r="110" spans="1:10" s="1001" customFormat="1" hidden="1">
      <c r="A110" s="1943">
        <v>1154200</v>
      </c>
      <c r="B110" s="1954" t="s">
        <v>211</v>
      </c>
      <c r="C110" s="1946">
        <v>465200</v>
      </c>
      <c r="D110" s="1126"/>
      <c r="E110" s="1126"/>
      <c r="F110" s="1126"/>
      <c r="G110" s="1956"/>
      <c r="H110" s="1956"/>
      <c r="I110" s="1957"/>
      <c r="J110" s="1400">
        <v>0</v>
      </c>
    </row>
    <row r="111" spans="1:10" s="1001" customFormat="1" hidden="1">
      <c r="A111" s="1943">
        <v>1154300</v>
      </c>
      <c r="B111" s="1954" t="s">
        <v>212</v>
      </c>
      <c r="C111" s="1946">
        <v>465300</v>
      </c>
      <c r="D111" s="1126"/>
      <c r="E111" s="1126"/>
      <c r="F111" s="1126"/>
      <c r="G111" s="1956"/>
      <c r="H111" s="1956"/>
      <c r="I111" s="1957"/>
      <c r="J111" s="1400">
        <v>0</v>
      </c>
    </row>
    <row r="112" spans="1:10" s="1001" customFormat="1" ht="38.25" hidden="1">
      <c r="A112" s="1943">
        <v>1154500</v>
      </c>
      <c r="B112" s="1954" t="s">
        <v>67</v>
      </c>
      <c r="C112" s="1946">
        <v>465500</v>
      </c>
      <c r="D112" s="1126"/>
      <c r="E112" s="1126"/>
      <c r="F112" s="1126"/>
      <c r="G112" s="1956"/>
      <c r="H112" s="1956"/>
      <c r="I112" s="1957"/>
      <c r="J112" s="1400">
        <v>0</v>
      </c>
    </row>
    <row r="113" spans="1:10" s="1001" customFormat="1" ht="38.25" hidden="1">
      <c r="A113" s="1943">
        <v>1154600</v>
      </c>
      <c r="B113" s="1954" t="s">
        <v>68</v>
      </c>
      <c r="C113" s="1946">
        <v>465600</v>
      </c>
      <c r="D113" s="861"/>
      <c r="E113" s="861"/>
      <c r="F113" s="861"/>
      <c r="G113" s="992"/>
      <c r="H113" s="992"/>
      <c r="I113" s="853"/>
      <c r="J113" s="1400">
        <v>0</v>
      </c>
    </row>
    <row r="114" spans="1:10" s="1001" customFormat="1" ht="13.5" hidden="1" thickBot="1">
      <c r="A114" s="1397">
        <v>1154700</v>
      </c>
      <c r="B114" s="1398" t="s">
        <v>78</v>
      </c>
      <c r="C114" s="1399" t="s">
        <v>79</v>
      </c>
      <c r="D114" s="856"/>
      <c r="E114" s="856"/>
      <c r="F114" s="856"/>
      <c r="G114" s="993"/>
      <c r="H114" s="993"/>
      <c r="I114" s="852"/>
      <c r="J114" s="1400">
        <v>0</v>
      </c>
    </row>
    <row r="115" spans="1:10" s="1001" customFormat="1" ht="25.5" hidden="1">
      <c r="A115" s="1958">
        <v>1160000</v>
      </c>
      <c r="B115" s="1959" t="s">
        <v>80</v>
      </c>
      <c r="C115" s="1912" t="s">
        <v>358</v>
      </c>
      <c r="D115" s="859">
        <v>0</v>
      </c>
      <c r="E115" s="859"/>
      <c r="F115" s="859">
        <v>0</v>
      </c>
      <c r="G115" s="859">
        <v>0</v>
      </c>
      <c r="H115" s="859">
        <v>0</v>
      </c>
      <c r="I115" s="859">
        <v>0</v>
      </c>
      <c r="J115" s="1400">
        <v>0</v>
      </c>
    </row>
    <row r="116" spans="1:10" s="1001" customFormat="1" hidden="1">
      <c r="A116" s="1928">
        <v>1161000</v>
      </c>
      <c r="B116" s="1960" t="s">
        <v>81</v>
      </c>
      <c r="C116" s="1961" t="s">
        <v>358</v>
      </c>
      <c r="D116" s="861">
        <v>0</v>
      </c>
      <c r="E116" s="861"/>
      <c r="F116" s="861">
        <v>0</v>
      </c>
      <c r="G116" s="861">
        <v>0</v>
      </c>
      <c r="H116" s="861">
        <v>0</v>
      </c>
      <c r="I116" s="861">
        <v>0</v>
      </c>
      <c r="J116" s="1400">
        <v>0</v>
      </c>
    </row>
    <row r="117" spans="1:10" s="1001" customFormat="1" ht="25.5" hidden="1">
      <c r="A117" s="1928">
        <v>1161100</v>
      </c>
      <c r="B117" s="1916" t="s">
        <v>1705</v>
      </c>
      <c r="C117" s="1930">
        <v>471100</v>
      </c>
      <c r="D117" s="861"/>
      <c r="E117" s="861"/>
      <c r="F117" s="861"/>
      <c r="G117" s="861"/>
      <c r="H117" s="861"/>
      <c r="I117" s="861"/>
      <c r="J117" s="1400">
        <v>0</v>
      </c>
    </row>
    <row r="118" spans="1:10" s="1001" customFormat="1" ht="25.5" hidden="1">
      <c r="A118" s="1928">
        <v>1161200</v>
      </c>
      <c r="B118" s="1962" t="s">
        <v>1667</v>
      </c>
      <c r="C118" s="1930">
        <v>471200</v>
      </c>
      <c r="D118" s="861"/>
      <c r="E118" s="861"/>
      <c r="F118" s="861"/>
      <c r="G118" s="861"/>
      <c r="H118" s="861"/>
      <c r="I118" s="861"/>
      <c r="J118" s="1400">
        <v>0</v>
      </c>
    </row>
    <row r="119" spans="1:10" s="1001" customFormat="1" ht="25.5" hidden="1">
      <c r="A119" s="1928">
        <v>1162000</v>
      </c>
      <c r="B119" s="1960" t="s">
        <v>1125</v>
      </c>
      <c r="C119" s="1961" t="s">
        <v>358</v>
      </c>
      <c r="D119" s="861">
        <v>0</v>
      </c>
      <c r="E119" s="861"/>
      <c r="F119" s="861">
        <v>0</v>
      </c>
      <c r="G119" s="861">
        <v>0</v>
      </c>
      <c r="H119" s="861">
        <v>0</v>
      </c>
      <c r="I119" s="861">
        <v>0</v>
      </c>
      <c r="J119" s="1400">
        <v>0</v>
      </c>
    </row>
    <row r="120" spans="1:10" s="1001" customFormat="1" ht="25.5" hidden="1">
      <c r="A120" s="1928">
        <v>1162100</v>
      </c>
      <c r="B120" s="1962" t="s">
        <v>1668</v>
      </c>
      <c r="C120" s="1917" t="s">
        <v>130</v>
      </c>
      <c r="D120" s="861"/>
      <c r="E120" s="861"/>
      <c r="F120" s="861"/>
      <c r="G120" s="861"/>
      <c r="H120" s="861"/>
      <c r="I120" s="861"/>
      <c r="J120" s="1400">
        <v>0</v>
      </c>
    </row>
    <row r="121" spans="1:10" s="1001" customFormat="1" hidden="1">
      <c r="A121" s="1928">
        <v>1162200</v>
      </c>
      <c r="B121" s="1962" t="s">
        <v>1669</v>
      </c>
      <c r="C121" s="1917" t="s">
        <v>24</v>
      </c>
      <c r="D121" s="861"/>
      <c r="E121" s="861"/>
      <c r="F121" s="861"/>
      <c r="G121" s="861"/>
      <c r="H121" s="861"/>
      <c r="I121" s="861"/>
      <c r="J121" s="1400">
        <v>0</v>
      </c>
    </row>
    <row r="122" spans="1:10" s="1001" customFormat="1" ht="25.5" hidden="1">
      <c r="A122" s="1928">
        <v>1162300</v>
      </c>
      <c r="B122" s="1962" t="s">
        <v>1670</v>
      </c>
      <c r="C122" s="1917" t="s">
        <v>26</v>
      </c>
      <c r="D122" s="861"/>
      <c r="E122" s="861"/>
      <c r="F122" s="861"/>
      <c r="G122" s="861"/>
      <c r="H122" s="861"/>
      <c r="I122" s="861"/>
      <c r="J122" s="1400">
        <v>0</v>
      </c>
    </row>
    <row r="123" spans="1:10" s="1001" customFormat="1" hidden="1">
      <c r="A123" s="1928">
        <v>1162400</v>
      </c>
      <c r="B123" s="1962" t="s">
        <v>1671</v>
      </c>
      <c r="C123" s="1917" t="s">
        <v>832</v>
      </c>
      <c r="D123" s="861"/>
      <c r="E123" s="861"/>
      <c r="F123" s="861"/>
      <c r="G123" s="861"/>
      <c r="H123" s="861"/>
      <c r="I123" s="861"/>
      <c r="J123" s="1400">
        <v>0</v>
      </c>
    </row>
    <row r="124" spans="1:10" s="1001" customFormat="1" ht="25.5" hidden="1">
      <c r="A124" s="1928">
        <v>1162500</v>
      </c>
      <c r="B124" s="1962" t="s">
        <v>1672</v>
      </c>
      <c r="C124" s="1917" t="s">
        <v>834</v>
      </c>
      <c r="D124" s="861"/>
      <c r="E124" s="861"/>
      <c r="F124" s="861"/>
      <c r="G124" s="861"/>
      <c r="H124" s="861"/>
      <c r="I124" s="861"/>
      <c r="J124" s="1400">
        <v>0</v>
      </c>
    </row>
    <row r="125" spans="1:10" s="1001" customFormat="1" hidden="1">
      <c r="A125" s="1928">
        <v>1162600</v>
      </c>
      <c r="B125" s="1962" t="s">
        <v>1673</v>
      </c>
      <c r="C125" s="1917" t="s">
        <v>511</v>
      </c>
      <c r="D125" s="861"/>
      <c r="E125" s="861"/>
      <c r="F125" s="861"/>
      <c r="G125" s="861"/>
      <c r="H125" s="861"/>
      <c r="I125" s="861"/>
      <c r="J125" s="1400">
        <v>0</v>
      </c>
    </row>
    <row r="126" spans="1:10" s="1001" customFormat="1" ht="25.5" hidden="1">
      <c r="A126" s="1928">
        <v>1162700</v>
      </c>
      <c r="B126" s="1916" t="s">
        <v>1674</v>
      </c>
      <c r="C126" s="1917" t="s">
        <v>513</v>
      </c>
      <c r="D126" s="861"/>
      <c r="E126" s="861"/>
      <c r="F126" s="861"/>
      <c r="G126" s="861"/>
      <c r="H126" s="861"/>
      <c r="I126" s="861"/>
      <c r="J126" s="1400">
        <v>0</v>
      </c>
    </row>
    <row r="127" spans="1:10" s="1001" customFormat="1" hidden="1">
      <c r="A127" s="1928">
        <v>1162800</v>
      </c>
      <c r="B127" s="1962" t="s">
        <v>1675</v>
      </c>
      <c r="C127" s="1917" t="s">
        <v>872</v>
      </c>
      <c r="D127" s="992"/>
      <c r="E127" s="992"/>
      <c r="F127" s="992"/>
      <c r="G127" s="992"/>
      <c r="H127" s="992"/>
      <c r="I127" s="992"/>
      <c r="J127" s="1400">
        <v>0</v>
      </c>
    </row>
    <row r="128" spans="1:10" s="1001" customFormat="1" hidden="1">
      <c r="A128" s="1963">
        <v>1162900</v>
      </c>
      <c r="B128" s="1962" t="s">
        <v>1676</v>
      </c>
      <c r="C128" s="1917" t="s">
        <v>874</v>
      </c>
      <c r="D128" s="992"/>
      <c r="E128" s="992"/>
      <c r="F128" s="992"/>
      <c r="G128" s="992"/>
      <c r="H128" s="992"/>
      <c r="I128" s="992"/>
      <c r="J128" s="1400">
        <v>0</v>
      </c>
    </row>
    <row r="129" spans="1:10" s="1001" customFormat="1" hidden="1">
      <c r="A129" s="1963">
        <v>1163000</v>
      </c>
      <c r="B129" s="1960" t="s">
        <v>58</v>
      </c>
      <c r="C129" s="1939" t="s">
        <v>358</v>
      </c>
      <c r="D129" s="992">
        <v>0</v>
      </c>
      <c r="E129" s="992"/>
      <c r="F129" s="992">
        <v>0</v>
      </c>
      <c r="G129" s="992">
        <v>0</v>
      </c>
      <c r="H129" s="992">
        <v>0</v>
      </c>
      <c r="I129" s="992">
        <v>0</v>
      </c>
      <c r="J129" s="1400">
        <v>0</v>
      </c>
    </row>
    <row r="130" spans="1:10" s="1001" customFormat="1" ht="10.5" hidden="1" customHeight="1" thickBot="1">
      <c r="A130" s="1964">
        <v>1163100</v>
      </c>
      <c r="B130" s="1933" t="s">
        <v>798</v>
      </c>
      <c r="C130" s="1399" t="s">
        <v>799</v>
      </c>
      <c r="D130" s="993"/>
      <c r="E130" s="993"/>
      <c r="F130" s="993"/>
      <c r="G130" s="993"/>
      <c r="H130" s="993"/>
      <c r="I130" s="993"/>
      <c r="J130" s="1400">
        <v>0</v>
      </c>
    </row>
    <row r="131" spans="1:10" s="1001" customFormat="1" hidden="1">
      <c r="A131" s="1965">
        <v>1170000</v>
      </c>
      <c r="B131" s="1966" t="s">
        <v>875</v>
      </c>
      <c r="C131" s="1912" t="s">
        <v>358</v>
      </c>
      <c r="D131" s="994">
        <f>D135</f>
        <v>0</v>
      </c>
      <c r="E131" s="994"/>
      <c r="F131" s="994">
        <f>F135</f>
        <v>0</v>
      </c>
      <c r="G131" s="994">
        <f>G135</f>
        <v>0</v>
      </c>
      <c r="H131" s="994">
        <f>H135</f>
        <v>0</v>
      </c>
      <c r="I131" s="994">
        <f>I135</f>
        <v>0</v>
      </c>
      <c r="J131" s="1400">
        <f>J135</f>
        <v>0</v>
      </c>
    </row>
    <row r="132" spans="1:10" s="1001" customFormat="1" ht="38.25" hidden="1">
      <c r="A132" s="1963">
        <v>1171000</v>
      </c>
      <c r="B132" s="1967" t="s">
        <v>215</v>
      </c>
      <c r="C132" s="1912" t="s">
        <v>358</v>
      </c>
      <c r="D132" s="866">
        <v>0</v>
      </c>
      <c r="E132" s="866"/>
      <c r="F132" s="866">
        <v>0</v>
      </c>
      <c r="G132" s="866">
        <v>0</v>
      </c>
      <c r="H132" s="866">
        <v>0</v>
      </c>
      <c r="I132" s="866">
        <v>0</v>
      </c>
      <c r="J132" s="1400">
        <v>0</v>
      </c>
    </row>
    <row r="133" spans="1:10" s="1001" customFormat="1" ht="38.25" hidden="1">
      <c r="A133" s="1963">
        <v>1171100</v>
      </c>
      <c r="B133" s="1916" t="s">
        <v>1677</v>
      </c>
      <c r="C133" s="1388" t="s">
        <v>479</v>
      </c>
      <c r="D133" s="992"/>
      <c r="E133" s="992"/>
      <c r="F133" s="992"/>
      <c r="G133" s="992"/>
      <c r="H133" s="992"/>
      <c r="I133" s="992"/>
      <c r="J133" s="1400">
        <v>0</v>
      </c>
    </row>
    <row r="134" spans="1:10" s="1001" customFormat="1" ht="25.5" hidden="1">
      <c r="A134" s="1963">
        <v>1171200</v>
      </c>
      <c r="B134" s="1962" t="s">
        <v>1678</v>
      </c>
      <c r="C134" s="1968" t="s">
        <v>352</v>
      </c>
      <c r="D134" s="992"/>
      <c r="E134" s="992"/>
      <c r="F134" s="992"/>
      <c r="G134" s="992"/>
      <c r="H134" s="992"/>
      <c r="I134" s="992"/>
      <c r="J134" s="1400">
        <v>0</v>
      </c>
    </row>
    <row r="135" spans="1:10" s="1001" customFormat="1" ht="51" hidden="1">
      <c r="A135" s="1928">
        <v>1172000</v>
      </c>
      <c r="B135" s="1969" t="s">
        <v>1017</v>
      </c>
      <c r="C135" s="1939" t="s">
        <v>358</v>
      </c>
      <c r="D135" s="994">
        <f>D137+D138</f>
        <v>0</v>
      </c>
      <c r="E135" s="994"/>
      <c r="F135" s="994">
        <f>F137+F138</f>
        <v>0</v>
      </c>
      <c r="G135" s="994">
        <f>G137+G138</f>
        <v>0</v>
      </c>
      <c r="H135" s="994">
        <f>H137+H138</f>
        <v>0</v>
      </c>
      <c r="I135" s="994">
        <f>I137+I138</f>
        <v>0</v>
      </c>
      <c r="J135" s="1400">
        <f>F135</f>
        <v>0</v>
      </c>
    </row>
    <row r="136" spans="1:10" s="1001" customFormat="1" hidden="1">
      <c r="A136" s="1928">
        <v>1172100</v>
      </c>
      <c r="B136" s="1931" t="s">
        <v>1102</v>
      </c>
      <c r="C136" s="1388" t="s">
        <v>1018</v>
      </c>
      <c r="D136" s="992"/>
      <c r="E136" s="853"/>
      <c r="F136" s="992"/>
      <c r="G136" s="992"/>
      <c r="H136" s="992"/>
      <c r="I136" s="992"/>
      <c r="J136" s="1400">
        <v>0</v>
      </c>
    </row>
    <row r="137" spans="1:10" s="1001" customFormat="1" hidden="1">
      <c r="A137" s="1928">
        <v>1172200</v>
      </c>
      <c r="B137" s="1931" t="s">
        <v>1103</v>
      </c>
      <c r="C137" s="1970">
        <v>482200</v>
      </c>
      <c r="D137" s="992">
        <v>0</v>
      </c>
      <c r="E137" s="853"/>
      <c r="F137" s="992">
        <v>0</v>
      </c>
      <c r="G137" s="992">
        <v>0</v>
      </c>
      <c r="H137" s="992">
        <v>0</v>
      </c>
      <c r="I137" s="992">
        <v>0</v>
      </c>
      <c r="J137" s="1400">
        <f>F137</f>
        <v>0</v>
      </c>
    </row>
    <row r="138" spans="1:10" s="1001" customFormat="1" hidden="1">
      <c r="A138" s="1928">
        <v>1172300</v>
      </c>
      <c r="B138" s="1962" t="s">
        <v>1679</v>
      </c>
      <c r="C138" s="1917" t="s">
        <v>1020</v>
      </c>
      <c r="D138" s="992">
        <v>0</v>
      </c>
      <c r="E138" s="853"/>
      <c r="F138" s="992">
        <v>0</v>
      </c>
      <c r="G138" s="992">
        <v>0</v>
      </c>
      <c r="H138" s="992">
        <v>0</v>
      </c>
      <c r="I138" s="992">
        <v>0</v>
      </c>
      <c r="J138" s="1400">
        <f>F138</f>
        <v>0</v>
      </c>
    </row>
    <row r="139" spans="1:10" s="1001" customFormat="1" ht="25.5" hidden="1">
      <c r="A139" s="1928">
        <v>1172400</v>
      </c>
      <c r="B139" s="880" t="s">
        <v>1680</v>
      </c>
      <c r="C139" s="1917" t="s">
        <v>125</v>
      </c>
      <c r="D139" s="866"/>
      <c r="E139" s="853"/>
      <c r="F139" s="866"/>
      <c r="G139" s="866"/>
      <c r="H139" s="866"/>
      <c r="I139" s="866"/>
      <c r="J139" s="1400">
        <v>0</v>
      </c>
    </row>
    <row r="140" spans="1:10" s="1001" customFormat="1" ht="25.5" hidden="1">
      <c r="A140" s="1928">
        <v>1173000</v>
      </c>
      <c r="B140" s="1969" t="s">
        <v>126</v>
      </c>
      <c r="C140" s="1939" t="s">
        <v>358</v>
      </c>
      <c r="D140" s="866">
        <v>0</v>
      </c>
      <c r="E140" s="866"/>
      <c r="F140" s="866">
        <v>0</v>
      </c>
      <c r="G140" s="866">
        <v>0</v>
      </c>
      <c r="H140" s="866">
        <v>0</v>
      </c>
      <c r="I140" s="866">
        <v>0</v>
      </c>
      <c r="J140" s="1400">
        <v>0</v>
      </c>
    </row>
    <row r="141" spans="1:10" s="1001" customFormat="1" ht="25.5" hidden="1">
      <c r="A141" s="1963">
        <v>1173100</v>
      </c>
      <c r="B141" s="1971" t="s">
        <v>127</v>
      </c>
      <c r="C141" s="1917" t="s">
        <v>1088</v>
      </c>
      <c r="D141" s="866"/>
      <c r="E141" s="853"/>
      <c r="F141" s="866"/>
      <c r="G141" s="866"/>
      <c r="H141" s="866"/>
      <c r="I141" s="866"/>
      <c r="J141" s="1400">
        <v>0</v>
      </c>
    </row>
    <row r="142" spans="1:10" s="1001" customFormat="1" ht="38.25" hidden="1">
      <c r="A142" s="1963">
        <v>1174000</v>
      </c>
      <c r="B142" s="1969" t="s">
        <v>1089</v>
      </c>
      <c r="C142" s="1939" t="s">
        <v>358</v>
      </c>
      <c r="D142" s="866">
        <v>0</v>
      </c>
      <c r="E142" s="866"/>
      <c r="F142" s="866">
        <v>0</v>
      </c>
      <c r="G142" s="866">
        <v>0</v>
      </c>
      <c r="H142" s="866">
        <v>0</v>
      </c>
      <c r="I142" s="866">
        <v>0</v>
      </c>
      <c r="J142" s="1400">
        <v>0</v>
      </c>
    </row>
    <row r="143" spans="1:10" s="1001" customFormat="1" ht="25.5" hidden="1">
      <c r="A143" s="1963">
        <v>1174100</v>
      </c>
      <c r="B143" s="1971" t="s">
        <v>1104</v>
      </c>
      <c r="C143" s="1917" t="s">
        <v>1090</v>
      </c>
      <c r="D143" s="866"/>
      <c r="E143" s="866"/>
      <c r="F143" s="866"/>
      <c r="G143" s="866"/>
      <c r="H143" s="866"/>
      <c r="I143" s="866"/>
      <c r="J143" s="1400">
        <v>0</v>
      </c>
    </row>
    <row r="144" spans="1:10" s="1001" customFormat="1" ht="25.5" hidden="1">
      <c r="A144" s="1963">
        <v>1174200</v>
      </c>
      <c r="B144" s="880" t="s">
        <v>1681</v>
      </c>
      <c r="C144" s="1917" t="s">
        <v>447</v>
      </c>
      <c r="D144" s="866"/>
      <c r="E144" s="866"/>
      <c r="F144" s="866"/>
      <c r="G144" s="866"/>
      <c r="H144" s="866"/>
      <c r="I144" s="866"/>
      <c r="J144" s="1400">
        <v>0</v>
      </c>
    </row>
    <row r="145" spans="1:15" s="1001" customFormat="1" ht="51" hidden="1">
      <c r="A145" s="1963">
        <v>1175000</v>
      </c>
      <c r="B145" s="1969" t="s">
        <v>558</v>
      </c>
      <c r="C145" s="1939" t="s">
        <v>358</v>
      </c>
      <c r="D145" s="866">
        <v>0</v>
      </c>
      <c r="E145" s="866"/>
      <c r="F145" s="866">
        <v>0</v>
      </c>
      <c r="G145" s="866">
        <v>0</v>
      </c>
      <c r="H145" s="866">
        <v>0</v>
      </c>
      <c r="I145" s="866">
        <v>0</v>
      </c>
      <c r="J145" s="1400">
        <v>0</v>
      </c>
    </row>
    <row r="146" spans="1:15" s="1001" customFormat="1" ht="38.25">
      <c r="A146" s="1963">
        <v>1175100</v>
      </c>
      <c r="B146" s="880" t="s">
        <v>1682</v>
      </c>
      <c r="C146" s="1917" t="s">
        <v>227</v>
      </c>
      <c r="D146" s="866"/>
      <c r="E146" s="866"/>
      <c r="F146" s="866"/>
      <c r="G146" s="866"/>
      <c r="H146" s="866"/>
      <c r="I146" s="866"/>
      <c r="J146" s="1400">
        <v>0</v>
      </c>
    </row>
    <row r="147" spans="1:15" s="1001" customFormat="1">
      <c r="A147" s="1963">
        <v>1176000</v>
      </c>
      <c r="B147" s="1969" t="s">
        <v>228</v>
      </c>
      <c r="C147" s="1939" t="s">
        <v>358</v>
      </c>
      <c r="D147" s="866">
        <v>0</v>
      </c>
      <c r="E147" s="866"/>
      <c r="F147" s="866">
        <v>0</v>
      </c>
      <c r="G147" s="866">
        <v>0</v>
      </c>
      <c r="H147" s="866">
        <v>0</v>
      </c>
      <c r="I147" s="866">
        <v>0</v>
      </c>
      <c r="J147" s="1400">
        <v>0</v>
      </c>
    </row>
    <row r="148" spans="1:15" s="1001" customFormat="1">
      <c r="A148" s="1963">
        <v>1176100</v>
      </c>
      <c r="B148" s="880" t="s">
        <v>1683</v>
      </c>
      <c r="C148" s="1917" t="s">
        <v>8</v>
      </c>
      <c r="D148" s="866"/>
      <c r="E148" s="853"/>
      <c r="F148" s="866"/>
      <c r="G148" s="866"/>
      <c r="H148" s="866"/>
      <c r="I148" s="866"/>
      <c r="J148" s="1400">
        <v>0</v>
      </c>
    </row>
    <row r="149" spans="1:15" s="1001" customFormat="1">
      <c r="A149" s="1963">
        <v>1177000</v>
      </c>
      <c r="B149" s="1969" t="s">
        <v>587</v>
      </c>
      <c r="C149" s="1939" t="s">
        <v>358</v>
      </c>
      <c r="D149" s="866">
        <v>0</v>
      </c>
      <c r="E149" s="866"/>
      <c r="F149" s="866">
        <v>0</v>
      </c>
      <c r="G149" s="866">
        <v>0</v>
      </c>
      <c r="H149" s="866">
        <v>0</v>
      </c>
      <c r="I149" s="866">
        <v>0</v>
      </c>
      <c r="J149" s="1400">
        <v>0</v>
      </c>
    </row>
    <row r="150" spans="1:15" s="1001" customFormat="1" ht="13.5" thickBot="1">
      <c r="A150" s="1964">
        <v>1177100</v>
      </c>
      <c r="B150" s="1972" t="s">
        <v>1684</v>
      </c>
      <c r="C150" s="1399" t="s">
        <v>259</v>
      </c>
      <c r="D150" s="993"/>
      <c r="E150" s="993"/>
      <c r="F150" s="993"/>
      <c r="G150" s="993"/>
      <c r="H150" s="993"/>
      <c r="I150" s="993"/>
      <c r="J150" s="1400">
        <v>0</v>
      </c>
    </row>
    <row r="151" spans="1:15" s="1001" customFormat="1" ht="26.25" thickBot="1">
      <c r="A151" s="1973" t="s">
        <v>262</v>
      </c>
      <c r="B151" s="1974" t="s">
        <v>648</v>
      </c>
      <c r="C151" s="1975" t="s">
        <v>358</v>
      </c>
      <c r="D151" s="1127">
        <f>D152</f>
        <v>0</v>
      </c>
      <c r="E151" s="1127"/>
      <c r="F151" s="1127">
        <f>F152</f>
        <v>0</v>
      </c>
      <c r="G151" s="1127">
        <f>G152</f>
        <v>0</v>
      </c>
      <c r="H151" s="1127">
        <f>H152</f>
        <v>0</v>
      </c>
      <c r="I151" s="1127">
        <f>I152</f>
        <v>0</v>
      </c>
      <c r="J151" s="1209">
        <f>F152</f>
        <v>0</v>
      </c>
    </row>
    <row r="152" spans="1:15" s="1001" customFormat="1" ht="23.25" customHeight="1">
      <c r="A152" s="1965" t="s">
        <v>650</v>
      </c>
      <c r="B152" s="1976" t="s">
        <v>651</v>
      </c>
      <c r="C152" s="1912" t="s">
        <v>358</v>
      </c>
      <c r="D152" s="859">
        <f>SUM(D153:D155)</f>
        <v>0</v>
      </c>
      <c r="E152" s="859"/>
      <c r="F152" s="859">
        <f>SUM(F153:F155)</f>
        <v>0</v>
      </c>
      <c r="G152" s="859">
        <f>SUM(G153:G155)</f>
        <v>0</v>
      </c>
      <c r="H152" s="859">
        <f>+SUM(H153:H155)</f>
        <v>0</v>
      </c>
      <c r="I152" s="859">
        <f>SUM(I153:I155)</f>
        <v>0</v>
      </c>
      <c r="J152" s="1209">
        <f>F152</f>
        <v>0</v>
      </c>
    </row>
    <row r="153" spans="1:15" s="1001" customFormat="1">
      <c r="A153" s="1963" t="s">
        <v>652</v>
      </c>
      <c r="B153" s="880" t="s">
        <v>1685</v>
      </c>
      <c r="C153" s="1977" t="s">
        <v>987</v>
      </c>
      <c r="D153" s="864"/>
      <c r="E153" s="861"/>
      <c r="F153" s="864"/>
      <c r="G153" s="864"/>
      <c r="H153" s="864"/>
      <c r="I153" s="864"/>
      <c r="J153" s="1209">
        <f>F153</f>
        <v>0</v>
      </c>
    </row>
    <row r="154" spans="1:15" s="1001" customFormat="1" ht="23.25" customHeight="1">
      <c r="A154" s="1963" t="s">
        <v>988</v>
      </c>
      <c r="B154" s="880" t="s">
        <v>1686</v>
      </c>
      <c r="C154" s="1977" t="s">
        <v>965</v>
      </c>
      <c r="D154" s="864">
        <v>0</v>
      </c>
      <c r="E154" s="861">
        <v>0</v>
      </c>
      <c r="F154" s="864">
        <f>D154+E154</f>
        <v>0</v>
      </c>
      <c r="G154" s="864"/>
      <c r="H154" s="864"/>
      <c r="I154" s="864"/>
      <c r="J154" s="1209">
        <f>F154</f>
        <v>0</v>
      </c>
      <c r="K154" s="2633"/>
      <c r="L154" s="2629"/>
      <c r="M154" s="2629"/>
      <c r="N154" s="2629"/>
      <c r="O154" s="2629"/>
    </row>
    <row r="155" spans="1:15" s="1001" customFormat="1" ht="25.5">
      <c r="A155" s="1963" t="s">
        <v>966</v>
      </c>
      <c r="B155" s="880" t="s">
        <v>1687</v>
      </c>
      <c r="C155" s="1977" t="s">
        <v>968</v>
      </c>
      <c r="D155" s="1468">
        <v>0</v>
      </c>
      <c r="E155" s="1576">
        <v>0</v>
      </c>
      <c r="F155" s="1468">
        <f>D155+E155</f>
        <v>0</v>
      </c>
      <c r="G155" s="1469">
        <v>0</v>
      </c>
      <c r="H155" s="1469">
        <v>0</v>
      </c>
      <c r="I155" s="1469">
        <v>0</v>
      </c>
      <c r="J155" s="1470">
        <f>F155</f>
        <v>0</v>
      </c>
    </row>
    <row r="156" spans="1:15" s="1001" customFormat="1" ht="0.75" customHeight="1">
      <c r="A156" s="1979" t="s">
        <v>969</v>
      </c>
      <c r="B156" s="880" t="s">
        <v>1688</v>
      </c>
      <c r="C156" s="1977" t="s">
        <v>1099</v>
      </c>
      <c r="D156" s="864"/>
      <c r="E156" s="861"/>
      <c r="F156" s="864"/>
      <c r="G156" s="864"/>
      <c r="H156" s="864"/>
      <c r="I156" s="864"/>
      <c r="J156" s="1209">
        <v>0</v>
      </c>
    </row>
    <row r="157" spans="1:15" s="1001" customFormat="1" hidden="1">
      <c r="A157" s="1979" t="s">
        <v>138</v>
      </c>
      <c r="B157" s="1971" t="s">
        <v>139</v>
      </c>
      <c r="C157" s="1977" t="s">
        <v>140</v>
      </c>
      <c r="D157" s="864"/>
      <c r="E157" s="861"/>
      <c r="F157" s="864"/>
      <c r="G157" s="864"/>
      <c r="H157" s="864"/>
      <c r="I157" s="864"/>
      <c r="J157" s="1209">
        <v>0</v>
      </c>
    </row>
    <row r="158" spans="1:15" s="1001" customFormat="1" hidden="1">
      <c r="A158" s="1979" t="s">
        <v>141</v>
      </c>
      <c r="B158" s="880" t="s">
        <v>1689</v>
      </c>
      <c r="C158" s="1977" t="s">
        <v>897</v>
      </c>
      <c r="D158" s="864"/>
      <c r="E158" s="861"/>
      <c r="F158" s="864"/>
      <c r="G158" s="864"/>
      <c r="H158" s="864"/>
      <c r="I158" s="864"/>
      <c r="J158" s="1209">
        <v>0</v>
      </c>
    </row>
    <row r="159" spans="1:15" s="1001" customFormat="1" hidden="1">
      <c r="A159" s="1979" t="s">
        <v>898</v>
      </c>
      <c r="B159" s="880" t="s">
        <v>1690</v>
      </c>
      <c r="C159" s="1977" t="s">
        <v>900</v>
      </c>
      <c r="D159" s="864"/>
      <c r="E159" s="861"/>
      <c r="F159" s="864"/>
      <c r="G159" s="864"/>
      <c r="H159" s="864"/>
      <c r="I159" s="864"/>
      <c r="J159" s="1209">
        <v>0</v>
      </c>
    </row>
    <row r="160" spans="1:15" s="1001" customFormat="1" hidden="1">
      <c r="A160" s="1980" t="s">
        <v>800</v>
      </c>
      <c r="B160" s="1981" t="s">
        <v>1691</v>
      </c>
      <c r="C160" s="1982" t="s">
        <v>657</v>
      </c>
      <c r="D160" s="864"/>
      <c r="E160" s="861"/>
      <c r="F160" s="864"/>
      <c r="G160" s="864"/>
      <c r="H160" s="864"/>
      <c r="I160" s="864"/>
      <c r="J160" s="1209">
        <v>0</v>
      </c>
    </row>
    <row r="161" spans="1:10" s="1001" customFormat="1" hidden="1">
      <c r="A161" s="1943" t="s">
        <v>801</v>
      </c>
      <c r="B161" s="1983" t="s">
        <v>1063</v>
      </c>
      <c r="C161" s="1946" t="s">
        <v>1064</v>
      </c>
      <c r="D161" s="864"/>
      <c r="E161" s="861"/>
      <c r="F161" s="864"/>
      <c r="G161" s="864"/>
      <c r="H161" s="864"/>
      <c r="I161" s="864"/>
      <c r="J161" s="1209">
        <v>0</v>
      </c>
    </row>
    <row r="162" spans="1:10" s="1001" customFormat="1" hidden="1">
      <c r="A162" s="1943" t="s">
        <v>1065</v>
      </c>
      <c r="B162" s="1983" t="s">
        <v>1066</v>
      </c>
      <c r="C162" s="1946" t="s">
        <v>1067</v>
      </c>
      <c r="D162" s="864"/>
      <c r="E162" s="861"/>
      <c r="F162" s="864"/>
      <c r="G162" s="864"/>
      <c r="H162" s="864"/>
      <c r="I162" s="864"/>
      <c r="J162" s="1209">
        <v>0</v>
      </c>
    </row>
    <row r="163" spans="1:10" s="1001" customFormat="1" hidden="1">
      <c r="A163" s="1984" t="s">
        <v>658</v>
      </c>
      <c r="B163" s="1985" t="s">
        <v>659</v>
      </c>
      <c r="C163" s="1986" t="s">
        <v>358</v>
      </c>
      <c r="D163" s="864">
        <v>0</v>
      </c>
      <c r="E163" s="864"/>
      <c r="F163" s="864">
        <v>0</v>
      </c>
      <c r="G163" s="864">
        <v>0</v>
      </c>
      <c r="H163" s="864">
        <v>0</v>
      </c>
      <c r="I163" s="864">
        <v>0</v>
      </c>
      <c r="J163" s="1209">
        <v>0</v>
      </c>
    </row>
    <row r="164" spans="1:10" hidden="1">
      <c r="A164" s="1979" t="s">
        <v>660</v>
      </c>
      <c r="B164" s="1971" t="s">
        <v>661</v>
      </c>
      <c r="C164" s="1977" t="s">
        <v>662</v>
      </c>
      <c r="D164" s="864"/>
      <c r="E164" s="861"/>
      <c r="F164" s="864"/>
      <c r="G164" s="864"/>
      <c r="H164" s="864"/>
      <c r="I164" s="864"/>
      <c r="J164" s="1209">
        <v>0</v>
      </c>
    </row>
    <row r="165" spans="1:10" hidden="1">
      <c r="A165" s="1979" t="s">
        <v>663</v>
      </c>
      <c r="B165" s="1971" t="s">
        <v>664</v>
      </c>
      <c r="C165" s="1977" t="s">
        <v>665</v>
      </c>
      <c r="D165" s="864"/>
      <c r="E165" s="861"/>
      <c r="F165" s="864"/>
      <c r="G165" s="864"/>
      <c r="H165" s="864"/>
      <c r="I165" s="864"/>
      <c r="J165" s="1209">
        <v>0</v>
      </c>
    </row>
    <row r="166" spans="1:10" ht="25.5" hidden="1">
      <c r="A166" s="1979" t="s">
        <v>666</v>
      </c>
      <c r="B166" s="880" t="s">
        <v>1692</v>
      </c>
      <c r="C166" s="1977" t="s">
        <v>314</v>
      </c>
      <c r="D166" s="864"/>
      <c r="E166" s="861"/>
      <c r="F166" s="864"/>
      <c r="G166" s="864"/>
      <c r="H166" s="864"/>
      <c r="I166" s="864"/>
      <c r="J166" s="1209">
        <v>0</v>
      </c>
    </row>
    <row r="167" spans="1:10" hidden="1">
      <c r="A167" s="1979" t="s">
        <v>315</v>
      </c>
      <c r="B167" s="880" t="s">
        <v>1693</v>
      </c>
      <c r="C167" s="1977" t="s">
        <v>317</v>
      </c>
      <c r="D167" s="864"/>
      <c r="E167" s="861"/>
      <c r="F167" s="864"/>
      <c r="G167" s="864"/>
      <c r="H167" s="864"/>
      <c r="I167" s="864"/>
      <c r="J167" s="1209">
        <v>0</v>
      </c>
    </row>
    <row r="168" spans="1:10" hidden="1">
      <c r="A168" s="1979" t="s">
        <v>318</v>
      </c>
      <c r="B168" s="1969" t="s">
        <v>319</v>
      </c>
      <c r="C168" s="1961" t="s">
        <v>358</v>
      </c>
      <c r="D168" s="864">
        <v>0</v>
      </c>
      <c r="E168" s="864"/>
      <c r="F168" s="864">
        <v>0</v>
      </c>
      <c r="G168" s="864">
        <v>0</v>
      </c>
      <c r="H168" s="864">
        <v>0</v>
      </c>
      <c r="I168" s="864">
        <v>0</v>
      </c>
      <c r="J168" s="1209">
        <v>0</v>
      </c>
    </row>
    <row r="169" spans="1:10" hidden="1">
      <c r="A169" s="1979" t="s">
        <v>320</v>
      </c>
      <c r="B169" s="1971" t="s">
        <v>1105</v>
      </c>
      <c r="C169" s="1977" t="s">
        <v>321</v>
      </c>
      <c r="D169" s="864"/>
      <c r="E169" s="861"/>
      <c r="F169" s="864"/>
      <c r="G169" s="864"/>
      <c r="H169" s="864"/>
      <c r="I169" s="864"/>
      <c r="J169" s="1209">
        <v>0</v>
      </c>
    </row>
    <row r="170" spans="1:10" hidden="1">
      <c r="A170" s="1987" t="s">
        <v>322</v>
      </c>
      <c r="B170" s="1988" t="s">
        <v>1068</v>
      </c>
      <c r="C170" s="1961" t="s">
        <v>358</v>
      </c>
      <c r="D170" s="864">
        <v>0</v>
      </c>
      <c r="E170" s="864"/>
      <c r="F170" s="864">
        <v>0</v>
      </c>
      <c r="G170" s="864">
        <v>0</v>
      </c>
      <c r="H170" s="864">
        <v>0</v>
      </c>
      <c r="I170" s="864">
        <v>0</v>
      </c>
      <c r="J170" s="1209">
        <v>0</v>
      </c>
    </row>
    <row r="171" spans="1:10" hidden="1">
      <c r="A171" s="1979" t="s">
        <v>324</v>
      </c>
      <c r="B171" s="1971" t="s">
        <v>1106</v>
      </c>
      <c r="C171" s="1977" t="s">
        <v>325</v>
      </c>
      <c r="D171" s="864"/>
      <c r="E171" s="864"/>
      <c r="F171" s="864"/>
      <c r="G171" s="864"/>
      <c r="H171" s="864"/>
      <c r="I171" s="864"/>
      <c r="J171" s="1209">
        <v>0</v>
      </c>
    </row>
    <row r="172" spans="1:10" hidden="1">
      <c r="A172" s="1979" t="s">
        <v>326</v>
      </c>
      <c r="B172" s="1971" t="s">
        <v>1107</v>
      </c>
      <c r="C172" s="1977" t="s">
        <v>327</v>
      </c>
      <c r="D172" s="864"/>
      <c r="E172" s="864"/>
      <c r="F172" s="864"/>
      <c r="G172" s="864"/>
      <c r="H172" s="864"/>
      <c r="I172" s="864"/>
      <c r="J172" s="864"/>
    </row>
    <row r="173" spans="1:10" hidden="1">
      <c r="A173" s="1979" t="s">
        <v>328</v>
      </c>
      <c r="B173" s="880" t="s">
        <v>1694</v>
      </c>
      <c r="C173" s="1977" t="s">
        <v>330</v>
      </c>
      <c r="D173" s="864"/>
      <c r="E173" s="864"/>
      <c r="F173" s="864"/>
      <c r="G173" s="864"/>
      <c r="H173" s="864"/>
      <c r="I173" s="864"/>
      <c r="J173" s="864"/>
    </row>
    <row r="174" spans="1:10" ht="13.5" thickBot="1">
      <c r="A174" s="1989">
        <v>1244000</v>
      </c>
      <c r="B174" s="1990" t="s">
        <v>1706</v>
      </c>
      <c r="C174" s="1982" t="s">
        <v>1134</v>
      </c>
      <c r="D174" s="1124"/>
      <c r="E174" s="1124"/>
      <c r="F174" s="1124"/>
      <c r="G174" s="1124"/>
      <c r="H174" s="1124"/>
      <c r="I174" s="1124"/>
      <c r="J174" s="1124"/>
    </row>
    <row r="175" spans="1:10" ht="29.25" customHeight="1" thickBot="1">
      <c r="A175" s="1991">
        <v>1000000</v>
      </c>
      <c r="B175" s="1992" t="s">
        <v>1070</v>
      </c>
      <c r="C175" s="1993" t="s">
        <v>358</v>
      </c>
      <c r="D175" s="1127">
        <f>D32+D151</f>
        <v>0</v>
      </c>
      <c r="E175" s="1127">
        <f>E32</f>
        <v>0</v>
      </c>
      <c r="F175" s="1127">
        <f>F32+F151</f>
        <v>0</v>
      </c>
      <c r="G175" s="1127">
        <f>G32+G151</f>
        <v>0</v>
      </c>
      <c r="H175" s="1127">
        <f>H32+H151</f>
        <v>0</v>
      </c>
      <c r="I175" s="1127">
        <f>I32+I151</f>
        <v>0</v>
      </c>
      <c r="J175" s="1127">
        <f>J32+J151</f>
        <v>0</v>
      </c>
    </row>
    <row r="176" spans="1:10" ht="24.75" customHeight="1">
      <c r="A176" s="1994"/>
      <c r="B176" s="1995"/>
      <c r="C176" s="1996"/>
      <c r="D176" s="1858"/>
      <c r="E176" s="2710"/>
      <c r="F176" s="2711"/>
      <c r="G176" s="2711"/>
      <c r="H176" s="2711"/>
      <c r="I176" s="2711"/>
      <c r="J176" s="2711"/>
    </row>
    <row r="177" spans="1:10" hidden="1">
      <c r="A177" s="2712"/>
      <c r="B177" s="2712"/>
      <c r="C177" s="2712"/>
      <c r="D177" s="2712"/>
      <c r="E177" s="2712"/>
      <c r="F177" s="2712"/>
      <c r="G177" s="2712"/>
      <c r="H177" s="2712"/>
      <c r="I177" s="2712"/>
      <c r="J177" s="2712"/>
    </row>
    <row r="178" spans="1:10" s="678" customFormat="1" ht="15.75" customHeight="1">
      <c r="A178" s="2594" t="s">
        <v>2261</v>
      </c>
      <c r="B178" s="2594"/>
      <c r="C178" s="2594"/>
      <c r="D178" s="2594"/>
      <c r="E178" s="2594"/>
      <c r="F178" s="2594"/>
      <c r="G178" s="2594"/>
      <c r="H178" s="2594"/>
      <c r="I178" s="2594"/>
      <c r="J178" s="2594"/>
    </row>
    <row r="179" spans="1:10" ht="14.25">
      <c r="A179" s="2712" t="s">
        <v>1720</v>
      </c>
      <c r="B179" s="2712"/>
      <c r="C179" s="2712"/>
      <c r="D179" s="2712"/>
      <c r="E179" s="2712"/>
      <c r="F179" s="2712"/>
      <c r="G179" s="2712"/>
      <c r="H179" s="2712"/>
      <c r="I179" s="2712"/>
      <c r="J179" s="2712"/>
    </row>
    <row r="180" spans="1:10">
      <c r="A180" s="2714" t="s">
        <v>992</v>
      </c>
      <c r="B180" s="2714"/>
      <c r="C180" s="2714"/>
      <c r="D180" s="2714"/>
      <c r="E180" s="2714"/>
      <c r="F180" s="2714"/>
      <c r="G180" s="2714"/>
      <c r="H180" s="2714"/>
      <c r="I180" s="2714"/>
      <c r="J180" s="2714"/>
    </row>
    <row r="181" spans="1:10" ht="14.25">
      <c r="A181" s="2716"/>
      <c r="B181" s="2716"/>
      <c r="C181" s="2716"/>
      <c r="D181" s="2716"/>
      <c r="E181" s="2716"/>
      <c r="F181" s="2716"/>
      <c r="G181" s="2716"/>
      <c r="H181" s="2716"/>
      <c r="I181" s="2716"/>
      <c r="J181" s="2716"/>
    </row>
    <row r="182" spans="1:10">
      <c r="A182" s="2712" t="s">
        <v>993</v>
      </c>
      <c r="B182" s="2712"/>
      <c r="C182" s="2712"/>
      <c r="D182" s="2712"/>
      <c r="E182" s="2712"/>
      <c r="F182" s="2712"/>
      <c r="G182" s="2712"/>
      <c r="H182" s="2712"/>
      <c r="I182" s="2712"/>
      <c r="J182" s="2712"/>
    </row>
    <row r="183" spans="1:10" ht="14.25">
      <c r="A183" s="1679" t="s">
        <v>2075</v>
      </c>
      <c r="B183" s="1679"/>
      <c r="C183" s="1997"/>
      <c r="D183" s="1679"/>
      <c r="E183" s="1679"/>
      <c r="F183" s="1679"/>
      <c r="G183" s="1679" t="s">
        <v>1147</v>
      </c>
      <c r="H183" s="1679"/>
      <c r="I183" s="1679"/>
      <c r="J183" s="1679"/>
    </row>
    <row r="184" spans="1:10" ht="14.25">
      <c r="A184" s="1998" t="s">
        <v>1700</v>
      </c>
      <c r="B184" s="1997" t="s">
        <v>642</v>
      </c>
      <c r="C184" s="1859"/>
      <c r="E184" s="1680" t="s">
        <v>309</v>
      </c>
      <c r="G184" s="1680" t="s">
        <v>310</v>
      </c>
      <c r="J184" s="1998"/>
    </row>
    <row r="185" spans="1:10">
      <c r="A185" s="2629"/>
      <c r="B185" s="2629"/>
      <c r="C185" s="2629"/>
      <c r="D185" s="2629"/>
      <c r="E185" s="2629"/>
      <c r="F185" s="2629"/>
      <c r="G185" s="2629"/>
      <c r="H185" s="2629"/>
      <c r="I185" s="2629"/>
      <c r="J185" s="2629"/>
    </row>
    <row r="186" spans="1:10">
      <c r="A186" s="2699"/>
      <c r="B186" s="2699"/>
      <c r="C186" s="2699"/>
      <c r="D186" s="2699"/>
      <c r="E186" s="2699"/>
      <c r="F186" s="2699"/>
      <c r="G186" s="2699"/>
      <c r="H186" s="2699"/>
      <c r="I186" s="2699"/>
      <c r="J186" s="2699"/>
    </row>
    <row r="187" spans="1:10">
      <c r="A187" s="2699"/>
      <c r="B187" s="2699"/>
      <c r="C187" s="2699"/>
      <c r="D187" s="2699"/>
      <c r="E187" s="2699"/>
      <c r="F187" s="2699"/>
      <c r="G187" s="2699"/>
      <c r="H187" s="2699"/>
      <c r="I187" s="2699"/>
      <c r="J187" s="2699"/>
    </row>
    <row r="188" spans="1:10">
      <c r="A188" s="2699"/>
      <c r="B188" s="2699"/>
      <c r="C188" s="2699"/>
      <c r="D188" s="2699"/>
      <c r="E188" s="2699"/>
      <c r="F188" s="2699"/>
      <c r="G188" s="2699"/>
      <c r="H188" s="2699"/>
      <c r="I188" s="2699"/>
      <c r="J188" s="2699"/>
    </row>
    <row r="189" spans="1:10">
      <c r="A189" s="2699"/>
      <c r="B189" s="2699"/>
      <c r="C189" s="2699"/>
      <c r="D189" s="2699"/>
      <c r="E189" s="2699"/>
      <c r="F189" s="2699"/>
      <c r="G189" s="2699"/>
      <c r="H189" s="2699"/>
      <c r="I189" s="2699"/>
      <c r="J189" s="2699"/>
    </row>
    <row r="190" spans="1:10">
      <c r="A190" s="1528"/>
      <c r="B190" s="1528"/>
      <c r="C190" s="1528"/>
      <c r="D190" s="1528"/>
      <c r="E190" s="1528"/>
      <c r="F190" s="1528"/>
      <c r="G190" s="1528"/>
      <c r="H190" s="1528"/>
      <c r="I190" s="1528"/>
      <c r="J190" s="1528"/>
    </row>
    <row r="191" spans="1:10">
      <c r="A191" s="2699"/>
      <c r="B191" s="2699"/>
      <c r="C191" s="2699"/>
      <c r="D191" s="2699"/>
      <c r="E191" s="2699"/>
      <c r="F191" s="2699"/>
      <c r="G191" s="2699"/>
      <c r="H191" s="2699"/>
      <c r="I191" s="2699"/>
      <c r="J191" s="2699"/>
    </row>
    <row r="192" spans="1:10">
      <c r="A192" s="2699"/>
      <c r="B192" s="2699"/>
      <c r="C192" s="2699"/>
      <c r="D192" s="2699"/>
      <c r="E192" s="2699"/>
      <c r="F192" s="2699"/>
      <c r="G192" s="2699"/>
      <c r="H192" s="2699"/>
      <c r="I192" s="2699"/>
      <c r="J192" s="2699"/>
    </row>
    <row r="193" spans="1:10">
      <c r="A193" s="2699"/>
      <c r="B193" s="2699"/>
      <c r="C193" s="2699"/>
      <c r="D193" s="2699"/>
      <c r="E193" s="2699"/>
      <c r="F193" s="2699"/>
      <c r="G193" s="2699"/>
      <c r="H193" s="2699"/>
      <c r="I193" s="2699"/>
      <c r="J193" s="2699"/>
    </row>
    <row r="194" spans="1:10">
      <c r="A194" s="2699"/>
      <c r="B194" s="2699"/>
      <c r="C194" s="2699"/>
      <c r="D194" s="2699"/>
      <c r="E194" s="2699"/>
      <c r="F194" s="2699"/>
      <c r="G194" s="2699"/>
      <c r="H194" s="2699"/>
      <c r="I194" s="2699"/>
      <c r="J194" s="2699"/>
    </row>
    <row r="195" spans="1:10">
      <c r="A195" s="1528"/>
      <c r="B195" s="1528"/>
      <c r="C195" s="1528"/>
      <c r="D195" s="1528"/>
      <c r="E195" s="1528"/>
      <c r="F195" s="1528"/>
      <c r="G195" s="1528"/>
      <c r="H195" s="1528"/>
      <c r="I195" s="1528"/>
      <c r="J195" s="1528"/>
    </row>
    <row r="196" spans="1:10">
      <c r="A196" s="2699"/>
      <c r="B196" s="2699"/>
      <c r="C196" s="2699"/>
      <c r="D196" s="2699"/>
      <c r="E196" s="2699"/>
      <c r="F196" s="2699"/>
      <c r="G196" s="2699"/>
      <c r="H196" s="2699"/>
      <c r="I196" s="2699"/>
      <c r="J196" s="2699"/>
    </row>
    <row r="197" spans="1:10">
      <c r="A197" s="1528"/>
      <c r="B197" s="1528"/>
      <c r="C197" s="1528"/>
      <c r="D197" s="1528"/>
      <c r="E197" s="1528"/>
      <c r="F197" s="1999"/>
      <c r="G197" s="1999"/>
      <c r="H197" s="1999"/>
      <c r="I197" s="1999"/>
      <c r="J197" s="1999"/>
    </row>
    <row r="198" spans="1:10">
      <c r="A198" s="2699"/>
      <c r="B198" s="2699"/>
      <c r="C198" s="2699"/>
      <c r="D198" s="2699"/>
      <c r="E198" s="2699"/>
      <c r="F198" s="2699"/>
      <c r="G198" s="2699"/>
      <c r="H198" s="2699"/>
      <c r="I198" s="2699"/>
      <c r="J198" s="2699"/>
    </row>
    <row r="199" spans="1:10">
      <c r="A199" s="1528"/>
      <c r="B199" s="1528"/>
      <c r="C199" s="1528"/>
      <c r="D199" s="1528"/>
      <c r="E199" s="1528"/>
      <c r="F199" s="1528"/>
      <c r="G199" s="1528"/>
      <c r="H199" s="1528"/>
      <c r="I199" s="1528"/>
      <c r="J199" s="1528"/>
    </row>
    <row r="200" spans="1:10">
      <c r="A200" s="2699"/>
      <c r="B200" s="2699"/>
      <c r="C200" s="2699"/>
      <c r="D200" s="2699"/>
      <c r="E200" s="2699"/>
      <c r="F200" s="2699"/>
      <c r="G200" s="2699"/>
      <c r="H200" s="2699"/>
      <c r="I200" s="2699"/>
      <c r="J200" s="2699"/>
    </row>
    <row r="201" spans="1:10" ht="62.25" customHeight="1">
      <c r="A201" s="1528"/>
      <c r="B201" s="1528"/>
      <c r="C201" s="1528"/>
      <c r="D201" s="1528"/>
      <c r="E201" s="1528"/>
      <c r="F201" s="1528"/>
      <c r="G201" s="1528"/>
      <c r="H201" s="1528"/>
      <c r="I201" s="1528"/>
      <c r="J201" s="1528"/>
    </row>
    <row r="202" spans="1:10">
      <c r="A202" s="2699" t="s">
        <v>53</v>
      </c>
      <c r="B202" s="2699"/>
      <c r="C202" s="2699"/>
      <c r="D202" s="2699"/>
      <c r="E202" s="2699"/>
      <c r="F202" s="2699"/>
      <c r="G202" s="2699"/>
      <c r="H202" s="2699"/>
      <c r="I202" s="2699"/>
      <c r="J202" s="2699"/>
    </row>
    <row r="203" spans="1:10">
      <c r="A203" s="2715" t="s">
        <v>1709</v>
      </c>
      <c r="B203" s="2715"/>
      <c r="C203" s="2715"/>
      <c r="D203" s="2715"/>
      <c r="E203" s="2715"/>
      <c r="F203" s="2715"/>
      <c r="G203" s="2715"/>
      <c r="H203" s="2715"/>
      <c r="I203" s="2715"/>
      <c r="J203" s="2715"/>
    </row>
    <row r="204" spans="1:10">
      <c r="A204" s="2715" t="s">
        <v>1710</v>
      </c>
      <c r="B204" s="2715"/>
      <c r="C204" s="2715"/>
      <c r="D204" s="2715"/>
      <c r="E204" s="2715"/>
      <c r="F204" s="2715"/>
      <c r="G204" s="2715"/>
      <c r="H204" s="2715"/>
      <c r="I204" s="2715"/>
      <c r="J204" s="2715"/>
    </row>
    <row r="205" spans="1:10">
      <c r="A205" s="2715" t="s">
        <v>1711</v>
      </c>
      <c r="B205" s="2715"/>
      <c r="C205" s="2715"/>
      <c r="D205" s="2715"/>
      <c r="E205" s="2715"/>
      <c r="F205" s="2715"/>
      <c r="G205" s="2715"/>
      <c r="H205" s="2715"/>
      <c r="I205" s="2715"/>
      <c r="J205" s="2715"/>
    </row>
    <row r="206" spans="1:10">
      <c r="A206" s="1528" t="s">
        <v>932</v>
      </c>
      <c r="B206" s="1466"/>
      <c r="C206" s="1466"/>
      <c r="D206" s="1466"/>
      <c r="E206" s="1466"/>
      <c r="F206" s="1466"/>
      <c r="G206" s="1466"/>
      <c r="H206" s="1466"/>
      <c r="I206" s="1466"/>
      <c r="J206" s="1466"/>
    </row>
    <row r="207" spans="1:10">
      <c r="A207" s="2715" t="s">
        <v>1712</v>
      </c>
      <c r="B207" s="2715"/>
      <c r="C207" s="2715"/>
      <c r="D207" s="2715"/>
      <c r="E207" s="2715"/>
      <c r="F207" s="2715"/>
      <c r="G207" s="2715"/>
      <c r="H207" s="2715"/>
      <c r="I207" s="2715"/>
      <c r="J207" s="2715"/>
    </row>
    <row r="208" spans="1:10">
      <c r="A208" s="2712" t="s">
        <v>675</v>
      </c>
      <c r="B208" s="2712"/>
      <c r="C208" s="2712"/>
      <c r="D208" s="2712"/>
      <c r="E208" s="2712"/>
      <c r="F208" s="2712"/>
      <c r="G208" s="2712"/>
      <c r="H208" s="2712"/>
      <c r="I208" s="2712"/>
      <c r="J208" s="2712"/>
    </row>
    <row r="209" spans="1:10">
      <c r="A209" s="2713" t="s">
        <v>1114</v>
      </c>
      <c r="B209" s="2713"/>
      <c r="C209" s="2713"/>
      <c r="D209" s="2713"/>
      <c r="E209" s="2713"/>
      <c r="F209" s="2713"/>
      <c r="G209" s="2713"/>
      <c r="H209" s="2713"/>
      <c r="I209" s="2713"/>
      <c r="J209" s="2713"/>
    </row>
    <row r="210" spans="1:10" ht="14.25">
      <c r="A210" s="2713" t="s">
        <v>1713</v>
      </c>
      <c r="B210" s="2713"/>
      <c r="C210" s="2713"/>
      <c r="D210" s="2713"/>
      <c r="E210" s="2713"/>
      <c r="F210" s="2713"/>
      <c r="G210" s="2713"/>
      <c r="H210" s="2713"/>
      <c r="I210" s="2713"/>
      <c r="J210" s="2713"/>
    </row>
    <row r="211" spans="1:10">
      <c r="A211" s="2714" t="s">
        <v>992</v>
      </c>
      <c r="B211" s="2714"/>
      <c r="C211" s="2714"/>
      <c r="D211" s="2714"/>
      <c r="E211" s="2714"/>
      <c r="F211" s="2714"/>
      <c r="G211" s="2714"/>
      <c r="H211" s="2714"/>
      <c r="I211" s="2714"/>
      <c r="J211" s="2714"/>
    </row>
    <row r="212" spans="1:10" ht="14.25">
      <c r="A212" s="2717" t="s">
        <v>1714</v>
      </c>
      <c r="B212" s="2717"/>
      <c r="C212" s="2717"/>
      <c r="D212" s="2717"/>
      <c r="E212" s="2717"/>
      <c r="F212" s="2717"/>
      <c r="G212" s="2717"/>
      <c r="H212" s="2717"/>
      <c r="I212" s="2717"/>
      <c r="J212" s="2717"/>
    </row>
    <row r="213" spans="1:10">
      <c r="A213" s="2713" t="s">
        <v>993</v>
      </c>
      <c r="B213" s="2713"/>
      <c r="C213" s="2713"/>
      <c r="D213" s="2713"/>
      <c r="E213" s="2713"/>
      <c r="F213" s="2713"/>
      <c r="G213" s="2713"/>
      <c r="H213" s="2713"/>
      <c r="I213" s="2713"/>
      <c r="J213" s="2713"/>
    </row>
    <row r="214" spans="1:10">
      <c r="A214" s="2713" t="s">
        <v>994</v>
      </c>
      <c r="B214" s="2713"/>
      <c r="C214" s="2713"/>
      <c r="D214" s="2713"/>
      <c r="E214" s="2713"/>
      <c r="F214" s="2713"/>
      <c r="G214" s="2713"/>
      <c r="H214" s="2713"/>
      <c r="I214" s="2713"/>
      <c r="J214" s="2713"/>
    </row>
    <row r="215" spans="1:10" ht="14.25">
      <c r="A215" s="2718" t="s">
        <v>1708</v>
      </c>
      <c r="B215" s="2718"/>
      <c r="C215" s="2718"/>
      <c r="D215" s="2718"/>
      <c r="E215" s="2718"/>
      <c r="F215" s="2718"/>
      <c r="G215" s="2718"/>
      <c r="H215" s="2718"/>
      <c r="I215" s="2718"/>
      <c r="J215" s="2718"/>
    </row>
    <row r="216" spans="1:10">
      <c r="A216" s="2629"/>
      <c r="B216" s="2629"/>
      <c r="C216" s="2629"/>
      <c r="D216" s="2629"/>
      <c r="E216" s="2629"/>
      <c r="F216" s="2629"/>
      <c r="G216" s="2629"/>
      <c r="H216" s="2629"/>
      <c r="I216" s="2629"/>
      <c r="J216" s="2629"/>
    </row>
  </sheetData>
  <mergeCells count="42">
    <mergeCell ref="A212:J212"/>
    <mergeCell ref="A213:J213"/>
    <mergeCell ref="A214:J214"/>
    <mergeCell ref="A215:J215"/>
    <mergeCell ref="A216:J216"/>
    <mergeCell ref="K154:O154"/>
    <mergeCell ref="A205:J205"/>
    <mergeCell ref="A207:J207"/>
    <mergeCell ref="A208:J208"/>
    <mergeCell ref="A209:J209"/>
    <mergeCell ref="A188:J188"/>
    <mergeCell ref="A189:J189"/>
    <mergeCell ref="A191:J191"/>
    <mergeCell ref="A192:J192"/>
    <mergeCell ref="A193:J193"/>
    <mergeCell ref="A194:J194"/>
    <mergeCell ref="A180:J180"/>
    <mergeCell ref="A181:J181"/>
    <mergeCell ref="A182:J182"/>
    <mergeCell ref="A185:J185"/>
    <mergeCell ref="A186:J186"/>
    <mergeCell ref="A210:J210"/>
    <mergeCell ref="A211:J211"/>
    <mergeCell ref="A196:J196"/>
    <mergeCell ref="A198:J198"/>
    <mergeCell ref="A200:J200"/>
    <mergeCell ref="A202:J202"/>
    <mergeCell ref="A203:J203"/>
    <mergeCell ref="A204:J204"/>
    <mergeCell ref="A187:J187"/>
    <mergeCell ref="F29:F30"/>
    <mergeCell ref="G29:J29"/>
    <mergeCell ref="E176:J176"/>
    <mergeCell ref="A177:J177"/>
    <mergeCell ref="A178:J178"/>
    <mergeCell ref="A179:J179"/>
    <mergeCell ref="H28:J28"/>
    <mergeCell ref="A9:E9"/>
    <mergeCell ref="A14:B14"/>
    <mergeCell ref="B15:E15"/>
    <mergeCell ref="B16:F16"/>
    <mergeCell ref="B17:F18"/>
  </mergeCells>
  <pageMargins left="0.23622047244094491" right="0.23622047244094491" top="0.74803149606299213" bottom="0.15748031496062992" header="0.31496062992125984" footer="0.31496062992125984"/>
  <pageSetup paperSize="9" orientation="landscape" horizontalDpi="1200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J216"/>
  <sheetViews>
    <sheetView topLeftCell="A32" workbookViewId="0">
      <selection activeCell="A177" sqref="A177:XFD177"/>
    </sheetView>
  </sheetViews>
  <sheetFormatPr defaultRowHeight="12.75"/>
  <cols>
    <col min="1" max="1" width="7.42578125" style="688" customWidth="1"/>
    <col min="2" max="2" width="46.28515625" style="679" customWidth="1"/>
    <col min="3" max="3" width="8.7109375" style="689" customWidth="1"/>
    <col min="4" max="4" width="13.140625" style="678" customWidth="1"/>
    <col min="5" max="5" width="9.28515625" style="857" customWidth="1"/>
    <col min="6" max="6" width="9.85546875" style="678" customWidth="1"/>
    <col min="7" max="7" width="12.42578125" style="678" customWidth="1"/>
    <col min="8" max="8" width="11.7109375" style="678" customWidth="1"/>
    <col min="9" max="9" width="11.5703125" style="678" customWidth="1"/>
    <col min="10" max="10" width="11.28515625" style="678" customWidth="1"/>
    <col min="11" max="16384" width="9.140625" style="678"/>
  </cols>
  <sheetData>
    <row r="1" spans="1:10">
      <c r="I1" s="884" t="s">
        <v>931</v>
      </c>
    </row>
    <row r="2" spans="1:10" ht="10.5" customHeight="1">
      <c r="F2" s="885"/>
      <c r="G2" s="885"/>
      <c r="H2" s="885"/>
      <c r="I2" s="885"/>
    </row>
    <row r="3" spans="1:10" ht="9.75" customHeight="1">
      <c r="H3" s="886" t="s">
        <v>888</v>
      </c>
    </row>
    <row r="4" spans="1:10">
      <c r="G4" s="885" t="s">
        <v>1025</v>
      </c>
    </row>
    <row r="5" spans="1:10">
      <c r="H5" s="685" t="s">
        <v>174</v>
      </c>
    </row>
    <row r="6" spans="1:10" ht="14.25" customHeight="1">
      <c r="B6" s="2060" t="s">
        <v>35</v>
      </c>
      <c r="C6" s="888"/>
      <c r="D6" s="887"/>
      <c r="E6" s="1451"/>
      <c r="G6" s="889" t="s">
        <v>1014</v>
      </c>
      <c r="H6" s="836"/>
    </row>
    <row r="7" spans="1:10">
      <c r="B7" s="678"/>
      <c r="C7" s="890"/>
    </row>
    <row r="8" spans="1:10" ht="12" customHeight="1">
      <c r="A8" s="688" t="s">
        <v>2292</v>
      </c>
      <c r="F8" s="681"/>
      <c r="G8" s="681"/>
    </row>
    <row r="9" spans="1:10" s="688" customFormat="1" ht="9.75" customHeight="1">
      <c r="A9" s="2600" t="s">
        <v>1118</v>
      </c>
      <c r="B9" s="2600"/>
      <c r="C9" s="2600"/>
      <c r="D9" s="2600"/>
      <c r="E9" s="2600"/>
    </row>
    <row r="10" spans="1:10">
      <c r="A10" s="688" t="s">
        <v>473</v>
      </c>
      <c r="B10" s="891"/>
      <c r="C10" s="892"/>
      <c r="D10" s="840"/>
      <c r="E10" s="1452"/>
    </row>
    <row r="11" spans="1:10" ht="14.25" customHeight="1">
      <c r="B11" s="893"/>
      <c r="C11" s="894"/>
      <c r="D11" s="893"/>
      <c r="E11" s="1453"/>
      <c r="F11" s="893"/>
      <c r="G11" s="893"/>
      <c r="H11" s="895"/>
    </row>
    <row r="12" spans="1:10" ht="11.25" customHeight="1">
      <c r="A12" s="896" t="s">
        <v>474</v>
      </c>
      <c r="B12" s="889" t="s">
        <v>1145</v>
      </c>
      <c r="C12" s="890"/>
      <c r="D12" s="889"/>
      <c r="E12" s="1454"/>
      <c r="F12" s="889"/>
      <c r="G12" s="836"/>
      <c r="H12" s="897" t="s">
        <v>208</v>
      </c>
    </row>
    <row r="13" spans="1:10" ht="30" customHeight="1">
      <c r="A13" s="898" t="s">
        <v>611</v>
      </c>
      <c r="B13" s="898"/>
      <c r="C13" s="894"/>
      <c r="D13" s="898"/>
      <c r="E13" s="1455"/>
      <c r="F13" s="898"/>
      <c r="G13" s="899"/>
    </row>
    <row r="14" spans="1:10" s="857" customFormat="1">
      <c r="A14" s="2603" t="s">
        <v>2266</v>
      </c>
      <c r="B14" s="2604"/>
      <c r="C14" s="1530"/>
      <c r="F14" s="1531"/>
      <c r="G14" s="1531"/>
    </row>
    <row r="15" spans="1:10" ht="21.75" customHeight="1">
      <c r="A15" s="900"/>
      <c r="B15" s="2675" t="s">
        <v>612</v>
      </c>
      <c r="C15" s="2675"/>
      <c r="D15" s="2675"/>
      <c r="E15" s="2675"/>
      <c r="F15" s="900"/>
      <c r="G15" s="901"/>
      <c r="H15" s="901"/>
      <c r="I15" s="901"/>
      <c r="J15" s="901"/>
    </row>
    <row r="16" spans="1:10" ht="21" customHeight="1">
      <c r="A16" s="678"/>
      <c r="B16" s="2622" t="s">
        <v>258</v>
      </c>
      <c r="C16" s="2622"/>
      <c r="D16" s="2622"/>
      <c r="E16" s="2622"/>
      <c r="F16" s="2622"/>
      <c r="G16" s="902"/>
      <c r="H16" s="902"/>
      <c r="I16" s="902"/>
      <c r="J16" s="902"/>
    </row>
    <row r="17" spans="1:10" s="688" customFormat="1" ht="21.75" hidden="1" customHeight="1">
      <c r="A17" s="898"/>
      <c r="B17" s="2619" t="s">
        <v>2229</v>
      </c>
      <c r="C17" s="2619"/>
      <c r="D17" s="2619"/>
      <c r="E17" s="2619"/>
      <c r="F17" s="2619"/>
      <c r="G17" s="903"/>
      <c r="H17" s="903"/>
      <c r="I17" s="903"/>
      <c r="J17" s="903"/>
    </row>
    <row r="18" spans="1:10" s="688" customFormat="1" ht="12" customHeight="1">
      <c r="A18" s="899"/>
      <c r="B18" s="2619"/>
      <c r="C18" s="2619"/>
      <c r="D18" s="2619"/>
      <c r="E18" s="2619"/>
      <c r="F18" s="2619"/>
      <c r="G18" s="692"/>
      <c r="H18" s="692"/>
      <c r="I18" s="691"/>
      <c r="J18" s="691"/>
    </row>
    <row r="19" spans="1:10" s="683" customFormat="1" thickBot="1">
      <c r="A19" s="693" t="s">
        <v>220</v>
      </c>
      <c r="B19" s="685"/>
      <c r="C19" s="924"/>
      <c r="D19" s="685"/>
      <c r="E19" s="1456"/>
      <c r="G19" s="906" t="s">
        <v>647</v>
      </c>
      <c r="H19" s="907"/>
      <c r="I19" s="907"/>
      <c r="J19" s="907"/>
    </row>
    <row r="20" spans="1:10" s="885" customFormat="1" ht="15.75" customHeight="1" thickBot="1">
      <c r="A20" s="693" t="s">
        <v>89</v>
      </c>
      <c r="B20" s="908"/>
      <c r="C20" s="905"/>
      <c r="E20" s="1457"/>
      <c r="G20" s="908" t="s">
        <v>333</v>
      </c>
      <c r="H20" s="909">
        <v>9</v>
      </c>
      <c r="I20" s="910">
        <v>5</v>
      </c>
      <c r="J20" s="911">
        <v>1</v>
      </c>
    </row>
    <row r="21" spans="1:10" s="908" customFormat="1" ht="15" customHeight="1" thickBot="1">
      <c r="A21" s="693" t="s">
        <v>630</v>
      </c>
      <c r="C21" s="905"/>
      <c r="E21" s="1458"/>
      <c r="G21" s="908" t="s">
        <v>1174</v>
      </c>
    </row>
    <row r="22" spans="1:10" s="908" customFormat="1" ht="9.75" customHeight="1" thickBot="1">
      <c r="A22" s="693" t="s">
        <v>554</v>
      </c>
      <c r="C22" s="912"/>
      <c r="D22" s="913"/>
      <c r="E22" s="1458"/>
      <c r="G22" s="908" t="s">
        <v>555</v>
      </c>
    </row>
    <row r="23" spans="1:10" s="885" customFormat="1" ht="15.75" customHeight="1" thickBot="1">
      <c r="A23" s="693" t="s">
        <v>729</v>
      </c>
      <c r="B23" s="908"/>
      <c r="C23" s="905"/>
      <c r="E23" s="1457"/>
      <c r="G23" s="908" t="s">
        <v>944</v>
      </c>
      <c r="I23" s="914"/>
    </row>
    <row r="24" spans="1:10" s="885" customFormat="1" ht="12.75" customHeight="1">
      <c r="A24" s="693" t="s">
        <v>217</v>
      </c>
      <c r="B24" s="915"/>
      <c r="C24" s="916"/>
      <c r="E24" s="1457"/>
      <c r="F24" s="917"/>
      <c r="G24" s="908" t="s">
        <v>946</v>
      </c>
    </row>
    <row r="25" spans="1:10" s="885" customFormat="1" ht="15.75" customHeight="1" thickBot="1">
      <c r="A25" s="695" t="s">
        <v>306</v>
      </c>
      <c r="B25" s="906"/>
      <c r="C25" s="916"/>
      <c r="D25" s="918"/>
      <c r="E25" s="1459"/>
      <c r="G25" s="908" t="s">
        <v>233</v>
      </c>
      <c r="I25" s="917"/>
    </row>
    <row r="26" spans="1:10" s="917" customFormat="1" ht="15.75" customHeight="1" thickBot="1">
      <c r="A26" s="693" t="s">
        <v>116</v>
      </c>
      <c r="B26" s="908"/>
      <c r="C26" s="916"/>
      <c r="D26" s="919"/>
      <c r="E26" s="1457"/>
      <c r="G26" s="917" t="s">
        <v>1703</v>
      </c>
      <c r="H26" s="920"/>
      <c r="I26" s="921"/>
      <c r="J26" s="922"/>
    </row>
    <row r="27" spans="1:10" s="917" customFormat="1" ht="16.5" customHeight="1" thickBot="1">
      <c r="A27" s="693" t="s">
        <v>638</v>
      </c>
      <c r="B27" s="908"/>
      <c r="C27" s="916"/>
      <c r="E27" s="1460" t="s">
        <v>740</v>
      </c>
      <c r="G27" s="908" t="s">
        <v>419</v>
      </c>
      <c r="I27" s="885"/>
      <c r="J27" s="885"/>
    </row>
    <row r="28" spans="1:10" s="917" customFormat="1" ht="16.5" customHeight="1" thickBot="1">
      <c r="A28" s="696"/>
      <c r="B28" s="885"/>
      <c r="C28" s="924"/>
      <c r="E28" s="1461"/>
      <c r="F28" s="885"/>
      <c r="G28" s="885"/>
      <c r="H28" s="2621">
        <v>900272140022</v>
      </c>
      <c r="I28" s="2621"/>
      <c r="J28" s="2621"/>
    </row>
    <row r="29" spans="1:10" s="688" customFormat="1" ht="35.25" customHeight="1" thickBot="1">
      <c r="A29" s="711" t="s">
        <v>406</v>
      </c>
      <c r="B29" s="712" t="s">
        <v>639</v>
      </c>
      <c r="C29" s="713"/>
      <c r="D29" s="712" t="s">
        <v>422</v>
      </c>
      <c r="E29" s="1462"/>
      <c r="F29" s="2612" t="s">
        <v>362</v>
      </c>
      <c r="G29" s="2614" t="s">
        <v>363</v>
      </c>
      <c r="H29" s="2615"/>
      <c r="I29" s="2615"/>
      <c r="J29" s="2616"/>
    </row>
    <row r="30" spans="1:10" s="688" customFormat="1" ht="59.25" customHeight="1" thickBot="1">
      <c r="A30" s="715"/>
      <c r="B30" s="716" t="s">
        <v>349</v>
      </c>
      <c r="C30" s="717" t="s">
        <v>671</v>
      </c>
      <c r="D30" s="718" t="s">
        <v>796</v>
      </c>
      <c r="E30" s="1463" t="s">
        <v>971</v>
      </c>
      <c r="F30" s="2613"/>
      <c r="G30" s="718" t="s">
        <v>972</v>
      </c>
      <c r="H30" s="718" t="s">
        <v>973</v>
      </c>
      <c r="I30" s="718" t="s">
        <v>974</v>
      </c>
      <c r="J30" s="718" t="s">
        <v>975</v>
      </c>
    </row>
    <row r="31" spans="1:10" s="926" customFormat="1" ht="21" customHeight="1" thickBot="1">
      <c r="A31" s="720" t="s">
        <v>976</v>
      </c>
      <c r="B31" s="721" t="s">
        <v>977</v>
      </c>
      <c r="C31" s="722" t="s">
        <v>978</v>
      </c>
      <c r="D31" s="723" t="s">
        <v>739</v>
      </c>
      <c r="E31" s="1464" t="s">
        <v>740</v>
      </c>
      <c r="F31" s="723" t="s">
        <v>672</v>
      </c>
      <c r="G31" s="724">
        <v>4</v>
      </c>
      <c r="H31" s="725">
        <v>5</v>
      </c>
      <c r="I31" s="726">
        <v>6</v>
      </c>
      <c r="J31" s="725">
        <v>7</v>
      </c>
    </row>
    <row r="32" spans="1:10" s="829" customFormat="1" ht="20.25" customHeight="1" thickBot="1">
      <c r="A32" s="927">
        <v>1100000</v>
      </c>
      <c r="B32" s="727" t="s">
        <v>1704</v>
      </c>
      <c r="C32" s="728" t="s">
        <v>358</v>
      </c>
      <c r="D32" s="842">
        <f>D105+D34+D42</f>
        <v>40000</v>
      </c>
      <c r="E32" s="1120">
        <f>E68+E35+E77+E45+E65+E46+E70+E75+E76+E63</f>
        <v>0</v>
      </c>
      <c r="F32" s="842">
        <f>D32+E32</f>
        <v>40000</v>
      </c>
      <c r="G32" s="842">
        <f>+G105+G33+G42</f>
        <v>7500</v>
      </c>
      <c r="H32" s="842">
        <f>H33+H42+H131+H105</f>
        <v>15000</v>
      </c>
      <c r="I32" s="842">
        <f>I33+I42+I131+I105</f>
        <v>22500</v>
      </c>
      <c r="J32" s="842">
        <f>F32</f>
        <v>40000</v>
      </c>
    </row>
    <row r="33" spans="1:10" s="688" customFormat="1" ht="25.5" customHeight="1" thickBot="1">
      <c r="A33" s="927">
        <v>1110000</v>
      </c>
      <c r="B33" s="730" t="s">
        <v>1662</v>
      </c>
      <c r="C33" s="728" t="s">
        <v>358</v>
      </c>
      <c r="D33" s="843">
        <f>D34</f>
        <v>0</v>
      </c>
      <c r="E33" s="1138"/>
      <c r="F33" s="843">
        <f>F34</f>
        <v>0</v>
      </c>
      <c r="G33" s="843">
        <f>G34</f>
        <v>0</v>
      </c>
      <c r="H33" s="843">
        <f>H34</f>
        <v>0</v>
      </c>
      <c r="I33" s="843">
        <f>I34</f>
        <v>0</v>
      </c>
      <c r="J33" s="843">
        <f>J34</f>
        <v>0</v>
      </c>
    </row>
    <row r="34" spans="1:10" s="688" customFormat="1" ht="22.5" customHeight="1">
      <c r="A34" s="928">
        <v>1110000</v>
      </c>
      <c r="B34" s="733" t="s">
        <v>803</v>
      </c>
      <c r="C34" s="734" t="s">
        <v>358</v>
      </c>
      <c r="D34" s="844">
        <f>SUM(D35:D41)</f>
        <v>0</v>
      </c>
      <c r="E34" s="1465"/>
      <c r="F34" s="844">
        <f>SUM(F35:F41)</f>
        <v>0</v>
      </c>
      <c r="G34" s="844">
        <f>SUM(G35:G41)</f>
        <v>0</v>
      </c>
      <c r="H34" s="844">
        <f>SUM(H35:H41)</f>
        <v>0</v>
      </c>
      <c r="I34" s="844">
        <f>SUM(I35:I41)</f>
        <v>0</v>
      </c>
      <c r="J34" s="844">
        <f>SUM(J35:J41)</f>
        <v>0</v>
      </c>
    </row>
    <row r="35" spans="1:10" s="688" customFormat="1" ht="24" customHeight="1" thickBot="1">
      <c r="A35" s="929">
        <v>1111000</v>
      </c>
      <c r="B35" s="737" t="s">
        <v>673</v>
      </c>
      <c r="C35" s="738" t="s">
        <v>804</v>
      </c>
      <c r="D35" s="862">
        <v>0</v>
      </c>
      <c r="E35" s="859">
        <v>0</v>
      </c>
      <c r="F35" s="862">
        <f>D35+E35</f>
        <v>0</v>
      </c>
      <c r="G35" s="862"/>
      <c r="H35" s="862"/>
      <c r="I35" s="862"/>
      <c r="J35" s="862">
        <f>F35</f>
        <v>0</v>
      </c>
    </row>
    <row r="36" spans="1:10" s="688" customFormat="1" ht="24" hidden="1" customHeight="1" thickBot="1">
      <c r="A36" s="930">
        <v>1112000</v>
      </c>
      <c r="B36" s="741" t="s">
        <v>271</v>
      </c>
      <c r="C36" s="742" t="s">
        <v>805</v>
      </c>
      <c r="D36" s="860">
        <v>0</v>
      </c>
      <c r="E36" s="861"/>
      <c r="F36" s="860">
        <v>0</v>
      </c>
      <c r="G36" s="860">
        <v>0</v>
      </c>
      <c r="H36" s="860">
        <v>0</v>
      </c>
      <c r="I36" s="860">
        <v>0</v>
      </c>
      <c r="J36" s="860">
        <f>F36</f>
        <v>0</v>
      </c>
    </row>
    <row r="37" spans="1:10" s="688" customFormat="1" ht="25.5" hidden="1">
      <c r="A37" s="930">
        <v>1113000</v>
      </c>
      <c r="B37" s="741" t="s">
        <v>806</v>
      </c>
      <c r="C37" s="742" t="s">
        <v>807</v>
      </c>
      <c r="D37" s="860"/>
      <c r="E37" s="861"/>
      <c r="F37" s="860"/>
      <c r="G37" s="860"/>
      <c r="H37" s="860"/>
      <c r="I37" s="860"/>
      <c r="J37" s="970">
        <v>0</v>
      </c>
    </row>
    <row r="38" spans="1:10" s="688" customFormat="1" ht="38.25" hidden="1">
      <c r="A38" s="930">
        <v>1114000</v>
      </c>
      <c r="B38" s="741" t="s">
        <v>398</v>
      </c>
      <c r="C38" s="742" t="s">
        <v>399</v>
      </c>
      <c r="D38" s="860"/>
      <c r="E38" s="861"/>
      <c r="F38" s="860"/>
      <c r="G38" s="860"/>
      <c r="H38" s="860"/>
      <c r="I38" s="860"/>
      <c r="J38" s="970">
        <v>0</v>
      </c>
    </row>
    <row r="39" spans="1:10" s="688" customFormat="1" hidden="1">
      <c r="A39" s="930">
        <v>1115000</v>
      </c>
      <c r="B39" s="741" t="s">
        <v>615</v>
      </c>
      <c r="C39" s="742" t="s">
        <v>388</v>
      </c>
      <c r="D39" s="860"/>
      <c r="E39" s="861"/>
      <c r="F39" s="860"/>
      <c r="G39" s="860"/>
      <c r="H39" s="860"/>
      <c r="I39" s="860"/>
      <c r="J39" s="970">
        <v>0</v>
      </c>
    </row>
    <row r="40" spans="1:10" s="688" customFormat="1" ht="25.5" hidden="1">
      <c r="A40" s="930">
        <v>1116000</v>
      </c>
      <c r="B40" s="741" t="s">
        <v>1024</v>
      </c>
      <c r="C40" s="742" t="s">
        <v>389</v>
      </c>
      <c r="D40" s="860"/>
      <c r="E40" s="861"/>
      <c r="F40" s="860"/>
      <c r="G40" s="860"/>
      <c r="H40" s="860"/>
      <c r="I40" s="860"/>
      <c r="J40" s="970">
        <v>0</v>
      </c>
    </row>
    <row r="41" spans="1:10" s="688" customFormat="1" ht="22.5" hidden="1" customHeight="1" thickBot="1">
      <c r="A41" s="932">
        <v>1117000</v>
      </c>
      <c r="B41" s="745" t="s">
        <v>640</v>
      </c>
      <c r="C41" s="746" t="s">
        <v>20</v>
      </c>
      <c r="D41" s="855">
        <v>0</v>
      </c>
      <c r="E41" s="856">
        <v>0</v>
      </c>
      <c r="F41" s="855">
        <f>D41+E41</f>
        <v>0</v>
      </c>
      <c r="G41" s="855">
        <v>0</v>
      </c>
      <c r="H41" s="855">
        <v>0</v>
      </c>
      <c r="I41" s="855">
        <v>0</v>
      </c>
      <c r="J41" s="970">
        <f>F41</f>
        <v>0</v>
      </c>
    </row>
    <row r="42" spans="1:10" s="688" customFormat="1" ht="29.25" thickBot="1">
      <c r="A42" s="933">
        <v>1120000</v>
      </c>
      <c r="B42" s="749" t="s">
        <v>21</v>
      </c>
      <c r="C42" s="728" t="s">
        <v>358</v>
      </c>
      <c r="D42" s="849">
        <f>D43+D55+D66+D69+D51+D64</f>
        <v>0</v>
      </c>
      <c r="E42" s="1123"/>
      <c r="F42" s="849">
        <f>F43+F55+F66+F69+F51+F64</f>
        <v>0</v>
      </c>
      <c r="G42" s="849"/>
      <c r="H42" s="849"/>
      <c r="I42" s="849"/>
      <c r="J42" s="970">
        <f>F42</f>
        <v>0</v>
      </c>
    </row>
    <row r="43" spans="1:10" s="688" customFormat="1" ht="14.25" hidden="1">
      <c r="A43" s="928">
        <v>1121000</v>
      </c>
      <c r="B43" s="751" t="s">
        <v>22</v>
      </c>
      <c r="C43" s="752"/>
      <c r="D43" s="850">
        <f>SUM(D44:D49)</f>
        <v>0</v>
      </c>
      <c r="E43" s="862"/>
      <c r="F43" s="850">
        <f>SUM(F44:F49)</f>
        <v>0</v>
      </c>
      <c r="G43" s="850"/>
      <c r="H43" s="850"/>
      <c r="I43" s="850"/>
      <c r="J43" s="970">
        <f>SUM(J44:J49)</f>
        <v>0</v>
      </c>
    </row>
    <row r="44" spans="1:10" s="688" customFormat="1" ht="25.5" hidden="1">
      <c r="A44" s="930">
        <v>1121100</v>
      </c>
      <c r="B44" s="753" t="s">
        <v>380</v>
      </c>
      <c r="C44" s="742" t="s">
        <v>381</v>
      </c>
      <c r="D44" s="860"/>
      <c r="E44" s="861"/>
      <c r="F44" s="860"/>
      <c r="G44" s="860"/>
      <c r="H44" s="860"/>
      <c r="I44" s="860"/>
      <c r="J44" s="970">
        <v>0</v>
      </c>
    </row>
    <row r="45" spans="1:10" s="688" customFormat="1" ht="24" customHeight="1">
      <c r="A45" s="930">
        <v>1121200</v>
      </c>
      <c r="B45" s="754" t="s">
        <v>1663</v>
      </c>
      <c r="C45" s="742" t="s">
        <v>383</v>
      </c>
      <c r="D45" s="860">
        <v>0</v>
      </c>
      <c r="E45" s="861">
        <v>0</v>
      </c>
      <c r="F45" s="860">
        <f>D45+E45</f>
        <v>0</v>
      </c>
      <c r="G45" s="860"/>
      <c r="H45" s="860"/>
      <c r="I45" s="860"/>
      <c r="J45" s="970">
        <f>F45</f>
        <v>0</v>
      </c>
    </row>
    <row r="46" spans="1:10" s="688" customFormat="1" ht="25.5" customHeight="1">
      <c r="A46" s="930">
        <v>1121300</v>
      </c>
      <c r="B46" s="753" t="s">
        <v>769</v>
      </c>
      <c r="C46" s="742" t="s">
        <v>384</v>
      </c>
      <c r="D46" s="860">
        <v>0</v>
      </c>
      <c r="E46" s="861">
        <v>0</v>
      </c>
      <c r="F46" s="860">
        <f>D46+E46</f>
        <v>0</v>
      </c>
      <c r="G46" s="860"/>
      <c r="H46" s="860"/>
      <c r="I46" s="860"/>
      <c r="J46" s="970">
        <f>F46</f>
        <v>0</v>
      </c>
    </row>
    <row r="47" spans="1:10" s="688" customFormat="1">
      <c r="A47" s="930">
        <v>1121400</v>
      </c>
      <c r="B47" s="753" t="s">
        <v>770</v>
      </c>
      <c r="C47" s="742" t="s">
        <v>385</v>
      </c>
      <c r="D47" s="860">
        <v>0</v>
      </c>
      <c r="E47" s="861"/>
      <c r="F47" s="860">
        <f>D47+E47</f>
        <v>0</v>
      </c>
      <c r="G47" s="860">
        <v>0</v>
      </c>
      <c r="H47" s="860">
        <v>0</v>
      </c>
      <c r="I47" s="860">
        <v>0</v>
      </c>
      <c r="J47" s="970">
        <f>F47</f>
        <v>0</v>
      </c>
    </row>
    <row r="48" spans="1:10" s="688" customFormat="1" ht="0.75" customHeight="1">
      <c r="A48" s="930">
        <v>1121500</v>
      </c>
      <c r="B48" s="753" t="s">
        <v>69</v>
      </c>
      <c r="C48" s="742" t="s">
        <v>386</v>
      </c>
      <c r="D48" s="850"/>
      <c r="E48" s="861"/>
      <c r="F48" s="860">
        <f>D48+E48</f>
        <v>0</v>
      </c>
      <c r="G48" s="850"/>
      <c r="H48" s="850"/>
      <c r="I48" s="850"/>
      <c r="J48" s="970">
        <v>0</v>
      </c>
    </row>
    <row r="49" spans="1:10" s="688" customFormat="1" hidden="1">
      <c r="A49" s="930">
        <v>1121600</v>
      </c>
      <c r="B49" s="753" t="s">
        <v>70</v>
      </c>
      <c r="C49" s="742" t="s">
        <v>387</v>
      </c>
      <c r="D49" s="860"/>
      <c r="E49" s="861"/>
      <c r="F49" s="860">
        <f>D49+E49</f>
        <v>0</v>
      </c>
      <c r="G49" s="860"/>
      <c r="H49" s="860"/>
      <c r="I49" s="860"/>
      <c r="J49" s="970">
        <v>0</v>
      </c>
    </row>
    <row r="50" spans="1:10" s="688" customFormat="1" ht="11.25" hidden="1" customHeight="1" thickBot="1">
      <c r="A50" s="934">
        <v>1121700</v>
      </c>
      <c r="B50" s="757" t="s">
        <v>71</v>
      </c>
      <c r="C50" s="746" t="s">
        <v>766</v>
      </c>
      <c r="D50" s="855"/>
      <c r="E50" s="856"/>
      <c r="F50" s="855"/>
      <c r="G50" s="855"/>
      <c r="H50" s="855"/>
      <c r="I50" s="855"/>
      <c r="J50" s="970">
        <v>0</v>
      </c>
    </row>
    <row r="51" spans="1:10" s="688" customFormat="1" ht="28.5" hidden="1">
      <c r="A51" s="928">
        <v>1122000</v>
      </c>
      <c r="B51" s="758" t="s">
        <v>767</v>
      </c>
      <c r="C51" s="734" t="s">
        <v>358</v>
      </c>
      <c r="D51" s="858">
        <f>D52</f>
        <v>0</v>
      </c>
      <c r="E51" s="859"/>
      <c r="F51" s="858">
        <f>F52</f>
        <v>0</v>
      </c>
      <c r="G51" s="858">
        <f>G52</f>
        <v>0</v>
      </c>
      <c r="H51" s="858">
        <f>H52</f>
        <v>0</v>
      </c>
      <c r="I51" s="858">
        <f>I52</f>
        <v>0</v>
      </c>
      <c r="J51" s="970">
        <f>J52</f>
        <v>0</v>
      </c>
    </row>
    <row r="52" spans="1:10" s="688" customFormat="1" hidden="1">
      <c r="A52" s="935">
        <v>1122100</v>
      </c>
      <c r="B52" s="753" t="s">
        <v>72</v>
      </c>
      <c r="C52" s="738" t="s">
        <v>768</v>
      </c>
      <c r="D52" s="860">
        <v>0</v>
      </c>
      <c r="E52" s="861"/>
      <c r="F52" s="860">
        <f>D52+E52</f>
        <v>0</v>
      </c>
      <c r="G52" s="860">
        <v>0</v>
      </c>
      <c r="H52" s="860">
        <v>0</v>
      </c>
      <c r="I52" s="860">
        <v>0</v>
      </c>
      <c r="J52" s="970">
        <f>F52</f>
        <v>0</v>
      </c>
    </row>
    <row r="53" spans="1:10" s="688" customFormat="1" hidden="1">
      <c r="A53" s="935">
        <v>1122200</v>
      </c>
      <c r="B53" s="753" t="s">
        <v>487</v>
      </c>
      <c r="C53" s="742" t="s">
        <v>1021</v>
      </c>
      <c r="D53" s="860"/>
      <c r="E53" s="861"/>
      <c r="F53" s="860"/>
      <c r="G53" s="860"/>
      <c r="H53" s="860"/>
      <c r="I53" s="860"/>
      <c r="J53" s="970">
        <v>0</v>
      </c>
    </row>
    <row r="54" spans="1:10" s="688" customFormat="1" ht="13.5" hidden="1" thickBot="1">
      <c r="A54" s="933">
        <v>1122300</v>
      </c>
      <c r="B54" s="757" t="s">
        <v>148</v>
      </c>
      <c r="C54" s="746" t="s">
        <v>1022</v>
      </c>
      <c r="D54" s="855"/>
      <c r="E54" s="856"/>
      <c r="F54" s="855"/>
      <c r="G54" s="855"/>
      <c r="H54" s="855"/>
      <c r="I54" s="855"/>
      <c r="J54" s="970">
        <v>0</v>
      </c>
    </row>
    <row r="55" spans="1:10" s="688" customFormat="1" ht="28.5" hidden="1">
      <c r="A55" s="928">
        <v>1123000</v>
      </c>
      <c r="B55" s="758" t="s">
        <v>56</v>
      </c>
      <c r="C55" s="734" t="s">
        <v>358</v>
      </c>
      <c r="D55" s="858">
        <f>SUM(D56:D63)</f>
        <v>0</v>
      </c>
      <c r="E55" s="859"/>
      <c r="F55" s="858">
        <f>SUM(F56:F63)</f>
        <v>0</v>
      </c>
      <c r="G55" s="858">
        <f>SUM(G56:G63)</f>
        <v>0</v>
      </c>
      <c r="H55" s="858">
        <f>SUM(H56:H63)</f>
        <v>0</v>
      </c>
      <c r="I55" s="858">
        <f>SUM(I56:I63)</f>
        <v>0</v>
      </c>
      <c r="J55" s="970">
        <f>F55</f>
        <v>0</v>
      </c>
    </row>
    <row r="56" spans="1:10" s="688" customFormat="1" hidden="1">
      <c r="A56" s="935">
        <v>1123100</v>
      </c>
      <c r="B56" s="753" t="s">
        <v>149</v>
      </c>
      <c r="C56" s="738" t="s">
        <v>365</v>
      </c>
      <c r="D56" s="860"/>
      <c r="E56" s="861"/>
      <c r="F56" s="860"/>
      <c r="G56" s="860"/>
      <c r="H56" s="860"/>
      <c r="I56" s="860"/>
      <c r="J56" s="970">
        <f>F56</f>
        <v>0</v>
      </c>
    </row>
    <row r="57" spans="1:10" s="688" customFormat="1" hidden="1">
      <c r="A57" s="935">
        <v>1123200</v>
      </c>
      <c r="B57" s="753" t="s">
        <v>150</v>
      </c>
      <c r="C57" s="742" t="s">
        <v>366</v>
      </c>
      <c r="D57" s="860">
        <v>0</v>
      </c>
      <c r="E57" s="861"/>
      <c r="F57" s="860">
        <v>0</v>
      </c>
      <c r="G57" s="860">
        <v>0</v>
      </c>
      <c r="H57" s="860">
        <v>0</v>
      </c>
      <c r="I57" s="860">
        <v>0</v>
      </c>
      <c r="J57" s="970">
        <f>F57</f>
        <v>0</v>
      </c>
    </row>
    <row r="58" spans="1:10" s="688" customFormat="1" ht="25.5" hidden="1">
      <c r="A58" s="935">
        <v>1123300</v>
      </c>
      <c r="B58" s="753" t="s">
        <v>151</v>
      </c>
      <c r="C58" s="742" t="s">
        <v>367</v>
      </c>
      <c r="D58" s="860"/>
      <c r="E58" s="861"/>
      <c r="F58" s="860"/>
      <c r="G58" s="860"/>
      <c r="H58" s="860"/>
      <c r="I58" s="860"/>
      <c r="J58" s="970"/>
    </row>
    <row r="59" spans="1:10" s="688" customFormat="1" hidden="1">
      <c r="A59" s="935">
        <v>1123400</v>
      </c>
      <c r="B59" s="753" t="s">
        <v>556</v>
      </c>
      <c r="C59" s="742" t="s">
        <v>368</v>
      </c>
      <c r="D59" s="860">
        <v>0</v>
      </c>
      <c r="E59" s="861"/>
      <c r="F59" s="860">
        <v>0</v>
      </c>
      <c r="G59" s="860">
        <v>0</v>
      </c>
      <c r="H59" s="860">
        <v>0</v>
      </c>
      <c r="I59" s="860">
        <v>0</v>
      </c>
      <c r="J59" s="970">
        <f t="shared" ref="J59:J64" si="0">F59</f>
        <v>0</v>
      </c>
    </row>
    <row r="60" spans="1:10" s="688" customFormat="1" hidden="1">
      <c r="A60" s="935">
        <v>1123500</v>
      </c>
      <c r="B60" s="761" t="s">
        <v>557</v>
      </c>
      <c r="C60" s="762">
        <v>423500</v>
      </c>
      <c r="D60" s="860"/>
      <c r="E60" s="861"/>
      <c r="F60" s="860"/>
      <c r="G60" s="860"/>
      <c r="H60" s="860"/>
      <c r="I60" s="860"/>
      <c r="J60" s="970">
        <f t="shared" si="0"/>
        <v>0</v>
      </c>
    </row>
    <row r="61" spans="1:10" s="688" customFormat="1" hidden="1">
      <c r="A61" s="935">
        <v>1123600</v>
      </c>
      <c r="B61" s="753" t="s">
        <v>186</v>
      </c>
      <c r="C61" s="742" t="s">
        <v>369</v>
      </c>
      <c r="D61" s="860"/>
      <c r="E61" s="861"/>
      <c r="F61" s="860"/>
      <c r="G61" s="860"/>
      <c r="H61" s="860"/>
      <c r="I61" s="860"/>
      <c r="J61" s="970">
        <f t="shared" si="0"/>
        <v>0</v>
      </c>
    </row>
    <row r="62" spans="1:10" s="688" customFormat="1" hidden="1">
      <c r="A62" s="935">
        <v>1123700</v>
      </c>
      <c r="B62" s="753" t="s">
        <v>187</v>
      </c>
      <c r="C62" s="742" t="s">
        <v>370</v>
      </c>
      <c r="D62" s="860">
        <v>0</v>
      </c>
      <c r="E62" s="861"/>
      <c r="F62" s="860">
        <v>0</v>
      </c>
      <c r="G62" s="860">
        <v>0</v>
      </c>
      <c r="H62" s="860">
        <v>0</v>
      </c>
      <c r="I62" s="860">
        <v>0</v>
      </c>
      <c r="J62" s="970">
        <f t="shared" si="0"/>
        <v>0</v>
      </c>
    </row>
    <row r="63" spans="1:10" s="688" customFormat="1" ht="24.75" hidden="1" customHeight="1" thickBot="1">
      <c r="A63" s="933">
        <v>1123800</v>
      </c>
      <c r="B63" s="757" t="s">
        <v>188</v>
      </c>
      <c r="C63" s="746" t="s">
        <v>371</v>
      </c>
      <c r="D63" s="855">
        <v>0</v>
      </c>
      <c r="E63" s="856">
        <v>0</v>
      </c>
      <c r="F63" s="855">
        <f>D63+E63</f>
        <v>0</v>
      </c>
      <c r="G63" s="855"/>
      <c r="H63" s="855"/>
      <c r="I63" s="855"/>
      <c r="J63" s="970">
        <f t="shared" si="0"/>
        <v>0</v>
      </c>
    </row>
    <row r="64" spans="1:10" s="688" customFormat="1" ht="28.5" hidden="1">
      <c r="A64" s="928">
        <v>1124000</v>
      </c>
      <c r="B64" s="758" t="s">
        <v>213</v>
      </c>
      <c r="C64" s="734" t="s">
        <v>358</v>
      </c>
      <c r="D64" s="858">
        <f>D65</f>
        <v>0</v>
      </c>
      <c r="E64" s="859"/>
      <c r="F64" s="858">
        <f>F65</f>
        <v>0</v>
      </c>
      <c r="G64" s="858">
        <f>G65</f>
        <v>0</v>
      </c>
      <c r="H64" s="858">
        <f>H65</f>
        <v>0</v>
      </c>
      <c r="I64" s="858">
        <f>I65</f>
        <v>0</v>
      </c>
      <c r="J64" s="970">
        <f t="shared" si="0"/>
        <v>0</v>
      </c>
    </row>
    <row r="65" spans="1:10" s="688" customFormat="1" ht="15.75" hidden="1" customHeight="1" thickBot="1">
      <c r="A65" s="933">
        <v>1124100</v>
      </c>
      <c r="B65" s="757" t="s">
        <v>189</v>
      </c>
      <c r="C65" s="746" t="s">
        <v>214</v>
      </c>
      <c r="D65" s="855">
        <v>0</v>
      </c>
      <c r="E65" s="856">
        <v>0</v>
      </c>
      <c r="F65" s="858">
        <f>D65+E65</f>
        <v>0</v>
      </c>
      <c r="G65" s="855">
        <v>0</v>
      </c>
      <c r="H65" s="855">
        <v>0</v>
      </c>
      <c r="I65" s="855">
        <v>0</v>
      </c>
      <c r="J65" s="970">
        <f>F65</f>
        <v>0</v>
      </c>
    </row>
    <row r="66" spans="1:10" s="688" customFormat="1" ht="28.5" hidden="1">
      <c r="A66" s="928">
        <v>1125000</v>
      </c>
      <c r="B66" s="758" t="s">
        <v>918</v>
      </c>
      <c r="C66" s="734" t="s">
        <v>358</v>
      </c>
      <c r="D66" s="858">
        <f>D67+D68</f>
        <v>0</v>
      </c>
      <c r="E66" s="859"/>
      <c r="F66" s="858">
        <f>F67+F68</f>
        <v>0</v>
      </c>
      <c r="G66" s="858">
        <f>G67+G68</f>
        <v>0</v>
      </c>
      <c r="H66" s="858">
        <f>H67+H68</f>
        <v>0</v>
      </c>
      <c r="I66" s="858">
        <f>I67+I68</f>
        <v>0</v>
      </c>
      <c r="J66" s="970">
        <f>J67+J68</f>
        <v>0</v>
      </c>
    </row>
    <row r="67" spans="1:10" s="688" customFormat="1" ht="25.5" hidden="1">
      <c r="A67" s="935">
        <v>1125100</v>
      </c>
      <c r="B67" s="753" t="s">
        <v>190</v>
      </c>
      <c r="C67" s="738" t="s">
        <v>919</v>
      </c>
      <c r="D67" s="860"/>
      <c r="E67" s="861">
        <v>0</v>
      </c>
      <c r="F67" s="860">
        <f>D67+E67</f>
        <v>0</v>
      </c>
      <c r="G67" s="860"/>
      <c r="H67" s="860"/>
      <c r="I67" s="860">
        <v>0</v>
      </c>
      <c r="J67" s="970">
        <f t="shared" ref="J67:J73" si="1">F67</f>
        <v>0</v>
      </c>
    </row>
    <row r="68" spans="1:10" s="688" customFormat="1" ht="26.25" hidden="1" thickBot="1">
      <c r="A68" s="933">
        <v>1125200</v>
      </c>
      <c r="B68" s="757" t="s">
        <v>703</v>
      </c>
      <c r="C68" s="746" t="s">
        <v>1031</v>
      </c>
      <c r="D68" s="855">
        <v>0</v>
      </c>
      <c r="E68" s="856">
        <v>0</v>
      </c>
      <c r="F68" s="855">
        <f>D68+E68</f>
        <v>0</v>
      </c>
      <c r="G68" s="855">
        <v>0</v>
      </c>
      <c r="H68" s="855">
        <v>0</v>
      </c>
      <c r="I68" s="855">
        <v>0</v>
      </c>
      <c r="J68" s="970">
        <f t="shared" si="1"/>
        <v>0</v>
      </c>
    </row>
    <row r="69" spans="1:10" s="688" customFormat="1" ht="19.5" hidden="1" customHeight="1">
      <c r="A69" s="928">
        <v>1126000</v>
      </c>
      <c r="B69" s="758" t="s">
        <v>1032</v>
      </c>
      <c r="C69" s="734" t="s">
        <v>358</v>
      </c>
      <c r="D69" s="858">
        <f>SUM(D70:D77)</f>
        <v>0</v>
      </c>
      <c r="E69" s="859">
        <f>E77</f>
        <v>0</v>
      </c>
      <c r="F69" s="858">
        <f>D69+E69</f>
        <v>0</v>
      </c>
      <c r="G69" s="858">
        <f>SUM(G70:G77)</f>
        <v>0</v>
      </c>
      <c r="H69" s="858">
        <f>SUM(H70:H77)</f>
        <v>0</v>
      </c>
      <c r="I69" s="858">
        <f>SUM(I70:I77)</f>
        <v>0</v>
      </c>
      <c r="J69" s="970">
        <f t="shared" si="1"/>
        <v>0</v>
      </c>
    </row>
    <row r="70" spans="1:10" s="688" customFormat="1" ht="18" hidden="1" customHeight="1">
      <c r="A70" s="928">
        <v>1126100</v>
      </c>
      <c r="B70" s="753" t="s">
        <v>983</v>
      </c>
      <c r="C70" s="738" t="s">
        <v>1033</v>
      </c>
      <c r="D70" s="860">
        <v>0</v>
      </c>
      <c r="E70" s="861">
        <v>0</v>
      </c>
      <c r="F70" s="860">
        <f>D70+E70</f>
        <v>0</v>
      </c>
      <c r="G70" s="860">
        <v>0</v>
      </c>
      <c r="H70" s="860"/>
      <c r="I70" s="860"/>
      <c r="J70" s="970">
        <f t="shared" si="1"/>
        <v>0</v>
      </c>
    </row>
    <row r="71" spans="1:10" s="688" customFormat="1" hidden="1">
      <c r="A71" s="928">
        <v>1126200</v>
      </c>
      <c r="B71" s="753" t="s">
        <v>984</v>
      </c>
      <c r="C71" s="742" t="s">
        <v>1034</v>
      </c>
      <c r="D71" s="860"/>
      <c r="E71" s="861"/>
      <c r="F71" s="860"/>
      <c r="G71" s="860"/>
      <c r="H71" s="860"/>
      <c r="I71" s="860"/>
      <c r="J71" s="970">
        <f t="shared" si="1"/>
        <v>0</v>
      </c>
    </row>
    <row r="72" spans="1:10" s="688" customFormat="1" ht="0.75" hidden="1" customHeight="1">
      <c r="A72" s="928">
        <v>1126300</v>
      </c>
      <c r="B72" s="753" t="s">
        <v>390</v>
      </c>
      <c r="C72" s="742" t="s">
        <v>391</v>
      </c>
      <c r="D72" s="860"/>
      <c r="E72" s="861"/>
      <c r="F72" s="860"/>
      <c r="G72" s="860"/>
      <c r="H72" s="860"/>
      <c r="I72" s="860"/>
      <c r="J72" s="970">
        <f t="shared" si="1"/>
        <v>0</v>
      </c>
    </row>
    <row r="73" spans="1:10" s="688" customFormat="1" hidden="1">
      <c r="A73" s="930">
        <v>1126400</v>
      </c>
      <c r="B73" s="763" t="s">
        <v>985</v>
      </c>
      <c r="C73" s="742" t="s">
        <v>392</v>
      </c>
      <c r="D73" s="860">
        <v>0</v>
      </c>
      <c r="E73" s="861"/>
      <c r="F73" s="860">
        <v>0</v>
      </c>
      <c r="G73" s="860">
        <v>0</v>
      </c>
      <c r="H73" s="860">
        <v>0</v>
      </c>
      <c r="I73" s="860">
        <v>0</v>
      </c>
      <c r="J73" s="970">
        <f t="shared" si="1"/>
        <v>0</v>
      </c>
    </row>
    <row r="74" spans="1:10" s="688" customFormat="1" ht="25.5" hidden="1">
      <c r="A74" s="932">
        <v>1126500</v>
      </c>
      <c r="B74" s="764" t="s">
        <v>943</v>
      </c>
      <c r="C74" s="742" t="s">
        <v>393</v>
      </c>
      <c r="D74" s="860"/>
      <c r="E74" s="861"/>
      <c r="F74" s="860"/>
      <c r="G74" s="860"/>
      <c r="H74" s="860"/>
      <c r="I74" s="860"/>
      <c r="J74" s="970">
        <v>0</v>
      </c>
    </row>
    <row r="75" spans="1:10" s="688" customFormat="1" ht="21" hidden="1" customHeight="1">
      <c r="A75" s="930">
        <v>1126600</v>
      </c>
      <c r="B75" s="763" t="s">
        <v>229</v>
      </c>
      <c r="C75" s="742" t="s">
        <v>394</v>
      </c>
      <c r="D75" s="860">
        <v>0</v>
      </c>
      <c r="E75" s="861">
        <v>0</v>
      </c>
      <c r="F75" s="860">
        <f>D75+E75</f>
        <v>0</v>
      </c>
      <c r="G75" s="860">
        <v>0</v>
      </c>
      <c r="H75" s="860"/>
      <c r="I75" s="860"/>
      <c r="J75" s="970">
        <f>F75</f>
        <v>0</v>
      </c>
    </row>
    <row r="76" spans="1:10" s="688" customFormat="1" ht="20.25" hidden="1" customHeight="1">
      <c r="A76" s="930">
        <v>1126700</v>
      </c>
      <c r="B76" s="763" t="s">
        <v>230</v>
      </c>
      <c r="C76" s="742" t="s">
        <v>395</v>
      </c>
      <c r="D76" s="860">
        <v>0</v>
      </c>
      <c r="E76" s="861">
        <v>0</v>
      </c>
      <c r="F76" s="860">
        <f>D76+E76</f>
        <v>0</v>
      </c>
      <c r="G76" s="860">
        <v>0</v>
      </c>
      <c r="H76" s="860"/>
      <c r="I76" s="860"/>
      <c r="J76" s="970">
        <f>F76</f>
        <v>0</v>
      </c>
    </row>
    <row r="77" spans="1:10" s="688" customFormat="1" ht="13.5" hidden="1" thickBot="1">
      <c r="A77" s="934">
        <v>1126800</v>
      </c>
      <c r="B77" s="765" t="s">
        <v>480</v>
      </c>
      <c r="C77" s="746" t="s">
        <v>396</v>
      </c>
      <c r="D77" s="855">
        <v>0</v>
      </c>
      <c r="E77" s="856">
        <v>0</v>
      </c>
      <c r="F77" s="860">
        <f>D77+E77</f>
        <v>0</v>
      </c>
      <c r="G77" s="855"/>
      <c r="H77" s="855"/>
      <c r="I77" s="855"/>
      <c r="J77" s="970">
        <f>F77</f>
        <v>0</v>
      </c>
    </row>
    <row r="78" spans="1:10" s="688" customFormat="1" ht="14.25" hidden="1">
      <c r="A78" s="936">
        <v>1130000</v>
      </c>
      <c r="B78" s="767" t="s">
        <v>294</v>
      </c>
      <c r="C78" s="734" t="s">
        <v>358</v>
      </c>
      <c r="D78" s="858">
        <v>0</v>
      </c>
      <c r="E78" s="859"/>
      <c r="F78" s="858">
        <v>0</v>
      </c>
      <c r="G78" s="858">
        <v>0</v>
      </c>
      <c r="H78" s="858">
        <v>0</v>
      </c>
      <c r="I78" s="858">
        <v>0</v>
      </c>
      <c r="J78" s="970">
        <v>0</v>
      </c>
    </row>
    <row r="79" spans="1:10" s="688" customFormat="1" hidden="1">
      <c r="A79" s="936">
        <v>1130100</v>
      </c>
      <c r="B79" s="763" t="s">
        <v>481</v>
      </c>
      <c r="C79" s="738" t="s">
        <v>295</v>
      </c>
      <c r="D79" s="860"/>
      <c r="E79" s="861"/>
      <c r="F79" s="860"/>
      <c r="G79" s="860"/>
      <c r="H79" s="860"/>
      <c r="I79" s="860"/>
      <c r="J79" s="970">
        <v>0</v>
      </c>
    </row>
    <row r="80" spans="1:10" s="688" customFormat="1" hidden="1">
      <c r="A80" s="936">
        <v>1130200</v>
      </c>
      <c r="B80" s="763" t="s">
        <v>482</v>
      </c>
      <c r="C80" s="742" t="s">
        <v>296</v>
      </c>
      <c r="D80" s="860"/>
      <c r="E80" s="861"/>
      <c r="F80" s="860"/>
      <c r="G80" s="860"/>
      <c r="H80" s="860"/>
      <c r="I80" s="860"/>
      <c r="J80" s="970">
        <v>0</v>
      </c>
    </row>
    <row r="81" spans="1:10" s="688" customFormat="1" hidden="1">
      <c r="A81" s="936">
        <v>1130300</v>
      </c>
      <c r="B81" s="763" t="s">
        <v>483</v>
      </c>
      <c r="C81" s="742" t="s">
        <v>297</v>
      </c>
      <c r="D81" s="860"/>
      <c r="E81" s="861"/>
      <c r="F81" s="860"/>
      <c r="G81" s="860"/>
      <c r="H81" s="860"/>
      <c r="I81" s="860"/>
      <c r="J81" s="970">
        <v>0</v>
      </c>
    </row>
    <row r="82" spans="1:10" s="688" customFormat="1" hidden="1">
      <c r="A82" s="936">
        <v>1130400</v>
      </c>
      <c r="B82" s="768" t="s">
        <v>484</v>
      </c>
      <c r="C82" s="769" t="s">
        <v>298</v>
      </c>
      <c r="D82" s="850"/>
      <c r="E82" s="862"/>
      <c r="F82" s="850"/>
      <c r="G82" s="850"/>
      <c r="H82" s="850"/>
      <c r="I82" s="850"/>
      <c r="J82" s="970">
        <v>0</v>
      </c>
    </row>
    <row r="83" spans="1:10" s="688" customFormat="1" ht="14.25" hidden="1">
      <c r="A83" s="930">
        <v>1131000</v>
      </c>
      <c r="B83" s="770" t="s">
        <v>299</v>
      </c>
      <c r="C83" s="771" t="s">
        <v>358</v>
      </c>
      <c r="D83" s="860"/>
      <c r="E83" s="861"/>
      <c r="F83" s="860"/>
      <c r="G83" s="860"/>
      <c r="H83" s="860"/>
      <c r="I83" s="860"/>
      <c r="J83" s="970">
        <v>0</v>
      </c>
    </row>
    <row r="84" spans="1:10" s="688" customFormat="1" ht="25.5" hidden="1">
      <c r="A84" s="930">
        <v>1131100</v>
      </c>
      <c r="B84" s="763" t="s">
        <v>588</v>
      </c>
      <c r="C84" s="738" t="s">
        <v>300</v>
      </c>
      <c r="D84" s="860"/>
      <c r="E84" s="861"/>
      <c r="F84" s="860"/>
      <c r="G84" s="860"/>
      <c r="H84" s="860"/>
      <c r="I84" s="860"/>
      <c r="J84" s="970">
        <v>0</v>
      </c>
    </row>
    <row r="85" spans="1:10" s="688" customFormat="1" hidden="1">
      <c r="A85" s="930">
        <v>1131200</v>
      </c>
      <c r="B85" s="763" t="s">
        <v>589</v>
      </c>
      <c r="C85" s="742" t="s">
        <v>301</v>
      </c>
      <c r="D85" s="860"/>
      <c r="E85" s="861"/>
      <c r="F85" s="860"/>
      <c r="G85" s="860"/>
      <c r="H85" s="860"/>
      <c r="I85" s="860"/>
      <c r="J85" s="970">
        <v>0</v>
      </c>
    </row>
    <row r="86" spans="1:10" s="688" customFormat="1" ht="13.5" hidden="1" thickBot="1">
      <c r="A86" s="930">
        <v>1131300</v>
      </c>
      <c r="B86" s="765" t="s">
        <v>590</v>
      </c>
      <c r="C86" s="746" t="s">
        <v>302</v>
      </c>
      <c r="D86" s="855"/>
      <c r="E86" s="856"/>
      <c r="F86" s="855"/>
      <c r="G86" s="855"/>
      <c r="H86" s="855"/>
      <c r="I86" s="855"/>
      <c r="J86" s="970">
        <v>0</v>
      </c>
    </row>
    <row r="87" spans="1:10" s="688" customFormat="1" ht="14.25" hidden="1">
      <c r="A87" s="937">
        <v>1140000</v>
      </c>
      <c r="B87" s="767" t="s">
        <v>303</v>
      </c>
      <c r="C87" s="734" t="s">
        <v>358</v>
      </c>
      <c r="D87" s="858">
        <v>0</v>
      </c>
      <c r="E87" s="859"/>
      <c r="F87" s="858">
        <v>0</v>
      </c>
      <c r="G87" s="858">
        <v>0</v>
      </c>
      <c r="H87" s="858">
        <v>0</v>
      </c>
      <c r="I87" s="858">
        <v>0</v>
      </c>
      <c r="J87" s="970">
        <v>0</v>
      </c>
    </row>
    <row r="88" spans="1:10" s="688" customFormat="1" ht="25.5" hidden="1">
      <c r="A88" s="937">
        <v>1141000</v>
      </c>
      <c r="B88" s="763" t="s">
        <v>304</v>
      </c>
      <c r="C88" s="738" t="s">
        <v>1003</v>
      </c>
      <c r="D88" s="860"/>
      <c r="E88" s="861"/>
      <c r="F88" s="860"/>
      <c r="G88" s="860"/>
      <c r="H88" s="860"/>
      <c r="I88" s="860"/>
      <c r="J88" s="970">
        <v>0</v>
      </c>
    </row>
    <row r="89" spans="1:10" s="688" customFormat="1" ht="25.5" hidden="1">
      <c r="A89" s="937">
        <v>1142000</v>
      </c>
      <c r="B89" s="763" t="s">
        <v>42</v>
      </c>
      <c r="C89" s="742" t="s">
        <v>43</v>
      </c>
      <c r="D89" s="860"/>
      <c r="E89" s="861"/>
      <c r="F89" s="860"/>
      <c r="G89" s="860"/>
      <c r="H89" s="860"/>
      <c r="I89" s="860"/>
      <c r="J89" s="970">
        <v>0</v>
      </c>
    </row>
    <row r="90" spans="1:10" s="688" customFormat="1" ht="25.5" hidden="1">
      <c r="A90" s="937">
        <v>1143000</v>
      </c>
      <c r="B90" s="763" t="s">
        <v>44</v>
      </c>
      <c r="C90" s="742" t="s">
        <v>45</v>
      </c>
      <c r="D90" s="860"/>
      <c r="E90" s="861"/>
      <c r="F90" s="860"/>
      <c r="G90" s="860"/>
      <c r="H90" s="860"/>
      <c r="I90" s="860"/>
      <c r="J90" s="970">
        <v>0</v>
      </c>
    </row>
    <row r="91" spans="1:10" s="688" customFormat="1" ht="26.25" hidden="1" thickBot="1">
      <c r="A91" s="933">
        <v>1144000</v>
      </c>
      <c r="B91" s="765" t="s">
        <v>46</v>
      </c>
      <c r="C91" s="746" t="s">
        <v>439</v>
      </c>
      <c r="D91" s="855"/>
      <c r="E91" s="856"/>
      <c r="F91" s="855"/>
      <c r="G91" s="855"/>
      <c r="H91" s="855"/>
      <c r="I91" s="855"/>
      <c r="J91" s="970">
        <v>0</v>
      </c>
    </row>
    <row r="92" spans="1:10" s="688" customFormat="1" ht="14.25" hidden="1">
      <c r="A92" s="938">
        <v>1150000</v>
      </c>
      <c r="B92" s="939" t="s">
        <v>730</v>
      </c>
      <c r="C92" s="734" t="s">
        <v>358</v>
      </c>
      <c r="D92" s="858">
        <v>0</v>
      </c>
      <c r="E92" s="859"/>
      <c r="F92" s="858">
        <v>0</v>
      </c>
      <c r="G92" s="858">
        <v>0</v>
      </c>
      <c r="H92" s="858">
        <v>0</v>
      </c>
      <c r="I92" s="858">
        <v>0</v>
      </c>
      <c r="J92" s="970">
        <v>0</v>
      </c>
    </row>
    <row r="93" spans="1:10" s="688" customFormat="1" ht="25.5" hidden="1">
      <c r="A93" s="940">
        <v>1151000</v>
      </c>
      <c r="B93" s="941" t="s">
        <v>681</v>
      </c>
      <c r="C93" s="734" t="s">
        <v>358</v>
      </c>
      <c r="D93" s="863">
        <v>0</v>
      </c>
      <c r="E93" s="864"/>
      <c r="F93" s="863">
        <v>0</v>
      </c>
      <c r="G93" s="863">
        <v>0</v>
      </c>
      <c r="H93" s="863">
        <v>0</v>
      </c>
      <c r="I93" s="863">
        <v>0</v>
      </c>
      <c r="J93" s="970">
        <v>0</v>
      </c>
    </row>
    <row r="94" spans="1:10" s="688" customFormat="1" ht="25.5" hidden="1">
      <c r="A94" s="940">
        <v>1151100</v>
      </c>
      <c r="B94" s="943" t="s">
        <v>265</v>
      </c>
      <c r="C94" s="944">
        <v>461100</v>
      </c>
      <c r="D94" s="863"/>
      <c r="E94" s="864"/>
      <c r="F94" s="863"/>
      <c r="G94" s="863"/>
      <c r="H94" s="863"/>
      <c r="I94" s="863"/>
      <c r="J94" s="970">
        <v>0</v>
      </c>
    </row>
    <row r="95" spans="1:10" s="688" customFormat="1" ht="25.5" hidden="1">
      <c r="A95" s="940">
        <v>1151200</v>
      </c>
      <c r="B95" s="943" t="s">
        <v>637</v>
      </c>
      <c r="C95" s="944">
        <v>461200</v>
      </c>
      <c r="D95" s="863"/>
      <c r="E95" s="864"/>
      <c r="F95" s="863"/>
      <c r="G95" s="863"/>
      <c r="H95" s="863"/>
      <c r="I95" s="863"/>
      <c r="J95" s="970">
        <v>0</v>
      </c>
    </row>
    <row r="96" spans="1:10" s="688" customFormat="1" ht="25.5" hidden="1">
      <c r="A96" s="940">
        <v>1152000</v>
      </c>
      <c r="B96" s="945" t="s">
        <v>518</v>
      </c>
      <c r="C96" s="946" t="s">
        <v>358</v>
      </c>
      <c r="D96" s="947">
        <v>0</v>
      </c>
      <c r="E96" s="1124"/>
      <c r="F96" s="947">
        <v>0</v>
      </c>
      <c r="G96" s="947">
        <v>0</v>
      </c>
      <c r="H96" s="947">
        <v>0</v>
      </c>
      <c r="I96" s="947">
        <v>0</v>
      </c>
      <c r="J96" s="970">
        <v>0</v>
      </c>
    </row>
    <row r="97" spans="1:10" s="688" customFormat="1" ht="25.5" hidden="1">
      <c r="A97" s="940">
        <v>1152100</v>
      </c>
      <c r="B97" s="948" t="s">
        <v>541</v>
      </c>
      <c r="C97" s="944">
        <v>462100</v>
      </c>
      <c r="D97" s="860"/>
      <c r="E97" s="861"/>
      <c r="F97" s="860"/>
      <c r="G97" s="860"/>
      <c r="H97" s="860"/>
      <c r="I97" s="860"/>
      <c r="J97" s="970">
        <v>0</v>
      </c>
    </row>
    <row r="98" spans="1:10" s="688" customFormat="1" ht="26.25" hidden="1" thickBot="1">
      <c r="A98" s="950">
        <v>1152200</v>
      </c>
      <c r="B98" s="951" t="s">
        <v>759</v>
      </c>
      <c r="C98" s="952">
        <v>462200</v>
      </c>
      <c r="D98" s="855"/>
      <c r="E98" s="856"/>
      <c r="F98" s="855"/>
      <c r="G98" s="855"/>
      <c r="H98" s="855"/>
      <c r="I98" s="855"/>
      <c r="J98" s="970">
        <v>0</v>
      </c>
    </row>
    <row r="99" spans="1:10" s="688" customFormat="1" ht="25.5" hidden="1">
      <c r="A99" s="938">
        <v>1153000</v>
      </c>
      <c r="B99" s="954" t="s">
        <v>760</v>
      </c>
      <c r="C99" s="955" t="s">
        <v>358</v>
      </c>
      <c r="D99" s="956">
        <v>0</v>
      </c>
      <c r="E99" s="1125"/>
      <c r="F99" s="956">
        <v>0</v>
      </c>
      <c r="G99" s="956">
        <v>0</v>
      </c>
      <c r="H99" s="956">
        <v>0</v>
      </c>
      <c r="I99" s="956">
        <v>0</v>
      </c>
      <c r="J99" s="970">
        <v>0</v>
      </c>
    </row>
    <row r="100" spans="1:10" s="688" customFormat="1" ht="25.5" hidden="1">
      <c r="A100" s="940">
        <v>1153100</v>
      </c>
      <c r="B100" s="948" t="s">
        <v>761</v>
      </c>
      <c r="C100" s="944">
        <v>463100</v>
      </c>
      <c r="D100" s="947"/>
      <c r="E100" s="1124"/>
      <c r="F100" s="947"/>
      <c r="G100" s="947"/>
      <c r="H100" s="947"/>
      <c r="I100" s="947"/>
      <c r="J100" s="970">
        <v>0</v>
      </c>
    </row>
    <row r="101" spans="1:10" s="688" customFormat="1" hidden="1">
      <c r="A101" s="940">
        <v>1153200</v>
      </c>
      <c r="B101" s="948" t="s">
        <v>101</v>
      </c>
      <c r="C101" s="944">
        <v>463200</v>
      </c>
      <c r="D101" s="947"/>
      <c r="E101" s="1124"/>
      <c r="F101" s="947"/>
      <c r="G101" s="947"/>
      <c r="H101" s="947"/>
      <c r="I101" s="947"/>
      <c r="J101" s="970">
        <v>0</v>
      </c>
    </row>
    <row r="102" spans="1:10" s="688" customFormat="1" ht="38.25" hidden="1">
      <c r="A102" s="940">
        <v>1153300</v>
      </c>
      <c r="B102" s="948" t="s">
        <v>501</v>
      </c>
      <c r="C102" s="944">
        <v>463300</v>
      </c>
      <c r="D102" s="947"/>
      <c r="E102" s="1124"/>
      <c r="F102" s="947"/>
      <c r="G102" s="947"/>
      <c r="H102" s="947"/>
      <c r="I102" s="947"/>
      <c r="J102" s="970">
        <v>0</v>
      </c>
    </row>
    <row r="103" spans="1:10" s="688" customFormat="1" ht="38.25" hidden="1">
      <c r="A103" s="940">
        <v>1153400</v>
      </c>
      <c r="B103" s="948" t="s">
        <v>502</v>
      </c>
      <c r="C103" s="944">
        <v>463400</v>
      </c>
      <c r="D103" s="947"/>
      <c r="E103" s="1124"/>
      <c r="F103" s="947"/>
      <c r="G103" s="947"/>
      <c r="H103" s="947"/>
      <c r="I103" s="947"/>
      <c r="J103" s="970">
        <v>0</v>
      </c>
    </row>
    <row r="104" spans="1:10" s="688" customFormat="1">
      <c r="A104" s="940">
        <v>1153500</v>
      </c>
      <c r="B104" s="957" t="s">
        <v>503</v>
      </c>
      <c r="C104" s="944">
        <v>463500</v>
      </c>
      <c r="D104" s="947"/>
      <c r="E104" s="1124"/>
      <c r="F104" s="947"/>
      <c r="G104" s="947"/>
      <c r="H104" s="947"/>
      <c r="I104" s="947"/>
      <c r="J104" s="970">
        <v>0</v>
      </c>
    </row>
    <row r="105" spans="1:10" s="688" customFormat="1" ht="33" customHeight="1" thickBot="1">
      <c r="A105" s="940">
        <v>1153700</v>
      </c>
      <c r="B105" s="957" t="s">
        <v>504</v>
      </c>
      <c r="C105" s="762">
        <v>463700</v>
      </c>
      <c r="D105" s="2073">
        <v>40000</v>
      </c>
      <c r="E105" s="2073"/>
      <c r="F105" s="2073">
        <f>D105+E105</f>
        <v>40000</v>
      </c>
      <c r="G105" s="2073">
        <v>7500</v>
      </c>
      <c r="H105" s="2073">
        <v>15000</v>
      </c>
      <c r="I105" s="2073">
        <v>22500</v>
      </c>
      <c r="J105" s="2074">
        <f>F105</f>
        <v>40000</v>
      </c>
    </row>
    <row r="106" spans="1:10" s="688" customFormat="1" ht="23.25" hidden="1" customHeight="1" thickBot="1">
      <c r="A106" s="940">
        <v>1153800</v>
      </c>
      <c r="B106" s="957" t="s">
        <v>995</v>
      </c>
      <c r="C106" s="944">
        <v>463800</v>
      </c>
      <c r="D106" s="947"/>
      <c r="E106" s="1124"/>
      <c r="F106" s="947"/>
      <c r="G106" s="947"/>
      <c r="H106" s="947"/>
      <c r="I106" s="947"/>
      <c r="J106" s="970">
        <v>0</v>
      </c>
    </row>
    <row r="107" spans="1:10" s="688" customFormat="1" hidden="1">
      <c r="A107" s="940">
        <v>1153900</v>
      </c>
      <c r="B107" s="957" t="s">
        <v>996</v>
      </c>
      <c r="C107" s="944">
        <v>463900</v>
      </c>
      <c r="D107" s="947"/>
      <c r="E107" s="1124"/>
      <c r="F107" s="947"/>
      <c r="G107" s="947"/>
      <c r="H107" s="947"/>
      <c r="I107" s="947"/>
      <c r="J107" s="970">
        <v>0</v>
      </c>
    </row>
    <row r="108" spans="1:10" s="688" customFormat="1" ht="25.5" hidden="1">
      <c r="A108" s="940">
        <v>1154000</v>
      </c>
      <c r="B108" s="958" t="s">
        <v>997</v>
      </c>
      <c r="C108" s="946" t="s">
        <v>358</v>
      </c>
      <c r="D108" s="947">
        <v>0</v>
      </c>
      <c r="E108" s="1124"/>
      <c r="F108" s="947">
        <v>0</v>
      </c>
      <c r="G108" s="947">
        <v>0</v>
      </c>
      <c r="H108" s="947">
        <v>0</v>
      </c>
      <c r="I108" s="947">
        <v>0</v>
      </c>
      <c r="J108" s="970">
        <v>0</v>
      </c>
    </row>
    <row r="109" spans="1:10" s="688" customFormat="1" ht="25.5" hidden="1">
      <c r="A109" s="940">
        <v>1154100</v>
      </c>
      <c r="B109" s="957" t="s">
        <v>210</v>
      </c>
      <c r="C109" s="944">
        <v>465100</v>
      </c>
      <c r="D109" s="959"/>
      <c r="E109" s="1126"/>
      <c r="F109" s="959"/>
      <c r="G109" s="959"/>
      <c r="H109" s="959"/>
      <c r="I109" s="959"/>
      <c r="J109" s="970">
        <v>0</v>
      </c>
    </row>
    <row r="110" spans="1:10" s="688" customFormat="1" hidden="1">
      <c r="A110" s="940">
        <v>1154200</v>
      </c>
      <c r="B110" s="957" t="s">
        <v>211</v>
      </c>
      <c r="C110" s="944">
        <v>465200</v>
      </c>
      <c r="D110" s="959"/>
      <c r="E110" s="1126"/>
      <c r="F110" s="959"/>
      <c r="G110" s="959"/>
      <c r="H110" s="959"/>
      <c r="I110" s="959"/>
      <c r="J110" s="970">
        <v>0</v>
      </c>
    </row>
    <row r="111" spans="1:10" s="688" customFormat="1" hidden="1">
      <c r="A111" s="940">
        <v>1154300</v>
      </c>
      <c r="B111" s="957" t="s">
        <v>212</v>
      </c>
      <c r="C111" s="944">
        <v>465300</v>
      </c>
      <c r="D111" s="959"/>
      <c r="E111" s="1126"/>
      <c r="F111" s="959"/>
      <c r="G111" s="959"/>
      <c r="H111" s="959"/>
      <c r="I111" s="959"/>
      <c r="J111" s="970">
        <v>0</v>
      </c>
    </row>
    <row r="112" spans="1:10" s="688" customFormat="1" ht="38.25" hidden="1">
      <c r="A112" s="940">
        <v>1154500</v>
      </c>
      <c r="B112" s="957" t="s">
        <v>67</v>
      </c>
      <c r="C112" s="944">
        <v>465500</v>
      </c>
      <c r="D112" s="959"/>
      <c r="E112" s="1126"/>
      <c r="F112" s="959"/>
      <c r="G112" s="959"/>
      <c r="H112" s="959"/>
      <c r="I112" s="959"/>
      <c r="J112" s="970">
        <v>0</v>
      </c>
    </row>
    <row r="113" spans="1:10" s="688" customFormat="1" ht="38.25" hidden="1">
      <c r="A113" s="940">
        <v>1154600</v>
      </c>
      <c r="B113" s="957" t="s">
        <v>68</v>
      </c>
      <c r="C113" s="944">
        <v>465600</v>
      </c>
      <c r="D113" s="860"/>
      <c r="E113" s="861"/>
      <c r="F113" s="860"/>
      <c r="G113" s="860"/>
      <c r="H113" s="860"/>
      <c r="I113" s="860"/>
      <c r="J113" s="970">
        <v>0</v>
      </c>
    </row>
    <row r="114" spans="1:10" s="688" customFormat="1" ht="13.5" hidden="1" thickBot="1">
      <c r="A114" s="950">
        <v>1154700</v>
      </c>
      <c r="B114" s="962" t="s">
        <v>78</v>
      </c>
      <c r="C114" s="746" t="s">
        <v>79</v>
      </c>
      <c r="D114" s="855"/>
      <c r="E114" s="856"/>
      <c r="F114" s="855"/>
      <c r="G114" s="855"/>
      <c r="H114" s="855"/>
      <c r="I114" s="855"/>
      <c r="J114" s="970">
        <v>0</v>
      </c>
    </row>
    <row r="115" spans="1:10" s="688" customFormat="1" ht="25.5" hidden="1">
      <c r="A115" s="963">
        <v>1160000</v>
      </c>
      <c r="B115" s="780" t="s">
        <v>80</v>
      </c>
      <c r="C115" s="734" t="s">
        <v>358</v>
      </c>
      <c r="D115" s="858">
        <v>0</v>
      </c>
      <c r="E115" s="859"/>
      <c r="F115" s="858">
        <v>0</v>
      </c>
      <c r="G115" s="858">
        <v>0</v>
      </c>
      <c r="H115" s="858">
        <v>0</v>
      </c>
      <c r="I115" s="858">
        <v>0</v>
      </c>
      <c r="J115" s="970">
        <v>0</v>
      </c>
    </row>
    <row r="116" spans="1:10" s="688" customFormat="1" hidden="1">
      <c r="A116" s="935">
        <v>1161000</v>
      </c>
      <c r="B116" s="782" t="s">
        <v>81</v>
      </c>
      <c r="C116" s="783" t="s">
        <v>358</v>
      </c>
      <c r="D116" s="860">
        <v>0</v>
      </c>
      <c r="E116" s="861"/>
      <c r="F116" s="860">
        <v>0</v>
      </c>
      <c r="G116" s="860">
        <v>0</v>
      </c>
      <c r="H116" s="860">
        <v>0</v>
      </c>
      <c r="I116" s="860">
        <v>0</v>
      </c>
      <c r="J116" s="970">
        <v>0</v>
      </c>
    </row>
    <row r="117" spans="1:10" s="688" customFormat="1" ht="25.5" hidden="1">
      <c r="A117" s="935">
        <v>1161100</v>
      </c>
      <c r="B117" s="741" t="s">
        <v>1705</v>
      </c>
      <c r="C117" s="762">
        <v>471100</v>
      </c>
      <c r="D117" s="860"/>
      <c r="E117" s="861"/>
      <c r="F117" s="860"/>
      <c r="G117" s="860"/>
      <c r="H117" s="860"/>
      <c r="I117" s="860"/>
      <c r="J117" s="970">
        <v>0</v>
      </c>
    </row>
    <row r="118" spans="1:10" s="688" customFormat="1" ht="25.5" hidden="1">
      <c r="A118" s="935">
        <v>1161200</v>
      </c>
      <c r="B118" s="776" t="s">
        <v>1667</v>
      </c>
      <c r="C118" s="762">
        <v>471200</v>
      </c>
      <c r="D118" s="860"/>
      <c r="E118" s="861"/>
      <c r="F118" s="860"/>
      <c r="G118" s="860"/>
      <c r="H118" s="860"/>
      <c r="I118" s="860"/>
      <c r="J118" s="970">
        <v>0</v>
      </c>
    </row>
    <row r="119" spans="1:10" s="688" customFormat="1" ht="25.5" hidden="1">
      <c r="A119" s="935">
        <v>1162000</v>
      </c>
      <c r="B119" s="782" t="s">
        <v>1125</v>
      </c>
      <c r="C119" s="783" t="s">
        <v>358</v>
      </c>
      <c r="D119" s="860">
        <v>0</v>
      </c>
      <c r="E119" s="861"/>
      <c r="F119" s="860">
        <v>0</v>
      </c>
      <c r="G119" s="860">
        <v>0</v>
      </c>
      <c r="H119" s="860">
        <v>0</v>
      </c>
      <c r="I119" s="860">
        <v>0</v>
      </c>
      <c r="J119" s="970">
        <v>0</v>
      </c>
    </row>
    <row r="120" spans="1:10" s="688" customFormat="1" ht="25.5" hidden="1">
      <c r="A120" s="935">
        <v>1162100</v>
      </c>
      <c r="B120" s="776" t="s">
        <v>1668</v>
      </c>
      <c r="C120" s="742" t="s">
        <v>130</v>
      </c>
      <c r="D120" s="860"/>
      <c r="E120" s="861"/>
      <c r="F120" s="860"/>
      <c r="G120" s="860"/>
      <c r="H120" s="860"/>
      <c r="I120" s="860"/>
      <c r="J120" s="970">
        <v>0</v>
      </c>
    </row>
    <row r="121" spans="1:10" s="688" customFormat="1" hidden="1">
      <c r="A121" s="935">
        <v>1162200</v>
      </c>
      <c r="B121" s="776" t="s">
        <v>1669</v>
      </c>
      <c r="C121" s="742" t="s">
        <v>24</v>
      </c>
      <c r="D121" s="860"/>
      <c r="E121" s="861"/>
      <c r="F121" s="860"/>
      <c r="G121" s="860"/>
      <c r="H121" s="860"/>
      <c r="I121" s="860"/>
      <c r="J121" s="970">
        <v>0</v>
      </c>
    </row>
    <row r="122" spans="1:10" s="688" customFormat="1" ht="25.5" hidden="1">
      <c r="A122" s="935">
        <v>1162300</v>
      </c>
      <c r="B122" s="776" t="s">
        <v>1670</v>
      </c>
      <c r="C122" s="742" t="s">
        <v>26</v>
      </c>
      <c r="D122" s="860"/>
      <c r="E122" s="861"/>
      <c r="F122" s="860"/>
      <c r="G122" s="860"/>
      <c r="H122" s="860"/>
      <c r="I122" s="860"/>
      <c r="J122" s="970">
        <v>0</v>
      </c>
    </row>
    <row r="123" spans="1:10" s="688" customFormat="1" hidden="1">
      <c r="A123" s="935">
        <v>1162400</v>
      </c>
      <c r="B123" s="776" t="s">
        <v>1671</v>
      </c>
      <c r="C123" s="742" t="s">
        <v>832</v>
      </c>
      <c r="D123" s="860"/>
      <c r="E123" s="861"/>
      <c r="F123" s="860"/>
      <c r="G123" s="860"/>
      <c r="H123" s="860"/>
      <c r="I123" s="860"/>
      <c r="J123" s="970">
        <v>0</v>
      </c>
    </row>
    <row r="124" spans="1:10" s="688" customFormat="1" ht="25.5" hidden="1">
      <c r="A124" s="935">
        <v>1162500</v>
      </c>
      <c r="B124" s="776" t="s">
        <v>1672</v>
      </c>
      <c r="C124" s="742" t="s">
        <v>834</v>
      </c>
      <c r="D124" s="860"/>
      <c r="E124" s="861"/>
      <c r="F124" s="860"/>
      <c r="G124" s="860"/>
      <c r="H124" s="860"/>
      <c r="I124" s="860"/>
      <c r="J124" s="970">
        <v>0</v>
      </c>
    </row>
    <row r="125" spans="1:10" s="688" customFormat="1" hidden="1">
      <c r="A125" s="935">
        <v>1162600</v>
      </c>
      <c r="B125" s="776" t="s">
        <v>1673</v>
      </c>
      <c r="C125" s="742" t="s">
        <v>511</v>
      </c>
      <c r="D125" s="860"/>
      <c r="E125" s="861"/>
      <c r="F125" s="860"/>
      <c r="G125" s="860"/>
      <c r="H125" s="860"/>
      <c r="I125" s="860"/>
      <c r="J125" s="970">
        <v>0</v>
      </c>
    </row>
    <row r="126" spans="1:10" s="688" customFormat="1" ht="25.5" hidden="1">
      <c r="A126" s="935">
        <v>1162700</v>
      </c>
      <c r="B126" s="741" t="s">
        <v>1674</v>
      </c>
      <c r="C126" s="742" t="s">
        <v>513</v>
      </c>
      <c r="D126" s="860"/>
      <c r="E126" s="861"/>
      <c r="F126" s="860"/>
      <c r="G126" s="860"/>
      <c r="H126" s="860"/>
      <c r="I126" s="860"/>
      <c r="J126" s="970">
        <v>0</v>
      </c>
    </row>
    <row r="127" spans="1:10" s="688" customFormat="1" hidden="1">
      <c r="A127" s="935">
        <v>1162800</v>
      </c>
      <c r="B127" s="776" t="s">
        <v>1675</v>
      </c>
      <c r="C127" s="742" t="s">
        <v>872</v>
      </c>
      <c r="D127" s="860"/>
      <c r="E127" s="861"/>
      <c r="F127" s="860"/>
      <c r="G127" s="860"/>
      <c r="H127" s="860"/>
      <c r="I127" s="860"/>
      <c r="J127" s="970">
        <v>0</v>
      </c>
    </row>
    <row r="128" spans="1:10" s="688" customFormat="1" hidden="1">
      <c r="A128" s="964">
        <v>1162900</v>
      </c>
      <c r="B128" s="776" t="s">
        <v>1676</v>
      </c>
      <c r="C128" s="742" t="s">
        <v>874</v>
      </c>
      <c r="D128" s="860"/>
      <c r="E128" s="861"/>
      <c r="F128" s="860"/>
      <c r="G128" s="860"/>
      <c r="H128" s="860"/>
      <c r="I128" s="860"/>
      <c r="J128" s="970">
        <v>0</v>
      </c>
    </row>
    <row r="129" spans="1:10" s="688" customFormat="1" hidden="1">
      <c r="A129" s="964">
        <v>1163000</v>
      </c>
      <c r="B129" s="782" t="s">
        <v>58</v>
      </c>
      <c r="C129" s="771" t="s">
        <v>358</v>
      </c>
      <c r="D129" s="860">
        <v>0</v>
      </c>
      <c r="E129" s="861"/>
      <c r="F129" s="860">
        <v>0</v>
      </c>
      <c r="G129" s="860">
        <v>0</v>
      </c>
      <c r="H129" s="860">
        <v>0</v>
      </c>
      <c r="I129" s="860">
        <v>0</v>
      </c>
      <c r="J129" s="970">
        <v>0</v>
      </c>
    </row>
    <row r="130" spans="1:10" s="688" customFormat="1" ht="13.5" hidden="1" thickBot="1">
      <c r="A130" s="965">
        <v>1163100</v>
      </c>
      <c r="B130" s="765" t="s">
        <v>798</v>
      </c>
      <c r="C130" s="746" t="s">
        <v>799</v>
      </c>
      <c r="D130" s="855"/>
      <c r="E130" s="856"/>
      <c r="F130" s="855"/>
      <c r="G130" s="855"/>
      <c r="H130" s="855"/>
      <c r="I130" s="855"/>
      <c r="J130" s="970">
        <v>0</v>
      </c>
    </row>
    <row r="131" spans="1:10" s="688" customFormat="1" hidden="1">
      <c r="A131" s="966">
        <v>1170000</v>
      </c>
      <c r="B131" s="788" t="s">
        <v>875</v>
      </c>
      <c r="C131" s="734" t="s">
        <v>358</v>
      </c>
      <c r="D131" s="858">
        <f>D135</f>
        <v>0</v>
      </c>
      <c r="E131" s="859"/>
      <c r="F131" s="858">
        <f>F135</f>
        <v>0</v>
      </c>
      <c r="G131" s="858">
        <f>G135</f>
        <v>0</v>
      </c>
      <c r="H131" s="858">
        <f>H135</f>
        <v>0</v>
      </c>
      <c r="I131" s="858">
        <f>I135</f>
        <v>0</v>
      </c>
      <c r="J131" s="970">
        <f>J135</f>
        <v>0</v>
      </c>
    </row>
    <row r="132" spans="1:10" s="688" customFormat="1" ht="38.25" hidden="1">
      <c r="A132" s="964">
        <v>1171000</v>
      </c>
      <c r="B132" s="792" t="s">
        <v>215</v>
      </c>
      <c r="C132" s="734" t="s">
        <v>358</v>
      </c>
      <c r="D132" s="863">
        <v>0</v>
      </c>
      <c r="E132" s="864"/>
      <c r="F132" s="863">
        <v>0</v>
      </c>
      <c r="G132" s="863">
        <v>0</v>
      </c>
      <c r="H132" s="863">
        <v>0</v>
      </c>
      <c r="I132" s="863">
        <v>0</v>
      </c>
      <c r="J132" s="970">
        <v>0</v>
      </c>
    </row>
    <row r="133" spans="1:10" s="688" customFormat="1" ht="38.25" hidden="1">
      <c r="A133" s="964">
        <v>1171100</v>
      </c>
      <c r="B133" s="741" t="s">
        <v>1677</v>
      </c>
      <c r="C133" s="738" t="s">
        <v>479</v>
      </c>
      <c r="D133" s="860"/>
      <c r="E133" s="861"/>
      <c r="F133" s="860"/>
      <c r="G133" s="860"/>
      <c r="H133" s="860"/>
      <c r="I133" s="860"/>
      <c r="J133" s="970">
        <v>0</v>
      </c>
    </row>
    <row r="134" spans="1:10" s="688" customFormat="1" ht="25.5" hidden="1">
      <c r="A134" s="964">
        <v>1171200</v>
      </c>
      <c r="B134" s="776" t="s">
        <v>1678</v>
      </c>
      <c r="C134" s="794" t="s">
        <v>352</v>
      </c>
      <c r="D134" s="860"/>
      <c r="E134" s="861"/>
      <c r="F134" s="860"/>
      <c r="G134" s="860"/>
      <c r="H134" s="860"/>
      <c r="I134" s="860"/>
      <c r="J134" s="970">
        <v>0</v>
      </c>
    </row>
    <row r="135" spans="1:10" s="688" customFormat="1" ht="9.75" hidden="1" customHeight="1" thickBot="1">
      <c r="A135" s="935">
        <v>1172000</v>
      </c>
      <c r="B135" s="795" t="s">
        <v>1017</v>
      </c>
      <c r="C135" s="771" t="s">
        <v>358</v>
      </c>
      <c r="D135" s="858">
        <f>D137+D138</f>
        <v>0</v>
      </c>
      <c r="E135" s="859"/>
      <c r="F135" s="858">
        <f>F137+F138</f>
        <v>0</v>
      </c>
      <c r="G135" s="858">
        <f>G137+G138</f>
        <v>0</v>
      </c>
      <c r="H135" s="858">
        <f>H137+H138</f>
        <v>0</v>
      </c>
      <c r="I135" s="858">
        <f>I137+I138</f>
        <v>0</v>
      </c>
      <c r="J135" s="970">
        <f>F135</f>
        <v>0</v>
      </c>
    </row>
    <row r="136" spans="1:10" s="688" customFormat="1" ht="13.5" hidden="1" thickBot="1">
      <c r="A136" s="935">
        <v>1172100</v>
      </c>
      <c r="B136" s="763" t="s">
        <v>1102</v>
      </c>
      <c r="C136" s="738" t="s">
        <v>1018</v>
      </c>
      <c r="D136" s="860"/>
      <c r="E136" s="861"/>
      <c r="F136" s="860"/>
      <c r="G136" s="860"/>
      <c r="H136" s="860"/>
      <c r="I136" s="860"/>
      <c r="J136" s="970">
        <v>0</v>
      </c>
    </row>
    <row r="137" spans="1:10" s="688" customFormat="1" ht="13.5" hidden="1" thickBot="1">
      <c r="A137" s="935">
        <v>1172200</v>
      </c>
      <c r="B137" s="763" t="s">
        <v>1103</v>
      </c>
      <c r="C137" s="796">
        <v>482200</v>
      </c>
      <c r="D137" s="860">
        <v>0</v>
      </c>
      <c r="E137" s="861"/>
      <c r="F137" s="860">
        <v>0</v>
      </c>
      <c r="G137" s="860">
        <v>0</v>
      </c>
      <c r="H137" s="860">
        <v>0</v>
      </c>
      <c r="I137" s="860">
        <v>0</v>
      </c>
      <c r="J137" s="970">
        <f>F137</f>
        <v>0</v>
      </c>
    </row>
    <row r="138" spans="1:10" s="688" customFormat="1" ht="13.5" hidden="1" thickBot="1">
      <c r="A138" s="935">
        <v>1172300</v>
      </c>
      <c r="B138" s="776" t="s">
        <v>1679</v>
      </c>
      <c r="C138" s="742" t="s">
        <v>1020</v>
      </c>
      <c r="D138" s="860">
        <v>0</v>
      </c>
      <c r="E138" s="861"/>
      <c r="F138" s="860">
        <v>0</v>
      </c>
      <c r="G138" s="860">
        <v>0</v>
      </c>
      <c r="H138" s="860">
        <v>0</v>
      </c>
      <c r="I138" s="860">
        <v>0</v>
      </c>
      <c r="J138" s="970">
        <f>F138</f>
        <v>0</v>
      </c>
    </row>
    <row r="139" spans="1:10" s="688" customFormat="1" ht="26.25" hidden="1" thickBot="1">
      <c r="A139" s="935">
        <v>1172400</v>
      </c>
      <c r="B139" s="797" t="s">
        <v>1680</v>
      </c>
      <c r="C139" s="742" t="s">
        <v>125</v>
      </c>
      <c r="D139" s="863"/>
      <c r="E139" s="861"/>
      <c r="F139" s="863"/>
      <c r="G139" s="863"/>
      <c r="H139" s="863"/>
      <c r="I139" s="863"/>
      <c r="J139" s="970">
        <v>0</v>
      </c>
    </row>
    <row r="140" spans="1:10" s="688" customFormat="1" ht="26.25" hidden="1" thickBot="1">
      <c r="A140" s="935">
        <v>1173000</v>
      </c>
      <c r="B140" s="795" t="s">
        <v>126</v>
      </c>
      <c r="C140" s="771" t="s">
        <v>358</v>
      </c>
      <c r="D140" s="863">
        <v>0</v>
      </c>
      <c r="E140" s="864"/>
      <c r="F140" s="863">
        <v>0</v>
      </c>
      <c r="G140" s="863">
        <v>0</v>
      </c>
      <c r="H140" s="863">
        <v>0</v>
      </c>
      <c r="I140" s="863">
        <v>0</v>
      </c>
      <c r="J140" s="970">
        <v>0</v>
      </c>
    </row>
    <row r="141" spans="1:10" s="688" customFormat="1" ht="26.25" hidden="1" thickBot="1">
      <c r="A141" s="964">
        <v>1173100</v>
      </c>
      <c r="B141" s="798" t="s">
        <v>127</v>
      </c>
      <c r="C141" s="742" t="s">
        <v>1088</v>
      </c>
      <c r="D141" s="863"/>
      <c r="E141" s="861"/>
      <c r="F141" s="863"/>
      <c r="G141" s="863"/>
      <c r="H141" s="863"/>
      <c r="I141" s="863"/>
      <c r="J141" s="970">
        <v>0</v>
      </c>
    </row>
    <row r="142" spans="1:10" s="688" customFormat="1" ht="39" hidden="1" thickBot="1">
      <c r="A142" s="964">
        <v>1174000</v>
      </c>
      <c r="B142" s="795" t="s">
        <v>1089</v>
      </c>
      <c r="C142" s="771" t="s">
        <v>358</v>
      </c>
      <c r="D142" s="863">
        <v>0</v>
      </c>
      <c r="E142" s="864"/>
      <c r="F142" s="863">
        <v>0</v>
      </c>
      <c r="G142" s="863">
        <v>0</v>
      </c>
      <c r="H142" s="863">
        <v>0</v>
      </c>
      <c r="I142" s="863">
        <v>0</v>
      </c>
      <c r="J142" s="970">
        <v>0</v>
      </c>
    </row>
    <row r="143" spans="1:10" s="688" customFormat="1" ht="26.25" hidden="1" thickBot="1">
      <c r="A143" s="964">
        <v>1174100</v>
      </c>
      <c r="B143" s="798" t="s">
        <v>1104</v>
      </c>
      <c r="C143" s="742" t="s">
        <v>1090</v>
      </c>
      <c r="D143" s="863"/>
      <c r="E143" s="864"/>
      <c r="F143" s="863"/>
      <c r="G143" s="863"/>
      <c r="H143" s="863"/>
      <c r="I143" s="863"/>
      <c r="J143" s="970">
        <v>0</v>
      </c>
    </row>
    <row r="144" spans="1:10" s="688" customFormat="1" ht="26.25" hidden="1" thickBot="1">
      <c r="A144" s="964">
        <v>1174200</v>
      </c>
      <c r="B144" s="797" t="s">
        <v>1681</v>
      </c>
      <c r="C144" s="742" t="s">
        <v>447</v>
      </c>
      <c r="D144" s="863"/>
      <c r="E144" s="864"/>
      <c r="F144" s="863"/>
      <c r="G144" s="863"/>
      <c r="H144" s="863"/>
      <c r="I144" s="863"/>
      <c r="J144" s="970">
        <v>0</v>
      </c>
    </row>
    <row r="145" spans="1:10" s="688" customFormat="1" ht="51.75" hidden="1" thickBot="1">
      <c r="A145" s="964">
        <v>1175000</v>
      </c>
      <c r="B145" s="795" t="s">
        <v>558</v>
      </c>
      <c r="C145" s="771" t="s">
        <v>358</v>
      </c>
      <c r="D145" s="863">
        <v>0</v>
      </c>
      <c r="E145" s="864"/>
      <c r="F145" s="863">
        <v>0</v>
      </c>
      <c r="G145" s="863">
        <v>0</v>
      </c>
      <c r="H145" s="863">
        <v>0</v>
      </c>
      <c r="I145" s="863">
        <v>0</v>
      </c>
      <c r="J145" s="970">
        <v>0</v>
      </c>
    </row>
    <row r="146" spans="1:10" s="688" customFormat="1" ht="39" hidden="1" thickBot="1">
      <c r="A146" s="964">
        <v>1175100</v>
      </c>
      <c r="B146" s="797" t="s">
        <v>1682</v>
      </c>
      <c r="C146" s="742" t="s">
        <v>227</v>
      </c>
      <c r="D146" s="863"/>
      <c r="E146" s="864"/>
      <c r="F146" s="863"/>
      <c r="G146" s="863"/>
      <c r="H146" s="863"/>
      <c r="I146" s="863"/>
      <c r="J146" s="970">
        <v>0</v>
      </c>
    </row>
    <row r="147" spans="1:10" s="688" customFormat="1" ht="13.5" hidden="1" thickBot="1">
      <c r="A147" s="964">
        <v>1176000</v>
      </c>
      <c r="B147" s="795" t="s">
        <v>228</v>
      </c>
      <c r="C147" s="771" t="s">
        <v>358</v>
      </c>
      <c r="D147" s="863">
        <v>0</v>
      </c>
      <c r="E147" s="864"/>
      <c r="F147" s="863">
        <v>0</v>
      </c>
      <c r="G147" s="863">
        <v>0</v>
      </c>
      <c r="H147" s="863">
        <v>0</v>
      </c>
      <c r="I147" s="863">
        <v>0</v>
      </c>
      <c r="J147" s="970">
        <v>0</v>
      </c>
    </row>
    <row r="148" spans="1:10" s="688" customFormat="1" ht="13.5" hidden="1" thickBot="1">
      <c r="A148" s="964">
        <v>1176100</v>
      </c>
      <c r="B148" s="797" t="s">
        <v>1683</v>
      </c>
      <c r="C148" s="742" t="s">
        <v>8</v>
      </c>
      <c r="D148" s="863"/>
      <c r="E148" s="861"/>
      <c r="F148" s="863"/>
      <c r="G148" s="863"/>
      <c r="H148" s="863"/>
      <c r="I148" s="863"/>
      <c r="J148" s="970">
        <v>0</v>
      </c>
    </row>
    <row r="149" spans="1:10" s="688" customFormat="1" ht="13.5" hidden="1" thickBot="1">
      <c r="A149" s="964">
        <v>1177000</v>
      </c>
      <c r="B149" s="795" t="s">
        <v>587</v>
      </c>
      <c r="C149" s="771" t="s">
        <v>358</v>
      </c>
      <c r="D149" s="863">
        <v>0</v>
      </c>
      <c r="E149" s="864"/>
      <c r="F149" s="863">
        <v>0</v>
      </c>
      <c r="G149" s="863">
        <v>0</v>
      </c>
      <c r="H149" s="863">
        <v>0</v>
      </c>
      <c r="I149" s="863">
        <v>0</v>
      </c>
      <c r="J149" s="970">
        <v>0</v>
      </c>
    </row>
    <row r="150" spans="1:10" s="688" customFormat="1" ht="13.5" hidden="1" thickBot="1">
      <c r="A150" s="965">
        <v>1177100</v>
      </c>
      <c r="B150" s="799" t="s">
        <v>1684</v>
      </c>
      <c r="C150" s="746" t="s">
        <v>259</v>
      </c>
      <c r="D150" s="855"/>
      <c r="E150" s="856"/>
      <c r="F150" s="855"/>
      <c r="G150" s="855"/>
      <c r="H150" s="855"/>
      <c r="I150" s="855"/>
      <c r="J150" s="970">
        <v>0</v>
      </c>
    </row>
    <row r="151" spans="1:10" s="688" customFormat="1" ht="26.25" thickBot="1">
      <c r="A151" s="968" t="s">
        <v>262</v>
      </c>
      <c r="B151" s="806" t="s">
        <v>648</v>
      </c>
      <c r="C151" s="807" t="s">
        <v>358</v>
      </c>
      <c r="D151" s="969">
        <f>D152</f>
        <v>0</v>
      </c>
      <c r="E151" s="1127"/>
      <c r="F151" s="969">
        <f>F152</f>
        <v>0</v>
      </c>
      <c r="G151" s="969">
        <f>G152</f>
        <v>0</v>
      </c>
      <c r="H151" s="969">
        <f>H152</f>
        <v>0</v>
      </c>
      <c r="I151" s="969">
        <f>I152</f>
        <v>0</v>
      </c>
      <c r="J151" s="970">
        <f>F152</f>
        <v>0</v>
      </c>
    </row>
    <row r="152" spans="1:10" s="688" customFormat="1">
      <c r="A152" s="966" t="s">
        <v>650</v>
      </c>
      <c r="B152" s="815" t="s">
        <v>651</v>
      </c>
      <c r="C152" s="734" t="s">
        <v>358</v>
      </c>
      <c r="D152" s="858">
        <f>SUM(D153:D155)</f>
        <v>0</v>
      </c>
      <c r="E152" s="859"/>
      <c r="F152" s="858">
        <f>SUM(F153:F155)</f>
        <v>0</v>
      </c>
      <c r="G152" s="858">
        <f>SUM(G153:G155)</f>
        <v>0</v>
      </c>
      <c r="H152" s="858">
        <f>+SUM(H153:H155)</f>
        <v>0</v>
      </c>
      <c r="I152" s="858">
        <f>SUM(I153:I155)</f>
        <v>0</v>
      </c>
      <c r="J152" s="970">
        <f>F152</f>
        <v>0</v>
      </c>
    </row>
    <row r="153" spans="1:10" s="688" customFormat="1">
      <c r="A153" s="964" t="s">
        <v>652</v>
      </c>
      <c r="B153" s="797" t="s">
        <v>1685</v>
      </c>
      <c r="C153" s="971" t="s">
        <v>987</v>
      </c>
      <c r="D153" s="863"/>
      <c r="E153" s="861"/>
      <c r="F153" s="863"/>
      <c r="G153" s="863"/>
      <c r="H153" s="863"/>
      <c r="I153" s="863"/>
      <c r="J153" s="970">
        <f>F153</f>
        <v>0</v>
      </c>
    </row>
    <row r="154" spans="1:10" s="688" customFormat="1" ht="10.5" customHeight="1">
      <c r="A154" s="964" t="s">
        <v>988</v>
      </c>
      <c r="B154" s="797" t="s">
        <v>1686</v>
      </c>
      <c r="C154" s="971" t="s">
        <v>965</v>
      </c>
      <c r="D154" s="863">
        <v>0</v>
      </c>
      <c r="E154" s="861"/>
      <c r="F154" s="863">
        <v>0</v>
      </c>
      <c r="G154" s="863">
        <v>0</v>
      </c>
      <c r="H154" s="863">
        <v>0</v>
      </c>
      <c r="I154" s="863">
        <v>0</v>
      </c>
      <c r="J154" s="970">
        <f>F154</f>
        <v>0</v>
      </c>
    </row>
    <row r="155" spans="1:10" s="688" customFormat="1" ht="25.5" hidden="1">
      <c r="A155" s="964" t="s">
        <v>966</v>
      </c>
      <c r="B155" s="797" t="s">
        <v>1687</v>
      </c>
      <c r="C155" s="971" t="s">
        <v>968</v>
      </c>
      <c r="D155" s="972">
        <v>0</v>
      </c>
      <c r="E155" s="1576"/>
      <c r="F155" s="972">
        <f>D155+E155</f>
        <v>0</v>
      </c>
      <c r="G155" s="1213">
        <v>0</v>
      </c>
      <c r="H155" s="1214">
        <v>0</v>
      </c>
      <c r="I155" s="1214">
        <v>0</v>
      </c>
      <c r="J155" s="1215">
        <f>F155</f>
        <v>0</v>
      </c>
    </row>
    <row r="156" spans="1:10" s="688" customFormat="1" hidden="1">
      <c r="A156" s="973" t="s">
        <v>969</v>
      </c>
      <c r="B156" s="797" t="s">
        <v>1688</v>
      </c>
      <c r="C156" s="971" t="s">
        <v>1099</v>
      </c>
      <c r="D156" s="863"/>
      <c r="E156" s="861"/>
      <c r="F156" s="863"/>
      <c r="G156" s="863"/>
      <c r="H156" s="863"/>
      <c r="I156" s="863"/>
      <c r="J156" s="970">
        <v>0</v>
      </c>
    </row>
    <row r="157" spans="1:10" s="688" customFormat="1" hidden="1">
      <c r="A157" s="973" t="s">
        <v>138</v>
      </c>
      <c r="B157" s="798" t="s">
        <v>139</v>
      </c>
      <c r="C157" s="971" t="s">
        <v>140</v>
      </c>
      <c r="D157" s="863"/>
      <c r="E157" s="861"/>
      <c r="F157" s="863"/>
      <c r="G157" s="863"/>
      <c r="H157" s="863"/>
      <c r="I157" s="863"/>
      <c r="J157" s="970">
        <v>0</v>
      </c>
    </row>
    <row r="158" spans="1:10" s="688" customFormat="1" hidden="1">
      <c r="A158" s="973" t="s">
        <v>141</v>
      </c>
      <c r="B158" s="797" t="s">
        <v>1689</v>
      </c>
      <c r="C158" s="971" t="s">
        <v>897</v>
      </c>
      <c r="D158" s="863"/>
      <c r="E158" s="861"/>
      <c r="F158" s="863"/>
      <c r="G158" s="863"/>
      <c r="H158" s="863"/>
      <c r="I158" s="863"/>
      <c r="J158" s="970">
        <v>0</v>
      </c>
    </row>
    <row r="159" spans="1:10" s="688" customFormat="1" hidden="1">
      <c r="A159" s="973" t="s">
        <v>898</v>
      </c>
      <c r="B159" s="797" t="s">
        <v>1690</v>
      </c>
      <c r="C159" s="971" t="s">
        <v>900</v>
      </c>
      <c r="D159" s="863"/>
      <c r="E159" s="861"/>
      <c r="F159" s="863"/>
      <c r="G159" s="863"/>
      <c r="H159" s="863"/>
      <c r="I159" s="863"/>
      <c r="J159" s="970">
        <v>0</v>
      </c>
    </row>
    <row r="160" spans="1:10" s="688" customFormat="1" hidden="1">
      <c r="A160" s="974" t="s">
        <v>800</v>
      </c>
      <c r="B160" s="975" t="s">
        <v>1691</v>
      </c>
      <c r="C160" s="976" t="s">
        <v>657</v>
      </c>
      <c r="D160" s="863"/>
      <c r="E160" s="861"/>
      <c r="F160" s="863"/>
      <c r="G160" s="863"/>
      <c r="H160" s="863"/>
      <c r="I160" s="863"/>
      <c r="J160" s="970">
        <v>0</v>
      </c>
    </row>
    <row r="161" spans="1:10" s="688" customFormat="1" hidden="1">
      <c r="A161" s="940" t="s">
        <v>801</v>
      </c>
      <c r="B161" s="977" t="s">
        <v>1063</v>
      </c>
      <c r="C161" s="944" t="s">
        <v>1064</v>
      </c>
      <c r="D161" s="863"/>
      <c r="E161" s="861"/>
      <c r="F161" s="863"/>
      <c r="G161" s="863"/>
      <c r="H161" s="863"/>
      <c r="I161" s="863"/>
      <c r="J161" s="970">
        <v>0</v>
      </c>
    </row>
    <row r="162" spans="1:10" s="688" customFormat="1" hidden="1">
      <c r="A162" s="940" t="s">
        <v>1065</v>
      </c>
      <c r="B162" s="977" t="s">
        <v>1066</v>
      </c>
      <c r="C162" s="944" t="s">
        <v>1067</v>
      </c>
      <c r="D162" s="863"/>
      <c r="E162" s="861"/>
      <c r="F162" s="863"/>
      <c r="G162" s="863"/>
      <c r="H162" s="863"/>
      <c r="I162" s="863"/>
      <c r="J162" s="970">
        <v>0</v>
      </c>
    </row>
    <row r="163" spans="1:10" s="688" customFormat="1" hidden="1">
      <c r="A163" s="978" t="s">
        <v>658</v>
      </c>
      <c r="B163" s="979" t="s">
        <v>659</v>
      </c>
      <c r="C163" s="980" t="s">
        <v>358</v>
      </c>
      <c r="D163" s="863">
        <v>0</v>
      </c>
      <c r="E163" s="864"/>
      <c r="F163" s="863">
        <v>0</v>
      </c>
      <c r="G163" s="863">
        <v>0</v>
      </c>
      <c r="H163" s="863">
        <v>0</v>
      </c>
      <c r="I163" s="863">
        <v>0</v>
      </c>
      <c r="J163" s="970">
        <v>0</v>
      </c>
    </row>
    <row r="164" spans="1:10" hidden="1">
      <c r="A164" s="973" t="s">
        <v>660</v>
      </c>
      <c r="B164" s="798" t="s">
        <v>661</v>
      </c>
      <c r="C164" s="971" t="s">
        <v>662</v>
      </c>
      <c r="D164" s="863"/>
      <c r="E164" s="861"/>
      <c r="F164" s="863"/>
      <c r="G164" s="863"/>
      <c r="H164" s="863"/>
      <c r="I164" s="863"/>
      <c r="J164" s="970">
        <v>0</v>
      </c>
    </row>
    <row r="165" spans="1:10" hidden="1">
      <c r="A165" s="973" t="s">
        <v>663</v>
      </c>
      <c r="B165" s="798" t="s">
        <v>664</v>
      </c>
      <c r="C165" s="971" t="s">
        <v>665</v>
      </c>
      <c r="D165" s="863"/>
      <c r="E165" s="861"/>
      <c r="F165" s="863"/>
      <c r="G165" s="863"/>
      <c r="H165" s="863"/>
      <c r="I165" s="863"/>
      <c r="J165" s="970">
        <v>0</v>
      </c>
    </row>
    <row r="166" spans="1:10" ht="25.5" hidden="1">
      <c r="A166" s="973" t="s">
        <v>666</v>
      </c>
      <c r="B166" s="797" t="s">
        <v>1692</v>
      </c>
      <c r="C166" s="971" t="s">
        <v>314</v>
      </c>
      <c r="D166" s="863"/>
      <c r="E166" s="861"/>
      <c r="F166" s="863"/>
      <c r="G166" s="863"/>
      <c r="H166" s="863"/>
      <c r="I166" s="863"/>
      <c r="J166" s="970">
        <v>0</v>
      </c>
    </row>
    <row r="167" spans="1:10" hidden="1">
      <c r="A167" s="973" t="s">
        <v>315</v>
      </c>
      <c r="B167" s="797" t="s">
        <v>1693</v>
      </c>
      <c r="C167" s="971" t="s">
        <v>317</v>
      </c>
      <c r="D167" s="863"/>
      <c r="E167" s="861"/>
      <c r="F167" s="863"/>
      <c r="G167" s="863"/>
      <c r="H167" s="863"/>
      <c r="I167" s="863"/>
      <c r="J167" s="970">
        <v>0</v>
      </c>
    </row>
    <row r="168" spans="1:10" hidden="1">
      <c r="A168" s="973" t="s">
        <v>318</v>
      </c>
      <c r="B168" s="795" t="s">
        <v>319</v>
      </c>
      <c r="C168" s="783" t="s">
        <v>358</v>
      </c>
      <c r="D168" s="863">
        <v>0</v>
      </c>
      <c r="E168" s="864"/>
      <c r="F168" s="863">
        <v>0</v>
      </c>
      <c r="G168" s="863">
        <v>0</v>
      </c>
      <c r="H168" s="863">
        <v>0</v>
      </c>
      <c r="I168" s="863">
        <v>0</v>
      </c>
      <c r="J168" s="970">
        <v>0</v>
      </c>
    </row>
    <row r="169" spans="1:10" hidden="1">
      <c r="A169" s="973" t="s">
        <v>320</v>
      </c>
      <c r="B169" s="798" t="s">
        <v>1105</v>
      </c>
      <c r="C169" s="971" t="s">
        <v>321</v>
      </c>
      <c r="D169" s="863"/>
      <c r="E169" s="861"/>
      <c r="F169" s="863"/>
      <c r="G169" s="863"/>
      <c r="H169" s="863"/>
      <c r="I169" s="863"/>
      <c r="J169" s="970">
        <v>0</v>
      </c>
    </row>
    <row r="170" spans="1:10" hidden="1">
      <c r="A170" s="981" t="s">
        <v>322</v>
      </c>
      <c r="B170" s="822" t="s">
        <v>1068</v>
      </c>
      <c r="C170" s="783" t="s">
        <v>358</v>
      </c>
      <c r="D170" s="863">
        <v>0</v>
      </c>
      <c r="E170" s="864"/>
      <c r="F170" s="863">
        <v>0</v>
      </c>
      <c r="G170" s="863">
        <v>0</v>
      </c>
      <c r="H170" s="863">
        <v>0</v>
      </c>
      <c r="I170" s="863">
        <v>0</v>
      </c>
      <c r="J170" s="970">
        <v>0</v>
      </c>
    </row>
    <row r="171" spans="1:10" hidden="1">
      <c r="A171" s="973" t="s">
        <v>324</v>
      </c>
      <c r="B171" s="798" t="s">
        <v>1106</v>
      </c>
      <c r="C171" s="971" t="s">
        <v>325</v>
      </c>
      <c r="D171" s="863"/>
      <c r="E171" s="864"/>
      <c r="F171" s="863"/>
      <c r="G171" s="863"/>
      <c r="H171" s="863"/>
      <c r="I171" s="863"/>
      <c r="J171" s="970">
        <v>0</v>
      </c>
    </row>
    <row r="172" spans="1:10" hidden="1">
      <c r="A172" s="973" t="s">
        <v>326</v>
      </c>
      <c r="B172" s="798" t="s">
        <v>1107</v>
      </c>
      <c r="C172" s="971" t="s">
        <v>327</v>
      </c>
      <c r="D172" s="863"/>
      <c r="E172" s="864"/>
      <c r="F172" s="863"/>
      <c r="G172" s="863"/>
      <c r="H172" s="863"/>
      <c r="I172" s="863"/>
      <c r="J172" s="863"/>
    </row>
    <row r="173" spans="1:10">
      <c r="A173" s="973" t="s">
        <v>328</v>
      </c>
      <c r="B173" s="797" t="s">
        <v>1694</v>
      </c>
      <c r="C173" s="971" t="s">
        <v>330</v>
      </c>
      <c r="D173" s="863"/>
      <c r="E173" s="864"/>
      <c r="F173" s="863"/>
      <c r="G173" s="863"/>
      <c r="H173" s="863"/>
      <c r="I173" s="863"/>
      <c r="J173" s="863"/>
    </row>
    <row r="174" spans="1:10" ht="13.5" thickBot="1">
      <c r="A174" s="982">
        <v>1244000</v>
      </c>
      <c r="B174" s="983" t="s">
        <v>1706</v>
      </c>
      <c r="C174" s="976" t="s">
        <v>1134</v>
      </c>
      <c r="D174" s="947"/>
      <c r="E174" s="1124"/>
      <c r="F174" s="947"/>
      <c r="G174" s="947"/>
      <c r="H174" s="947"/>
      <c r="I174" s="947"/>
      <c r="J174" s="947"/>
    </row>
    <row r="175" spans="1:10" ht="25.5" customHeight="1" thickBot="1">
      <c r="A175" s="984">
        <v>1000000</v>
      </c>
      <c r="B175" s="985" t="s">
        <v>1070</v>
      </c>
      <c r="C175" s="986" t="s">
        <v>358</v>
      </c>
      <c r="D175" s="969">
        <f>D32+D151</f>
        <v>40000</v>
      </c>
      <c r="E175" s="1127">
        <f>E32</f>
        <v>0</v>
      </c>
      <c r="F175" s="969">
        <f>F32+F151</f>
        <v>40000</v>
      </c>
      <c r="G175" s="969">
        <f>G32+G151</f>
        <v>7500</v>
      </c>
      <c r="H175" s="969">
        <f>H32+H151</f>
        <v>15000</v>
      </c>
      <c r="I175" s="969">
        <f>I32+I151</f>
        <v>22500</v>
      </c>
      <c r="J175" s="1127">
        <f>F175</f>
        <v>40000</v>
      </c>
    </row>
    <row r="176" spans="1:10" ht="14.25">
      <c r="A176" s="2617"/>
      <c r="B176" s="2617"/>
      <c r="C176" s="2617"/>
      <c r="D176" s="2617"/>
      <c r="E176" s="2617"/>
      <c r="F176" s="2617"/>
      <c r="G176" s="2617"/>
      <c r="H176" s="2617"/>
      <c r="I176" s="2617"/>
      <c r="J176" s="2617"/>
    </row>
    <row r="177" spans="1:10" ht="15.75" customHeight="1">
      <c r="A177" s="2594" t="s">
        <v>2261</v>
      </c>
      <c r="B177" s="2594"/>
      <c r="C177" s="2594"/>
      <c r="D177" s="2594"/>
      <c r="E177" s="2594"/>
      <c r="F177" s="2594"/>
      <c r="G177" s="2594"/>
      <c r="H177" s="2594"/>
      <c r="I177" s="2594"/>
      <c r="J177" s="2594"/>
    </row>
    <row r="178" spans="1:10">
      <c r="A178" s="2625" t="s">
        <v>1114</v>
      </c>
      <c r="B178" s="2625"/>
      <c r="C178" s="2625"/>
      <c r="D178" s="2625"/>
      <c r="E178" s="2625"/>
      <c r="F178" s="2625"/>
      <c r="G178" s="2625"/>
      <c r="H178" s="2625"/>
      <c r="I178" s="2625"/>
      <c r="J178" s="2625"/>
    </row>
    <row r="179" spans="1:10" ht="14.25">
      <c r="A179" s="2594" t="s">
        <v>1717</v>
      </c>
      <c r="B179" s="2594"/>
      <c r="C179" s="2594"/>
      <c r="D179" s="2594"/>
      <c r="E179" s="2594"/>
      <c r="F179" s="2594"/>
      <c r="G179" s="2594"/>
      <c r="H179" s="2594"/>
      <c r="I179" s="2594"/>
      <c r="J179" s="2594"/>
    </row>
    <row r="180" spans="1:10">
      <c r="A180" s="2623" t="s">
        <v>992</v>
      </c>
      <c r="B180" s="2623"/>
      <c r="C180" s="2623"/>
      <c r="D180" s="2623"/>
      <c r="E180" s="2623"/>
      <c r="F180" s="2623"/>
      <c r="G180" s="2623"/>
      <c r="H180" s="2623"/>
      <c r="I180" s="2623"/>
      <c r="J180" s="2623"/>
    </row>
    <row r="181" spans="1:10" ht="14.25">
      <c r="A181" s="2624"/>
      <c r="B181" s="2624"/>
      <c r="C181" s="2624"/>
      <c r="D181" s="2624"/>
      <c r="E181" s="2624"/>
      <c r="F181" s="2624"/>
      <c r="G181" s="2624"/>
      <c r="H181" s="2624"/>
      <c r="I181" s="2624"/>
      <c r="J181" s="2624"/>
    </row>
    <row r="182" spans="1:10">
      <c r="A182" s="2594" t="s">
        <v>993</v>
      </c>
      <c r="B182" s="2594"/>
      <c r="C182" s="2594"/>
      <c r="D182" s="2594"/>
      <c r="E182" s="2594"/>
      <c r="F182" s="2594"/>
      <c r="G182" s="2594"/>
      <c r="H182" s="2594"/>
      <c r="I182" s="2594"/>
      <c r="J182" s="2594"/>
    </row>
    <row r="183" spans="1:10" s="626" customFormat="1" ht="14.25">
      <c r="A183" s="832" t="s">
        <v>2075</v>
      </c>
      <c r="B183" s="832"/>
      <c r="C183" s="833"/>
      <c r="D183" s="832"/>
      <c r="E183" s="832"/>
      <c r="F183" s="832"/>
      <c r="G183" s="832" t="s">
        <v>1147</v>
      </c>
      <c r="H183" s="832"/>
      <c r="I183" s="832"/>
      <c r="J183" s="832"/>
    </row>
    <row r="184" spans="1:10" s="626" customFormat="1" ht="14.25">
      <c r="A184" s="834" t="s">
        <v>1700</v>
      </c>
      <c r="B184" s="833" t="s">
        <v>642</v>
      </c>
      <c r="C184" s="836"/>
      <c r="D184" s="678"/>
      <c r="E184" s="675" t="s">
        <v>309</v>
      </c>
      <c r="F184" s="678"/>
      <c r="G184" s="675" t="s">
        <v>310</v>
      </c>
      <c r="H184" s="678"/>
      <c r="I184" s="678"/>
      <c r="J184" s="834"/>
    </row>
    <row r="185" spans="1:10">
      <c r="A185" s="2600"/>
      <c r="B185" s="2600"/>
      <c r="C185" s="2600"/>
      <c r="D185" s="2600"/>
      <c r="E185" s="2600"/>
      <c r="F185" s="2600"/>
      <c r="G185" s="2600"/>
      <c r="H185" s="2600"/>
      <c r="I185" s="2600"/>
      <c r="J185" s="2600"/>
    </row>
    <row r="186" spans="1:10">
      <c r="A186" s="2626"/>
      <c r="B186" s="2626"/>
      <c r="C186" s="2626"/>
      <c r="D186" s="2626"/>
      <c r="E186" s="2626"/>
      <c r="F186" s="2626"/>
      <c r="G186" s="2626"/>
      <c r="H186" s="2626"/>
      <c r="I186" s="2626"/>
      <c r="J186" s="2626"/>
    </row>
    <row r="187" spans="1:10">
      <c r="A187" s="2626"/>
      <c r="B187" s="2626"/>
      <c r="C187" s="2626"/>
      <c r="D187" s="2626"/>
      <c r="E187" s="2626"/>
      <c r="F187" s="2626"/>
      <c r="G187" s="2626"/>
      <c r="H187" s="2626"/>
      <c r="I187" s="2626"/>
      <c r="J187" s="2626"/>
    </row>
    <row r="188" spans="1:10">
      <c r="A188" s="2626"/>
      <c r="B188" s="2626"/>
      <c r="C188" s="2626"/>
      <c r="D188" s="2626"/>
      <c r="E188" s="2626"/>
      <c r="F188" s="2626"/>
      <c r="G188" s="2626"/>
      <c r="H188" s="2626"/>
      <c r="I188" s="2626"/>
      <c r="J188" s="2626"/>
    </row>
    <row r="189" spans="1:10">
      <c r="A189" s="2626"/>
      <c r="B189" s="2626"/>
      <c r="C189" s="2626"/>
      <c r="D189" s="2626"/>
      <c r="E189" s="2626"/>
      <c r="F189" s="2626"/>
      <c r="G189" s="2626"/>
      <c r="H189" s="2626"/>
      <c r="I189" s="2626"/>
      <c r="J189" s="2626"/>
    </row>
    <row r="190" spans="1:10">
      <c r="A190" s="987"/>
      <c r="B190" s="987"/>
      <c r="C190" s="987"/>
      <c r="D190" s="987"/>
      <c r="E190" s="1528"/>
      <c r="F190" s="987"/>
      <c r="G190" s="987"/>
      <c r="H190" s="987"/>
      <c r="I190" s="987"/>
      <c r="J190" s="988"/>
    </row>
    <row r="191" spans="1:10">
      <c r="A191" s="2626"/>
      <c r="B191" s="2626"/>
      <c r="C191" s="2626"/>
      <c r="D191" s="2626"/>
      <c r="E191" s="2626"/>
      <c r="F191" s="2626"/>
      <c r="G191" s="2626"/>
      <c r="H191" s="2626"/>
      <c r="I191" s="2626"/>
      <c r="J191" s="2626"/>
    </row>
    <row r="192" spans="1:10">
      <c r="A192" s="2626"/>
      <c r="B192" s="2626"/>
      <c r="C192" s="2626"/>
      <c r="D192" s="2626"/>
      <c r="E192" s="2626"/>
      <c r="F192" s="2626"/>
      <c r="G192" s="2626"/>
      <c r="H192" s="2626"/>
      <c r="I192" s="2626"/>
      <c r="J192" s="2626"/>
    </row>
    <row r="193" spans="1:10">
      <c r="A193" s="2626"/>
      <c r="B193" s="2626"/>
      <c r="C193" s="2626"/>
      <c r="D193" s="2626"/>
      <c r="E193" s="2626"/>
      <c r="F193" s="2626"/>
      <c r="G193" s="2626"/>
      <c r="H193" s="2626"/>
      <c r="I193" s="2626"/>
      <c r="J193" s="2626"/>
    </row>
    <row r="194" spans="1:10">
      <c r="A194" s="2626"/>
      <c r="B194" s="2626"/>
      <c r="C194" s="2626"/>
      <c r="D194" s="2626"/>
      <c r="E194" s="2626"/>
      <c r="F194" s="2626"/>
      <c r="G194" s="2626"/>
      <c r="H194" s="2626"/>
      <c r="I194" s="2626"/>
      <c r="J194" s="2626"/>
    </row>
    <row r="195" spans="1:10">
      <c r="A195" s="987"/>
      <c r="B195" s="987"/>
      <c r="C195" s="987"/>
      <c r="D195" s="987"/>
      <c r="E195" s="1528"/>
      <c r="F195" s="987"/>
      <c r="G195" s="987"/>
      <c r="H195" s="987"/>
      <c r="I195" s="987"/>
      <c r="J195" s="987"/>
    </row>
    <row r="196" spans="1:10">
      <c r="A196" s="2626"/>
      <c r="B196" s="2626"/>
      <c r="C196" s="2626"/>
      <c r="D196" s="2626"/>
      <c r="E196" s="2626"/>
      <c r="F196" s="2626"/>
      <c r="G196" s="2626"/>
      <c r="H196" s="2626"/>
      <c r="I196" s="2626"/>
      <c r="J196" s="2626"/>
    </row>
    <row r="197" spans="1:10">
      <c r="A197" s="987"/>
      <c r="B197" s="987"/>
      <c r="C197" s="987"/>
      <c r="D197" s="987"/>
      <c r="E197" s="1528"/>
      <c r="F197" s="989"/>
      <c r="G197" s="989"/>
      <c r="H197" s="989"/>
      <c r="I197" s="989"/>
      <c r="J197" s="989"/>
    </row>
    <row r="198" spans="1:10">
      <c r="A198" s="2626"/>
      <c r="B198" s="2626"/>
      <c r="C198" s="2626"/>
      <c r="D198" s="2626"/>
      <c r="E198" s="2626"/>
      <c r="F198" s="2626"/>
      <c r="G198" s="2626"/>
      <c r="H198" s="2626"/>
      <c r="I198" s="2626"/>
      <c r="J198" s="2626"/>
    </row>
    <row r="199" spans="1:10">
      <c r="A199" s="987"/>
      <c r="B199" s="987"/>
      <c r="C199" s="987"/>
      <c r="D199" s="987"/>
      <c r="E199" s="1528"/>
      <c r="F199" s="987"/>
      <c r="G199" s="987"/>
      <c r="H199" s="987"/>
      <c r="I199" s="987"/>
      <c r="J199" s="987"/>
    </row>
    <row r="200" spans="1:10">
      <c r="A200" s="2626"/>
      <c r="B200" s="2626"/>
      <c r="C200" s="2626"/>
      <c r="D200" s="2626"/>
      <c r="E200" s="2626"/>
      <c r="F200" s="2626"/>
      <c r="G200" s="2626"/>
      <c r="H200" s="2626"/>
      <c r="I200" s="2626"/>
      <c r="J200" s="2626"/>
    </row>
    <row r="201" spans="1:10">
      <c r="A201" s="987"/>
      <c r="B201" s="987"/>
      <c r="C201" s="987"/>
      <c r="D201" s="987"/>
      <c r="E201" s="1528"/>
      <c r="F201" s="987"/>
      <c r="G201" s="987"/>
      <c r="H201" s="987"/>
      <c r="I201" s="987"/>
      <c r="J201" s="987"/>
    </row>
    <row r="202" spans="1:10">
      <c r="A202" s="2626"/>
      <c r="B202" s="2626"/>
      <c r="C202" s="2626"/>
      <c r="D202" s="2626"/>
      <c r="E202" s="2626"/>
      <c r="F202" s="2626"/>
      <c r="G202" s="2626"/>
      <c r="H202" s="2626"/>
      <c r="I202" s="2626"/>
      <c r="J202" s="2626"/>
    </row>
    <row r="203" spans="1:10">
      <c r="A203" s="2628"/>
      <c r="B203" s="2628"/>
      <c r="C203" s="2628"/>
      <c r="D203" s="2628"/>
      <c r="E203" s="2628"/>
      <c r="F203" s="2628"/>
      <c r="G203" s="2628"/>
      <c r="H203" s="2628"/>
      <c r="I203" s="2628"/>
      <c r="J203" s="2628"/>
    </row>
    <row r="204" spans="1:10">
      <c r="A204" s="2628"/>
      <c r="B204" s="2628"/>
      <c r="C204" s="2628"/>
      <c r="D204" s="2628"/>
      <c r="E204" s="2628"/>
      <c r="F204" s="2628"/>
      <c r="G204" s="2628"/>
      <c r="H204" s="2628"/>
      <c r="I204" s="2628"/>
      <c r="J204" s="2628"/>
    </row>
    <row r="205" spans="1:10">
      <c r="A205" s="2628"/>
      <c r="B205" s="2628"/>
      <c r="C205" s="2628"/>
      <c r="D205" s="2628"/>
      <c r="E205" s="2628"/>
      <c r="F205" s="2628"/>
      <c r="G205" s="2628"/>
      <c r="H205" s="2628"/>
      <c r="I205" s="2628"/>
      <c r="J205" s="2628"/>
    </row>
    <row r="206" spans="1:10">
      <c r="A206" s="987"/>
      <c r="B206" s="990"/>
      <c r="C206" s="990"/>
      <c r="D206" s="990"/>
      <c r="E206" s="1466"/>
      <c r="F206" s="990"/>
      <c r="G206" s="990"/>
      <c r="H206" s="990"/>
      <c r="I206" s="990"/>
      <c r="J206" s="990"/>
    </row>
    <row r="207" spans="1:10">
      <c r="A207" s="2628"/>
      <c r="B207" s="2628"/>
      <c r="C207" s="2628"/>
      <c r="D207" s="2628"/>
      <c r="E207" s="2628"/>
      <c r="F207" s="2628"/>
      <c r="G207" s="2628"/>
      <c r="H207" s="2628"/>
      <c r="I207" s="2628"/>
      <c r="J207" s="2628"/>
    </row>
    <row r="208" spans="1:10">
      <c r="A208" s="2594"/>
      <c r="B208" s="2594"/>
      <c r="C208" s="2594"/>
      <c r="D208" s="2594"/>
      <c r="E208" s="2594"/>
      <c r="F208" s="2594"/>
      <c r="G208" s="2594"/>
      <c r="H208" s="2594"/>
      <c r="I208" s="2594"/>
      <c r="J208" s="2594"/>
    </row>
    <row r="209" spans="1:10">
      <c r="A209" s="2625"/>
      <c r="B209" s="2625"/>
      <c r="C209" s="2625"/>
      <c r="D209" s="2625"/>
      <c r="E209" s="2625"/>
      <c r="F209" s="2625"/>
      <c r="G209" s="2625"/>
      <c r="H209" s="2625"/>
      <c r="I209" s="2625"/>
      <c r="J209" s="2625"/>
    </row>
    <row r="210" spans="1:10">
      <c r="A210" s="2625"/>
      <c r="B210" s="2625"/>
      <c r="C210" s="2625"/>
      <c r="D210" s="2625"/>
      <c r="E210" s="2625"/>
      <c r="F210" s="2625"/>
      <c r="G210" s="2625"/>
      <c r="H210" s="2625"/>
      <c r="I210" s="2625"/>
      <c r="J210" s="2625"/>
    </row>
    <row r="211" spans="1:10">
      <c r="A211" s="2623"/>
      <c r="B211" s="2623"/>
      <c r="C211" s="2623"/>
      <c r="D211" s="2623"/>
      <c r="E211" s="2623"/>
      <c r="F211" s="2623"/>
      <c r="G211" s="2623"/>
      <c r="H211" s="2623"/>
      <c r="I211" s="2623"/>
      <c r="J211" s="2623"/>
    </row>
    <row r="212" spans="1:10" ht="14.25">
      <c r="A212" s="2631"/>
      <c r="B212" s="2631"/>
      <c r="C212" s="2631"/>
      <c r="D212" s="2631"/>
      <c r="E212" s="2631"/>
      <c r="F212" s="2631"/>
      <c r="G212" s="2631"/>
      <c r="H212" s="2631"/>
      <c r="I212" s="2631"/>
      <c r="J212" s="2631"/>
    </row>
    <row r="213" spans="1:10">
      <c r="A213" s="2625"/>
      <c r="B213" s="2625"/>
      <c r="C213" s="2625"/>
      <c r="D213" s="2625"/>
      <c r="E213" s="2625"/>
      <c r="F213" s="2625"/>
      <c r="G213" s="2625"/>
      <c r="H213" s="2625"/>
      <c r="I213" s="2625"/>
      <c r="J213" s="2625"/>
    </row>
    <row r="214" spans="1:10">
      <c r="A214" s="2625"/>
      <c r="B214" s="2625"/>
      <c r="C214" s="2625"/>
      <c r="D214" s="2625"/>
      <c r="E214" s="2625"/>
      <c r="F214" s="2625"/>
      <c r="G214" s="2625"/>
      <c r="H214" s="2625"/>
      <c r="I214" s="2625"/>
      <c r="J214" s="2625"/>
    </row>
    <row r="215" spans="1:10">
      <c r="A215" s="2630"/>
      <c r="B215" s="2630"/>
      <c r="C215" s="2630"/>
      <c r="D215" s="2630"/>
      <c r="E215" s="2630"/>
      <c r="F215" s="2630"/>
      <c r="G215" s="2630"/>
      <c r="H215" s="2630"/>
      <c r="I215" s="2630"/>
      <c r="J215" s="2630"/>
    </row>
    <row r="216" spans="1:10">
      <c r="A216" s="2600"/>
      <c r="B216" s="2600"/>
      <c r="C216" s="2600"/>
      <c r="D216" s="2600"/>
      <c r="E216" s="2600"/>
      <c r="F216" s="2600"/>
      <c r="G216" s="2600"/>
      <c r="H216" s="2600"/>
      <c r="I216" s="2600"/>
      <c r="J216" s="2600"/>
    </row>
  </sheetData>
  <mergeCells count="41">
    <mergeCell ref="A215:J215"/>
    <mergeCell ref="A216:J216"/>
    <mergeCell ref="A211:J211"/>
    <mergeCell ref="A212:J212"/>
    <mergeCell ref="A213:J213"/>
    <mergeCell ref="A214:J214"/>
    <mergeCell ref="A207:J207"/>
    <mergeCell ref="A208:J208"/>
    <mergeCell ref="A209:J209"/>
    <mergeCell ref="A210:J210"/>
    <mergeCell ref="A202:J202"/>
    <mergeCell ref="A203:J203"/>
    <mergeCell ref="A204:J204"/>
    <mergeCell ref="A205:J205"/>
    <mergeCell ref="A194:J194"/>
    <mergeCell ref="A196:J196"/>
    <mergeCell ref="A198:J198"/>
    <mergeCell ref="A200:J200"/>
    <mergeCell ref="A189:J189"/>
    <mergeCell ref="A191:J191"/>
    <mergeCell ref="A192:J192"/>
    <mergeCell ref="A193:J193"/>
    <mergeCell ref="A185:J185"/>
    <mergeCell ref="A186:J186"/>
    <mergeCell ref="A187:J187"/>
    <mergeCell ref="A188:J188"/>
    <mergeCell ref="A176:J176"/>
    <mergeCell ref="A179:J179"/>
    <mergeCell ref="A180:J180"/>
    <mergeCell ref="A181:J181"/>
    <mergeCell ref="A182:J182"/>
    <mergeCell ref="A178:J178"/>
    <mergeCell ref="A9:E9"/>
    <mergeCell ref="B15:E15"/>
    <mergeCell ref="B16:F16"/>
    <mergeCell ref="F29:F30"/>
    <mergeCell ref="A177:J177"/>
    <mergeCell ref="A14:B14"/>
    <mergeCell ref="G29:J29"/>
    <mergeCell ref="B17:F18"/>
    <mergeCell ref="H28:J28"/>
  </mergeCells>
  <phoneticPr fontId="5" type="noConversion"/>
  <pageMargins left="0.25" right="0.25" top="0.18" bottom="0" header="0.18" footer="0.25"/>
  <pageSetup paperSize="9" orientation="landscape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4D849-F500-43BB-94E3-3A183E9A126A}">
  <dimension ref="A1:K216"/>
  <sheetViews>
    <sheetView topLeftCell="A28" workbookViewId="0">
      <selection activeCell="G35" sqref="G35"/>
    </sheetView>
  </sheetViews>
  <sheetFormatPr defaultRowHeight="12.75"/>
  <cols>
    <col min="1" max="1" width="7.42578125" style="688" customWidth="1"/>
    <col min="2" max="2" width="46.28515625" style="679" customWidth="1"/>
    <col min="3" max="3" width="8.7109375" style="689" customWidth="1"/>
    <col min="4" max="4" width="13.140625" style="678" customWidth="1"/>
    <col min="5" max="5" width="9.28515625" style="857" customWidth="1"/>
    <col min="6" max="6" width="9.85546875" style="678" customWidth="1"/>
    <col min="7" max="7" width="12.42578125" style="678" customWidth="1"/>
    <col min="8" max="8" width="11.7109375" style="678" customWidth="1"/>
    <col min="9" max="9" width="11.5703125" style="678" customWidth="1"/>
    <col min="10" max="10" width="11.28515625" style="678" customWidth="1"/>
    <col min="11" max="16384" width="9.140625" style="678"/>
  </cols>
  <sheetData>
    <row r="1" spans="1:10">
      <c r="I1" s="884" t="s">
        <v>931</v>
      </c>
    </row>
    <row r="2" spans="1:10" ht="10.5" customHeight="1">
      <c r="F2" s="885"/>
      <c r="G2" s="885"/>
      <c r="H2" s="885"/>
      <c r="I2" s="885"/>
    </row>
    <row r="3" spans="1:10" ht="9.75" customHeight="1">
      <c r="H3" s="886" t="s">
        <v>888</v>
      </c>
    </row>
    <row r="4" spans="1:10">
      <c r="G4" s="885" t="s">
        <v>1025</v>
      </c>
    </row>
    <row r="5" spans="1:10">
      <c r="H5" s="685" t="s">
        <v>174</v>
      </c>
    </row>
    <row r="6" spans="1:10" ht="14.25" customHeight="1">
      <c r="B6" s="887" t="s">
        <v>35</v>
      </c>
      <c r="C6" s="888"/>
      <c r="D6" s="887"/>
      <c r="E6" s="1451"/>
      <c r="G6" s="889" t="s">
        <v>1014</v>
      </c>
      <c r="H6" s="836"/>
    </row>
    <row r="7" spans="1:10">
      <c r="B7" s="678"/>
      <c r="C7" s="890"/>
    </row>
    <row r="8" spans="1:10" ht="12" customHeight="1">
      <c r="A8" s="688" t="s">
        <v>2241</v>
      </c>
      <c r="F8" s="681"/>
      <c r="G8" s="681"/>
    </row>
    <row r="9" spans="1:10" s="688" customFormat="1" ht="9.75" customHeight="1">
      <c r="A9" s="2600" t="s">
        <v>1118</v>
      </c>
      <c r="B9" s="2600"/>
      <c r="C9" s="2600"/>
      <c r="D9" s="2600"/>
      <c r="E9" s="2600"/>
    </row>
    <row r="10" spans="1:10">
      <c r="A10" s="688" t="s">
        <v>473</v>
      </c>
      <c r="B10" s="891"/>
      <c r="C10" s="892"/>
      <c r="D10" s="840"/>
      <c r="E10" s="1452"/>
    </row>
    <row r="11" spans="1:10" ht="14.25" customHeight="1">
      <c r="B11" s="893"/>
      <c r="C11" s="894"/>
      <c r="D11" s="893"/>
      <c r="E11" s="1453"/>
      <c r="F11" s="893"/>
      <c r="G11" s="893"/>
      <c r="H11" s="895"/>
    </row>
    <row r="12" spans="1:10" ht="11.25" customHeight="1">
      <c r="A12" s="896" t="s">
        <v>474</v>
      </c>
      <c r="B12" s="889" t="s">
        <v>1145</v>
      </c>
      <c r="C12" s="890"/>
      <c r="D12" s="889"/>
      <c r="E12" s="1454"/>
      <c r="F12" s="889"/>
      <c r="G12" s="836"/>
      <c r="H12" s="897" t="s">
        <v>208</v>
      </c>
    </row>
    <row r="13" spans="1:10" ht="30" customHeight="1">
      <c r="A13" s="898" t="s">
        <v>611</v>
      </c>
      <c r="B13" s="898"/>
      <c r="C13" s="894"/>
      <c r="D13" s="898"/>
      <c r="E13" s="1455"/>
      <c r="F13" s="898"/>
      <c r="G13" s="899"/>
    </row>
    <row r="14" spans="1:10" s="857" customFormat="1" ht="12.75" customHeight="1">
      <c r="A14" s="2603" t="s">
        <v>2224</v>
      </c>
      <c r="B14" s="2604"/>
      <c r="C14" s="1530"/>
      <c r="F14" s="1531"/>
      <c r="G14" s="1531"/>
    </row>
    <row r="15" spans="1:10" ht="21.75" customHeight="1">
      <c r="A15" s="900"/>
      <c r="B15" s="2605" t="s">
        <v>612</v>
      </c>
      <c r="C15" s="2605"/>
      <c r="D15" s="2605"/>
      <c r="E15" s="2605"/>
      <c r="F15" s="901"/>
      <c r="G15" s="901"/>
      <c r="H15" s="901"/>
      <c r="I15" s="901"/>
      <c r="J15" s="901"/>
    </row>
    <row r="16" spans="1:10" ht="21" customHeight="1">
      <c r="A16" s="678"/>
      <c r="B16" s="2607" t="s">
        <v>258</v>
      </c>
      <c r="C16" s="2607"/>
      <c r="D16" s="2607"/>
      <c r="E16" s="2607"/>
      <c r="F16" s="2607"/>
      <c r="G16" s="902"/>
      <c r="H16" s="902"/>
      <c r="I16" s="902"/>
      <c r="J16" s="902"/>
    </row>
    <row r="17" spans="1:10" s="688" customFormat="1" ht="21.75" hidden="1" customHeight="1">
      <c r="A17" s="898"/>
      <c r="B17" s="2609" t="s">
        <v>2223</v>
      </c>
      <c r="C17" s="2609"/>
      <c r="D17" s="2609"/>
      <c r="E17" s="2609"/>
      <c r="F17" s="2609"/>
      <c r="G17" s="903"/>
      <c r="H17" s="903"/>
      <c r="I17" s="903"/>
      <c r="J17" s="903"/>
    </row>
    <row r="18" spans="1:10" s="688" customFormat="1" ht="12" customHeight="1">
      <c r="A18" s="899"/>
      <c r="B18" s="2609"/>
      <c r="C18" s="2609"/>
      <c r="D18" s="2609"/>
      <c r="E18" s="2609"/>
      <c r="F18" s="2609"/>
      <c r="G18" s="692"/>
      <c r="H18" s="692"/>
      <c r="I18" s="691"/>
      <c r="J18" s="691"/>
    </row>
    <row r="19" spans="1:10" s="683" customFormat="1" thickBot="1">
      <c r="A19" s="693" t="s">
        <v>220</v>
      </c>
      <c r="B19" s="904"/>
      <c r="C19" s="905"/>
      <c r="D19" s="685"/>
      <c r="E19" s="1456"/>
      <c r="G19" s="906" t="s">
        <v>647</v>
      </c>
      <c r="H19" s="907"/>
      <c r="I19" s="907"/>
      <c r="J19" s="907"/>
    </row>
    <row r="20" spans="1:10" s="885" customFormat="1" ht="15.75" customHeight="1" thickBot="1">
      <c r="A20" s="693" t="s">
        <v>89</v>
      </c>
      <c r="B20" s="908"/>
      <c r="C20" s="905"/>
      <c r="E20" s="1457"/>
      <c r="G20" s="908" t="s">
        <v>333</v>
      </c>
      <c r="H20" s="909">
        <v>9</v>
      </c>
      <c r="I20" s="910">
        <v>5</v>
      </c>
      <c r="J20" s="911">
        <v>1</v>
      </c>
    </row>
    <row r="21" spans="1:10" s="908" customFormat="1" ht="15" customHeight="1" thickBot="1">
      <c r="A21" s="693" t="s">
        <v>630</v>
      </c>
      <c r="C21" s="905"/>
      <c r="E21" s="1458"/>
      <c r="G21" s="908" t="s">
        <v>1174</v>
      </c>
    </row>
    <row r="22" spans="1:10" s="908" customFormat="1" ht="9.75" customHeight="1" thickBot="1">
      <c r="A22" s="693" t="s">
        <v>554</v>
      </c>
      <c r="C22" s="912"/>
      <c r="D22" s="913"/>
      <c r="E22" s="1458"/>
      <c r="G22" s="908" t="s">
        <v>555</v>
      </c>
    </row>
    <row r="23" spans="1:10" s="885" customFormat="1" ht="15.75" customHeight="1" thickBot="1">
      <c r="A23" s="693" t="s">
        <v>729</v>
      </c>
      <c r="B23" s="908"/>
      <c r="C23" s="905"/>
      <c r="E23" s="1457"/>
      <c r="G23" s="908" t="s">
        <v>944</v>
      </c>
      <c r="I23" s="914"/>
    </row>
    <row r="24" spans="1:10" s="885" customFormat="1" ht="12.75" customHeight="1">
      <c r="A24" s="693" t="s">
        <v>217</v>
      </c>
      <c r="B24" s="915"/>
      <c r="C24" s="916"/>
      <c r="E24" s="1457"/>
      <c r="F24" s="917"/>
      <c r="G24" s="908" t="s">
        <v>946</v>
      </c>
    </row>
    <row r="25" spans="1:10" s="885" customFormat="1" ht="15.75" customHeight="1" thickBot="1">
      <c r="A25" s="695" t="s">
        <v>306</v>
      </c>
      <c r="B25" s="906"/>
      <c r="C25" s="916"/>
      <c r="D25" s="918"/>
      <c r="E25" s="1459"/>
      <c r="G25" s="908" t="s">
        <v>233</v>
      </c>
      <c r="I25" s="917"/>
    </row>
    <row r="26" spans="1:10" s="917" customFormat="1" ht="15.75" customHeight="1" thickBot="1">
      <c r="A26" s="693" t="s">
        <v>116</v>
      </c>
      <c r="B26" s="908"/>
      <c r="C26" s="916"/>
      <c r="D26" s="919"/>
      <c r="E26" s="1457"/>
      <c r="G26" s="917" t="s">
        <v>1703</v>
      </c>
      <c r="H26" s="920"/>
      <c r="I26" s="921"/>
      <c r="J26" s="922"/>
    </row>
    <row r="27" spans="1:10" s="917" customFormat="1" ht="16.5" customHeight="1" thickBot="1">
      <c r="A27" s="693" t="s">
        <v>638</v>
      </c>
      <c r="B27" s="908"/>
      <c r="C27" s="916"/>
      <c r="E27" s="1460" t="s">
        <v>740</v>
      </c>
      <c r="G27" s="908" t="s">
        <v>419</v>
      </c>
      <c r="I27" s="885"/>
      <c r="J27" s="885"/>
    </row>
    <row r="28" spans="1:10" s="917" customFormat="1" ht="16.5" customHeight="1" thickBot="1">
      <c r="A28" s="696"/>
      <c r="B28" s="885"/>
      <c r="C28" s="924"/>
      <c r="E28" s="1461"/>
      <c r="F28" s="885"/>
      <c r="G28" s="885"/>
      <c r="H28" s="2621">
        <v>900272140022</v>
      </c>
      <c r="I28" s="2621"/>
      <c r="J28" s="2621"/>
    </row>
    <row r="29" spans="1:10" s="688" customFormat="1" ht="35.25" customHeight="1" thickBot="1">
      <c r="A29" s="711" t="s">
        <v>406</v>
      </c>
      <c r="B29" s="712" t="s">
        <v>639</v>
      </c>
      <c r="C29" s="713"/>
      <c r="D29" s="712" t="s">
        <v>422</v>
      </c>
      <c r="E29" s="1462"/>
      <c r="F29" s="2612" t="s">
        <v>362</v>
      </c>
      <c r="G29" s="2614" t="s">
        <v>363</v>
      </c>
      <c r="H29" s="2615"/>
      <c r="I29" s="2615"/>
      <c r="J29" s="2616"/>
    </row>
    <row r="30" spans="1:10" s="688" customFormat="1" ht="59.25" customHeight="1" thickBot="1">
      <c r="A30" s="715"/>
      <c r="B30" s="716" t="s">
        <v>349</v>
      </c>
      <c r="C30" s="717" t="s">
        <v>671</v>
      </c>
      <c r="D30" s="718" t="s">
        <v>796</v>
      </c>
      <c r="E30" s="1463" t="s">
        <v>971</v>
      </c>
      <c r="F30" s="2613"/>
      <c r="G30" s="718" t="s">
        <v>972</v>
      </c>
      <c r="H30" s="718" t="s">
        <v>973</v>
      </c>
      <c r="I30" s="718" t="s">
        <v>974</v>
      </c>
      <c r="J30" s="718" t="s">
        <v>975</v>
      </c>
    </row>
    <row r="31" spans="1:10" s="926" customFormat="1" ht="21" customHeight="1" thickBot="1">
      <c r="A31" s="720" t="s">
        <v>976</v>
      </c>
      <c r="B31" s="721" t="s">
        <v>977</v>
      </c>
      <c r="C31" s="722" t="s">
        <v>978</v>
      </c>
      <c r="D31" s="723" t="s">
        <v>739</v>
      </c>
      <c r="E31" s="1464" t="s">
        <v>740</v>
      </c>
      <c r="F31" s="723" t="s">
        <v>672</v>
      </c>
      <c r="G31" s="724">
        <v>4</v>
      </c>
      <c r="H31" s="725">
        <v>5</v>
      </c>
      <c r="I31" s="726">
        <v>6</v>
      </c>
      <c r="J31" s="725">
        <v>7</v>
      </c>
    </row>
    <row r="32" spans="1:10" s="829" customFormat="1" ht="20.25" customHeight="1" thickBot="1">
      <c r="A32" s="927">
        <v>1100000</v>
      </c>
      <c r="B32" s="727" t="s">
        <v>1704</v>
      </c>
      <c r="C32" s="728" t="s">
        <v>358</v>
      </c>
      <c r="D32" s="842">
        <f>D105+D34+D42</f>
        <v>29650</v>
      </c>
      <c r="E32" s="1120">
        <f>E68+E35+E77+E45+E65+E46+E70+E75+E76+E63</f>
        <v>0</v>
      </c>
      <c r="F32" s="842">
        <f>D32+E32</f>
        <v>29650</v>
      </c>
      <c r="G32" s="842">
        <f>+G105+G33+G42</f>
        <v>5350</v>
      </c>
      <c r="H32" s="842">
        <f>H33+H42+H131+H105</f>
        <v>11395</v>
      </c>
      <c r="I32" s="842">
        <f>I33+I42+I131+I105</f>
        <v>16795</v>
      </c>
      <c r="J32" s="842">
        <f>F32</f>
        <v>29650</v>
      </c>
    </row>
    <row r="33" spans="1:11" s="688" customFormat="1" ht="25.5" customHeight="1" thickBot="1">
      <c r="A33" s="927">
        <v>1110000</v>
      </c>
      <c r="B33" s="730" t="s">
        <v>1662</v>
      </c>
      <c r="C33" s="728" t="s">
        <v>358</v>
      </c>
      <c r="D33" s="843">
        <f>D34</f>
        <v>23700</v>
      </c>
      <c r="E33" s="1138"/>
      <c r="F33" s="843">
        <f>F34</f>
        <v>23700</v>
      </c>
      <c r="G33" s="843">
        <f>G34</f>
        <v>4700</v>
      </c>
      <c r="H33" s="843">
        <f>H34</f>
        <v>10000</v>
      </c>
      <c r="I33" s="843">
        <f>I34</f>
        <v>14500</v>
      </c>
      <c r="J33" s="843">
        <f>J34</f>
        <v>23700</v>
      </c>
    </row>
    <row r="34" spans="1:11" s="688" customFormat="1" ht="22.5" customHeight="1">
      <c r="A34" s="928">
        <v>1110000</v>
      </c>
      <c r="B34" s="733" t="s">
        <v>803</v>
      </c>
      <c r="C34" s="734" t="s">
        <v>358</v>
      </c>
      <c r="D34" s="844">
        <f>SUM(D35:D41)</f>
        <v>23700</v>
      </c>
      <c r="E34" s="1465"/>
      <c r="F34" s="844">
        <f>SUM(F35:F41)</f>
        <v>23700</v>
      </c>
      <c r="G34" s="844">
        <f>SUM(G35:G41)</f>
        <v>4700</v>
      </c>
      <c r="H34" s="844">
        <f>SUM(H35:H41)</f>
        <v>10000</v>
      </c>
      <c r="I34" s="844">
        <f>SUM(I35:I41)</f>
        <v>14500</v>
      </c>
      <c r="J34" s="844">
        <f>SUM(J35:J41)</f>
        <v>23700</v>
      </c>
    </row>
    <row r="35" spans="1:11" s="688" customFormat="1" ht="24" customHeight="1" thickBot="1">
      <c r="A35" s="929">
        <v>1111000</v>
      </c>
      <c r="B35" s="737" t="s">
        <v>673</v>
      </c>
      <c r="C35" s="738" t="s">
        <v>804</v>
      </c>
      <c r="D35" s="862">
        <v>23700</v>
      </c>
      <c r="E35" s="859">
        <v>0</v>
      </c>
      <c r="F35" s="862">
        <f>D35+E35</f>
        <v>23700</v>
      </c>
      <c r="G35" s="862">
        <v>4700</v>
      </c>
      <c r="H35" s="862">
        <v>10000</v>
      </c>
      <c r="I35" s="862">
        <v>14500</v>
      </c>
      <c r="J35" s="862">
        <f>F35</f>
        <v>23700</v>
      </c>
      <c r="K35" s="688">
        <v>27720</v>
      </c>
    </row>
    <row r="36" spans="1:11" s="688" customFormat="1" ht="24" hidden="1" customHeight="1">
      <c r="A36" s="930">
        <v>1112000</v>
      </c>
      <c r="B36" s="741" t="s">
        <v>271</v>
      </c>
      <c r="C36" s="742" t="s">
        <v>805</v>
      </c>
      <c r="D36" s="860">
        <v>0</v>
      </c>
      <c r="E36" s="861"/>
      <c r="F36" s="860">
        <v>0</v>
      </c>
      <c r="G36" s="860">
        <v>0</v>
      </c>
      <c r="H36" s="860">
        <v>0</v>
      </c>
      <c r="I36" s="860">
        <v>0</v>
      </c>
      <c r="J36" s="860">
        <f>F36</f>
        <v>0</v>
      </c>
    </row>
    <row r="37" spans="1:11" s="688" customFormat="1" ht="26.25" hidden="1" thickBot="1">
      <c r="A37" s="930">
        <v>1113000</v>
      </c>
      <c r="B37" s="741" t="s">
        <v>806</v>
      </c>
      <c r="C37" s="742" t="s">
        <v>807</v>
      </c>
      <c r="D37" s="860"/>
      <c r="E37" s="861"/>
      <c r="F37" s="860"/>
      <c r="G37" s="860"/>
      <c r="H37" s="860"/>
      <c r="I37" s="860"/>
      <c r="J37" s="970">
        <v>0</v>
      </c>
    </row>
    <row r="38" spans="1:11" s="688" customFormat="1" ht="39" hidden="1" thickBot="1">
      <c r="A38" s="930">
        <v>1114000</v>
      </c>
      <c r="B38" s="741" t="s">
        <v>398</v>
      </c>
      <c r="C38" s="742" t="s">
        <v>399</v>
      </c>
      <c r="D38" s="860"/>
      <c r="E38" s="861"/>
      <c r="F38" s="860"/>
      <c r="G38" s="860"/>
      <c r="H38" s="860"/>
      <c r="I38" s="860"/>
      <c r="J38" s="970">
        <v>0</v>
      </c>
    </row>
    <row r="39" spans="1:11" s="688" customFormat="1" ht="13.5" hidden="1" thickBot="1">
      <c r="A39" s="930">
        <v>1115000</v>
      </c>
      <c r="B39" s="741" t="s">
        <v>615</v>
      </c>
      <c r="C39" s="742" t="s">
        <v>388</v>
      </c>
      <c r="D39" s="860"/>
      <c r="E39" s="861"/>
      <c r="F39" s="860"/>
      <c r="G39" s="860"/>
      <c r="H39" s="860"/>
      <c r="I39" s="860"/>
      <c r="J39" s="970">
        <v>0</v>
      </c>
    </row>
    <row r="40" spans="1:11" s="688" customFormat="1" ht="26.25" hidden="1" thickBot="1">
      <c r="A40" s="930">
        <v>1116000</v>
      </c>
      <c r="B40" s="741" t="s">
        <v>1024</v>
      </c>
      <c r="C40" s="742" t="s">
        <v>389</v>
      </c>
      <c r="D40" s="860"/>
      <c r="E40" s="861"/>
      <c r="F40" s="860"/>
      <c r="G40" s="860"/>
      <c r="H40" s="860"/>
      <c r="I40" s="860"/>
      <c r="J40" s="970">
        <v>0</v>
      </c>
    </row>
    <row r="41" spans="1:11" s="688" customFormat="1" ht="22.5" hidden="1" customHeight="1">
      <c r="A41" s="932">
        <v>1117000</v>
      </c>
      <c r="B41" s="745" t="s">
        <v>640</v>
      </c>
      <c r="C41" s="746" t="s">
        <v>20</v>
      </c>
      <c r="D41" s="855">
        <v>0</v>
      </c>
      <c r="E41" s="856">
        <v>0</v>
      </c>
      <c r="F41" s="855">
        <f>D41+E41</f>
        <v>0</v>
      </c>
      <c r="G41" s="855">
        <v>0</v>
      </c>
      <c r="H41" s="855">
        <v>0</v>
      </c>
      <c r="I41" s="855">
        <v>0</v>
      </c>
      <c r="J41" s="970">
        <f>F41</f>
        <v>0</v>
      </c>
    </row>
    <row r="42" spans="1:11" s="688" customFormat="1" ht="29.25" thickBot="1">
      <c r="A42" s="933">
        <v>1120000</v>
      </c>
      <c r="B42" s="749" t="s">
        <v>21</v>
      </c>
      <c r="C42" s="728" t="s">
        <v>358</v>
      </c>
      <c r="D42" s="849">
        <f>D43+D55+D66+D69+D51+D64</f>
        <v>5950</v>
      </c>
      <c r="E42" s="1123"/>
      <c r="F42" s="849">
        <f>F43+F55+F66+F69+F51+F64</f>
        <v>5950</v>
      </c>
      <c r="G42" s="849">
        <f>G43+G51+G55+G64+G66+G69</f>
        <v>650</v>
      </c>
      <c r="H42" s="849">
        <f>H43+H51+H55+H64+H66+H69</f>
        <v>1395</v>
      </c>
      <c r="I42" s="849">
        <f>I43+I51+I55+I64+I66+I69</f>
        <v>2295</v>
      </c>
      <c r="J42" s="970">
        <f>F42</f>
        <v>5950</v>
      </c>
    </row>
    <row r="43" spans="1:11" s="688" customFormat="1" ht="14.25" hidden="1">
      <c r="A43" s="928">
        <v>1121000</v>
      </c>
      <c r="B43" s="751" t="s">
        <v>22</v>
      </c>
      <c r="C43" s="752"/>
      <c r="D43" s="850">
        <f>SUM(D44:D49)</f>
        <v>1900</v>
      </c>
      <c r="E43" s="862"/>
      <c r="F43" s="850">
        <f>SUM(F44:F49)</f>
        <v>1900</v>
      </c>
      <c r="G43" s="850">
        <f>SUM(G44:G49)</f>
        <v>350</v>
      </c>
      <c r="H43" s="850">
        <f>SUM(H44:H49)</f>
        <v>700</v>
      </c>
      <c r="I43" s="850">
        <f>SUM(I44:I49)</f>
        <v>1250</v>
      </c>
      <c r="J43" s="970">
        <f>SUM(J44:J49)</f>
        <v>1900</v>
      </c>
    </row>
    <row r="44" spans="1:11" s="688" customFormat="1" ht="25.5" hidden="1">
      <c r="A44" s="930">
        <v>1121100</v>
      </c>
      <c r="B44" s="753" t="s">
        <v>380</v>
      </c>
      <c r="C44" s="742" t="s">
        <v>381</v>
      </c>
      <c r="D44" s="860"/>
      <c r="E44" s="861"/>
      <c r="F44" s="860"/>
      <c r="G44" s="860"/>
      <c r="H44" s="860"/>
      <c r="I44" s="860"/>
      <c r="J44" s="970">
        <v>0</v>
      </c>
    </row>
    <row r="45" spans="1:11" s="688" customFormat="1" ht="24" customHeight="1">
      <c r="A45" s="930">
        <v>1121200</v>
      </c>
      <c r="B45" s="754" t="s">
        <v>1663</v>
      </c>
      <c r="C45" s="742" t="s">
        <v>383</v>
      </c>
      <c r="D45" s="860">
        <v>1500</v>
      </c>
      <c r="E45" s="861">
        <v>0</v>
      </c>
      <c r="F45" s="860">
        <f>D45+E45</f>
        <v>1500</v>
      </c>
      <c r="G45" s="860">
        <v>300</v>
      </c>
      <c r="H45" s="860">
        <v>600</v>
      </c>
      <c r="I45" s="860">
        <v>1100</v>
      </c>
      <c r="J45" s="970">
        <f>F45</f>
        <v>1500</v>
      </c>
    </row>
    <row r="46" spans="1:11" s="688" customFormat="1" ht="25.5" customHeight="1">
      <c r="A46" s="930">
        <v>1121300</v>
      </c>
      <c r="B46" s="753" t="s">
        <v>769</v>
      </c>
      <c r="C46" s="742" t="s">
        <v>384</v>
      </c>
      <c r="D46" s="860">
        <v>300</v>
      </c>
      <c r="E46" s="861">
        <v>0</v>
      </c>
      <c r="F46" s="860">
        <f>D46+E46</f>
        <v>300</v>
      </c>
      <c r="G46" s="860">
        <v>50</v>
      </c>
      <c r="H46" s="860">
        <v>100</v>
      </c>
      <c r="I46" s="860">
        <v>150</v>
      </c>
      <c r="J46" s="970">
        <f>F46</f>
        <v>300</v>
      </c>
    </row>
    <row r="47" spans="1:11" s="688" customFormat="1" ht="21.75" customHeight="1">
      <c r="A47" s="930">
        <v>1121400</v>
      </c>
      <c r="B47" s="753" t="s">
        <v>770</v>
      </c>
      <c r="C47" s="742" t="s">
        <v>385</v>
      </c>
      <c r="D47" s="860">
        <v>100</v>
      </c>
      <c r="E47" s="861"/>
      <c r="F47" s="860">
        <f>D47+E47</f>
        <v>100</v>
      </c>
      <c r="G47" s="860">
        <v>0</v>
      </c>
      <c r="H47" s="860">
        <v>0</v>
      </c>
      <c r="I47" s="860">
        <v>0</v>
      </c>
      <c r="J47" s="970">
        <f>F47</f>
        <v>100</v>
      </c>
    </row>
    <row r="48" spans="1:11" s="688" customFormat="1">
      <c r="A48" s="930">
        <v>1121500</v>
      </c>
      <c r="B48" s="753" t="s">
        <v>69</v>
      </c>
      <c r="C48" s="742" t="s">
        <v>386</v>
      </c>
      <c r="D48" s="850"/>
      <c r="E48" s="861"/>
      <c r="F48" s="860">
        <f>D48+E48</f>
        <v>0</v>
      </c>
      <c r="G48" s="850"/>
      <c r="H48" s="850"/>
      <c r="I48" s="850"/>
      <c r="J48" s="970">
        <v>0</v>
      </c>
    </row>
    <row r="49" spans="1:10" s="688" customFormat="1">
      <c r="A49" s="930">
        <v>1121600</v>
      </c>
      <c r="B49" s="753" t="s">
        <v>70</v>
      </c>
      <c r="C49" s="742" t="s">
        <v>387</v>
      </c>
      <c r="D49" s="860"/>
      <c r="E49" s="861"/>
      <c r="F49" s="860">
        <f>D49+E49</f>
        <v>0</v>
      </c>
      <c r="G49" s="860"/>
      <c r="H49" s="860"/>
      <c r="I49" s="860"/>
      <c r="J49" s="970">
        <v>0</v>
      </c>
    </row>
    <row r="50" spans="1:10" s="688" customFormat="1" ht="13.5" thickBot="1">
      <c r="A50" s="934">
        <v>1121700</v>
      </c>
      <c r="B50" s="757" t="s">
        <v>71</v>
      </c>
      <c r="C50" s="746" t="s">
        <v>766</v>
      </c>
      <c r="D50" s="855"/>
      <c r="E50" s="856"/>
      <c r="F50" s="855"/>
      <c r="G50" s="855"/>
      <c r="H50" s="855"/>
      <c r="I50" s="855"/>
      <c r="J50" s="970">
        <v>0</v>
      </c>
    </row>
    <row r="51" spans="1:10" s="688" customFormat="1" ht="28.5">
      <c r="A51" s="928">
        <v>1122000</v>
      </c>
      <c r="B51" s="758" t="s">
        <v>767</v>
      </c>
      <c r="C51" s="734" t="s">
        <v>358</v>
      </c>
      <c r="D51" s="858">
        <f>D52</f>
        <v>2000</v>
      </c>
      <c r="E51" s="859"/>
      <c r="F51" s="858">
        <f>F52</f>
        <v>2000</v>
      </c>
      <c r="G51" s="858">
        <f>G52</f>
        <v>0</v>
      </c>
      <c r="H51" s="858">
        <f>H52</f>
        <v>0</v>
      </c>
      <c r="I51" s="858">
        <f>I52</f>
        <v>0</v>
      </c>
      <c r="J51" s="970">
        <f>J52</f>
        <v>2000</v>
      </c>
    </row>
    <row r="52" spans="1:10" s="688" customFormat="1" ht="25.5" customHeight="1">
      <c r="A52" s="935">
        <v>1122100</v>
      </c>
      <c r="B52" s="753" t="s">
        <v>72</v>
      </c>
      <c r="C52" s="738" t="s">
        <v>768</v>
      </c>
      <c r="D52" s="860">
        <v>2000</v>
      </c>
      <c r="E52" s="861"/>
      <c r="F52" s="860">
        <f>D52+E52</f>
        <v>2000</v>
      </c>
      <c r="G52" s="860">
        <v>0</v>
      </c>
      <c r="H52" s="860">
        <v>0</v>
      </c>
      <c r="I52" s="860">
        <v>0</v>
      </c>
      <c r="J52" s="970">
        <f>F52</f>
        <v>2000</v>
      </c>
    </row>
    <row r="53" spans="1:10" s="688" customFormat="1" ht="18" customHeight="1">
      <c r="A53" s="935">
        <v>1122200</v>
      </c>
      <c r="B53" s="753" t="s">
        <v>487</v>
      </c>
      <c r="C53" s="742" t="s">
        <v>1021</v>
      </c>
      <c r="D53" s="860"/>
      <c r="E53" s="861"/>
      <c r="F53" s="860"/>
      <c r="G53" s="860"/>
      <c r="H53" s="860"/>
      <c r="I53" s="860"/>
      <c r="J53" s="970">
        <v>0</v>
      </c>
    </row>
    <row r="54" spans="1:10" s="688" customFormat="1" ht="20.25" customHeight="1" thickBot="1">
      <c r="A54" s="933">
        <v>1122300</v>
      </c>
      <c r="B54" s="757" t="s">
        <v>148</v>
      </c>
      <c r="C54" s="746" t="s">
        <v>1022</v>
      </c>
      <c r="D54" s="855"/>
      <c r="E54" s="856"/>
      <c r="F54" s="855"/>
      <c r="G54" s="855"/>
      <c r="H54" s="855"/>
      <c r="I54" s="855"/>
      <c r="J54" s="970">
        <v>0</v>
      </c>
    </row>
    <row r="55" spans="1:10" s="688" customFormat="1" ht="28.5">
      <c r="A55" s="928">
        <v>1123000</v>
      </c>
      <c r="B55" s="758" t="s">
        <v>56</v>
      </c>
      <c r="C55" s="734" t="s">
        <v>358</v>
      </c>
      <c r="D55" s="858">
        <f>SUM(D56:D63)</f>
        <v>800</v>
      </c>
      <c r="E55" s="859"/>
      <c r="F55" s="858">
        <f>SUM(F56:F63)</f>
        <v>800</v>
      </c>
      <c r="G55" s="858">
        <f>SUM(G56:G63)</f>
        <v>100</v>
      </c>
      <c r="H55" s="858">
        <f>SUM(H56:H63)</f>
        <v>250</v>
      </c>
      <c r="I55" s="858">
        <f>SUM(I56:I63)</f>
        <v>400</v>
      </c>
      <c r="J55" s="970">
        <f>F55</f>
        <v>800</v>
      </c>
    </row>
    <row r="56" spans="1:10" s="688" customFormat="1" hidden="1">
      <c r="A56" s="935">
        <v>1123100</v>
      </c>
      <c r="B56" s="753" t="s">
        <v>149</v>
      </c>
      <c r="C56" s="738" t="s">
        <v>365</v>
      </c>
      <c r="D56" s="860"/>
      <c r="E56" s="861"/>
      <c r="F56" s="860"/>
      <c r="G56" s="860"/>
      <c r="H56" s="860"/>
      <c r="I56" s="860"/>
      <c r="J56" s="970">
        <f>F56</f>
        <v>0</v>
      </c>
    </row>
    <row r="57" spans="1:10" s="688" customFormat="1" hidden="1">
      <c r="A57" s="935">
        <v>1123200</v>
      </c>
      <c r="B57" s="753" t="s">
        <v>150</v>
      </c>
      <c r="C57" s="742" t="s">
        <v>366</v>
      </c>
      <c r="D57" s="860">
        <v>0</v>
      </c>
      <c r="E57" s="861"/>
      <c r="F57" s="860">
        <v>0</v>
      </c>
      <c r="G57" s="860">
        <v>0</v>
      </c>
      <c r="H57" s="860">
        <v>0</v>
      </c>
      <c r="I57" s="860">
        <v>0</v>
      </c>
      <c r="J57" s="970">
        <f>F57</f>
        <v>0</v>
      </c>
    </row>
    <row r="58" spans="1:10" s="688" customFormat="1" ht="25.5" hidden="1">
      <c r="A58" s="935">
        <v>1123300</v>
      </c>
      <c r="B58" s="753" t="s">
        <v>151</v>
      </c>
      <c r="C58" s="742" t="s">
        <v>367</v>
      </c>
      <c r="D58" s="860"/>
      <c r="E58" s="861"/>
      <c r="F58" s="860"/>
      <c r="G58" s="860"/>
      <c r="H58" s="860"/>
      <c r="I58" s="860"/>
      <c r="J58" s="970"/>
    </row>
    <row r="59" spans="1:10" s="688" customFormat="1" hidden="1">
      <c r="A59" s="935">
        <v>1123400</v>
      </c>
      <c r="B59" s="753" t="s">
        <v>556</v>
      </c>
      <c r="C59" s="742" t="s">
        <v>368</v>
      </c>
      <c r="D59" s="860">
        <v>0</v>
      </c>
      <c r="E59" s="861"/>
      <c r="F59" s="860">
        <v>0</v>
      </c>
      <c r="G59" s="860">
        <v>0</v>
      </c>
      <c r="H59" s="860">
        <v>0</v>
      </c>
      <c r="I59" s="860">
        <v>0</v>
      </c>
      <c r="J59" s="970">
        <f t="shared" ref="J59:J64" si="0">F59</f>
        <v>0</v>
      </c>
    </row>
    <row r="60" spans="1:10" s="688" customFormat="1" hidden="1">
      <c r="A60" s="935">
        <v>1123500</v>
      </c>
      <c r="B60" s="761" t="s">
        <v>557</v>
      </c>
      <c r="C60" s="762">
        <v>423500</v>
      </c>
      <c r="D60" s="860"/>
      <c r="E60" s="861"/>
      <c r="F60" s="860"/>
      <c r="G60" s="860"/>
      <c r="H60" s="860"/>
      <c r="I60" s="860"/>
      <c r="J60" s="970">
        <f t="shared" si="0"/>
        <v>0</v>
      </c>
    </row>
    <row r="61" spans="1:10" s="688" customFormat="1" hidden="1">
      <c r="A61" s="935">
        <v>1123600</v>
      </c>
      <c r="B61" s="753" t="s">
        <v>186</v>
      </c>
      <c r="C61" s="742" t="s">
        <v>369</v>
      </c>
      <c r="D61" s="860"/>
      <c r="E61" s="861"/>
      <c r="F61" s="860"/>
      <c r="G61" s="860"/>
      <c r="H61" s="860"/>
      <c r="I61" s="860"/>
      <c r="J61" s="970">
        <f t="shared" si="0"/>
        <v>0</v>
      </c>
    </row>
    <row r="62" spans="1:10" s="688" customFormat="1" hidden="1">
      <c r="A62" s="935">
        <v>1123700</v>
      </c>
      <c r="B62" s="753" t="s">
        <v>187</v>
      </c>
      <c r="C62" s="742" t="s">
        <v>370</v>
      </c>
      <c r="D62" s="860">
        <v>0</v>
      </c>
      <c r="E62" s="861"/>
      <c r="F62" s="860">
        <v>0</v>
      </c>
      <c r="G62" s="860">
        <v>0</v>
      </c>
      <c r="H62" s="860">
        <v>0</v>
      </c>
      <c r="I62" s="860">
        <v>0</v>
      </c>
      <c r="J62" s="970">
        <f t="shared" si="0"/>
        <v>0</v>
      </c>
    </row>
    <row r="63" spans="1:10" s="688" customFormat="1" ht="24.75" customHeight="1" thickBot="1">
      <c r="A63" s="933">
        <v>1123800</v>
      </c>
      <c r="B63" s="757" t="s">
        <v>188</v>
      </c>
      <c r="C63" s="746" t="s">
        <v>371</v>
      </c>
      <c r="D63" s="855">
        <v>800</v>
      </c>
      <c r="E63" s="856">
        <v>0</v>
      </c>
      <c r="F63" s="855">
        <f>D63+E63</f>
        <v>800</v>
      </c>
      <c r="G63" s="855">
        <v>100</v>
      </c>
      <c r="H63" s="855">
        <v>250</v>
      </c>
      <c r="I63" s="855">
        <v>400</v>
      </c>
      <c r="J63" s="970">
        <f t="shared" si="0"/>
        <v>800</v>
      </c>
    </row>
    <row r="64" spans="1:10" s="688" customFormat="1" ht="28.5">
      <c r="A64" s="928">
        <v>1124000</v>
      </c>
      <c r="B64" s="758" t="s">
        <v>213</v>
      </c>
      <c r="C64" s="734" t="s">
        <v>358</v>
      </c>
      <c r="D64" s="858">
        <f>D65</f>
        <v>85</v>
      </c>
      <c r="E64" s="859"/>
      <c r="F64" s="858">
        <f>F65</f>
        <v>85</v>
      </c>
      <c r="G64" s="858">
        <f>G65</f>
        <v>0</v>
      </c>
      <c r="H64" s="858">
        <f>H65</f>
        <v>0</v>
      </c>
      <c r="I64" s="858">
        <f>I65</f>
        <v>0</v>
      </c>
      <c r="J64" s="970">
        <f t="shared" si="0"/>
        <v>85</v>
      </c>
    </row>
    <row r="65" spans="1:10" s="688" customFormat="1" ht="13.5" thickBot="1">
      <c r="A65" s="933">
        <v>1124100</v>
      </c>
      <c r="B65" s="757" t="s">
        <v>189</v>
      </c>
      <c r="C65" s="746" t="s">
        <v>214</v>
      </c>
      <c r="D65" s="855">
        <v>85</v>
      </c>
      <c r="E65" s="856">
        <v>0</v>
      </c>
      <c r="F65" s="858">
        <f>D65+E65</f>
        <v>85</v>
      </c>
      <c r="G65" s="855">
        <v>0</v>
      </c>
      <c r="H65" s="855">
        <v>0</v>
      </c>
      <c r="I65" s="855">
        <v>0</v>
      </c>
      <c r="J65" s="970">
        <f>F65</f>
        <v>85</v>
      </c>
    </row>
    <row r="66" spans="1:10" s="688" customFormat="1" ht="28.5">
      <c r="A66" s="928">
        <v>1125000</v>
      </c>
      <c r="B66" s="758" t="s">
        <v>918</v>
      </c>
      <c r="C66" s="734" t="s">
        <v>358</v>
      </c>
      <c r="D66" s="858">
        <f>D67+D68</f>
        <v>50</v>
      </c>
      <c r="E66" s="859"/>
      <c r="F66" s="858">
        <f>F67+F68</f>
        <v>50</v>
      </c>
      <c r="G66" s="858">
        <f>G67+G68</f>
        <v>0</v>
      </c>
      <c r="H66" s="858">
        <f>H67+H68</f>
        <v>0</v>
      </c>
      <c r="I66" s="858">
        <f>I67+I68</f>
        <v>0</v>
      </c>
      <c r="J66" s="970">
        <f>J67+J68</f>
        <v>50</v>
      </c>
    </row>
    <row r="67" spans="1:10" s="688" customFormat="1" ht="25.5">
      <c r="A67" s="935">
        <v>1125100</v>
      </c>
      <c r="B67" s="753" t="s">
        <v>190</v>
      </c>
      <c r="C67" s="738" t="s">
        <v>919</v>
      </c>
      <c r="D67" s="860"/>
      <c r="E67" s="861">
        <v>0</v>
      </c>
      <c r="F67" s="860">
        <f>D67+E67</f>
        <v>0</v>
      </c>
      <c r="G67" s="860"/>
      <c r="H67" s="860"/>
      <c r="I67" s="860">
        <v>0</v>
      </c>
      <c r="J67" s="970">
        <f t="shared" ref="J67:J73" si="1">F67</f>
        <v>0</v>
      </c>
    </row>
    <row r="68" spans="1:10" s="688" customFormat="1" ht="26.25" thickBot="1">
      <c r="A68" s="933">
        <v>1125200</v>
      </c>
      <c r="B68" s="757" t="s">
        <v>703</v>
      </c>
      <c r="C68" s="746" t="s">
        <v>1031</v>
      </c>
      <c r="D68" s="855">
        <v>50</v>
      </c>
      <c r="E68" s="856">
        <v>0</v>
      </c>
      <c r="F68" s="855">
        <f>D68+E68</f>
        <v>50</v>
      </c>
      <c r="G68" s="855">
        <v>0</v>
      </c>
      <c r="H68" s="855">
        <v>0</v>
      </c>
      <c r="I68" s="855">
        <v>0</v>
      </c>
      <c r="J68" s="970">
        <f t="shared" si="1"/>
        <v>50</v>
      </c>
    </row>
    <row r="69" spans="1:10" s="688" customFormat="1" ht="14.25">
      <c r="A69" s="928">
        <v>1126000</v>
      </c>
      <c r="B69" s="758" t="s">
        <v>1032</v>
      </c>
      <c r="C69" s="734" t="s">
        <v>358</v>
      </c>
      <c r="D69" s="858">
        <f>SUM(D70:D77)</f>
        <v>1115</v>
      </c>
      <c r="E69" s="859">
        <f>E77</f>
        <v>0</v>
      </c>
      <c r="F69" s="858">
        <f>D69+E69</f>
        <v>1115</v>
      </c>
      <c r="G69" s="858">
        <f>SUM(G70:G77)</f>
        <v>200</v>
      </c>
      <c r="H69" s="858">
        <f>SUM(H70:H77)</f>
        <v>445</v>
      </c>
      <c r="I69" s="858">
        <f>SUM(I70:I77)</f>
        <v>645</v>
      </c>
      <c r="J69" s="970">
        <f t="shared" si="1"/>
        <v>1115</v>
      </c>
    </row>
    <row r="70" spans="1:10" s="688" customFormat="1" ht="18" customHeight="1">
      <c r="A70" s="928">
        <v>1126100</v>
      </c>
      <c r="B70" s="753" t="s">
        <v>983</v>
      </c>
      <c r="C70" s="738" t="s">
        <v>1033</v>
      </c>
      <c r="D70" s="860">
        <v>75</v>
      </c>
      <c r="E70" s="861">
        <v>0</v>
      </c>
      <c r="F70" s="860">
        <f>D70+E70</f>
        <v>75</v>
      </c>
      <c r="G70" s="860">
        <v>0</v>
      </c>
      <c r="H70" s="860">
        <v>25</v>
      </c>
      <c r="I70" s="860">
        <v>25</v>
      </c>
      <c r="J70" s="970">
        <f t="shared" si="1"/>
        <v>75</v>
      </c>
    </row>
    <row r="71" spans="1:10" s="688" customFormat="1">
      <c r="A71" s="928">
        <v>1126200</v>
      </c>
      <c r="B71" s="753" t="s">
        <v>984</v>
      </c>
      <c r="C71" s="742" t="s">
        <v>1034</v>
      </c>
      <c r="D71" s="860"/>
      <c r="E71" s="861"/>
      <c r="F71" s="860"/>
      <c r="G71" s="860"/>
      <c r="H71" s="860"/>
      <c r="I71" s="860"/>
      <c r="J71" s="970">
        <f t="shared" si="1"/>
        <v>0</v>
      </c>
    </row>
    <row r="72" spans="1:10" s="688" customFormat="1" ht="0.75" customHeight="1">
      <c r="A72" s="928">
        <v>1126300</v>
      </c>
      <c r="B72" s="753" t="s">
        <v>390</v>
      </c>
      <c r="C72" s="742" t="s">
        <v>391</v>
      </c>
      <c r="D72" s="860"/>
      <c r="E72" s="861"/>
      <c r="F72" s="860"/>
      <c r="G72" s="860"/>
      <c r="H72" s="860"/>
      <c r="I72" s="860"/>
      <c r="J72" s="970">
        <f t="shared" si="1"/>
        <v>0</v>
      </c>
    </row>
    <row r="73" spans="1:10" s="688" customFormat="1" hidden="1">
      <c r="A73" s="930">
        <v>1126400</v>
      </c>
      <c r="B73" s="763" t="s">
        <v>985</v>
      </c>
      <c r="C73" s="742" t="s">
        <v>392</v>
      </c>
      <c r="D73" s="860">
        <v>0</v>
      </c>
      <c r="E73" s="861"/>
      <c r="F73" s="860">
        <v>0</v>
      </c>
      <c r="G73" s="860">
        <v>0</v>
      </c>
      <c r="H73" s="860">
        <v>0</v>
      </c>
      <c r="I73" s="860">
        <v>0</v>
      </c>
      <c r="J73" s="970">
        <f t="shared" si="1"/>
        <v>0</v>
      </c>
    </row>
    <row r="74" spans="1:10" s="688" customFormat="1" ht="25.5" hidden="1">
      <c r="A74" s="932">
        <v>1126500</v>
      </c>
      <c r="B74" s="764" t="s">
        <v>943</v>
      </c>
      <c r="C74" s="742" t="s">
        <v>393</v>
      </c>
      <c r="D74" s="860"/>
      <c r="E74" s="861"/>
      <c r="F74" s="860"/>
      <c r="G74" s="860"/>
      <c r="H74" s="860"/>
      <c r="I74" s="860"/>
      <c r="J74" s="970">
        <v>0</v>
      </c>
    </row>
    <row r="75" spans="1:10" s="688" customFormat="1" ht="21" customHeight="1">
      <c r="A75" s="930">
        <v>1126600</v>
      </c>
      <c r="B75" s="763" t="s">
        <v>229</v>
      </c>
      <c r="C75" s="742" t="s">
        <v>394</v>
      </c>
      <c r="D75" s="860">
        <v>40</v>
      </c>
      <c r="E75" s="861">
        <v>0</v>
      </c>
      <c r="F75" s="860">
        <f>D75+E75</f>
        <v>40</v>
      </c>
      <c r="G75" s="860">
        <v>0</v>
      </c>
      <c r="H75" s="860">
        <v>20</v>
      </c>
      <c r="I75" s="860">
        <v>20</v>
      </c>
      <c r="J75" s="970">
        <f>F75</f>
        <v>40</v>
      </c>
    </row>
    <row r="76" spans="1:10" s="688" customFormat="1" ht="20.25" customHeight="1">
      <c r="A76" s="930">
        <v>1126700</v>
      </c>
      <c r="B76" s="763" t="s">
        <v>230</v>
      </c>
      <c r="C76" s="742" t="s">
        <v>395</v>
      </c>
      <c r="D76" s="860">
        <v>150</v>
      </c>
      <c r="E76" s="861">
        <v>0</v>
      </c>
      <c r="F76" s="860">
        <f>D76+E76</f>
        <v>150</v>
      </c>
      <c r="G76" s="860">
        <v>0</v>
      </c>
      <c r="H76" s="860">
        <v>100</v>
      </c>
      <c r="I76" s="860">
        <v>100</v>
      </c>
      <c r="J76" s="970">
        <f>F76</f>
        <v>150</v>
      </c>
    </row>
    <row r="77" spans="1:10" s="688" customFormat="1" ht="24" customHeight="1" thickBot="1">
      <c r="A77" s="934">
        <v>1126800</v>
      </c>
      <c r="B77" s="765" t="s">
        <v>480</v>
      </c>
      <c r="C77" s="746" t="s">
        <v>396</v>
      </c>
      <c r="D77" s="855">
        <v>850</v>
      </c>
      <c r="E77" s="856">
        <v>0</v>
      </c>
      <c r="F77" s="860">
        <f>D77+E77</f>
        <v>850</v>
      </c>
      <c r="G77" s="855">
        <v>200</v>
      </c>
      <c r="H77" s="855">
        <v>300</v>
      </c>
      <c r="I77" s="855">
        <v>500</v>
      </c>
      <c r="J77" s="970">
        <f>F77</f>
        <v>850</v>
      </c>
    </row>
    <row r="78" spans="1:10" s="688" customFormat="1" ht="14.25">
      <c r="A78" s="936">
        <v>1130000</v>
      </c>
      <c r="B78" s="767" t="s">
        <v>294</v>
      </c>
      <c r="C78" s="734" t="s">
        <v>358</v>
      </c>
      <c r="D78" s="858">
        <v>0</v>
      </c>
      <c r="E78" s="859"/>
      <c r="F78" s="858">
        <v>0</v>
      </c>
      <c r="G78" s="858">
        <v>0</v>
      </c>
      <c r="H78" s="858">
        <v>0</v>
      </c>
      <c r="I78" s="858">
        <v>0</v>
      </c>
      <c r="J78" s="970">
        <v>0</v>
      </c>
    </row>
    <row r="79" spans="1:10" s="688" customFormat="1" ht="12.75" customHeight="1" thickBot="1">
      <c r="A79" s="936">
        <v>1130100</v>
      </c>
      <c r="B79" s="763" t="s">
        <v>481</v>
      </c>
      <c r="C79" s="738" t="s">
        <v>295</v>
      </c>
      <c r="D79" s="860"/>
      <c r="E79" s="861"/>
      <c r="F79" s="860"/>
      <c r="G79" s="860"/>
      <c r="H79" s="860"/>
      <c r="I79" s="860"/>
      <c r="J79" s="970">
        <v>0</v>
      </c>
    </row>
    <row r="80" spans="1:10" s="688" customFormat="1" hidden="1">
      <c r="A80" s="936">
        <v>1130200</v>
      </c>
      <c r="B80" s="763" t="s">
        <v>482</v>
      </c>
      <c r="C80" s="742" t="s">
        <v>296</v>
      </c>
      <c r="D80" s="860"/>
      <c r="E80" s="861"/>
      <c r="F80" s="860"/>
      <c r="G80" s="860"/>
      <c r="H80" s="860"/>
      <c r="I80" s="860"/>
      <c r="J80" s="970">
        <v>0</v>
      </c>
    </row>
    <row r="81" spans="1:10" s="688" customFormat="1" hidden="1">
      <c r="A81" s="936">
        <v>1130300</v>
      </c>
      <c r="B81" s="763" t="s">
        <v>483</v>
      </c>
      <c r="C81" s="742" t="s">
        <v>297</v>
      </c>
      <c r="D81" s="860"/>
      <c r="E81" s="861"/>
      <c r="F81" s="860"/>
      <c r="G81" s="860"/>
      <c r="H81" s="860"/>
      <c r="I81" s="860"/>
      <c r="J81" s="970">
        <v>0</v>
      </c>
    </row>
    <row r="82" spans="1:10" s="688" customFormat="1" hidden="1">
      <c r="A82" s="936">
        <v>1130400</v>
      </c>
      <c r="B82" s="768" t="s">
        <v>484</v>
      </c>
      <c r="C82" s="769" t="s">
        <v>298</v>
      </c>
      <c r="D82" s="850"/>
      <c r="E82" s="862"/>
      <c r="F82" s="850"/>
      <c r="G82" s="850"/>
      <c r="H82" s="850"/>
      <c r="I82" s="850"/>
      <c r="J82" s="970">
        <v>0</v>
      </c>
    </row>
    <row r="83" spans="1:10" s="688" customFormat="1" ht="14.25" hidden="1">
      <c r="A83" s="930">
        <v>1131000</v>
      </c>
      <c r="B83" s="770" t="s">
        <v>299</v>
      </c>
      <c r="C83" s="771" t="s">
        <v>358</v>
      </c>
      <c r="D83" s="860"/>
      <c r="E83" s="861"/>
      <c r="F83" s="860"/>
      <c r="G83" s="860"/>
      <c r="H83" s="860"/>
      <c r="I83" s="860"/>
      <c r="J83" s="970">
        <v>0</v>
      </c>
    </row>
    <row r="84" spans="1:10" s="688" customFormat="1" ht="26.25" hidden="1" thickBot="1">
      <c r="A84" s="930">
        <v>1131100</v>
      </c>
      <c r="B84" s="763" t="s">
        <v>588</v>
      </c>
      <c r="C84" s="738" t="s">
        <v>300</v>
      </c>
      <c r="D84" s="860"/>
      <c r="E84" s="861"/>
      <c r="F84" s="860"/>
      <c r="G84" s="860"/>
      <c r="H84" s="860"/>
      <c r="I84" s="860"/>
      <c r="J84" s="970">
        <v>0</v>
      </c>
    </row>
    <row r="85" spans="1:10" s="688" customFormat="1" ht="6.75" hidden="1" customHeight="1" thickBot="1">
      <c r="A85" s="930">
        <v>1131200</v>
      </c>
      <c r="B85" s="763" t="s">
        <v>589</v>
      </c>
      <c r="C85" s="742" t="s">
        <v>301</v>
      </c>
      <c r="D85" s="860"/>
      <c r="E85" s="861"/>
      <c r="F85" s="860"/>
      <c r="G85" s="860"/>
      <c r="H85" s="860"/>
      <c r="I85" s="860"/>
      <c r="J85" s="970">
        <v>0</v>
      </c>
    </row>
    <row r="86" spans="1:10" s="688" customFormat="1" ht="10.5" hidden="1" customHeight="1" thickBot="1">
      <c r="A86" s="930">
        <v>1131300</v>
      </c>
      <c r="B86" s="765" t="s">
        <v>590</v>
      </c>
      <c r="C86" s="746" t="s">
        <v>302</v>
      </c>
      <c r="D86" s="855"/>
      <c r="E86" s="856"/>
      <c r="F86" s="855"/>
      <c r="G86" s="855"/>
      <c r="H86" s="855"/>
      <c r="I86" s="855"/>
      <c r="J86" s="970">
        <v>0</v>
      </c>
    </row>
    <row r="87" spans="1:10" s="688" customFormat="1" ht="14.25" hidden="1">
      <c r="A87" s="937">
        <v>1140000</v>
      </c>
      <c r="B87" s="767" t="s">
        <v>303</v>
      </c>
      <c r="C87" s="734" t="s">
        <v>358</v>
      </c>
      <c r="D87" s="858">
        <v>0</v>
      </c>
      <c r="E87" s="859"/>
      <c r="F87" s="858">
        <v>0</v>
      </c>
      <c r="G87" s="858">
        <v>0</v>
      </c>
      <c r="H87" s="858">
        <v>0</v>
      </c>
      <c r="I87" s="858">
        <v>0</v>
      </c>
      <c r="J87" s="970">
        <v>0</v>
      </c>
    </row>
    <row r="88" spans="1:10" s="688" customFormat="1" ht="25.5" hidden="1">
      <c r="A88" s="937">
        <v>1141000</v>
      </c>
      <c r="B88" s="763" t="s">
        <v>304</v>
      </c>
      <c r="C88" s="738" t="s">
        <v>1003</v>
      </c>
      <c r="D88" s="860"/>
      <c r="E88" s="861"/>
      <c r="F88" s="860"/>
      <c r="G88" s="860"/>
      <c r="H88" s="860"/>
      <c r="I88" s="860"/>
      <c r="J88" s="970">
        <v>0</v>
      </c>
    </row>
    <row r="89" spans="1:10" s="688" customFormat="1" ht="25.5" hidden="1">
      <c r="A89" s="937">
        <v>1142000</v>
      </c>
      <c r="B89" s="763" t="s">
        <v>42</v>
      </c>
      <c r="C89" s="742" t="s">
        <v>43</v>
      </c>
      <c r="D89" s="860"/>
      <c r="E89" s="861"/>
      <c r="F89" s="860"/>
      <c r="G89" s="860"/>
      <c r="H89" s="860"/>
      <c r="I89" s="860"/>
      <c r="J89" s="970">
        <v>0</v>
      </c>
    </row>
    <row r="90" spans="1:10" s="688" customFormat="1" ht="25.5" hidden="1">
      <c r="A90" s="937">
        <v>1143000</v>
      </c>
      <c r="B90" s="763" t="s">
        <v>44</v>
      </c>
      <c r="C90" s="742" t="s">
        <v>45</v>
      </c>
      <c r="D90" s="860"/>
      <c r="E90" s="861"/>
      <c r="F90" s="860"/>
      <c r="G90" s="860"/>
      <c r="H90" s="860"/>
      <c r="I90" s="860"/>
      <c r="J90" s="970">
        <v>0</v>
      </c>
    </row>
    <row r="91" spans="1:10" s="688" customFormat="1" ht="26.25" hidden="1" thickBot="1">
      <c r="A91" s="933">
        <v>1144000</v>
      </c>
      <c r="B91" s="765" t="s">
        <v>46</v>
      </c>
      <c r="C91" s="746" t="s">
        <v>439</v>
      </c>
      <c r="D91" s="855"/>
      <c r="E91" s="856"/>
      <c r="F91" s="855"/>
      <c r="G91" s="855"/>
      <c r="H91" s="855"/>
      <c r="I91" s="855"/>
      <c r="J91" s="970">
        <v>0</v>
      </c>
    </row>
    <row r="92" spans="1:10" s="688" customFormat="1" ht="14.25" hidden="1">
      <c r="A92" s="938">
        <v>1150000</v>
      </c>
      <c r="B92" s="939" t="s">
        <v>730</v>
      </c>
      <c r="C92" s="734" t="s">
        <v>358</v>
      </c>
      <c r="D92" s="858">
        <v>0</v>
      </c>
      <c r="E92" s="859"/>
      <c r="F92" s="858">
        <v>0</v>
      </c>
      <c r="G92" s="858">
        <v>0</v>
      </c>
      <c r="H92" s="858">
        <v>0</v>
      </c>
      <c r="I92" s="858">
        <v>0</v>
      </c>
      <c r="J92" s="970">
        <v>0</v>
      </c>
    </row>
    <row r="93" spans="1:10" s="688" customFormat="1" ht="25.5" hidden="1">
      <c r="A93" s="940">
        <v>1151000</v>
      </c>
      <c r="B93" s="941" t="s">
        <v>681</v>
      </c>
      <c r="C93" s="734" t="s">
        <v>358</v>
      </c>
      <c r="D93" s="863">
        <v>0</v>
      </c>
      <c r="E93" s="864"/>
      <c r="F93" s="863">
        <v>0</v>
      </c>
      <c r="G93" s="863">
        <v>0</v>
      </c>
      <c r="H93" s="863">
        <v>0</v>
      </c>
      <c r="I93" s="863">
        <v>0</v>
      </c>
      <c r="J93" s="970">
        <v>0</v>
      </c>
    </row>
    <row r="94" spans="1:10" s="688" customFormat="1" ht="25.5" hidden="1">
      <c r="A94" s="940">
        <v>1151100</v>
      </c>
      <c r="B94" s="943" t="s">
        <v>265</v>
      </c>
      <c r="C94" s="944">
        <v>461100</v>
      </c>
      <c r="D94" s="863"/>
      <c r="E94" s="864"/>
      <c r="F94" s="863"/>
      <c r="G94" s="863"/>
      <c r="H94" s="863"/>
      <c r="I94" s="863"/>
      <c r="J94" s="970">
        <v>0</v>
      </c>
    </row>
    <row r="95" spans="1:10" s="688" customFormat="1" ht="25.5" hidden="1">
      <c r="A95" s="940">
        <v>1151200</v>
      </c>
      <c r="B95" s="943" t="s">
        <v>637</v>
      </c>
      <c r="C95" s="944">
        <v>461200</v>
      </c>
      <c r="D95" s="863"/>
      <c r="E95" s="864"/>
      <c r="F95" s="863"/>
      <c r="G95" s="863"/>
      <c r="H95" s="863"/>
      <c r="I95" s="863"/>
      <c r="J95" s="970">
        <v>0</v>
      </c>
    </row>
    <row r="96" spans="1:10" s="688" customFormat="1" ht="25.5" hidden="1">
      <c r="A96" s="940">
        <v>1152000</v>
      </c>
      <c r="B96" s="945" t="s">
        <v>518</v>
      </c>
      <c r="C96" s="946" t="s">
        <v>358</v>
      </c>
      <c r="D96" s="947">
        <v>0</v>
      </c>
      <c r="E96" s="1124"/>
      <c r="F96" s="947">
        <v>0</v>
      </c>
      <c r="G96" s="947">
        <v>0</v>
      </c>
      <c r="H96" s="947">
        <v>0</v>
      </c>
      <c r="I96" s="947">
        <v>0</v>
      </c>
      <c r="J96" s="970">
        <v>0</v>
      </c>
    </row>
    <row r="97" spans="1:10" s="688" customFormat="1" ht="25.5" hidden="1">
      <c r="A97" s="940">
        <v>1152100</v>
      </c>
      <c r="B97" s="948" t="s">
        <v>541</v>
      </c>
      <c r="C97" s="944">
        <v>462100</v>
      </c>
      <c r="D97" s="860"/>
      <c r="E97" s="861"/>
      <c r="F97" s="860"/>
      <c r="G97" s="860"/>
      <c r="H97" s="860"/>
      <c r="I97" s="860"/>
      <c r="J97" s="970">
        <v>0</v>
      </c>
    </row>
    <row r="98" spans="1:10" s="688" customFormat="1" ht="26.25" hidden="1" thickBot="1">
      <c r="A98" s="950">
        <v>1152200</v>
      </c>
      <c r="B98" s="951" t="s">
        <v>759</v>
      </c>
      <c r="C98" s="952">
        <v>462200</v>
      </c>
      <c r="D98" s="855"/>
      <c r="E98" s="856"/>
      <c r="F98" s="855"/>
      <c r="G98" s="855"/>
      <c r="H98" s="855"/>
      <c r="I98" s="855"/>
      <c r="J98" s="970">
        <v>0</v>
      </c>
    </row>
    <row r="99" spans="1:10" s="688" customFormat="1" ht="25.5" hidden="1">
      <c r="A99" s="938">
        <v>1153000</v>
      </c>
      <c r="B99" s="954" t="s">
        <v>760</v>
      </c>
      <c r="C99" s="955" t="s">
        <v>358</v>
      </c>
      <c r="D99" s="956">
        <v>0</v>
      </c>
      <c r="E99" s="1125"/>
      <c r="F99" s="956">
        <v>0</v>
      </c>
      <c r="G99" s="956">
        <v>0</v>
      </c>
      <c r="H99" s="956">
        <v>0</v>
      </c>
      <c r="I99" s="956">
        <v>0</v>
      </c>
      <c r="J99" s="970">
        <v>0</v>
      </c>
    </row>
    <row r="100" spans="1:10" s="688" customFormat="1" ht="25.5" hidden="1">
      <c r="A100" s="940">
        <v>1153100</v>
      </c>
      <c r="B100" s="948" t="s">
        <v>761</v>
      </c>
      <c r="C100" s="944">
        <v>463100</v>
      </c>
      <c r="D100" s="947"/>
      <c r="E100" s="1124"/>
      <c r="F100" s="947"/>
      <c r="G100" s="947"/>
      <c r="H100" s="947"/>
      <c r="I100" s="947"/>
      <c r="J100" s="970">
        <v>0</v>
      </c>
    </row>
    <row r="101" spans="1:10" s="688" customFormat="1" hidden="1">
      <c r="A101" s="940">
        <v>1153200</v>
      </c>
      <c r="B101" s="948" t="s">
        <v>101</v>
      </c>
      <c r="C101" s="944">
        <v>463200</v>
      </c>
      <c r="D101" s="947"/>
      <c r="E101" s="1124"/>
      <c r="F101" s="947"/>
      <c r="G101" s="947"/>
      <c r="H101" s="947"/>
      <c r="I101" s="947"/>
      <c r="J101" s="970">
        <v>0</v>
      </c>
    </row>
    <row r="102" spans="1:10" s="688" customFormat="1" ht="38.25" hidden="1">
      <c r="A102" s="940">
        <v>1153300</v>
      </c>
      <c r="B102" s="948" t="s">
        <v>501</v>
      </c>
      <c r="C102" s="944">
        <v>463300</v>
      </c>
      <c r="D102" s="947"/>
      <c r="E102" s="1124"/>
      <c r="F102" s="947"/>
      <c r="G102" s="947"/>
      <c r="H102" s="947"/>
      <c r="I102" s="947"/>
      <c r="J102" s="970">
        <v>0</v>
      </c>
    </row>
    <row r="103" spans="1:10" s="688" customFormat="1" ht="38.25" hidden="1">
      <c r="A103" s="940">
        <v>1153400</v>
      </c>
      <c r="B103" s="948" t="s">
        <v>502</v>
      </c>
      <c r="C103" s="944">
        <v>463400</v>
      </c>
      <c r="D103" s="947"/>
      <c r="E103" s="1124"/>
      <c r="F103" s="947"/>
      <c r="G103" s="947"/>
      <c r="H103" s="947"/>
      <c r="I103" s="947"/>
      <c r="J103" s="970">
        <v>0</v>
      </c>
    </row>
    <row r="104" spans="1:10" s="688" customFormat="1" hidden="1">
      <c r="A104" s="940">
        <v>1153500</v>
      </c>
      <c r="B104" s="957" t="s">
        <v>503</v>
      </c>
      <c r="C104" s="944">
        <v>463500</v>
      </c>
      <c r="D104" s="947"/>
      <c r="E104" s="1124"/>
      <c r="F104" s="947"/>
      <c r="G104" s="947"/>
      <c r="H104" s="947"/>
      <c r="I104" s="947"/>
      <c r="J104" s="970">
        <v>0</v>
      </c>
    </row>
    <row r="105" spans="1:10" s="688" customFormat="1" ht="38.25" hidden="1">
      <c r="A105" s="940">
        <v>1153700</v>
      </c>
      <c r="B105" s="957" t="s">
        <v>504</v>
      </c>
      <c r="C105" s="762">
        <v>463700</v>
      </c>
      <c r="D105" s="947">
        <v>0</v>
      </c>
      <c r="E105" s="1124"/>
      <c r="F105" s="947">
        <f>D105+E105</f>
        <v>0</v>
      </c>
      <c r="G105" s="947"/>
      <c r="H105" s="947"/>
      <c r="I105" s="947"/>
      <c r="J105" s="970">
        <f>F105</f>
        <v>0</v>
      </c>
    </row>
    <row r="106" spans="1:10" s="688" customFormat="1" ht="38.25" hidden="1">
      <c r="A106" s="940">
        <v>1153800</v>
      </c>
      <c r="B106" s="957" t="s">
        <v>995</v>
      </c>
      <c r="C106" s="944">
        <v>463800</v>
      </c>
      <c r="D106" s="947"/>
      <c r="E106" s="1124"/>
      <c r="F106" s="947"/>
      <c r="G106" s="947"/>
      <c r="H106" s="947"/>
      <c r="I106" s="947"/>
      <c r="J106" s="970">
        <v>0</v>
      </c>
    </row>
    <row r="107" spans="1:10" s="688" customFormat="1" hidden="1">
      <c r="A107" s="940">
        <v>1153900</v>
      </c>
      <c r="B107" s="957" t="s">
        <v>996</v>
      </c>
      <c r="C107" s="944">
        <v>463900</v>
      </c>
      <c r="D107" s="947"/>
      <c r="E107" s="1124"/>
      <c r="F107" s="947"/>
      <c r="G107" s="947"/>
      <c r="H107" s="947"/>
      <c r="I107" s="947"/>
      <c r="J107" s="970">
        <v>0</v>
      </c>
    </row>
    <row r="108" spans="1:10" s="688" customFormat="1" ht="25.5" hidden="1">
      <c r="A108" s="940">
        <v>1154000</v>
      </c>
      <c r="B108" s="958" t="s">
        <v>997</v>
      </c>
      <c r="C108" s="946" t="s">
        <v>358</v>
      </c>
      <c r="D108" s="947">
        <v>0</v>
      </c>
      <c r="E108" s="1124"/>
      <c r="F108" s="947">
        <v>0</v>
      </c>
      <c r="G108" s="947">
        <v>0</v>
      </c>
      <c r="H108" s="947">
        <v>0</v>
      </c>
      <c r="I108" s="947">
        <v>0</v>
      </c>
      <c r="J108" s="970">
        <v>0</v>
      </c>
    </row>
    <row r="109" spans="1:10" s="688" customFormat="1" ht="25.5" hidden="1">
      <c r="A109" s="940">
        <v>1154100</v>
      </c>
      <c r="B109" s="957" t="s">
        <v>210</v>
      </c>
      <c r="C109" s="944">
        <v>465100</v>
      </c>
      <c r="D109" s="959"/>
      <c r="E109" s="1126"/>
      <c r="F109" s="959"/>
      <c r="G109" s="959"/>
      <c r="H109" s="959"/>
      <c r="I109" s="959"/>
      <c r="J109" s="970">
        <v>0</v>
      </c>
    </row>
    <row r="110" spans="1:10" s="688" customFormat="1" hidden="1">
      <c r="A110" s="940">
        <v>1154200</v>
      </c>
      <c r="B110" s="957" t="s">
        <v>211</v>
      </c>
      <c r="C110" s="944">
        <v>465200</v>
      </c>
      <c r="D110" s="959"/>
      <c r="E110" s="1126"/>
      <c r="F110" s="959"/>
      <c r="G110" s="959"/>
      <c r="H110" s="959"/>
      <c r="I110" s="959"/>
      <c r="J110" s="970">
        <v>0</v>
      </c>
    </row>
    <row r="111" spans="1:10" s="688" customFormat="1" hidden="1">
      <c r="A111" s="940">
        <v>1154300</v>
      </c>
      <c r="B111" s="957" t="s">
        <v>212</v>
      </c>
      <c r="C111" s="944">
        <v>465300</v>
      </c>
      <c r="D111" s="959"/>
      <c r="E111" s="1126"/>
      <c r="F111" s="959"/>
      <c r="G111" s="959"/>
      <c r="H111" s="959"/>
      <c r="I111" s="959"/>
      <c r="J111" s="970">
        <v>0</v>
      </c>
    </row>
    <row r="112" spans="1:10" s="688" customFormat="1" ht="38.25" hidden="1">
      <c r="A112" s="940">
        <v>1154500</v>
      </c>
      <c r="B112" s="957" t="s">
        <v>67</v>
      </c>
      <c r="C112" s="944">
        <v>465500</v>
      </c>
      <c r="D112" s="959"/>
      <c r="E112" s="1126"/>
      <c r="F112" s="959"/>
      <c r="G112" s="959"/>
      <c r="H112" s="959"/>
      <c r="I112" s="959"/>
      <c r="J112" s="970">
        <v>0</v>
      </c>
    </row>
    <row r="113" spans="1:10" s="688" customFormat="1" ht="38.25" hidden="1">
      <c r="A113" s="940">
        <v>1154600</v>
      </c>
      <c r="B113" s="957" t="s">
        <v>68</v>
      </c>
      <c r="C113" s="944">
        <v>465600</v>
      </c>
      <c r="D113" s="860"/>
      <c r="E113" s="861"/>
      <c r="F113" s="860"/>
      <c r="G113" s="860"/>
      <c r="H113" s="860"/>
      <c r="I113" s="860"/>
      <c r="J113" s="970">
        <v>0</v>
      </c>
    </row>
    <row r="114" spans="1:10" s="688" customFormat="1" ht="13.5" hidden="1" thickBot="1">
      <c r="A114" s="950">
        <v>1154700</v>
      </c>
      <c r="B114" s="962" t="s">
        <v>78</v>
      </c>
      <c r="C114" s="746" t="s">
        <v>79</v>
      </c>
      <c r="D114" s="855"/>
      <c r="E114" s="856"/>
      <c r="F114" s="855"/>
      <c r="G114" s="855"/>
      <c r="H114" s="855"/>
      <c r="I114" s="855"/>
      <c r="J114" s="970">
        <v>0</v>
      </c>
    </row>
    <row r="115" spans="1:10" s="688" customFormat="1" ht="25.5" hidden="1">
      <c r="A115" s="963">
        <v>1160000</v>
      </c>
      <c r="B115" s="780" t="s">
        <v>80</v>
      </c>
      <c r="C115" s="734" t="s">
        <v>358</v>
      </c>
      <c r="D115" s="858">
        <v>0</v>
      </c>
      <c r="E115" s="859"/>
      <c r="F115" s="858">
        <v>0</v>
      </c>
      <c r="G115" s="858">
        <v>0</v>
      </c>
      <c r="H115" s="858">
        <v>0</v>
      </c>
      <c r="I115" s="858">
        <v>0</v>
      </c>
      <c r="J115" s="970">
        <v>0</v>
      </c>
    </row>
    <row r="116" spans="1:10" s="688" customFormat="1" hidden="1">
      <c r="A116" s="935">
        <v>1161000</v>
      </c>
      <c r="B116" s="782" t="s">
        <v>81</v>
      </c>
      <c r="C116" s="783" t="s">
        <v>358</v>
      </c>
      <c r="D116" s="860">
        <v>0</v>
      </c>
      <c r="E116" s="861"/>
      <c r="F116" s="860">
        <v>0</v>
      </c>
      <c r="G116" s="860">
        <v>0</v>
      </c>
      <c r="H116" s="860">
        <v>0</v>
      </c>
      <c r="I116" s="860">
        <v>0</v>
      </c>
      <c r="J116" s="970">
        <v>0</v>
      </c>
    </row>
    <row r="117" spans="1:10" s="688" customFormat="1" ht="25.5" hidden="1">
      <c r="A117" s="935">
        <v>1161100</v>
      </c>
      <c r="B117" s="741" t="s">
        <v>1705</v>
      </c>
      <c r="C117" s="762">
        <v>471100</v>
      </c>
      <c r="D117" s="860"/>
      <c r="E117" s="861"/>
      <c r="F117" s="860"/>
      <c r="G117" s="860"/>
      <c r="H117" s="860"/>
      <c r="I117" s="860"/>
      <c r="J117" s="970">
        <v>0</v>
      </c>
    </row>
    <row r="118" spans="1:10" s="688" customFormat="1" ht="25.5" hidden="1">
      <c r="A118" s="935">
        <v>1161200</v>
      </c>
      <c r="B118" s="776" t="s">
        <v>1667</v>
      </c>
      <c r="C118" s="762">
        <v>471200</v>
      </c>
      <c r="D118" s="860"/>
      <c r="E118" s="861"/>
      <c r="F118" s="860"/>
      <c r="G118" s="860"/>
      <c r="H118" s="860"/>
      <c r="I118" s="860"/>
      <c r="J118" s="970">
        <v>0</v>
      </c>
    </row>
    <row r="119" spans="1:10" s="688" customFormat="1" ht="25.5" hidden="1">
      <c r="A119" s="935">
        <v>1162000</v>
      </c>
      <c r="B119" s="782" t="s">
        <v>1125</v>
      </c>
      <c r="C119" s="783" t="s">
        <v>358</v>
      </c>
      <c r="D119" s="860">
        <v>0</v>
      </c>
      <c r="E119" s="861"/>
      <c r="F119" s="860">
        <v>0</v>
      </c>
      <c r="G119" s="860">
        <v>0</v>
      </c>
      <c r="H119" s="860">
        <v>0</v>
      </c>
      <c r="I119" s="860">
        <v>0</v>
      </c>
      <c r="J119" s="970">
        <v>0</v>
      </c>
    </row>
    <row r="120" spans="1:10" s="688" customFormat="1" ht="25.5" hidden="1">
      <c r="A120" s="935">
        <v>1162100</v>
      </c>
      <c r="B120" s="776" t="s">
        <v>1668</v>
      </c>
      <c r="C120" s="742" t="s">
        <v>130</v>
      </c>
      <c r="D120" s="860"/>
      <c r="E120" s="861"/>
      <c r="F120" s="860"/>
      <c r="G120" s="860"/>
      <c r="H120" s="860"/>
      <c r="I120" s="860"/>
      <c r="J120" s="970">
        <v>0</v>
      </c>
    </row>
    <row r="121" spans="1:10" s="688" customFormat="1" hidden="1">
      <c r="A121" s="935">
        <v>1162200</v>
      </c>
      <c r="B121" s="776" t="s">
        <v>1669</v>
      </c>
      <c r="C121" s="742" t="s">
        <v>24</v>
      </c>
      <c r="D121" s="860"/>
      <c r="E121" s="861"/>
      <c r="F121" s="860"/>
      <c r="G121" s="860"/>
      <c r="H121" s="860"/>
      <c r="I121" s="860"/>
      <c r="J121" s="970">
        <v>0</v>
      </c>
    </row>
    <row r="122" spans="1:10" s="688" customFormat="1" ht="25.5" hidden="1">
      <c r="A122" s="935">
        <v>1162300</v>
      </c>
      <c r="B122" s="776" t="s">
        <v>1670</v>
      </c>
      <c r="C122" s="742" t="s">
        <v>26</v>
      </c>
      <c r="D122" s="860"/>
      <c r="E122" s="861"/>
      <c r="F122" s="860"/>
      <c r="G122" s="860"/>
      <c r="H122" s="860"/>
      <c r="I122" s="860"/>
      <c r="J122" s="970">
        <v>0</v>
      </c>
    </row>
    <row r="123" spans="1:10" s="688" customFormat="1" hidden="1">
      <c r="A123" s="935">
        <v>1162400</v>
      </c>
      <c r="B123" s="776" t="s">
        <v>1671</v>
      </c>
      <c r="C123" s="742" t="s">
        <v>832</v>
      </c>
      <c r="D123" s="860"/>
      <c r="E123" s="861"/>
      <c r="F123" s="860"/>
      <c r="G123" s="860"/>
      <c r="H123" s="860"/>
      <c r="I123" s="860"/>
      <c r="J123" s="970">
        <v>0</v>
      </c>
    </row>
    <row r="124" spans="1:10" s="688" customFormat="1" ht="25.5" hidden="1">
      <c r="A124" s="935">
        <v>1162500</v>
      </c>
      <c r="B124" s="776" t="s">
        <v>1672</v>
      </c>
      <c r="C124" s="742" t="s">
        <v>834</v>
      </c>
      <c r="D124" s="860"/>
      <c r="E124" s="861"/>
      <c r="F124" s="860"/>
      <c r="G124" s="860"/>
      <c r="H124" s="860"/>
      <c r="I124" s="860"/>
      <c r="J124" s="970">
        <v>0</v>
      </c>
    </row>
    <row r="125" spans="1:10" s="688" customFormat="1" hidden="1">
      <c r="A125" s="935">
        <v>1162600</v>
      </c>
      <c r="B125" s="776" t="s">
        <v>1673</v>
      </c>
      <c r="C125" s="742" t="s">
        <v>511</v>
      </c>
      <c r="D125" s="860"/>
      <c r="E125" s="861"/>
      <c r="F125" s="860"/>
      <c r="G125" s="860"/>
      <c r="H125" s="860"/>
      <c r="I125" s="860"/>
      <c r="J125" s="970">
        <v>0</v>
      </c>
    </row>
    <row r="126" spans="1:10" s="688" customFormat="1" ht="25.5" hidden="1">
      <c r="A126" s="935">
        <v>1162700</v>
      </c>
      <c r="B126" s="741" t="s">
        <v>1674</v>
      </c>
      <c r="C126" s="742" t="s">
        <v>513</v>
      </c>
      <c r="D126" s="860"/>
      <c r="E126" s="861"/>
      <c r="F126" s="860"/>
      <c r="G126" s="860"/>
      <c r="H126" s="860"/>
      <c r="I126" s="860"/>
      <c r="J126" s="970">
        <v>0</v>
      </c>
    </row>
    <row r="127" spans="1:10" s="688" customFormat="1" hidden="1">
      <c r="A127" s="935">
        <v>1162800</v>
      </c>
      <c r="B127" s="776" t="s">
        <v>1675</v>
      </c>
      <c r="C127" s="742" t="s">
        <v>872</v>
      </c>
      <c r="D127" s="860"/>
      <c r="E127" s="861"/>
      <c r="F127" s="860"/>
      <c r="G127" s="860"/>
      <c r="H127" s="860"/>
      <c r="I127" s="860"/>
      <c r="J127" s="970">
        <v>0</v>
      </c>
    </row>
    <row r="128" spans="1:10" s="688" customFormat="1" hidden="1">
      <c r="A128" s="964">
        <v>1162900</v>
      </c>
      <c r="B128" s="776" t="s">
        <v>1676</v>
      </c>
      <c r="C128" s="742" t="s">
        <v>874</v>
      </c>
      <c r="D128" s="860"/>
      <c r="E128" s="861"/>
      <c r="F128" s="860"/>
      <c r="G128" s="860"/>
      <c r="H128" s="860"/>
      <c r="I128" s="860"/>
      <c r="J128" s="970">
        <v>0</v>
      </c>
    </row>
    <row r="129" spans="1:10" s="688" customFormat="1" hidden="1">
      <c r="A129" s="964">
        <v>1163000</v>
      </c>
      <c r="B129" s="782" t="s">
        <v>58</v>
      </c>
      <c r="C129" s="771" t="s">
        <v>358</v>
      </c>
      <c r="D129" s="860">
        <v>0</v>
      </c>
      <c r="E129" s="861"/>
      <c r="F129" s="860">
        <v>0</v>
      </c>
      <c r="G129" s="860">
        <v>0</v>
      </c>
      <c r="H129" s="860">
        <v>0</v>
      </c>
      <c r="I129" s="860">
        <v>0</v>
      </c>
      <c r="J129" s="970">
        <v>0</v>
      </c>
    </row>
    <row r="130" spans="1:10" s="688" customFormat="1" ht="13.5" hidden="1" thickBot="1">
      <c r="A130" s="965">
        <v>1163100</v>
      </c>
      <c r="B130" s="765" t="s">
        <v>798</v>
      </c>
      <c r="C130" s="746" t="s">
        <v>799</v>
      </c>
      <c r="D130" s="855"/>
      <c r="E130" s="856"/>
      <c r="F130" s="855"/>
      <c r="G130" s="855"/>
      <c r="H130" s="855"/>
      <c r="I130" s="855"/>
      <c r="J130" s="970">
        <v>0</v>
      </c>
    </row>
    <row r="131" spans="1:10" s="688" customFormat="1" hidden="1">
      <c r="A131" s="966">
        <v>1170000</v>
      </c>
      <c r="B131" s="788" t="s">
        <v>875</v>
      </c>
      <c r="C131" s="734" t="s">
        <v>358</v>
      </c>
      <c r="D131" s="858">
        <f>D135</f>
        <v>0</v>
      </c>
      <c r="E131" s="859"/>
      <c r="F131" s="858">
        <f>F135</f>
        <v>0</v>
      </c>
      <c r="G131" s="858">
        <f>G135</f>
        <v>0</v>
      </c>
      <c r="H131" s="858">
        <f>H135</f>
        <v>0</v>
      </c>
      <c r="I131" s="858">
        <f>I135</f>
        <v>0</v>
      </c>
      <c r="J131" s="970">
        <f>J135</f>
        <v>0</v>
      </c>
    </row>
    <row r="132" spans="1:10" s="688" customFormat="1" ht="38.25" hidden="1">
      <c r="A132" s="964">
        <v>1171000</v>
      </c>
      <c r="B132" s="792" t="s">
        <v>215</v>
      </c>
      <c r="C132" s="734" t="s">
        <v>358</v>
      </c>
      <c r="D132" s="863">
        <v>0</v>
      </c>
      <c r="E132" s="864"/>
      <c r="F132" s="863">
        <v>0</v>
      </c>
      <c r="G132" s="863">
        <v>0</v>
      </c>
      <c r="H132" s="863">
        <v>0</v>
      </c>
      <c r="I132" s="863">
        <v>0</v>
      </c>
      <c r="J132" s="970">
        <v>0</v>
      </c>
    </row>
    <row r="133" spans="1:10" s="688" customFormat="1" ht="38.25" hidden="1">
      <c r="A133" s="964">
        <v>1171100</v>
      </c>
      <c r="B133" s="741" t="s">
        <v>1677</v>
      </c>
      <c r="C133" s="738" t="s">
        <v>479</v>
      </c>
      <c r="D133" s="860"/>
      <c r="E133" s="861"/>
      <c r="F133" s="860"/>
      <c r="G133" s="860"/>
      <c r="H133" s="860"/>
      <c r="I133" s="860"/>
      <c r="J133" s="970">
        <v>0</v>
      </c>
    </row>
    <row r="134" spans="1:10" s="688" customFormat="1" ht="25.5" hidden="1">
      <c r="A134" s="964">
        <v>1171200</v>
      </c>
      <c r="B134" s="776" t="s">
        <v>1678</v>
      </c>
      <c r="C134" s="794" t="s">
        <v>352</v>
      </c>
      <c r="D134" s="860"/>
      <c r="E134" s="861"/>
      <c r="F134" s="860"/>
      <c r="G134" s="860"/>
      <c r="H134" s="860"/>
      <c r="I134" s="860"/>
      <c r="J134" s="970">
        <v>0</v>
      </c>
    </row>
    <row r="135" spans="1:10" s="688" customFormat="1" ht="51" hidden="1">
      <c r="A135" s="935">
        <v>1172000</v>
      </c>
      <c r="B135" s="795" t="s">
        <v>1017</v>
      </c>
      <c r="C135" s="771" t="s">
        <v>358</v>
      </c>
      <c r="D135" s="858">
        <f>D137+D138</f>
        <v>0</v>
      </c>
      <c r="E135" s="859"/>
      <c r="F135" s="858">
        <f>F137+F138</f>
        <v>0</v>
      </c>
      <c r="G135" s="858">
        <f>G137+G138</f>
        <v>0</v>
      </c>
      <c r="H135" s="858">
        <f>H137+H138</f>
        <v>0</v>
      </c>
      <c r="I135" s="858">
        <f>I137+I138</f>
        <v>0</v>
      </c>
      <c r="J135" s="970">
        <f>F135</f>
        <v>0</v>
      </c>
    </row>
    <row r="136" spans="1:10" s="688" customFormat="1" hidden="1">
      <c r="A136" s="935">
        <v>1172100</v>
      </c>
      <c r="B136" s="763" t="s">
        <v>1102</v>
      </c>
      <c r="C136" s="738" t="s">
        <v>1018</v>
      </c>
      <c r="D136" s="860"/>
      <c r="E136" s="861"/>
      <c r="F136" s="860"/>
      <c r="G136" s="860"/>
      <c r="H136" s="860"/>
      <c r="I136" s="860"/>
      <c r="J136" s="970">
        <v>0</v>
      </c>
    </row>
    <row r="137" spans="1:10" s="688" customFormat="1" hidden="1">
      <c r="A137" s="935">
        <v>1172200</v>
      </c>
      <c r="B137" s="763" t="s">
        <v>1103</v>
      </c>
      <c r="C137" s="796">
        <v>482200</v>
      </c>
      <c r="D137" s="860">
        <v>0</v>
      </c>
      <c r="E137" s="861"/>
      <c r="F137" s="860">
        <v>0</v>
      </c>
      <c r="G137" s="860">
        <v>0</v>
      </c>
      <c r="H137" s="860">
        <v>0</v>
      </c>
      <c r="I137" s="860">
        <v>0</v>
      </c>
      <c r="J137" s="970">
        <f>F137</f>
        <v>0</v>
      </c>
    </row>
    <row r="138" spans="1:10" s="688" customFormat="1" hidden="1">
      <c r="A138" s="935">
        <v>1172300</v>
      </c>
      <c r="B138" s="776" t="s">
        <v>1679</v>
      </c>
      <c r="C138" s="742" t="s">
        <v>1020</v>
      </c>
      <c r="D138" s="860">
        <v>0</v>
      </c>
      <c r="E138" s="861"/>
      <c r="F138" s="860">
        <v>0</v>
      </c>
      <c r="G138" s="860">
        <v>0</v>
      </c>
      <c r="H138" s="860">
        <v>0</v>
      </c>
      <c r="I138" s="860">
        <v>0</v>
      </c>
      <c r="J138" s="970">
        <f>F138</f>
        <v>0</v>
      </c>
    </row>
    <row r="139" spans="1:10" s="688" customFormat="1" ht="25.5" hidden="1">
      <c r="A139" s="935">
        <v>1172400</v>
      </c>
      <c r="B139" s="797" t="s">
        <v>1680</v>
      </c>
      <c r="C139" s="742" t="s">
        <v>125</v>
      </c>
      <c r="D139" s="863"/>
      <c r="E139" s="861"/>
      <c r="F139" s="863"/>
      <c r="G139" s="863"/>
      <c r="H139" s="863"/>
      <c r="I139" s="863"/>
      <c r="J139" s="970">
        <v>0</v>
      </c>
    </row>
    <row r="140" spans="1:10" s="688" customFormat="1" ht="26.25" hidden="1" thickBot="1">
      <c r="A140" s="935">
        <v>1173000</v>
      </c>
      <c r="B140" s="795" t="s">
        <v>126</v>
      </c>
      <c r="C140" s="771" t="s">
        <v>358</v>
      </c>
      <c r="D140" s="863">
        <v>0</v>
      </c>
      <c r="E140" s="864"/>
      <c r="F140" s="863">
        <v>0</v>
      </c>
      <c r="G140" s="863">
        <v>0</v>
      </c>
      <c r="H140" s="863">
        <v>0</v>
      </c>
      <c r="I140" s="863">
        <v>0</v>
      </c>
      <c r="J140" s="970">
        <v>0</v>
      </c>
    </row>
    <row r="141" spans="1:10" s="688" customFormat="1" ht="26.25" hidden="1" thickBot="1">
      <c r="A141" s="964">
        <v>1173100</v>
      </c>
      <c r="B141" s="798" t="s">
        <v>127</v>
      </c>
      <c r="C141" s="742" t="s">
        <v>1088</v>
      </c>
      <c r="D141" s="863"/>
      <c r="E141" s="861"/>
      <c r="F141" s="863"/>
      <c r="G141" s="863"/>
      <c r="H141" s="863"/>
      <c r="I141" s="863"/>
      <c r="J141" s="970">
        <v>0</v>
      </c>
    </row>
    <row r="142" spans="1:10" s="688" customFormat="1" ht="39" hidden="1" thickBot="1">
      <c r="A142" s="964">
        <v>1174000</v>
      </c>
      <c r="B142" s="795" t="s">
        <v>1089</v>
      </c>
      <c r="C142" s="771" t="s">
        <v>358</v>
      </c>
      <c r="D142" s="863">
        <v>0</v>
      </c>
      <c r="E142" s="864"/>
      <c r="F142" s="863">
        <v>0</v>
      </c>
      <c r="G142" s="863">
        <v>0</v>
      </c>
      <c r="H142" s="863">
        <v>0</v>
      </c>
      <c r="I142" s="863">
        <v>0</v>
      </c>
      <c r="J142" s="970">
        <v>0</v>
      </c>
    </row>
    <row r="143" spans="1:10" s="688" customFormat="1" ht="26.25" hidden="1" thickBot="1">
      <c r="A143" s="964">
        <v>1174100</v>
      </c>
      <c r="B143" s="798" t="s">
        <v>1104</v>
      </c>
      <c r="C143" s="742" t="s">
        <v>1090</v>
      </c>
      <c r="D143" s="863"/>
      <c r="E143" s="864"/>
      <c r="F143" s="863"/>
      <c r="G143" s="863"/>
      <c r="H143" s="863"/>
      <c r="I143" s="863"/>
      <c r="J143" s="970">
        <v>0</v>
      </c>
    </row>
    <row r="144" spans="1:10" s="688" customFormat="1" ht="26.25" hidden="1" thickBot="1">
      <c r="A144" s="964">
        <v>1174200</v>
      </c>
      <c r="B144" s="797" t="s">
        <v>1681</v>
      </c>
      <c r="C144" s="742" t="s">
        <v>447</v>
      </c>
      <c r="D144" s="863"/>
      <c r="E144" s="864"/>
      <c r="F144" s="863"/>
      <c r="G144" s="863"/>
      <c r="H144" s="863"/>
      <c r="I144" s="863"/>
      <c r="J144" s="970">
        <v>0</v>
      </c>
    </row>
    <row r="145" spans="1:10" s="688" customFormat="1" ht="51.75" hidden="1" thickBot="1">
      <c r="A145" s="964">
        <v>1175000</v>
      </c>
      <c r="B145" s="795" t="s">
        <v>558</v>
      </c>
      <c r="C145" s="771" t="s">
        <v>358</v>
      </c>
      <c r="D145" s="863">
        <v>0</v>
      </c>
      <c r="E145" s="864"/>
      <c r="F145" s="863">
        <v>0</v>
      </c>
      <c r="G145" s="863">
        <v>0</v>
      </c>
      <c r="H145" s="863">
        <v>0</v>
      </c>
      <c r="I145" s="863">
        <v>0</v>
      </c>
      <c r="J145" s="970">
        <v>0</v>
      </c>
    </row>
    <row r="146" spans="1:10" s="688" customFormat="1" ht="39" hidden="1" thickBot="1">
      <c r="A146" s="964">
        <v>1175100</v>
      </c>
      <c r="B146" s="797" t="s">
        <v>1682</v>
      </c>
      <c r="C146" s="742" t="s">
        <v>227</v>
      </c>
      <c r="D146" s="863"/>
      <c r="E146" s="864"/>
      <c r="F146" s="863"/>
      <c r="G146" s="863"/>
      <c r="H146" s="863"/>
      <c r="I146" s="863"/>
      <c r="J146" s="970">
        <v>0</v>
      </c>
    </row>
    <row r="147" spans="1:10" s="688" customFormat="1" ht="13.5" hidden="1" thickBot="1">
      <c r="A147" s="964">
        <v>1176000</v>
      </c>
      <c r="B147" s="795" t="s">
        <v>228</v>
      </c>
      <c r="C147" s="771" t="s">
        <v>358</v>
      </c>
      <c r="D147" s="863">
        <v>0</v>
      </c>
      <c r="E147" s="864"/>
      <c r="F147" s="863">
        <v>0</v>
      </c>
      <c r="G147" s="863">
        <v>0</v>
      </c>
      <c r="H147" s="863">
        <v>0</v>
      </c>
      <c r="I147" s="863">
        <v>0</v>
      </c>
      <c r="J147" s="970">
        <v>0</v>
      </c>
    </row>
    <row r="148" spans="1:10" s="688" customFormat="1" ht="13.5" hidden="1" thickBot="1">
      <c r="A148" s="964">
        <v>1176100</v>
      </c>
      <c r="B148" s="797" t="s">
        <v>1683</v>
      </c>
      <c r="C148" s="742" t="s">
        <v>8</v>
      </c>
      <c r="D148" s="863"/>
      <c r="E148" s="861"/>
      <c r="F148" s="863"/>
      <c r="G148" s="863"/>
      <c r="H148" s="863"/>
      <c r="I148" s="863"/>
      <c r="J148" s="970">
        <v>0</v>
      </c>
    </row>
    <row r="149" spans="1:10" s="688" customFormat="1" ht="13.5" hidden="1" thickBot="1">
      <c r="A149" s="964">
        <v>1177000</v>
      </c>
      <c r="B149" s="795" t="s">
        <v>587</v>
      </c>
      <c r="C149" s="771" t="s">
        <v>358</v>
      </c>
      <c r="D149" s="863">
        <v>0</v>
      </c>
      <c r="E149" s="864"/>
      <c r="F149" s="863">
        <v>0</v>
      </c>
      <c r="G149" s="863">
        <v>0</v>
      </c>
      <c r="H149" s="863">
        <v>0</v>
      </c>
      <c r="I149" s="863">
        <v>0</v>
      </c>
      <c r="J149" s="970">
        <v>0</v>
      </c>
    </row>
    <row r="150" spans="1:10" s="688" customFormat="1" ht="13.5" hidden="1" thickBot="1">
      <c r="A150" s="965">
        <v>1177100</v>
      </c>
      <c r="B150" s="799" t="s">
        <v>1684</v>
      </c>
      <c r="C150" s="746" t="s">
        <v>259</v>
      </c>
      <c r="D150" s="855"/>
      <c r="E150" s="856"/>
      <c r="F150" s="855"/>
      <c r="G150" s="855"/>
      <c r="H150" s="855"/>
      <c r="I150" s="855"/>
      <c r="J150" s="970">
        <v>0</v>
      </c>
    </row>
    <row r="151" spans="1:10" s="688" customFormat="1" ht="26.25" thickBot="1">
      <c r="A151" s="968" t="s">
        <v>262</v>
      </c>
      <c r="B151" s="806" t="s">
        <v>648</v>
      </c>
      <c r="C151" s="807" t="s">
        <v>358</v>
      </c>
      <c r="D151" s="969">
        <f>D157</f>
        <v>350</v>
      </c>
      <c r="E151" s="1127"/>
      <c r="F151" s="969">
        <f>F157</f>
        <v>350</v>
      </c>
      <c r="G151" s="969">
        <f>G157</f>
        <v>350</v>
      </c>
      <c r="H151" s="969">
        <f>H157</f>
        <v>350</v>
      </c>
      <c r="I151" s="969">
        <f>I157</f>
        <v>350</v>
      </c>
      <c r="J151" s="970">
        <f>J157</f>
        <v>350</v>
      </c>
    </row>
    <row r="152" spans="1:10" s="688" customFormat="1">
      <c r="A152" s="966" t="s">
        <v>650</v>
      </c>
      <c r="B152" s="815" t="s">
        <v>651</v>
      </c>
      <c r="C152" s="734" t="s">
        <v>358</v>
      </c>
      <c r="D152" s="858">
        <f>SUM(D153:D155)</f>
        <v>0</v>
      </c>
      <c r="E152" s="859"/>
      <c r="F152" s="858">
        <f>SUM(F153:F155)</f>
        <v>0</v>
      </c>
      <c r="G152" s="858">
        <f>SUM(G153:G155)</f>
        <v>0</v>
      </c>
      <c r="H152" s="858">
        <f>+SUM(H153:H155)</f>
        <v>0</v>
      </c>
      <c r="I152" s="858">
        <f>SUM(I153:I155)</f>
        <v>0</v>
      </c>
      <c r="J152" s="970">
        <f>F152</f>
        <v>0</v>
      </c>
    </row>
    <row r="153" spans="1:10" s="688" customFormat="1">
      <c r="A153" s="964" t="s">
        <v>652</v>
      </c>
      <c r="B153" s="797" t="s">
        <v>1685</v>
      </c>
      <c r="C153" s="971" t="s">
        <v>987</v>
      </c>
      <c r="D153" s="863"/>
      <c r="E153" s="861"/>
      <c r="F153" s="863"/>
      <c r="G153" s="863"/>
      <c r="H153" s="863"/>
      <c r="I153" s="863"/>
      <c r="J153" s="970">
        <f>F153</f>
        <v>0</v>
      </c>
    </row>
    <row r="154" spans="1:10" s="688" customFormat="1">
      <c r="A154" s="964" t="s">
        <v>988</v>
      </c>
      <c r="B154" s="797" t="s">
        <v>1686</v>
      </c>
      <c r="C154" s="971" t="s">
        <v>965</v>
      </c>
      <c r="D154" s="863">
        <v>0</v>
      </c>
      <c r="E154" s="861"/>
      <c r="F154" s="863">
        <v>0</v>
      </c>
      <c r="G154" s="863">
        <v>0</v>
      </c>
      <c r="H154" s="863">
        <v>0</v>
      </c>
      <c r="I154" s="863">
        <v>0</v>
      </c>
      <c r="J154" s="970">
        <f>F154</f>
        <v>0</v>
      </c>
    </row>
    <row r="155" spans="1:10" s="688" customFormat="1" ht="25.5">
      <c r="A155" s="964" t="s">
        <v>966</v>
      </c>
      <c r="B155" s="797" t="s">
        <v>1687</v>
      </c>
      <c r="C155" s="971" t="s">
        <v>968</v>
      </c>
      <c r="D155" s="972">
        <v>0</v>
      </c>
      <c r="E155" s="1576"/>
      <c r="F155" s="972">
        <f>D155+E155</f>
        <v>0</v>
      </c>
      <c r="G155" s="1213">
        <v>0</v>
      </c>
      <c r="H155" s="1214">
        <v>0</v>
      </c>
      <c r="I155" s="1214">
        <v>0</v>
      </c>
      <c r="J155" s="1215">
        <f>F155</f>
        <v>0</v>
      </c>
    </row>
    <row r="156" spans="1:10" s="688" customFormat="1">
      <c r="A156" s="973" t="s">
        <v>969</v>
      </c>
      <c r="B156" s="797" t="s">
        <v>1688</v>
      </c>
      <c r="C156" s="971" t="s">
        <v>1099</v>
      </c>
      <c r="D156" s="863"/>
      <c r="E156" s="861"/>
      <c r="F156" s="863"/>
      <c r="G156" s="863"/>
      <c r="H156" s="863"/>
      <c r="I156" s="863"/>
      <c r="J156" s="970">
        <v>0</v>
      </c>
    </row>
    <row r="157" spans="1:10" s="688" customFormat="1">
      <c r="A157" s="973" t="s">
        <v>138</v>
      </c>
      <c r="B157" s="798" t="s">
        <v>139</v>
      </c>
      <c r="C157" s="971" t="s">
        <v>140</v>
      </c>
      <c r="D157" s="863">
        <v>350</v>
      </c>
      <c r="E157" s="861"/>
      <c r="F157" s="863">
        <f>D157+E157</f>
        <v>350</v>
      </c>
      <c r="G157" s="863">
        <v>350</v>
      </c>
      <c r="H157" s="863">
        <v>350</v>
      </c>
      <c r="I157" s="863">
        <v>350</v>
      </c>
      <c r="J157" s="970">
        <f>F157</f>
        <v>350</v>
      </c>
    </row>
    <row r="158" spans="1:10" s="688" customFormat="1">
      <c r="A158" s="973" t="s">
        <v>141</v>
      </c>
      <c r="B158" s="797" t="s">
        <v>1689</v>
      </c>
      <c r="C158" s="971" t="s">
        <v>897</v>
      </c>
      <c r="D158" s="863"/>
      <c r="E158" s="861"/>
      <c r="F158" s="863"/>
      <c r="G158" s="863"/>
      <c r="H158" s="863"/>
      <c r="I158" s="863"/>
      <c r="J158" s="970">
        <v>0</v>
      </c>
    </row>
    <row r="159" spans="1:10" s="688" customFormat="1">
      <c r="A159" s="973" t="s">
        <v>898</v>
      </c>
      <c r="B159" s="797" t="s">
        <v>1690</v>
      </c>
      <c r="C159" s="971" t="s">
        <v>900</v>
      </c>
      <c r="D159" s="863"/>
      <c r="E159" s="861"/>
      <c r="F159" s="863"/>
      <c r="G159" s="863"/>
      <c r="H159" s="863"/>
      <c r="I159" s="863"/>
      <c r="J159" s="970">
        <v>0</v>
      </c>
    </row>
    <row r="160" spans="1:10" s="688" customFormat="1">
      <c r="A160" s="974" t="s">
        <v>800</v>
      </c>
      <c r="B160" s="975" t="s">
        <v>1691</v>
      </c>
      <c r="C160" s="976" t="s">
        <v>657</v>
      </c>
      <c r="D160" s="863"/>
      <c r="E160" s="861"/>
      <c r="F160" s="863"/>
      <c r="G160" s="863"/>
      <c r="H160" s="863"/>
      <c r="I160" s="863"/>
      <c r="J160" s="970">
        <v>0</v>
      </c>
    </row>
    <row r="161" spans="1:10" s="688" customFormat="1" hidden="1">
      <c r="A161" s="940" t="s">
        <v>801</v>
      </c>
      <c r="B161" s="977" t="s">
        <v>1063</v>
      </c>
      <c r="C161" s="944" t="s">
        <v>1064</v>
      </c>
      <c r="D161" s="863"/>
      <c r="E161" s="861"/>
      <c r="F161" s="863"/>
      <c r="G161" s="863"/>
      <c r="H161" s="863"/>
      <c r="I161" s="863"/>
      <c r="J161" s="970">
        <v>0</v>
      </c>
    </row>
    <row r="162" spans="1:10" s="688" customFormat="1" hidden="1">
      <c r="A162" s="940" t="s">
        <v>1065</v>
      </c>
      <c r="B162" s="977" t="s">
        <v>1066</v>
      </c>
      <c r="C162" s="944" t="s">
        <v>1067</v>
      </c>
      <c r="D162" s="863"/>
      <c r="E162" s="861"/>
      <c r="F162" s="863"/>
      <c r="G162" s="863"/>
      <c r="H162" s="863"/>
      <c r="I162" s="863"/>
      <c r="J162" s="970">
        <v>0</v>
      </c>
    </row>
    <row r="163" spans="1:10" s="688" customFormat="1" hidden="1">
      <c r="A163" s="978" t="s">
        <v>658</v>
      </c>
      <c r="B163" s="979" t="s">
        <v>659</v>
      </c>
      <c r="C163" s="980" t="s">
        <v>358</v>
      </c>
      <c r="D163" s="863">
        <v>0</v>
      </c>
      <c r="E163" s="864"/>
      <c r="F163" s="863">
        <v>0</v>
      </c>
      <c r="G163" s="863">
        <v>0</v>
      </c>
      <c r="H163" s="863">
        <v>0</v>
      </c>
      <c r="I163" s="863">
        <v>0</v>
      </c>
      <c r="J163" s="970">
        <v>0</v>
      </c>
    </row>
    <row r="164" spans="1:10" hidden="1">
      <c r="A164" s="973" t="s">
        <v>660</v>
      </c>
      <c r="B164" s="798" t="s">
        <v>661</v>
      </c>
      <c r="C164" s="971" t="s">
        <v>662</v>
      </c>
      <c r="D164" s="863"/>
      <c r="E164" s="861"/>
      <c r="F164" s="863"/>
      <c r="G164" s="863"/>
      <c r="H164" s="863"/>
      <c r="I164" s="863"/>
      <c r="J164" s="970">
        <v>0</v>
      </c>
    </row>
    <row r="165" spans="1:10" hidden="1">
      <c r="A165" s="973" t="s">
        <v>663</v>
      </c>
      <c r="B165" s="798" t="s">
        <v>664</v>
      </c>
      <c r="C165" s="971" t="s">
        <v>665</v>
      </c>
      <c r="D165" s="863"/>
      <c r="E165" s="861"/>
      <c r="F165" s="863"/>
      <c r="G165" s="863"/>
      <c r="H165" s="863"/>
      <c r="I165" s="863"/>
      <c r="J165" s="970">
        <v>0</v>
      </c>
    </row>
    <row r="166" spans="1:10" ht="25.5" hidden="1">
      <c r="A166" s="973" t="s">
        <v>666</v>
      </c>
      <c r="B166" s="797" t="s">
        <v>1692</v>
      </c>
      <c r="C166" s="971" t="s">
        <v>314</v>
      </c>
      <c r="D166" s="863"/>
      <c r="E166" s="861"/>
      <c r="F166" s="863"/>
      <c r="G166" s="863"/>
      <c r="H166" s="863"/>
      <c r="I166" s="863"/>
      <c r="J166" s="970">
        <v>0</v>
      </c>
    </row>
    <row r="167" spans="1:10" hidden="1">
      <c r="A167" s="973" t="s">
        <v>315</v>
      </c>
      <c r="B167" s="797" t="s">
        <v>1693</v>
      </c>
      <c r="C167" s="971" t="s">
        <v>317</v>
      </c>
      <c r="D167" s="863"/>
      <c r="E167" s="861"/>
      <c r="F167" s="863"/>
      <c r="G167" s="863"/>
      <c r="H167" s="863"/>
      <c r="I167" s="863"/>
      <c r="J167" s="970">
        <v>0</v>
      </c>
    </row>
    <row r="168" spans="1:10" hidden="1">
      <c r="A168" s="973" t="s">
        <v>318</v>
      </c>
      <c r="B168" s="795" t="s">
        <v>319</v>
      </c>
      <c r="C168" s="783" t="s">
        <v>358</v>
      </c>
      <c r="D168" s="863">
        <v>0</v>
      </c>
      <c r="E168" s="864"/>
      <c r="F168" s="863">
        <v>0</v>
      </c>
      <c r="G168" s="863">
        <v>0</v>
      </c>
      <c r="H168" s="863">
        <v>0</v>
      </c>
      <c r="I168" s="863">
        <v>0</v>
      </c>
      <c r="J168" s="970">
        <v>0</v>
      </c>
    </row>
    <row r="169" spans="1:10" hidden="1">
      <c r="A169" s="973" t="s">
        <v>320</v>
      </c>
      <c r="B169" s="798" t="s">
        <v>1105</v>
      </c>
      <c r="C169" s="971" t="s">
        <v>321</v>
      </c>
      <c r="D169" s="863"/>
      <c r="E169" s="861"/>
      <c r="F169" s="863"/>
      <c r="G169" s="863"/>
      <c r="H169" s="863"/>
      <c r="I169" s="863"/>
      <c r="J169" s="970">
        <v>0</v>
      </c>
    </row>
    <row r="170" spans="1:10" hidden="1">
      <c r="A170" s="981" t="s">
        <v>322</v>
      </c>
      <c r="B170" s="822" t="s">
        <v>1068</v>
      </c>
      <c r="C170" s="783" t="s">
        <v>358</v>
      </c>
      <c r="D170" s="863">
        <v>0</v>
      </c>
      <c r="E170" s="864"/>
      <c r="F170" s="863">
        <v>0</v>
      </c>
      <c r="G170" s="863">
        <v>0</v>
      </c>
      <c r="H170" s="863">
        <v>0</v>
      </c>
      <c r="I170" s="863">
        <v>0</v>
      </c>
      <c r="J170" s="970">
        <v>0</v>
      </c>
    </row>
    <row r="171" spans="1:10" hidden="1">
      <c r="A171" s="973" t="s">
        <v>324</v>
      </c>
      <c r="B171" s="798" t="s">
        <v>1106</v>
      </c>
      <c r="C171" s="971" t="s">
        <v>325</v>
      </c>
      <c r="D171" s="863"/>
      <c r="E171" s="864"/>
      <c r="F171" s="863"/>
      <c r="G171" s="863"/>
      <c r="H171" s="863"/>
      <c r="I171" s="863"/>
      <c r="J171" s="970">
        <v>0</v>
      </c>
    </row>
    <row r="172" spans="1:10" hidden="1">
      <c r="A172" s="973" t="s">
        <v>326</v>
      </c>
      <c r="B172" s="798" t="s">
        <v>1107</v>
      </c>
      <c r="C172" s="971" t="s">
        <v>327</v>
      </c>
      <c r="D172" s="863"/>
      <c r="E172" s="864"/>
      <c r="F172" s="863"/>
      <c r="G172" s="863"/>
      <c r="H172" s="863"/>
      <c r="I172" s="863"/>
      <c r="J172" s="863"/>
    </row>
    <row r="173" spans="1:10">
      <c r="A173" s="973" t="s">
        <v>328</v>
      </c>
      <c r="B173" s="797" t="s">
        <v>1694</v>
      </c>
      <c r="C173" s="971" t="s">
        <v>330</v>
      </c>
      <c r="D173" s="863"/>
      <c r="E173" s="864"/>
      <c r="F173" s="863"/>
      <c r="G173" s="863"/>
      <c r="H173" s="863"/>
      <c r="I173" s="863"/>
      <c r="J173" s="863"/>
    </row>
    <row r="174" spans="1:10" ht="13.5" thickBot="1">
      <c r="A174" s="982">
        <v>1244000</v>
      </c>
      <c r="B174" s="983" t="s">
        <v>1706</v>
      </c>
      <c r="C174" s="976" t="s">
        <v>1134</v>
      </c>
      <c r="D174" s="947"/>
      <c r="E174" s="1124"/>
      <c r="F174" s="947"/>
      <c r="G174" s="947"/>
      <c r="H174" s="947"/>
      <c r="I174" s="947"/>
      <c r="J174" s="947"/>
    </row>
    <row r="175" spans="1:10" ht="13.5" thickBot="1">
      <c r="A175" s="984">
        <v>1000000</v>
      </c>
      <c r="B175" s="985" t="s">
        <v>1070</v>
      </c>
      <c r="C175" s="986" t="s">
        <v>358</v>
      </c>
      <c r="D175" s="969">
        <f>D32+D151</f>
        <v>30000</v>
      </c>
      <c r="E175" s="1127">
        <f>E32</f>
        <v>0</v>
      </c>
      <c r="F175" s="969">
        <f>F32+F151</f>
        <v>30000</v>
      </c>
      <c r="G175" s="969">
        <f>G32+G151</f>
        <v>5700</v>
      </c>
      <c r="H175" s="969">
        <f>H32+H151</f>
        <v>11745</v>
      </c>
      <c r="I175" s="969">
        <f>I32+I151</f>
        <v>17145</v>
      </c>
      <c r="J175" s="1127">
        <f>F175</f>
        <v>30000</v>
      </c>
    </row>
    <row r="176" spans="1:10" ht="14.25">
      <c r="A176" s="2617"/>
      <c r="B176" s="2617"/>
      <c r="C176" s="2617"/>
      <c r="D176" s="2617"/>
      <c r="E176" s="2617"/>
      <c r="F176" s="2617"/>
      <c r="G176" s="2617"/>
      <c r="H176" s="2617"/>
      <c r="I176" s="2617"/>
      <c r="J176" s="2617"/>
    </row>
    <row r="177" spans="1:10">
      <c r="A177" s="2594" t="s">
        <v>2221</v>
      </c>
      <c r="B177" s="2594"/>
      <c r="C177" s="2594"/>
      <c r="D177" s="2594"/>
      <c r="E177" s="2594"/>
      <c r="F177" s="2594"/>
      <c r="G177" s="2594"/>
      <c r="H177" s="2594"/>
      <c r="I177" s="2594"/>
      <c r="J177" s="2594"/>
    </row>
    <row r="178" spans="1:10">
      <c r="A178" s="2625" t="s">
        <v>1114</v>
      </c>
      <c r="B178" s="2625"/>
      <c r="C178" s="2625"/>
      <c r="D178" s="2625"/>
      <c r="E178" s="2625"/>
      <c r="F178" s="2625"/>
      <c r="G178" s="2625"/>
      <c r="H178" s="2625"/>
      <c r="I178" s="2625"/>
      <c r="J178" s="2625"/>
    </row>
    <row r="179" spans="1:10" ht="14.25">
      <c r="A179" s="2594" t="s">
        <v>2242</v>
      </c>
      <c r="B179" s="2594"/>
      <c r="C179" s="2594"/>
      <c r="D179" s="2594"/>
      <c r="E179" s="2594"/>
      <c r="F179" s="2594"/>
      <c r="G179" s="2594"/>
      <c r="H179" s="2594"/>
      <c r="I179" s="2594"/>
      <c r="J179" s="2594"/>
    </row>
    <row r="180" spans="1:10" ht="10.5" customHeight="1">
      <c r="A180" s="2623" t="s">
        <v>992</v>
      </c>
      <c r="B180" s="2623"/>
      <c r="C180" s="2623"/>
      <c r="D180" s="2623"/>
      <c r="E180" s="2623"/>
      <c r="F180" s="2623"/>
      <c r="G180" s="2623"/>
      <c r="H180" s="2623"/>
      <c r="I180" s="2623"/>
      <c r="J180" s="2623"/>
    </row>
    <row r="181" spans="1:10" ht="14.25" hidden="1">
      <c r="A181" s="2624"/>
      <c r="B181" s="2624"/>
      <c r="C181" s="2624"/>
      <c r="D181" s="2624"/>
      <c r="E181" s="2624"/>
      <c r="F181" s="2624"/>
      <c r="G181" s="2624"/>
      <c r="H181" s="2624"/>
      <c r="I181" s="2624"/>
      <c r="J181" s="2624"/>
    </row>
    <row r="182" spans="1:10">
      <c r="A182" s="2594" t="s">
        <v>993</v>
      </c>
      <c r="B182" s="2594"/>
      <c r="C182" s="2594"/>
      <c r="D182" s="2594"/>
      <c r="E182" s="2594"/>
      <c r="F182" s="2594"/>
      <c r="G182" s="2594"/>
      <c r="H182" s="2594"/>
      <c r="I182" s="2594"/>
      <c r="J182" s="2594"/>
    </row>
    <row r="183" spans="1:10" s="626" customFormat="1" ht="14.25">
      <c r="A183" s="832" t="s">
        <v>2075</v>
      </c>
      <c r="B183" s="832"/>
      <c r="C183" s="833"/>
      <c r="D183" s="832"/>
      <c r="E183" s="1679"/>
      <c r="F183" s="832"/>
      <c r="G183" s="832" t="s">
        <v>1147</v>
      </c>
      <c r="H183" s="832"/>
      <c r="I183" s="832"/>
      <c r="J183" s="832"/>
    </row>
    <row r="184" spans="1:10" s="626" customFormat="1" ht="14.25">
      <c r="A184" s="834" t="s">
        <v>1700</v>
      </c>
      <c r="B184" s="833" t="s">
        <v>642</v>
      </c>
      <c r="C184" s="836"/>
      <c r="D184" s="678"/>
      <c r="E184" s="1680" t="s">
        <v>309</v>
      </c>
      <c r="F184" s="678"/>
      <c r="G184" s="675" t="s">
        <v>310</v>
      </c>
      <c r="H184" s="678"/>
      <c r="I184" s="678"/>
      <c r="J184" s="834"/>
    </row>
    <row r="185" spans="1:10">
      <c r="A185" s="2600"/>
      <c r="B185" s="2600"/>
      <c r="C185" s="2600"/>
      <c r="D185" s="2600"/>
      <c r="E185" s="2600"/>
      <c r="F185" s="2600"/>
      <c r="G185" s="2600"/>
      <c r="H185" s="2600"/>
      <c r="I185" s="2600"/>
      <c r="J185" s="2600"/>
    </row>
    <row r="186" spans="1:10">
      <c r="A186" s="2626"/>
      <c r="B186" s="2626"/>
      <c r="C186" s="2626"/>
      <c r="D186" s="2626"/>
      <c r="E186" s="2626"/>
      <c r="F186" s="2626"/>
      <c r="G186" s="2626"/>
      <c r="H186" s="2626"/>
      <c r="I186" s="2626"/>
      <c r="J186" s="2626"/>
    </row>
    <row r="187" spans="1:10">
      <c r="A187" s="2626"/>
      <c r="B187" s="2626"/>
      <c r="C187" s="2626"/>
      <c r="D187" s="2626"/>
      <c r="E187" s="2626"/>
      <c r="F187" s="2626"/>
      <c r="G187" s="2626"/>
      <c r="H187" s="2626"/>
      <c r="I187" s="2626"/>
      <c r="J187" s="2626"/>
    </row>
    <row r="188" spans="1:10">
      <c r="A188" s="2626"/>
      <c r="B188" s="2626"/>
      <c r="C188" s="2626"/>
      <c r="D188" s="2626"/>
      <c r="E188" s="2626"/>
      <c r="F188" s="2626"/>
      <c r="G188" s="2626"/>
      <c r="H188" s="2626"/>
      <c r="I188" s="2626"/>
      <c r="J188" s="2626"/>
    </row>
    <row r="189" spans="1:10">
      <c r="A189" s="2626"/>
      <c r="B189" s="2626"/>
      <c r="C189" s="2626"/>
      <c r="D189" s="2626"/>
      <c r="E189" s="2626"/>
      <c r="F189" s="2626"/>
      <c r="G189" s="2626"/>
      <c r="H189" s="2626"/>
      <c r="I189" s="2626"/>
      <c r="J189" s="2626"/>
    </row>
    <row r="190" spans="1:10">
      <c r="A190" s="987"/>
      <c r="B190" s="987"/>
      <c r="C190" s="987"/>
      <c r="D190" s="987"/>
      <c r="E190" s="1528"/>
      <c r="F190" s="987"/>
      <c r="G190" s="987"/>
      <c r="H190" s="987"/>
      <c r="I190" s="987"/>
      <c r="J190" s="988"/>
    </row>
    <row r="191" spans="1:10">
      <c r="A191" s="2626"/>
      <c r="B191" s="2626"/>
      <c r="C191" s="2626"/>
      <c r="D191" s="2626"/>
      <c r="E191" s="2626"/>
      <c r="F191" s="2626"/>
      <c r="G191" s="2626"/>
      <c r="H191" s="2626"/>
      <c r="I191" s="2626"/>
      <c r="J191" s="2626"/>
    </row>
    <row r="192" spans="1:10">
      <c r="A192" s="2626"/>
      <c r="B192" s="2626"/>
      <c r="C192" s="2626"/>
      <c r="D192" s="2626"/>
      <c r="E192" s="2626"/>
      <c r="F192" s="2626"/>
      <c r="G192" s="2626"/>
      <c r="H192" s="2626"/>
      <c r="I192" s="2626"/>
      <c r="J192" s="2626"/>
    </row>
    <row r="193" spans="1:10">
      <c r="A193" s="2626"/>
      <c r="B193" s="2626"/>
      <c r="C193" s="2626"/>
      <c r="D193" s="2626"/>
      <c r="E193" s="2626"/>
      <c r="F193" s="2626"/>
      <c r="G193" s="2626"/>
      <c r="H193" s="2626"/>
      <c r="I193" s="2626"/>
      <c r="J193" s="2626"/>
    </row>
    <row r="194" spans="1:10">
      <c r="A194" s="2626"/>
      <c r="B194" s="2626"/>
      <c r="C194" s="2626"/>
      <c r="D194" s="2626"/>
      <c r="E194" s="2626"/>
      <c r="F194" s="2626"/>
      <c r="G194" s="2626"/>
      <c r="H194" s="2626"/>
      <c r="I194" s="2626"/>
      <c r="J194" s="2626"/>
    </row>
    <row r="195" spans="1:10">
      <c r="A195" s="987"/>
      <c r="B195" s="987"/>
      <c r="C195" s="987"/>
      <c r="D195" s="987"/>
      <c r="E195" s="1528"/>
      <c r="F195" s="987"/>
      <c r="G195" s="987"/>
      <c r="H195" s="987"/>
      <c r="I195" s="987"/>
      <c r="J195" s="987"/>
    </row>
    <row r="196" spans="1:10">
      <c r="A196" s="2626"/>
      <c r="B196" s="2626"/>
      <c r="C196" s="2626"/>
      <c r="D196" s="2626"/>
      <c r="E196" s="2626"/>
      <c r="F196" s="2626"/>
      <c r="G196" s="2626"/>
      <c r="H196" s="2626"/>
      <c r="I196" s="2626"/>
      <c r="J196" s="2626"/>
    </row>
    <row r="197" spans="1:10">
      <c r="A197" s="987"/>
      <c r="B197" s="987"/>
      <c r="C197" s="987"/>
      <c r="D197" s="987"/>
      <c r="E197" s="1528"/>
      <c r="F197" s="989"/>
      <c r="G197" s="989"/>
      <c r="H197" s="989"/>
      <c r="I197" s="989"/>
      <c r="J197" s="989"/>
    </row>
    <row r="198" spans="1:10">
      <c r="A198" s="2626"/>
      <c r="B198" s="2626"/>
      <c r="C198" s="2626"/>
      <c r="D198" s="2626"/>
      <c r="E198" s="2626"/>
      <c r="F198" s="2626"/>
      <c r="G198" s="2626"/>
      <c r="H198" s="2626"/>
      <c r="I198" s="2626"/>
      <c r="J198" s="2626"/>
    </row>
    <row r="199" spans="1:10">
      <c r="A199" s="987"/>
      <c r="B199" s="987"/>
      <c r="C199" s="987"/>
      <c r="D199" s="987"/>
      <c r="E199" s="1528"/>
      <c r="F199" s="987"/>
      <c r="G199" s="987"/>
      <c r="H199" s="987"/>
      <c r="I199" s="987"/>
      <c r="J199" s="987"/>
    </row>
    <row r="200" spans="1:10">
      <c r="A200" s="2626"/>
      <c r="B200" s="2626"/>
      <c r="C200" s="2626"/>
      <c r="D200" s="2626"/>
      <c r="E200" s="2626"/>
      <c r="F200" s="2626"/>
      <c r="G200" s="2626"/>
      <c r="H200" s="2626"/>
      <c r="I200" s="2626"/>
      <c r="J200" s="2626"/>
    </row>
    <row r="201" spans="1:10">
      <c r="A201" s="987"/>
      <c r="B201" s="987"/>
      <c r="C201" s="987"/>
      <c r="D201" s="987"/>
      <c r="E201" s="1528"/>
      <c r="F201" s="987"/>
      <c r="G201" s="987"/>
      <c r="H201" s="987"/>
      <c r="I201" s="987"/>
      <c r="J201" s="987"/>
    </row>
    <row r="202" spans="1:10">
      <c r="A202" s="2626"/>
      <c r="B202" s="2626"/>
      <c r="C202" s="2626"/>
      <c r="D202" s="2626"/>
      <c r="E202" s="2626"/>
      <c r="F202" s="2626"/>
      <c r="G202" s="2626"/>
      <c r="H202" s="2626"/>
      <c r="I202" s="2626"/>
      <c r="J202" s="2626"/>
    </row>
    <row r="203" spans="1:10">
      <c r="A203" s="2628"/>
      <c r="B203" s="2628"/>
      <c r="C203" s="2628"/>
      <c r="D203" s="2628"/>
      <c r="E203" s="2628"/>
      <c r="F203" s="2628"/>
      <c r="G203" s="2628"/>
      <c r="H203" s="2628"/>
      <c r="I203" s="2628"/>
      <c r="J203" s="2628"/>
    </row>
    <row r="204" spans="1:10">
      <c r="A204" s="2628"/>
      <c r="B204" s="2628"/>
      <c r="C204" s="2628"/>
      <c r="D204" s="2628"/>
      <c r="E204" s="2628"/>
      <c r="F204" s="2628"/>
      <c r="G204" s="2628"/>
      <c r="H204" s="2628"/>
      <c r="I204" s="2628"/>
      <c r="J204" s="2628"/>
    </row>
    <row r="205" spans="1:10">
      <c r="A205" s="2628"/>
      <c r="B205" s="2628"/>
      <c r="C205" s="2628"/>
      <c r="D205" s="2628"/>
      <c r="E205" s="2628"/>
      <c r="F205" s="2628"/>
      <c r="G205" s="2628"/>
      <c r="H205" s="2628"/>
      <c r="I205" s="2628"/>
      <c r="J205" s="2628"/>
    </row>
    <row r="206" spans="1:10">
      <c r="A206" s="987"/>
      <c r="B206" s="990"/>
      <c r="C206" s="990"/>
      <c r="D206" s="990"/>
      <c r="E206" s="1466"/>
      <c r="F206" s="990"/>
      <c r="G206" s="990"/>
      <c r="H206" s="990"/>
      <c r="I206" s="990"/>
      <c r="J206" s="990"/>
    </row>
    <row r="207" spans="1:10">
      <c r="A207" s="2628"/>
      <c r="B207" s="2628"/>
      <c r="C207" s="2628"/>
      <c r="D207" s="2628"/>
      <c r="E207" s="2628"/>
      <c r="F207" s="2628"/>
      <c r="G207" s="2628"/>
      <c r="H207" s="2628"/>
      <c r="I207" s="2628"/>
      <c r="J207" s="2628"/>
    </row>
    <row r="208" spans="1:10">
      <c r="A208" s="2594"/>
      <c r="B208" s="2594"/>
      <c r="C208" s="2594"/>
      <c r="D208" s="2594"/>
      <c r="E208" s="2594"/>
      <c r="F208" s="2594"/>
      <c r="G208" s="2594"/>
      <c r="H208" s="2594"/>
      <c r="I208" s="2594"/>
      <c r="J208" s="2594"/>
    </row>
    <row r="209" spans="1:10">
      <c r="A209" s="2625"/>
      <c r="B209" s="2625"/>
      <c r="C209" s="2625"/>
      <c r="D209" s="2625"/>
      <c r="E209" s="2625"/>
      <c r="F209" s="2625"/>
      <c r="G209" s="2625"/>
      <c r="H209" s="2625"/>
      <c r="I209" s="2625"/>
      <c r="J209" s="2625"/>
    </row>
    <row r="210" spans="1:10">
      <c r="A210" s="2625"/>
      <c r="B210" s="2625"/>
      <c r="C210" s="2625"/>
      <c r="D210" s="2625"/>
      <c r="E210" s="2625"/>
      <c r="F210" s="2625"/>
      <c r="G210" s="2625"/>
      <c r="H210" s="2625"/>
      <c r="I210" s="2625"/>
      <c r="J210" s="2625"/>
    </row>
    <row r="211" spans="1:10">
      <c r="A211" s="2623"/>
      <c r="B211" s="2623"/>
      <c r="C211" s="2623"/>
      <c r="D211" s="2623"/>
      <c r="E211" s="2623"/>
      <c r="F211" s="2623"/>
      <c r="G211" s="2623"/>
      <c r="H211" s="2623"/>
      <c r="I211" s="2623"/>
      <c r="J211" s="2623"/>
    </row>
    <row r="212" spans="1:10" ht="14.25">
      <c r="A212" s="2631"/>
      <c r="B212" s="2631"/>
      <c r="C212" s="2631"/>
      <c r="D212" s="2631"/>
      <c r="E212" s="2631"/>
      <c r="F212" s="2631"/>
      <c r="G212" s="2631"/>
      <c r="H212" s="2631"/>
      <c r="I212" s="2631"/>
      <c r="J212" s="2631"/>
    </row>
    <row r="213" spans="1:10">
      <c r="A213" s="2625"/>
      <c r="B213" s="2625"/>
      <c r="C213" s="2625"/>
      <c r="D213" s="2625"/>
      <c r="E213" s="2625"/>
      <c r="F213" s="2625"/>
      <c r="G213" s="2625"/>
      <c r="H213" s="2625"/>
      <c r="I213" s="2625"/>
      <c r="J213" s="2625"/>
    </row>
    <row r="214" spans="1:10">
      <c r="A214" s="2625"/>
      <c r="B214" s="2625"/>
      <c r="C214" s="2625"/>
      <c r="D214" s="2625"/>
      <c r="E214" s="2625"/>
      <c r="F214" s="2625"/>
      <c r="G214" s="2625"/>
      <c r="H214" s="2625"/>
      <c r="I214" s="2625"/>
      <c r="J214" s="2625"/>
    </row>
    <row r="215" spans="1:10">
      <c r="A215" s="2630"/>
      <c r="B215" s="2630"/>
      <c r="C215" s="2630"/>
      <c r="D215" s="2630"/>
      <c r="E215" s="2630"/>
      <c r="F215" s="2630"/>
      <c r="G215" s="2630"/>
      <c r="H215" s="2630"/>
      <c r="I215" s="2630"/>
      <c r="J215" s="2630"/>
    </row>
    <row r="216" spans="1:10">
      <c r="A216" s="2600"/>
      <c r="B216" s="2600"/>
      <c r="C216" s="2600"/>
      <c r="D216" s="2600"/>
      <c r="E216" s="2600"/>
      <c r="F216" s="2600"/>
      <c r="G216" s="2600"/>
      <c r="H216" s="2600"/>
      <c r="I216" s="2600"/>
      <c r="J216" s="2600"/>
    </row>
  </sheetData>
  <mergeCells count="41"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A176:J176"/>
    <mergeCell ref="A177:J177"/>
    <mergeCell ref="A178:J178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B64F9-7191-43A8-B218-7FABDAAE2247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J184"/>
  <sheetViews>
    <sheetView topLeftCell="A19" workbookViewId="0">
      <selection activeCell="A184" sqref="A184:J184"/>
    </sheetView>
  </sheetViews>
  <sheetFormatPr defaultRowHeight="20.25" customHeight="1"/>
  <cols>
    <col min="1" max="1" width="7.28515625" style="28" customWidth="1"/>
    <col min="2" max="2" width="49.42578125" style="5" customWidth="1"/>
    <col min="3" max="3" width="8.7109375" style="171" customWidth="1"/>
    <col min="4" max="4" width="10.5703125" style="163" customWidth="1"/>
    <col min="5" max="5" width="11.7109375" style="163" customWidth="1"/>
    <col min="6" max="6" width="10.5703125" style="163" customWidth="1"/>
    <col min="7" max="7" width="11.5703125" style="163" customWidth="1"/>
    <col min="8" max="8" width="12.140625" style="163" customWidth="1"/>
    <col min="9" max="9" width="9.28515625" style="163" customWidth="1"/>
    <col min="10" max="10" width="12.5703125" style="163" customWidth="1"/>
    <col min="11" max="16384" width="9.140625" style="163"/>
  </cols>
  <sheetData>
    <row r="1" spans="1:10" ht="20.25" customHeight="1">
      <c r="I1" s="172" t="s">
        <v>931</v>
      </c>
    </row>
    <row r="2" spans="1:10" ht="2.25" customHeight="1">
      <c r="F2" s="173"/>
      <c r="G2" s="173"/>
      <c r="H2" s="173"/>
      <c r="I2" s="173"/>
    </row>
    <row r="3" spans="1:10" ht="20.25" customHeight="1">
      <c r="H3" s="174" t="s">
        <v>888</v>
      </c>
    </row>
    <row r="4" spans="1:10" ht="20.25" customHeight="1">
      <c r="G4" s="173" t="s">
        <v>1025</v>
      </c>
    </row>
    <row r="5" spans="1:10" ht="13.5" customHeight="1">
      <c r="H5" s="23" t="s">
        <v>174</v>
      </c>
    </row>
    <row r="6" spans="1:10" ht="14.25" customHeight="1">
      <c r="B6" s="175" t="s">
        <v>35</v>
      </c>
      <c r="C6" s="176"/>
      <c r="D6" s="175"/>
      <c r="E6" s="175"/>
      <c r="F6" s="16"/>
      <c r="G6" s="177" t="s">
        <v>1014</v>
      </c>
      <c r="H6" s="170"/>
    </row>
    <row r="7" spans="1:10" ht="12.75" customHeight="1">
      <c r="B7" s="163"/>
      <c r="C7" s="178"/>
    </row>
    <row r="8" spans="1:10" ht="20.25" customHeight="1">
      <c r="A8" s="28" t="s">
        <v>1166</v>
      </c>
      <c r="F8" s="179"/>
      <c r="G8" s="179"/>
    </row>
    <row r="9" spans="1:10" s="28" customFormat="1" ht="10.5" customHeight="1">
      <c r="A9" s="2644" t="s">
        <v>1118</v>
      </c>
      <c r="B9" s="2644"/>
      <c r="C9" s="2644"/>
      <c r="D9" s="2644"/>
      <c r="E9" s="2644"/>
    </row>
    <row r="10" spans="1:10" ht="11.25" customHeight="1">
      <c r="A10" s="28" t="s">
        <v>473</v>
      </c>
      <c r="B10" s="180"/>
      <c r="C10" s="181"/>
      <c r="D10" s="182"/>
      <c r="E10" s="182"/>
    </row>
    <row r="11" spans="1:10" ht="20.25" hidden="1" customHeight="1">
      <c r="B11" s="183"/>
      <c r="C11" s="184"/>
      <c r="D11" s="183"/>
      <c r="E11" s="183"/>
      <c r="F11" s="183"/>
      <c r="G11" s="183"/>
      <c r="H11" s="185"/>
    </row>
    <row r="12" spans="1:10" ht="13.5" customHeight="1">
      <c r="A12" s="186" t="s">
        <v>474</v>
      </c>
      <c r="B12" s="177"/>
      <c r="C12" s="178"/>
      <c r="D12" s="177"/>
      <c r="E12" s="177"/>
      <c r="F12" s="177"/>
      <c r="G12" s="170"/>
      <c r="H12" s="187" t="s">
        <v>208</v>
      </c>
    </row>
    <row r="13" spans="1:10" ht="20.25" customHeight="1">
      <c r="A13" s="188" t="s">
        <v>611</v>
      </c>
      <c r="B13" s="188"/>
      <c r="C13" s="184"/>
      <c r="D13" s="188"/>
      <c r="E13" s="188"/>
      <c r="F13" s="188"/>
      <c r="G13" s="189"/>
    </row>
    <row r="14" spans="1:10" ht="20.25" customHeight="1">
      <c r="A14" s="190" t="s">
        <v>544</v>
      </c>
      <c r="B14" s="191" t="s">
        <v>1165</v>
      </c>
      <c r="F14" s="179"/>
      <c r="G14" s="179"/>
    </row>
    <row r="15" spans="1:10" ht="20.25" customHeight="1">
      <c r="A15" s="192"/>
      <c r="B15" s="2645" t="s">
        <v>612</v>
      </c>
      <c r="C15" s="2645"/>
      <c r="D15" s="2645"/>
      <c r="E15" s="2645"/>
      <c r="F15" s="193"/>
      <c r="G15" s="193"/>
      <c r="H15" s="193"/>
      <c r="I15" s="193"/>
      <c r="J15" s="193"/>
    </row>
    <row r="16" spans="1:10" ht="20.25" customHeight="1">
      <c r="A16" s="163"/>
      <c r="B16" s="2646" t="s">
        <v>258</v>
      </c>
      <c r="C16" s="2646"/>
      <c r="D16" s="2646"/>
      <c r="E16" s="2646"/>
      <c r="F16" s="2646"/>
      <c r="G16" s="194"/>
      <c r="H16" s="194"/>
      <c r="I16" s="194"/>
      <c r="J16" s="194"/>
    </row>
    <row r="17" spans="1:10" s="28" customFormat="1" ht="21.75" customHeight="1">
      <c r="A17" s="188"/>
      <c r="B17" s="2719" t="s">
        <v>1212</v>
      </c>
      <c r="C17" s="2719"/>
      <c r="D17" s="2678"/>
      <c r="E17" s="2678"/>
      <c r="F17" s="2678"/>
      <c r="G17" s="195"/>
      <c r="H17" s="195"/>
      <c r="I17" s="195"/>
      <c r="J17" s="195"/>
    </row>
    <row r="18" spans="1:10" s="28" customFormat="1" ht="20.25" hidden="1" customHeight="1">
      <c r="A18" s="189"/>
      <c r="B18" s="2719"/>
      <c r="C18" s="2719"/>
      <c r="D18" s="2719"/>
      <c r="E18" s="2719"/>
      <c r="F18" s="2719"/>
      <c r="G18" s="37"/>
      <c r="H18" s="37"/>
      <c r="I18" s="35"/>
      <c r="J18" s="35"/>
    </row>
    <row r="19" spans="1:10" s="201" customFormat="1" ht="20.25" customHeight="1" thickBot="1">
      <c r="A19" s="38" t="s">
        <v>1005</v>
      </c>
      <c r="B19" s="198"/>
      <c r="C19" s="199"/>
      <c r="D19" s="200"/>
      <c r="E19" s="200"/>
      <c r="G19" s="202" t="s">
        <v>647</v>
      </c>
      <c r="H19" s="203"/>
      <c r="I19" s="203"/>
      <c r="J19" s="203"/>
    </row>
    <row r="20" spans="1:10" s="173" customFormat="1" ht="12" customHeight="1" thickBot="1">
      <c r="A20" s="38" t="s">
        <v>257</v>
      </c>
      <c r="B20" s="204"/>
      <c r="C20" s="199"/>
      <c r="G20" s="204" t="s">
        <v>333</v>
      </c>
      <c r="H20" s="205" t="s">
        <v>438</v>
      </c>
      <c r="I20" s="206">
        <v>5</v>
      </c>
      <c r="J20" s="207">
        <v>1</v>
      </c>
    </row>
    <row r="21" spans="1:10" s="204" customFormat="1" ht="12.75" customHeight="1" thickBot="1">
      <c r="A21" s="38" t="s">
        <v>630</v>
      </c>
      <c r="C21" s="199"/>
      <c r="G21" s="204" t="s">
        <v>553</v>
      </c>
    </row>
    <row r="22" spans="1:10" s="204" customFormat="1" ht="12" customHeight="1" thickBot="1">
      <c r="A22" s="38" t="s">
        <v>554</v>
      </c>
      <c r="C22" s="208"/>
      <c r="D22" s="209"/>
      <c r="G22" s="204" t="s">
        <v>555</v>
      </c>
    </row>
    <row r="23" spans="1:10" s="173" customFormat="1" ht="12" customHeight="1" thickBot="1">
      <c r="A23" s="38" t="s">
        <v>729</v>
      </c>
      <c r="B23" s="204"/>
      <c r="C23" s="199"/>
      <c r="G23" s="204" t="s">
        <v>944</v>
      </c>
      <c r="I23" s="210"/>
    </row>
    <row r="24" spans="1:10" s="173" customFormat="1" ht="11.25" customHeight="1">
      <c r="A24" s="38" t="s">
        <v>945</v>
      </c>
      <c r="B24" s="211"/>
      <c r="C24" s="212"/>
      <c r="F24" s="213"/>
      <c r="G24" s="204" t="s">
        <v>946</v>
      </c>
    </row>
    <row r="25" spans="1:10" s="173" customFormat="1" ht="18.75" customHeight="1" thickBot="1">
      <c r="A25" s="40" t="s">
        <v>306</v>
      </c>
      <c r="B25" s="202"/>
      <c r="C25" s="212"/>
      <c r="D25" s="214"/>
      <c r="E25" s="214"/>
      <c r="G25" s="204" t="s">
        <v>233</v>
      </c>
      <c r="I25" s="213"/>
    </row>
    <row r="26" spans="1:10" s="213" customFormat="1" ht="9.75" customHeight="1" thickBot="1">
      <c r="A26" s="38" t="s">
        <v>116</v>
      </c>
      <c r="B26" s="204"/>
      <c r="C26" s="212"/>
      <c r="D26" s="215"/>
      <c r="E26" s="173"/>
      <c r="G26" s="213" t="s">
        <v>201</v>
      </c>
      <c r="H26" s="216"/>
      <c r="I26" s="217"/>
      <c r="J26" s="218"/>
    </row>
    <row r="27" spans="1:10" s="213" customFormat="1" ht="10.5" customHeight="1" thickBot="1">
      <c r="A27" s="38" t="s">
        <v>638</v>
      </c>
      <c r="B27" s="204"/>
      <c r="C27" s="212"/>
      <c r="E27" s="219"/>
      <c r="G27" s="204" t="s">
        <v>419</v>
      </c>
      <c r="I27" s="173"/>
      <c r="J27" s="173"/>
    </row>
    <row r="28" spans="1:10" s="213" customFormat="1" ht="20.25" customHeight="1" thickBot="1">
      <c r="A28" s="41"/>
      <c r="B28" s="173"/>
      <c r="C28" s="220"/>
      <c r="E28" s="221"/>
      <c r="F28" s="173"/>
      <c r="G28" s="173"/>
    </row>
    <row r="29" spans="1:10" s="28" customFormat="1" ht="20.25" customHeight="1" thickBot="1">
      <c r="A29" s="56" t="s">
        <v>406</v>
      </c>
      <c r="B29" s="2" t="s">
        <v>639</v>
      </c>
      <c r="C29" s="57"/>
      <c r="D29" s="2" t="s">
        <v>422</v>
      </c>
      <c r="E29" s="3"/>
      <c r="F29" s="2647" t="s">
        <v>362</v>
      </c>
      <c r="G29" s="2649" t="s">
        <v>363</v>
      </c>
      <c r="H29" s="2650"/>
      <c r="I29" s="2650"/>
      <c r="J29" s="2651"/>
    </row>
    <row r="30" spans="1:10" s="28" customFormat="1" ht="97.5" customHeight="1" thickBot="1">
      <c r="A30" s="58"/>
      <c r="B30" s="4" t="s">
        <v>349</v>
      </c>
      <c r="C30" s="59" t="s">
        <v>671</v>
      </c>
      <c r="D30" s="15" t="s">
        <v>796</v>
      </c>
      <c r="E30" s="60" t="s">
        <v>971</v>
      </c>
      <c r="F30" s="2648"/>
      <c r="G30" s="15" t="s">
        <v>972</v>
      </c>
      <c r="H30" s="15" t="s">
        <v>973</v>
      </c>
      <c r="I30" s="15" t="s">
        <v>974</v>
      </c>
      <c r="J30" s="15" t="s">
        <v>975</v>
      </c>
    </row>
    <row r="31" spans="1:10" s="222" customFormat="1" ht="20.25" customHeight="1" thickBot="1">
      <c r="A31" s="61" t="s">
        <v>976</v>
      </c>
      <c r="B31" s="62" t="s">
        <v>977</v>
      </c>
      <c r="C31" s="63" t="s">
        <v>978</v>
      </c>
      <c r="D31" s="64" t="s">
        <v>739</v>
      </c>
      <c r="E31" s="64" t="s">
        <v>740</v>
      </c>
      <c r="F31" s="64" t="s">
        <v>672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24" customHeight="1" thickBot="1">
      <c r="A32" s="61">
        <v>1100000</v>
      </c>
      <c r="B32" s="68" t="s">
        <v>264</v>
      </c>
      <c r="C32" s="69" t="s">
        <v>358</v>
      </c>
      <c r="D32" s="304">
        <v>0</v>
      </c>
      <c r="E32" s="304">
        <v>0</v>
      </c>
      <c r="F32" s="304">
        <v>0</v>
      </c>
      <c r="G32" s="304">
        <v>0</v>
      </c>
      <c r="H32" s="304">
        <v>0</v>
      </c>
      <c r="I32" s="304">
        <v>0</v>
      </c>
      <c r="J32" s="304">
        <v>0</v>
      </c>
    </row>
    <row r="33" spans="1:10" s="28" customFormat="1" ht="20.25" hidden="1" customHeight="1" thickBot="1">
      <c r="A33" s="61">
        <v>1110000</v>
      </c>
      <c r="B33" s="70" t="s">
        <v>802</v>
      </c>
      <c r="C33" s="69" t="s">
        <v>358</v>
      </c>
      <c r="D33" s="305">
        <v>0</v>
      </c>
      <c r="E33" s="305">
        <v>0</v>
      </c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s="28" customFormat="1" ht="20.25" hidden="1" customHeight="1">
      <c r="A34" s="72">
        <v>1110000</v>
      </c>
      <c r="B34" s="73" t="s">
        <v>803</v>
      </c>
      <c r="C34" s="74" t="s">
        <v>358</v>
      </c>
      <c r="D34" s="306">
        <v>0</v>
      </c>
      <c r="E34" s="306">
        <v>0</v>
      </c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s="28" customFormat="1" ht="20.25" hidden="1" customHeight="1">
      <c r="A35" s="12">
        <v>1111000</v>
      </c>
      <c r="B35" s="76" t="s">
        <v>673</v>
      </c>
      <c r="C35" s="77" t="s">
        <v>804</v>
      </c>
      <c r="D35" s="307"/>
      <c r="E35" s="308">
        <v>0</v>
      </c>
      <c r="F35" s="307"/>
      <c r="G35" s="307"/>
      <c r="H35" s="307"/>
      <c r="I35" s="307"/>
      <c r="J35" s="307"/>
    </row>
    <row r="36" spans="1:10" s="28" customFormat="1" ht="20.25" hidden="1" customHeight="1">
      <c r="A36" s="80">
        <v>1112000</v>
      </c>
      <c r="B36" s="14" t="s">
        <v>271</v>
      </c>
      <c r="C36" s="81" t="s">
        <v>805</v>
      </c>
      <c r="D36" s="310"/>
      <c r="E36" s="310">
        <v>0</v>
      </c>
      <c r="F36" s="310"/>
      <c r="G36" s="310"/>
      <c r="H36" s="310"/>
      <c r="I36" s="310"/>
      <c r="J36" s="310"/>
    </row>
    <row r="37" spans="1:10" s="28" customFormat="1" ht="20.25" hidden="1" customHeight="1">
      <c r="A37" s="80">
        <v>1113000</v>
      </c>
      <c r="B37" s="14" t="s">
        <v>806</v>
      </c>
      <c r="C37" s="81" t="s">
        <v>807</v>
      </c>
      <c r="D37" s="310"/>
      <c r="E37" s="310"/>
      <c r="F37" s="310"/>
      <c r="G37" s="310"/>
      <c r="H37" s="310"/>
      <c r="I37" s="310"/>
      <c r="J37" s="310"/>
    </row>
    <row r="38" spans="1:10" s="28" customFormat="1" ht="20.25" hidden="1" customHeight="1">
      <c r="A38" s="80">
        <v>1114000</v>
      </c>
      <c r="B38" s="14" t="s">
        <v>398</v>
      </c>
      <c r="C38" s="81" t="s">
        <v>399</v>
      </c>
      <c r="D38" s="310"/>
      <c r="E38" s="310"/>
      <c r="F38" s="310"/>
      <c r="G38" s="310"/>
      <c r="H38" s="310"/>
      <c r="I38" s="310"/>
      <c r="J38" s="310"/>
    </row>
    <row r="39" spans="1:10" s="28" customFormat="1" ht="20.25" hidden="1" customHeight="1">
      <c r="A39" s="80">
        <v>1115000</v>
      </c>
      <c r="B39" s="14" t="s">
        <v>615</v>
      </c>
      <c r="C39" s="81" t="s">
        <v>388</v>
      </c>
      <c r="D39" s="310"/>
      <c r="E39" s="310">
        <v>0</v>
      </c>
      <c r="F39" s="310"/>
      <c r="G39" s="310"/>
      <c r="H39" s="310"/>
      <c r="I39" s="310"/>
      <c r="J39" s="310"/>
    </row>
    <row r="40" spans="1:10" s="28" customFormat="1" ht="20.25" hidden="1" customHeight="1">
      <c r="A40" s="80">
        <v>1116000</v>
      </c>
      <c r="B40" s="14" t="s">
        <v>1024</v>
      </c>
      <c r="C40" s="83" t="s">
        <v>389</v>
      </c>
      <c r="D40" s="310"/>
      <c r="E40" s="310">
        <v>0</v>
      </c>
      <c r="F40" s="310"/>
      <c r="G40" s="310"/>
      <c r="H40" s="310"/>
      <c r="I40" s="310"/>
      <c r="J40" s="310"/>
    </row>
    <row r="41" spans="1:10" s="28" customFormat="1" ht="20.25" hidden="1" customHeight="1" thickBot="1">
      <c r="A41" s="84">
        <v>1117000</v>
      </c>
      <c r="B41" s="85" t="s">
        <v>640</v>
      </c>
      <c r="C41" s="86" t="s">
        <v>20</v>
      </c>
      <c r="D41" s="311"/>
      <c r="E41" s="311">
        <v>0</v>
      </c>
      <c r="F41" s="311"/>
      <c r="G41" s="311"/>
      <c r="H41" s="311"/>
      <c r="I41" s="311"/>
      <c r="J41" s="311"/>
    </row>
    <row r="42" spans="1:10" s="28" customFormat="1" ht="20.25" hidden="1" customHeight="1" thickBot="1">
      <c r="A42" s="88">
        <v>1120000</v>
      </c>
      <c r="B42" s="89" t="s">
        <v>21</v>
      </c>
      <c r="C42" s="69" t="s">
        <v>358</v>
      </c>
      <c r="D42" s="312">
        <v>0</v>
      </c>
      <c r="E42" s="312">
        <v>0</v>
      </c>
      <c r="F42" s="312">
        <v>0</v>
      </c>
      <c r="G42" s="312">
        <v>0</v>
      </c>
      <c r="H42" s="312">
        <v>0</v>
      </c>
      <c r="I42" s="312">
        <v>0</v>
      </c>
      <c r="J42" s="312">
        <v>0</v>
      </c>
    </row>
    <row r="43" spans="1:10" s="28" customFormat="1" ht="20.25" hidden="1" customHeight="1">
      <c r="A43" s="72">
        <v>1121000</v>
      </c>
      <c r="B43" s="91" t="s">
        <v>22</v>
      </c>
      <c r="C43" s="92"/>
      <c r="D43" s="307">
        <v>0</v>
      </c>
      <c r="E43" s="307">
        <v>0</v>
      </c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s="28" customFormat="1" ht="20.25" hidden="1" customHeight="1">
      <c r="A44" s="80">
        <v>1121100</v>
      </c>
      <c r="B44" s="93" t="s">
        <v>380</v>
      </c>
      <c r="C44" s="83" t="s">
        <v>381</v>
      </c>
      <c r="D44" s="310"/>
      <c r="E44" s="310">
        <v>0</v>
      </c>
      <c r="F44" s="310"/>
      <c r="G44" s="310"/>
      <c r="H44" s="310"/>
      <c r="I44" s="310"/>
      <c r="J44" s="336"/>
    </row>
    <row r="45" spans="1:10" s="28" customFormat="1" ht="20.25" hidden="1" customHeight="1">
      <c r="A45" s="80">
        <v>1121200</v>
      </c>
      <c r="B45" s="94" t="s">
        <v>382</v>
      </c>
      <c r="C45" s="81" t="s">
        <v>383</v>
      </c>
      <c r="D45" s="310"/>
      <c r="E45" s="310">
        <v>0</v>
      </c>
      <c r="F45" s="310"/>
      <c r="G45" s="310"/>
      <c r="H45" s="310"/>
      <c r="I45" s="310"/>
      <c r="J45" s="310"/>
    </row>
    <row r="46" spans="1:10" s="28" customFormat="1" ht="20.25" hidden="1" customHeight="1">
      <c r="A46" s="80">
        <v>1121300</v>
      </c>
      <c r="B46" s="93" t="s">
        <v>769</v>
      </c>
      <c r="C46" s="83" t="s">
        <v>384</v>
      </c>
      <c r="D46" s="310"/>
      <c r="E46" s="310">
        <v>0</v>
      </c>
      <c r="F46" s="310"/>
      <c r="G46" s="310"/>
      <c r="H46" s="310"/>
      <c r="I46" s="310"/>
      <c r="J46" s="310"/>
    </row>
    <row r="47" spans="1:10" s="28" customFormat="1" ht="20.25" hidden="1" customHeight="1">
      <c r="A47" s="80">
        <v>1121400</v>
      </c>
      <c r="B47" s="93" t="s">
        <v>770</v>
      </c>
      <c r="C47" s="81" t="s">
        <v>385</v>
      </c>
      <c r="D47" s="310"/>
      <c r="E47" s="310">
        <v>0</v>
      </c>
      <c r="F47" s="310"/>
      <c r="G47" s="310"/>
      <c r="H47" s="310"/>
      <c r="I47" s="310"/>
      <c r="J47" s="310"/>
    </row>
    <row r="48" spans="1:10" s="28" customFormat="1" ht="20.25" hidden="1" customHeight="1">
      <c r="A48" s="80">
        <v>1121500</v>
      </c>
      <c r="B48" s="93" t="s">
        <v>69</v>
      </c>
      <c r="C48" s="83" t="s">
        <v>386</v>
      </c>
      <c r="D48" s="307"/>
      <c r="E48" s="310">
        <v>0</v>
      </c>
      <c r="F48" s="307"/>
      <c r="G48" s="307"/>
      <c r="H48" s="307"/>
      <c r="I48" s="307"/>
      <c r="J48" s="307"/>
    </row>
    <row r="49" spans="1:10" s="28" customFormat="1" ht="20.25" hidden="1" customHeight="1">
      <c r="A49" s="80">
        <v>1121600</v>
      </c>
      <c r="B49" s="93" t="s">
        <v>70</v>
      </c>
      <c r="C49" s="81" t="s">
        <v>387</v>
      </c>
      <c r="D49" s="310"/>
      <c r="E49" s="310">
        <v>0</v>
      </c>
      <c r="F49" s="310"/>
      <c r="G49" s="310"/>
      <c r="H49" s="310"/>
      <c r="I49" s="310"/>
      <c r="J49" s="310"/>
    </row>
    <row r="50" spans="1:10" s="28" customFormat="1" ht="20.25" hidden="1" customHeight="1" thickBot="1">
      <c r="A50" s="95">
        <v>1121700</v>
      </c>
      <c r="B50" s="96" t="s">
        <v>71</v>
      </c>
      <c r="C50" s="86" t="s">
        <v>766</v>
      </c>
      <c r="D50" s="311"/>
      <c r="E50" s="311"/>
      <c r="F50" s="311"/>
      <c r="G50" s="311"/>
      <c r="H50" s="311"/>
      <c r="I50" s="311"/>
      <c r="J50" s="311"/>
    </row>
    <row r="51" spans="1:10" s="28" customFormat="1" ht="20.25" hidden="1" customHeight="1">
      <c r="A51" s="72">
        <v>1122000</v>
      </c>
      <c r="B51" s="97" t="s">
        <v>767</v>
      </c>
      <c r="C51" s="74" t="s">
        <v>358</v>
      </c>
      <c r="D51" s="308">
        <v>0</v>
      </c>
      <c r="E51" s="308">
        <v>0</v>
      </c>
      <c r="F51" s="308">
        <v>0</v>
      </c>
      <c r="G51" s="308">
        <v>0</v>
      </c>
      <c r="H51" s="308">
        <v>0</v>
      </c>
      <c r="I51" s="308">
        <v>0</v>
      </c>
      <c r="J51" s="308">
        <v>0</v>
      </c>
    </row>
    <row r="52" spans="1:10" s="28" customFormat="1" ht="20.25" hidden="1" customHeight="1">
      <c r="A52" s="98">
        <v>1122100</v>
      </c>
      <c r="B52" s="93" t="s">
        <v>72</v>
      </c>
      <c r="C52" s="99" t="s">
        <v>768</v>
      </c>
      <c r="D52" s="310"/>
      <c r="E52" s="310">
        <v>0</v>
      </c>
      <c r="F52" s="310"/>
      <c r="G52" s="310"/>
      <c r="H52" s="310"/>
      <c r="I52" s="310"/>
      <c r="J52" s="310"/>
    </row>
    <row r="53" spans="1:10" s="28" customFormat="1" ht="20.25" hidden="1" customHeight="1">
      <c r="A53" s="98">
        <v>1122200</v>
      </c>
      <c r="B53" s="93" t="s">
        <v>487</v>
      </c>
      <c r="C53" s="83" t="s">
        <v>1021</v>
      </c>
      <c r="D53" s="310"/>
      <c r="E53" s="310">
        <v>0</v>
      </c>
      <c r="F53" s="310"/>
      <c r="G53" s="310"/>
      <c r="H53" s="310"/>
      <c r="I53" s="310"/>
      <c r="J53" s="310"/>
    </row>
    <row r="54" spans="1:10" s="28" customFormat="1" ht="20.25" hidden="1" customHeight="1" thickBot="1">
      <c r="A54" s="88">
        <v>1122300</v>
      </c>
      <c r="B54" s="96" t="s">
        <v>148</v>
      </c>
      <c r="C54" s="100" t="s">
        <v>1022</v>
      </c>
      <c r="D54" s="311"/>
      <c r="E54" s="311">
        <v>0</v>
      </c>
      <c r="F54" s="311"/>
      <c r="G54" s="311"/>
      <c r="H54" s="311"/>
      <c r="I54" s="311"/>
      <c r="J54" s="311"/>
    </row>
    <row r="55" spans="1:10" s="28" customFormat="1" ht="20.25" hidden="1" customHeight="1">
      <c r="A55" s="72">
        <v>1123000</v>
      </c>
      <c r="B55" s="97" t="s">
        <v>56</v>
      </c>
      <c r="C55" s="74" t="s">
        <v>358</v>
      </c>
      <c r="D55" s="308">
        <v>0</v>
      </c>
      <c r="E55" s="308">
        <v>0</v>
      </c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 s="28" customFormat="1" ht="20.25" hidden="1" customHeight="1">
      <c r="A56" s="98">
        <v>1123100</v>
      </c>
      <c r="B56" s="93" t="s">
        <v>149</v>
      </c>
      <c r="C56" s="99" t="s">
        <v>365</v>
      </c>
      <c r="D56" s="310"/>
      <c r="E56" s="310">
        <v>0</v>
      </c>
      <c r="F56" s="310"/>
      <c r="G56" s="310"/>
      <c r="H56" s="310"/>
      <c r="I56" s="310"/>
      <c r="J56" s="310"/>
    </row>
    <row r="57" spans="1:10" s="28" customFormat="1" ht="20.25" hidden="1" customHeight="1">
      <c r="A57" s="98">
        <v>1123200</v>
      </c>
      <c r="B57" s="93" t="s">
        <v>150</v>
      </c>
      <c r="C57" s="83" t="s">
        <v>366</v>
      </c>
      <c r="D57" s="310"/>
      <c r="E57" s="310">
        <v>0</v>
      </c>
      <c r="F57" s="310"/>
      <c r="G57" s="310"/>
      <c r="H57" s="310"/>
      <c r="I57" s="310"/>
      <c r="J57" s="310"/>
    </row>
    <row r="58" spans="1:10" s="28" customFormat="1" ht="20.25" hidden="1" customHeight="1">
      <c r="A58" s="98">
        <v>1123300</v>
      </c>
      <c r="B58" s="93" t="s">
        <v>151</v>
      </c>
      <c r="C58" s="83" t="s">
        <v>367</v>
      </c>
      <c r="D58" s="310"/>
      <c r="E58" s="310">
        <v>0</v>
      </c>
      <c r="F58" s="310"/>
      <c r="G58" s="310"/>
      <c r="H58" s="310"/>
      <c r="I58" s="310"/>
      <c r="J58" s="310"/>
    </row>
    <row r="59" spans="1:10" s="28" customFormat="1" ht="20.25" hidden="1" customHeight="1">
      <c r="A59" s="98">
        <v>1123400</v>
      </c>
      <c r="B59" s="93" t="s">
        <v>556</v>
      </c>
      <c r="C59" s="83" t="s">
        <v>368</v>
      </c>
      <c r="D59" s="310"/>
      <c r="E59" s="310">
        <v>0</v>
      </c>
      <c r="F59" s="310"/>
      <c r="G59" s="310"/>
      <c r="H59" s="310"/>
      <c r="I59" s="310"/>
      <c r="J59" s="310"/>
    </row>
    <row r="60" spans="1:10" s="28" customFormat="1" ht="20.25" hidden="1" customHeight="1">
      <c r="A60" s="98">
        <v>1123500</v>
      </c>
      <c r="B60" s="101" t="s">
        <v>557</v>
      </c>
      <c r="C60" s="102">
        <v>423500</v>
      </c>
      <c r="D60" s="310"/>
      <c r="E60" s="310">
        <v>0</v>
      </c>
      <c r="F60" s="310"/>
      <c r="G60" s="310"/>
      <c r="H60" s="310"/>
      <c r="I60" s="310"/>
      <c r="J60" s="310"/>
    </row>
    <row r="61" spans="1:10" s="28" customFormat="1" ht="20.25" hidden="1" customHeight="1">
      <c r="A61" s="98">
        <v>1123600</v>
      </c>
      <c r="B61" s="93" t="s">
        <v>186</v>
      </c>
      <c r="C61" s="81" t="s">
        <v>369</v>
      </c>
      <c r="D61" s="310"/>
      <c r="E61" s="310">
        <v>0</v>
      </c>
      <c r="F61" s="310"/>
      <c r="G61" s="310"/>
      <c r="H61" s="310"/>
      <c r="I61" s="310"/>
      <c r="J61" s="310"/>
    </row>
    <row r="62" spans="1:10" s="28" customFormat="1" ht="20.25" hidden="1" customHeight="1">
      <c r="A62" s="98">
        <v>1123700</v>
      </c>
      <c r="B62" s="93" t="s">
        <v>187</v>
      </c>
      <c r="C62" s="83" t="s">
        <v>370</v>
      </c>
      <c r="D62" s="310"/>
      <c r="E62" s="310">
        <v>0</v>
      </c>
      <c r="F62" s="310"/>
      <c r="G62" s="310"/>
      <c r="H62" s="310"/>
      <c r="I62" s="310"/>
      <c r="J62" s="310"/>
    </row>
    <row r="63" spans="1:10" s="28" customFormat="1" ht="20.25" hidden="1" customHeight="1" thickBot="1">
      <c r="A63" s="88">
        <v>1123800</v>
      </c>
      <c r="B63" s="96" t="s">
        <v>188</v>
      </c>
      <c r="C63" s="100" t="s">
        <v>371</v>
      </c>
      <c r="D63" s="311"/>
      <c r="E63" s="311">
        <v>0</v>
      </c>
      <c r="F63" s="311"/>
      <c r="G63" s="311"/>
      <c r="H63" s="311"/>
      <c r="I63" s="311"/>
      <c r="J63" s="311"/>
    </row>
    <row r="64" spans="1:10" s="28" customFormat="1" ht="20.25" hidden="1" customHeight="1">
      <c r="A64" s="72">
        <v>1124000</v>
      </c>
      <c r="B64" s="97" t="s">
        <v>213</v>
      </c>
      <c r="C64" s="74" t="s">
        <v>358</v>
      </c>
      <c r="D64" s="308">
        <v>0</v>
      </c>
      <c r="E64" s="308">
        <v>0</v>
      </c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s="28" customFormat="1" ht="20.25" hidden="1" customHeight="1" thickBot="1">
      <c r="A65" s="88">
        <v>1124100</v>
      </c>
      <c r="B65" s="96" t="s">
        <v>189</v>
      </c>
      <c r="C65" s="86" t="s">
        <v>214</v>
      </c>
      <c r="D65" s="311"/>
      <c r="E65" s="311"/>
      <c r="F65" s="311"/>
      <c r="G65" s="311"/>
      <c r="H65" s="311"/>
      <c r="I65" s="311"/>
      <c r="J65" s="311"/>
    </row>
    <row r="66" spans="1:10" s="28" customFormat="1" ht="20.25" hidden="1" customHeight="1">
      <c r="A66" s="72">
        <v>1125000</v>
      </c>
      <c r="B66" s="97" t="s">
        <v>918</v>
      </c>
      <c r="C66" s="74" t="s">
        <v>358</v>
      </c>
      <c r="D66" s="308">
        <v>0</v>
      </c>
      <c r="E66" s="308">
        <v>0</v>
      </c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s="28" customFormat="1" ht="20.25" hidden="1" customHeight="1">
      <c r="A67" s="98">
        <v>1125100</v>
      </c>
      <c r="B67" s="93" t="s">
        <v>190</v>
      </c>
      <c r="C67" s="99" t="s">
        <v>919</v>
      </c>
      <c r="D67" s="310"/>
      <c r="E67" s="310">
        <v>0</v>
      </c>
      <c r="F67" s="310"/>
      <c r="G67" s="310"/>
      <c r="H67" s="310"/>
      <c r="I67" s="310"/>
      <c r="J67" s="310"/>
    </row>
    <row r="68" spans="1:10" s="28" customFormat="1" ht="20.25" hidden="1" customHeight="1" thickBot="1">
      <c r="A68" s="88">
        <v>1125200</v>
      </c>
      <c r="B68" s="96" t="s">
        <v>703</v>
      </c>
      <c r="C68" s="100" t="s">
        <v>1031</v>
      </c>
      <c r="D68" s="311"/>
      <c r="E68" s="311">
        <v>0</v>
      </c>
      <c r="F68" s="311"/>
      <c r="G68" s="311"/>
      <c r="H68" s="311"/>
      <c r="I68" s="311"/>
      <c r="J68" s="311"/>
    </row>
    <row r="69" spans="1:10" s="28" customFormat="1" ht="20.25" hidden="1" customHeight="1">
      <c r="A69" s="72">
        <v>1126000</v>
      </c>
      <c r="B69" s="97" t="s">
        <v>1032</v>
      </c>
      <c r="C69" s="74" t="s">
        <v>358</v>
      </c>
      <c r="D69" s="308">
        <v>0</v>
      </c>
      <c r="E69" s="308">
        <v>0</v>
      </c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s="28" customFormat="1" ht="20.25" hidden="1" customHeight="1">
      <c r="A70" s="72">
        <v>1126100</v>
      </c>
      <c r="B70" s="93" t="s">
        <v>983</v>
      </c>
      <c r="C70" s="77" t="s">
        <v>1033</v>
      </c>
      <c r="D70" s="310"/>
      <c r="E70" s="310">
        <v>0</v>
      </c>
      <c r="F70" s="310"/>
      <c r="G70" s="310"/>
      <c r="H70" s="310"/>
      <c r="I70" s="310"/>
      <c r="J70" s="310"/>
    </row>
    <row r="71" spans="1:10" s="28" customFormat="1" ht="20.25" hidden="1" customHeight="1">
      <c r="A71" s="72">
        <v>1126200</v>
      </c>
      <c r="B71" s="93" t="s">
        <v>984</v>
      </c>
      <c r="C71" s="83" t="s">
        <v>1034</v>
      </c>
      <c r="D71" s="310"/>
      <c r="E71" s="310">
        <v>0</v>
      </c>
      <c r="F71" s="310"/>
      <c r="G71" s="310"/>
      <c r="H71" s="310"/>
      <c r="I71" s="310"/>
      <c r="J71" s="310"/>
    </row>
    <row r="72" spans="1:10" s="28" customFormat="1" ht="20.25" hidden="1" customHeight="1">
      <c r="A72" s="72">
        <v>1126300</v>
      </c>
      <c r="B72" s="93" t="s">
        <v>390</v>
      </c>
      <c r="C72" s="83" t="s">
        <v>391</v>
      </c>
      <c r="D72" s="310"/>
      <c r="E72" s="310">
        <v>0</v>
      </c>
      <c r="F72" s="310"/>
      <c r="G72" s="310"/>
      <c r="H72" s="310"/>
      <c r="I72" s="310"/>
      <c r="J72" s="310"/>
    </row>
    <row r="73" spans="1:10" s="28" customFormat="1" ht="20.25" hidden="1" customHeight="1">
      <c r="A73" s="80">
        <v>1126400</v>
      </c>
      <c r="B73" s="103" t="s">
        <v>985</v>
      </c>
      <c r="C73" s="81" t="s">
        <v>392</v>
      </c>
      <c r="D73" s="310"/>
      <c r="E73" s="310">
        <v>0</v>
      </c>
      <c r="F73" s="310"/>
      <c r="G73" s="310"/>
      <c r="H73" s="310"/>
      <c r="I73" s="310"/>
      <c r="J73" s="310"/>
    </row>
    <row r="74" spans="1:10" s="28" customFormat="1" ht="20.25" hidden="1" customHeight="1">
      <c r="A74" s="84">
        <v>1126500</v>
      </c>
      <c r="B74" s="104" t="s">
        <v>943</v>
      </c>
      <c r="C74" s="83" t="s">
        <v>393</v>
      </c>
      <c r="D74" s="310"/>
      <c r="E74" s="310">
        <v>0</v>
      </c>
      <c r="F74" s="310"/>
      <c r="G74" s="310"/>
      <c r="H74" s="310"/>
      <c r="I74" s="310"/>
      <c r="J74" s="310"/>
    </row>
    <row r="75" spans="1:10" s="28" customFormat="1" ht="20.25" hidden="1" customHeight="1">
      <c r="A75" s="80">
        <v>1126600</v>
      </c>
      <c r="B75" s="103" t="s">
        <v>229</v>
      </c>
      <c r="C75" s="81" t="s">
        <v>394</v>
      </c>
      <c r="D75" s="310"/>
      <c r="E75" s="310">
        <v>0</v>
      </c>
      <c r="F75" s="310"/>
      <c r="G75" s="310"/>
      <c r="H75" s="310"/>
      <c r="I75" s="310"/>
      <c r="J75" s="310"/>
    </row>
    <row r="76" spans="1:10" s="28" customFormat="1" ht="20.25" hidden="1" customHeight="1">
      <c r="A76" s="80">
        <v>1126700</v>
      </c>
      <c r="B76" s="103" t="s">
        <v>230</v>
      </c>
      <c r="C76" s="83" t="s">
        <v>395</v>
      </c>
      <c r="D76" s="310"/>
      <c r="E76" s="310">
        <v>0</v>
      </c>
      <c r="F76" s="310"/>
      <c r="G76" s="310"/>
      <c r="H76" s="310"/>
      <c r="I76" s="310"/>
      <c r="J76" s="310"/>
    </row>
    <row r="77" spans="1:10" s="28" customFormat="1" ht="20.25" hidden="1" customHeight="1" thickBot="1">
      <c r="A77" s="95">
        <v>1126800</v>
      </c>
      <c r="B77" s="105" t="s">
        <v>480</v>
      </c>
      <c r="C77" s="86" t="s">
        <v>396</v>
      </c>
      <c r="D77" s="311"/>
      <c r="E77" s="311">
        <v>0</v>
      </c>
      <c r="F77" s="311"/>
      <c r="G77" s="311"/>
      <c r="H77" s="311"/>
      <c r="I77" s="311"/>
      <c r="J77" s="311"/>
    </row>
    <row r="78" spans="1:10" s="28" customFormat="1" ht="20.25" hidden="1" customHeight="1">
      <c r="A78" s="106">
        <v>1130000</v>
      </c>
      <c r="B78" s="107" t="s">
        <v>294</v>
      </c>
      <c r="C78" s="74" t="s">
        <v>358</v>
      </c>
      <c r="D78" s="308">
        <v>0</v>
      </c>
      <c r="E78" s="308">
        <v>0</v>
      </c>
      <c r="F78" s="308">
        <v>0</v>
      </c>
      <c r="G78" s="308">
        <v>0</v>
      </c>
      <c r="H78" s="308">
        <v>0</v>
      </c>
      <c r="I78" s="308">
        <v>0</v>
      </c>
      <c r="J78" s="308">
        <v>0</v>
      </c>
    </row>
    <row r="79" spans="1:10" s="28" customFormat="1" ht="20.25" hidden="1" customHeight="1">
      <c r="A79" s="106">
        <v>1130100</v>
      </c>
      <c r="B79" s="103" t="s">
        <v>481</v>
      </c>
      <c r="C79" s="99" t="s">
        <v>295</v>
      </c>
      <c r="D79" s="310"/>
      <c r="E79" s="310"/>
      <c r="F79" s="310"/>
      <c r="G79" s="310"/>
      <c r="H79" s="310"/>
      <c r="I79" s="310"/>
      <c r="J79" s="310"/>
    </row>
    <row r="80" spans="1:10" s="28" customFormat="1" ht="20.25" hidden="1" customHeight="1">
      <c r="A80" s="106">
        <v>1130200</v>
      </c>
      <c r="B80" s="103" t="s">
        <v>482</v>
      </c>
      <c r="C80" s="83" t="s">
        <v>296</v>
      </c>
      <c r="D80" s="310"/>
      <c r="E80" s="310"/>
      <c r="F80" s="310"/>
      <c r="G80" s="310"/>
      <c r="H80" s="310"/>
      <c r="I80" s="310"/>
      <c r="J80" s="310"/>
    </row>
    <row r="81" spans="1:10" s="28" customFormat="1" ht="20.25" hidden="1" customHeight="1">
      <c r="A81" s="106">
        <v>1130300</v>
      </c>
      <c r="B81" s="103" t="s">
        <v>483</v>
      </c>
      <c r="C81" s="83" t="s">
        <v>297</v>
      </c>
      <c r="D81" s="310"/>
      <c r="E81" s="310"/>
      <c r="F81" s="310"/>
      <c r="G81" s="310"/>
      <c r="H81" s="310"/>
      <c r="I81" s="310"/>
      <c r="J81" s="310"/>
    </row>
    <row r="82" spans="1:10" s="28" customFormat="1" ht="20.25" hidden="1" customHeight="1">
      <c r="A82" s="106">
        <v>1130400</v>
      </c>
      <c r="B82" s="108" t="s">
        <v>484</v>
      </c>
      <c r="C82" s="109" t="s">
        <v>298</v>
      </c>
      <c r="D82" s="307"/>
      <c r="E82" s="307"/>
      <c r="F82" s="307"/>
      <c r="G82" s="307"/>
      <c r="H82" s="307"/>
      <c r="I82" s="307"/>
      <c r="J82" s="307"/>
    </row>
    <row r="83" spans="1:10" s="28" customFormat="1" ht="20.25" hidden="1" customHeight="1">
      <c r="A83" s="80">
        <v>1131000</v>
      </c>
      <c r="B83" s="110" t="s">
        <v>299</v>
      </c>
      <c r="C83" s="111" t="s">
        <v>358</v>
      </c>
      <c r="D83" s="313"/>
      <c r="E83" s="310"/>
      <c r="F83" s="310"/>
      <c r="G83" s="310"/>
      <c r="H83" s="310"/>
      <c r="I83" s="310"/>
      <c r="J83" s="310"/>
    </row>
    <row r="84" spans="1:10" s="28" customFormat="1" ht="20.25" hidden="1" customHeight="1">
      <c r="A84" s="80">
        <v>1131100</v>
      </c>
      <c r="B84" s="103" t="s">
        <v>588</v>
      </c>
      <c r="C84" s="77" t="s">
        <v>300</v>
      </c>
      <c r="D84" s="310"/>
      <c r="E84" s="310"/>
      <c r="F84" s="310"/>
      <c r="G84" s="310"/>
      <c r="H84" s="310"/>
      <c r="I84" s="310"/>
      <c r="J84" s="310"/>
    </row>
    <row r="85" spans="1:10" s="28" customFormat="1" ht="20.25" hidden="1" customHeight="1">
      <c r="A85" s="80">
        <v>1131200</v>
      </c>
      <c r="B85" s="103" t="s">
        <v>589</v>
      </c>
      <c r="C85" s="83" t="s">
        <v>301</v>
      </c>
      <c r="D85" s="310"/>
      <c r="E85" s="310"/>
      <c r="F85" s="310"/>
      <c r="G85" s="310"/>
      <c r="H85" s="310"/>
      <c r="I85" s="310"/>
      <c r="J85" s="310"/>
    </row>
    <row r="86" spans="1:10" s="28" customFormat="1" ht="20.25" hidden="1" customHeight="1" thickBot="1">
      <c r="A86" s="80">
        <v>1131300</v>
      </c>
      <c r="B86" s="105" t="s">
        <v>590</v>
      </c>
      <c r="C86" s="86" t="s">
        <v>302</v>
      </c>
      <c r="D86" s="311"/>
      <c r="E86" s="311"/>
      <c r="F86" s="311"/>
      <c r="G86" s="311"/>
      <c r="H86" s="311"/>
      <c r="I86" s="311"/>
      <c r="J86" s="311"/>
    </row>
    <row r="87" spans="1:10" s="28" customFormat="1" ht="20.25" hidden="1" customHeight="1">
      <c r="A87" s="113">
        <v>1140000</v>
      </c>
      <c r="B87" s="107" t="s">
        <v>303</v>
      </c>
      <c r="C87" s="74" t="s">
        <v>358</v>
      </c>
      <c r="D87" s="308">
        <v>0</v>
      </c>
      <c r="E87" s="308">
        <v>0</v>
      </c>
      <c r="F87" s="308">
        <v>0</v>
      </c>
      <c r="G87" s="308">
        <v>0</v>
      </c>
      <c r="H87" s="308">
        <v>0</v>
      </c>
      <c r="I87" s="308">
        <v>0</v>
      </c>
      <c r="J87" s="308">
        <v>0</v>
      </c>
    </row>
    <row r="88" spans="1:10" s="28" customFormat="1" ht="20.25" hidden="1" customHeight="1">
      <c r="A88" s="113">
        <v>1141000</v>
      </c>
      <c r="B88" s="103" t="s">
        <v>304</v>
      </c>
      <c r="C88" s="99" t="s">
        <v>1003</v>
      </c>
      <c r="D88" s="310"/>
      <c r="E88" s="310">
        <v>0</v>
      </c>
      <c r="F88" s="310"/>
      <c r="G88" s="310"/>
      <c r="H88" s="310"/>
      <c r="I88" s="310"/>
      <c r="J88" s="310"/>
    </row>
    <row r="89" spans="1:10" s="28" customFormat="1" ht="20.25" hidden="1" customHeight="1">
      <c r="A89" s="113">
        <v>1142000</v>
      </c>
      <c r="B89" s="103" t="s">
        <v>42</v>
      </c>
      <c r="C89" s="83" t="s">
        <v>43</v>
      </c>
      <c r="D89" s="310"/>
      <c r="E89" s="310">
        <v>0</v>
      </c>
      <c r="F89" s="310"/>
      <c r="G89" s="310"/>
      <c r="H89" s="310"/>
      <c r="I89" s="310"/>
      <c r="J89" s="310"/>
    </row>
    <row r="90" spans="1:10" s="28" customFormat="1" ht="20.25" hidden="1" customHeight="1">
      <c r="A90" s="113">
        <v>1143000</v>
      </c>
      <c r="B90" s="103" t="s">
        <v>44</v>
      </c>
      <c r="C90" s="83" t="s">
        <v>45</v>
      </c>
      <c r="D90" s="310"/>
      <c r="E90" s="310">
        <v>0</v>
      </c>
      <c r="F90" s="310"/>
      <c r="G90" s="310"/>
      <c r="H90" s="310"/>
      <c r="I90" s="310"/>
      <c r="J90" s="310"/>
    </row>
    <row r="91" spans="1:10" s="28" customFormat="1" ht="20.25" hidden="1" customHeight="1" thickBot="1">
      <c r="A91" s="88">
        <v>1144000</v>
      </c>
      <c r="B91" s="105" t="s">
        <v>46</v>
      </c>
      <c r="C91" s="86" t="s">
        <v>439</v>
      </c>
      <c r="D91" s="311"/>
      <c r="E91" s="311">
        <v>0</v>
      </c>
      <c r="F91" s="311"/>
      <c r="G91" s="311"/>
      <c r="H91" s="311"/>
      <c r="I91" s="311"/>
      <c r="J91" s="311"/>
    </row>
    <row r="92" spans="1:10" s="28" customFormat="1" ht="20.25" hidden="1" customHeight="1">
      <c r="A92" s="223">
        <v>1150000</v>
      </c>
      <c r="B92" s="224" t="s">
        <v>730</v>
      </c>
      <c r="C92" s="74" t="s">
        <v>358</v>
      </c>
      <c r="D92" s="308">
        <v>0</v>
      </c>
      <c r="E92" s="308">
        <v>0</v>
      </c>
      <c r="F92" s="308">
        <v>0</v>
      </c>
      <c r="G92" s="308">
        <v>0</v>
      </c>
      <c r="H92" s="308">
        <v>0</v>
      </c>
      <c r="I92" s="308">
        <v>0</v>
      </c>
      <c r="J92" s="308">
        <v>0</v>
      </c>
    </row>
    <row r="93" spans="1:10" s="28" customFormat="1" ht="20.25" hidden="1" customHeight="1">
      <c r="A93" s="225">
        <v>1151000</v>
      </c>
      <c r="B93" s="226" t="s">
        <v>681</v>
      </c>
      <c r="C93" s="74" t="s">
        <v>358</v>
      </c>
      <c r="D93" s="313">
        <v>0</v>
      </c>
      <c r="E93" s="313">
        <v>0</v>
      </c>
      <c r="F93" s="313">
        <v>0</v>
      </c>
      <c r="G93" s="313">
        <v>0</v>
      </c>
      <c r="H93" s="313">
        <v>0</v>
      </c>
      <c r="I93" s="313">
        <v>0</v>
      </c>
      <c r="J93" s="313">
        <v>0</v>
      </c>
    </row>
    <row r="94" spans="1:10" s="28" customFormat="1" ht="20.25" hidden="1" customHeight="1">
      <c r="A94" s="225">
        <v>1151100</v>
      </c>
      <c r="B94" s="227" t="s">
        <v>265</v>
      </c>
      <c r="C94" s="228">
        <v>461100</v>
      </c>
      <c r="D94" s="313"/>
      <c r="E94" s="313"/>
      <c r="F94" s="313"/>
      <c r="G94" s="313"/>
      <c r="H94" s="313"/>
      <c r="I94" s="313"/>
      <c r="J94" s="313"/>
    </row>
    <row r="95" spans="1:10" s="28" customFormat="1" ht="20.25" hidden="1" customHeight="1">
      <c r="A95" s="225">
        <v>1151200</v>
      </c>
      <c r="B95" s="227" t="s">
        <v>637</v>
      </c>
      <c r="C95" s="228">
        <v>461200</v>
      </c>
      <c r="D95" s="314"/>
      <c r="E95" s="314"/>
      <c r="F95" s="314"/>
      <c r="G95" s="314"/>
      <c r="H95" s="314"/>
      <c r="I95" s="314"/>
      <c r="J95" s="314"/>
    </row>
    <row r="96" spans="1:10" s="28" customFormat="1" ht="20.25" hidden="1" customHeight="1">
      <c r="A96" s="225">
        <v>1152000</v>
      </c>
      <c r="B96" s="229" t="s">
        <v>518</v>
      </c>
      <c r="C96" s="230" t="s">
        <v>358</v>
      </c>
      <c r="D96" s="315">
        <v>0</v>
      </c>
      <c r="E96" s="315">
        <v>0</v>
      </c>
      <c r="F96" s="315">
        <v>0</v>
      </c>
      <c r="G96" s="315">
        <v>0</v>
      </c>
      <c r="H96" s="315">
        <v>0</v>
      </c>
      <c r="I96" s="315">
        <v>0</v>
      </c>
      <c r="J96" s="315">
        <v>0</v>
      </c>
    </row>
    <row r="97" spans="1:10" s="28" customFormat="1" ht="20.25" hidden="1" customHeight="1">
      <c r="A97" s="225">
        <v>1152100</v>
      </c>
      <c r="B97" s="231" t="s">
        <v>541</v>
      </c>
      <c r="C97" s="228">
        <v>462100</v>
      </c>
      <c r="D97" s="314"/>
      <c r="E97" s="316"/>
      <c r="F97" s="316"/>
      <c r="G97" s="317"/>
      <c r="H97" s="317"/>
      <c r="I97" s="310"/>
      <c r="J97" s="310"/>
    </row>
    <row r="98" spans="1:10" s="28" customFormat="1" ht="20.25" hidden="1" customHeight="1" thickBot="1">
      <c r="A98" s="232">
        <v>1152200</v>
      </c>
      <c r="B98" s="233" t="s">
        <v>759</v>
      </c>
      <c r="C98" s="234">
        <v>462200</v>
      </c>
      <c r="D98" s="318"/>
      <c r="E98" s="319"/>
      <c r="F98" s="319"/>
      <c r="G98" s="320"/>
      <c r="H98" s="320"/>
      <c r="I98" s="311"/>
      <c r="J98" s="311"/>
    </row>
    <row r="99" spans="1:10" s="28" customFormat="1" ht="20.25" hidden="1" customHeight="1">
      <c r="A99" s="223">
        <v>1153000</v>
      </c>
      <c r="B99" s="235" t="s">
        <v>760</v>
      </c>
      <c r="C99" s="236" t="s">
        <v>358</v>
      </c>
      <c r="D99" s="321">
        <v>0</v>
      </c>
      <c r="E99" s="321">
        <v>0</v>
      </c>
      <c r="F99" s="321">
        <v>0</v>
      </c>
      <c r="G99" s="321">
        <v>0</v>
      </c>
      <c r="H99" s="321">
        <v>0</v>
      </c>
      <c r="I99" s="321">
        <v>0</v>
      </c>
      <c r="J99" s="321">
        <v>0</v>
      </c>
    </row>
    <row r="100" spans="1:10" s="28" customFormat="1" ht="20.25" hidden="1" customHeight="1">
      <c r="A100" s="225">
        <v>1153100</v>
      </c>
      <c r="B100" s="231" t="s">
        <v>761</v>
      </c>
      <c r="C100" s="228">
        <v>463100</v>
      </c>
      <c r="D100" s="315"/>
      <c r="E100" s="315"/>
      <c r="F100" s="315"/>
      <c r="G100" s="315"/>
      <c r="H100" s="315"/>
      <c r="I100" s="315"/>
      <c r="J100" s="315"/>
    </row>
    <row r="101" spans="1:10" s="28" customFormat="1" ht="20.25" hidden="1" customHeight="1">
      <c r="A101" s="225">
        <v>1153200</v>
      </c>
      <c r="B101" s="231" t="s">
        <v>101</v>
      </c>
      <c r="C101" s="228">
        <v>463200</v>
      </c>
      <c r="D101" s="315"/>
      <c r="E101" s="315"/>
      <c r="F101" s="315"/>
      <c r="G101" s="315"/>
      <c r="H101" s="315"/>
      <c r="I101" s="315"/>
      <c r="J101" s="315"/>
    </row>
    <row r="102" spans="1:10" s="28" customFormat="1" ht="20.25" hidden="1" customHeight="1">
      <c r="A102" s="225">
        <v>1153300</v>
      </c>
      <c r="B102" s="231" t="s">
        <v>501</v>
      </c>
      <c r="C102" s="228">
        <v>463300</v>
      </c>
      <c r="D102" s="315"/>
      <c r="E102" s="315"/>
      <c r="F102" s="315"/>
      <c r="G102" s="315"/>
      <c r="H102" s="315"/>
      <c r="I102" s="315"/>
      <c r="J102" s="315"/>
    </row>
    <row r="103" spans="1:10" s="28" customFormat="1" ht="20.25" hidden="1" customHeight="1">
      <c r="A103" s="225">
        <v>1153400</v>
      </c>
      <c r="B103" s="231" t="s">
        <v>502</v>
      </c>
      <c r="C103" s="228">
        <v>463400</v>
      </c>
      <c r="D103" s="315"/>
      <c r="E103" s="315"/>
      <c r="F103" s="315"/>
      <c r="G103" s="315"/>
      <c r="H103" s="315"/>
      <c r="I103" s="315"/>
      <c r="J103" s="315"/>
    </row>
    <row r="104" spans="1:10" s="28" customFormat="1" ht="20.25" hidden="1" customHeight="1">
      <c r="A104" s="225">
        <v>1153500</v>
      </c>
      <c r="B104" s="237" t="s">
        <v>503</v>
      </c>
      <c r="C104" s="228">
        <v>463500</v>
      </c>
      <c r="D104" s="315"/>
      <c r="E104" s="315"/>
      <c r="F104" s="315"/>
      <c r="G104" s="315"/>
      <c r="H104" s="315"/>
      <c r="I104" s="315"/>
      <c r="J104" s="315"/>
    </row>
    <row r="105" spans="1:10" s="28" customFormat="1" ht="20.25" hidden="1" customHeight="1">
      <c r="A105" s="225">
        <v>1153700</v>
      </c>
      <c r="B105" s="237" t="s">
        <v>504</v>
      </c>
      <c r="C105" s="228">
        <v>463700</v>
      </c>
      <c r="D105" s="315"/>
      <c r="E105" s="315"/>
      <c r="F105" s="315"/>
      <c r="G105" s="315"/>
      <c r="H105" s="315"/>
      <c r="I105" s="315"/>
      <c r="J105" s="315">
        <v>0</v>
      </c>
    </row>
    <row r="106" spans="1:10" s="28" customFormat="1" ht="20.25" hidden="1" customHeight="1">
      <c r="A106" s="225">
        <v>1153800</v>
      </c>
      <c r="B106" s="237" t="s">
        <v>995</v>
      </c>
      <c r="C106" s="228">
        <v>463800</v>
      </c>
      <c r="D106" s="315"/>
      <c r="E106" s="315"/>
      <c r="F106" s="315"/>
      <c r="G106" s="315"/>
      <c r="H106" s="315"/>
      <c r="I106" s="315"/>
      <c r="J106" s="315"/>
    </row>
    <row r="107" spans="1:10" s="28" customFormat="1" ht="20.25" hidden="1" customHeight="1">
      <c r="A107" s="225">
        <v>1153900</v>
      </c>
      <c r="B107" s="237" t="s">
        <v>996</v>
      </c>
      <c r="C107" s="228">
        <v>463900</v>
      </c>
      <c r="D107" s="315"/>
      <c r="E107" s="315"/>
      <c r="F107" s="315"/>
      <c r="G107" s="315"/>
      <c r="H107" s="315"/>
      <c r="I107" s="315"/>
      <c r="J107" s="315"/>
    </row>
    <row r="108" spans="1:10" s="28" customFormat="1" ht="20.25" hidden="1" customHeight="1">
      <c r="A108" s="225">
        <v>1154000</v>
      </c>
      <c r="B108" s="238" t="s">
        <v>997</v>
      </c>
      <c r="C108" s="230" t="s">
        <v>358</v>
      </c>
      <c r="D108" s="315">
        <v>0</v>
      </c>
      <c r="E108" s="315">
        <v>0</v>
      </c>
      <c r="F108" s="315">
        <v>0</v>
      </c>
      <c r="G108" s="315">
        <v>0</v>
      </c>
      <c r="H108" s="315">
        <v>0</v>
      </c>
      <c r="I108" s="315">
        <v>0</v>
      </c>
      <c r="J108" s="315">
        <v>0</v>
      </c>
    </row>
    <row r="109" spans="1:10" s="28" customFormat="1" ht="20.25" hidden="1" customHeight="1">
      <c r="A109" s="225">
        <v>1154100</v>
      </c>
      <c r="B109" s="237" t="s">
        <v>210</v>
      </c>
      <c r="C109" s="228">
        <v>465100</v>
      </c>
      <c r="D109" s="315"/>
      <c r="E109" s="322"/>
      <c r="F109" s="322"/>
      <c r="G109" s="323"/>
      <c r="H109" s="323"/>
      <c r="I109" s="324"/>
      <c r="J109" s="324"/>
    </row>
    <row r="110" spans="1:10" s="28" customFormat="1" ht="20.25" hidden="1" customHeight="1">
      <c r="A110" s="225">
        <v>1154200</v>
      </c>
      <c r="B110" s="237" t="s">
        <v>211</v>
      </c>
      <c r="C110" s="228">
        <v>465200</v>
      </c>
      <c r="D110" s="315"/>
      <c r="E110" s="322"/>
      <c r="F110" s="322"/>
      <c r="G110" s="323"/>
      <c r="H110" s="323"/>
      <c r="I110" s="324"/>
      <c r="J110" s="324"/>
    </row>
    <row r="111" spans="1:10" s="28" customFormat="1" ht="20.25" hidden="1" customHeight="1">
      <c r="A111" s="225">
        <v>1154300</v>
      </c>
      <c r="B111" s="237" t="s">
        <v>212</v>
      </c>
      <c r="C111" s="228">
        <v>465300</v>
      </c>
      <c r="D111" s="315"/>
      <c r="E111" s="322"/>
      <c r="F111" s="322"/>
      <c r="G111" s="323"/>
      <c r="H111" s="323"/>
      <c r="I111" s="324"/>
      <c r="J111" s="324"/>
    </row>
    <row r="112" spans="1:10" s="28" customFormat="1" ht="20.25" hidden="1" customHeight="1">
      <c r="A112" s="225">
        <v>1154500</v>
      </c>
      <c r="B112" s="237" t="s">
        <v>67</v>
      </c>
      <c r="C112" s="228">
        <v>465500</v>
      </c>
      <c r="D112" s="315"/>
      <c r="E112" s="322"/>
      <c r="F112" s="322"/>
      <c r="G112" s="323"/>
      <c r="H112" s="323"/>
      <c r="I112" s="324"/>
      <c r="J112" s="324"/>
    </row>
    <row r="113" spans="1:10" s="28" customFormat="1" ht="20.25" hidden="1" customHeight="1">
      <c r="A113" s="225">
        <v>1154600</v>
      </c>
      <c r="B113" s="237" t="s">
        <v>68</v>
      </c>
      <c r="C113" s="228">
        <v>465600</v>
      </c>
      <c r="D113" s="314"/>
      <c r="E113" s="316"/>
      <c r="F113" s="316"/>
      <c r="G113" s="317"/>
      <c r="H113" s="317"/>
      <c r="I113" s="310"/>
      <c r="J113" s="310"/>
    </row>
    <row r="114" spans="1:10" s="28" customFormat="1" ht="20.25" hidden="1" customHeight="1" thickBot="1">
      <c r="A114" s="232">
        <v>1154700</v>
      </c>
      <c r="B114" s="239" t="s">
        <v>78</v>
      </c>
      <c r="C114" s="86" t="s">
        <v>79</v>
      </c>
      <c r="D114" s="318"/>
      <c r="E114" s="319"/>
      <c r="F114" s="319"/>
      <c r="G114" s="320"/>
      <c r="H114" s="320"/>
      <c r="I114" s="311"/>
      <c r="J114" s="311"/>
    </row>
    <row r="115" spans="1:10" s="28" customFormat="1" ht="0.75" hidden="1" customHeight="1" thickBot="1">
      <c r="A115" s="240">
        <v>1160000</v>
      </c>
      <c r="B115" s="120" t="s">
        <v>80</v>
      </c>
      <c r="C115" s="74" t="s">
        <v>358</v>
      </c>
      <c r="D115" s="325">
        <v>0</v>
      </c>
      <c r="E115" s="325">
        <v>0</v>
      </c>
      <c r="F115" s="325">
        <v>0</v>
      </c>
      <c r="G115" s="325">
        <v>0</v>
      </c>
      <c r="H115" s="325">
        <v>0</v>
      </c>
      <c r="I115" s="325">
        <v>0</v>
      </c>
      <c r="J115" s="325">
        <v>0</v>
      </c>
    </row>
    <row r="116" spans="1:10" s="28" customFormat="1" ht="20.25" hidden="1" customHeight="1">
      <c r="A116" s="98">
        <v>1161000</v>
      </c>
      <c r="B116" s="122" t="s">
        <v>81</v>
      </c>
      <c r="C116" s="123" t="s">
        <v>358</v>
      </c>
      <c r="D116" s="316">
        <v>0</v>
      </c>
      <c r="E116" s="316">
        <v>0</v>
      </c>
      <c r="F116" s="316">
        <v>0</v>
      </c>
      <c r="G116" s="316">
        <v>0</v>
      </c>
      <c r="H116" s="316">
        <v>0</v>
      </c>
      <c r="I116" s="316">
        <v>0</v>
      </c>
      <c r="J116" s="316">
        <v>0</v>
      </c>
    </row>
    <row r="117" spans="1:10" s="28" customFormat="1" ht="20.25" hidden="1" customHeight="1">
      <c r="A117" s="98">
        <v>1161100</v>
      </c>
      <c r="B117" s="14" t="s">
        <v>400</v>
      </c>
      <c r="C117" s="124">
        <v>471100</v>
      </c>
      <c r="D117" s="316"/>
      <c r="E117" s="316"/>
      <c r="F117" s="316"/>
      <c r="G117" s="316"/>
      <c r="H117" s="316"/>
      <c r="I117" s="316"/>
      <c r="J117" s="316"/>
    </row>
    <row r="118" spans="1:10" s="28" customFormat="1" ht="20.25" hidden="1" customHeight="1">
      <c r="A118" s="98">
        <v>1161200</v>
      </c>
      <c r="B118" s="116" t="s">
        <v>707</v>
      </c>
      <c r="C118" s="124">
        <v>471200</v>
      </c>
      <c r="D118" s="316"/>
      <c r="E118" s="316"/>
      <c r="F118" s="316"/>
      <c r="G118" s="316"/>
      <c r="H118" s="316"/>
      <c r="I118" s="316"/>
      <c r="J118" s="316"/>
    </row>
    <row r="119" spans="1:10" s="28" customFormat="1" ht="20.25" hidden="1" customHeight="1">
      <c r="A119" s="98">
        <v>1162000</v>
      </c>
      <c r="B119" s="122" t="s">
        <v>1125</v>
      </c>
      <c r="C119" s="123" t="s">
        <v>358</v>
      </c>
      <c r="D119" s="316">
        <v>0</v>
      </c>
      <c r="E119" s="316">
        <v>0</v>
      </c>
      <c r="F119" s="316">
        <v>0</v>
      </c>
      <c r="G119" s="316">
        <v>0</v>
      </c>
      <c r="H119" s="316">
        <v>0</v>
      </c>
      <c r="I119" s="316">
        <v>0</v>
      </c>
      <c r="J119" s="316">
        <v>0</v>
      </c>
    </row>
    <row r="120" spans="1:10" s="28" customFormat="1" ht="20.25" hidden="1" customHeight="1">
      <c r="A120" s="98">
        <v>1162100</v>
      </c>
      <c r="B120" s="116" t="s">
        <v>1126</v>
      </c>
      <c r="C120" s="83" t="s">
        <v>130</v>
      </c>
      <c r="D120" s="316"/>
      <c r="E120" s="316"/>
      <c r="F120" s="316"/>
      <c r="G120" s="316"/>
      <c r="H120" s="316"/>
      <c r="I120" s="316"/>
      <c r="J120" s="316"/>
    </row>
    <row r="121" spans="1:10" s="28" customFormat="1" ht="20.25" hidden="1" customHeight="1">
      <c r="A121" s="98">
        <v>1162200</v>
      </c>
      <c r="B121" s="116" t="s">
        <v>131</v>
      </c>
      <c r="C121" s="83" t="s">
        <v>24</v>
      </c>
      <c r="D121" s="316"/>
      <c r="E121" s="316"/>
      <c r="F121" s="316"/>
      <c r="G121" s="316"/>
      <c r="H121" s="316"/>
      <c r="I121" s="316"/>
      <c r="J121" s="316"/>
    </row>
    <row r="122" spans="1:10" s="28" customFormat="1" ht="20.25" hidden="1" customHeight="1">
      <c r="A122" s="98">
        <v>1162300</v>
      </c>
      <c r="B122" s="116" t="s">
        <v>25</v>
      </c>
      <c r="C122" s="83" t="s">
        <v>26</v>
      </c>
      <c r="D122" s="316"/>
      <c r="E122" s="316"/>
      <c r="F122" s="316"/>
      <c r="G122" s="316"/>
      <c r="H122" s="316"/>
      <c r="I122" s="316"/>
      <c r="J122" s="316"/>
    </row>
    <row r="123" spans="1:10" s="28" customFormat="1" ht="20.25" hidden="1" customHeight="1">
      <c r="A123" s="98">
        <v>1162400</v>
      </c>
      <c r="B123" s="116" t="s">
        <v>831</v>
      </c>
      <c r="C123" s="83" t="s">
        <v>832</v>
      </c>
      <c r="D123" s="316"/>
      <c r="E123" s="316"/>
      <c r="F123" s="316"/>
      <c r="G123" s="316"/>
      <c r="H123" s="316"/>
      <c r="I123" s="316"/>
      <c r="J123" s="316"/>
    </row>
    <row r="124" spans="1:10" s="28" customFormat="1" ht="20.25" hidden="1" customHeight="1">
      <c r="A124" s="98">
        <v>1162500</v>
      </c>
      <c r="B124" s="116" t="s">
        <v>833</v>
      </c>
      <c r="C124" s="83" t="s">
        <v>834</v>
      </c>
      <c r="D124" s="316"/>
      <c r="E124" s="316"/>
      <c r="F124" s="316"/>
      <c r="G124" s="316"/>
      <c r="H124" s="316"/>
      <c r="I124" s="316"/>
      <c r="J124" s="316"/>
    </row>
    <row r="125" spans="1:10" s="28" customFormat="1" ht="20.25" hidden="1" customHeight="1">
      <c r="A125" s="98">
        <v>1162600</v>
      </c>
      <c r="B125" s="116" t="s">
        <v>510</v>
      </c>
      <c r="C125" s="83" t="s">
        <v>511</v>
      </c>
      <c r="D125" s="316"/>
      <c r="E125" s="316"/>
      <c r="F125" s="316"/>
      <c r="G125" s="316"/>
      <c r="H125" s="316"/>
      <c r="I125" s="316"/>
      <c r="J125" s="316"/>
    </row>
    <row r="126" spans="1:10" s="28" customFormat="1" ht="20.25" hidden="1" customHeight="1">
      <c r="A126" s="98">
        <v>1162700</v>
      </c>
      <c r="B126" s="14" t="s">
        <v>512</v>
      </c>
      <c r="C126" s="83" t="s">
        <v>513</v>
      </c>
      <c r="D126" s="316"/>
      <c r="E126" s="316"/>
      <c r="F126" s="316"/>
      <c r="G126" s="316"/>
      <c r="H126" s="316"/>
      <c r="I126" s="316"/>
      <c r="J126" s="316"/>
    </row>
    <row r="127" spans="1:10" s="28" customFormat="1" ht="20.25" hidden="1" customHeight="1">
      <c r="A127" s="98">
        <v>1162800</v>
      </c>
      <c r="B127" s="116" t="s">
        <v>871</v>
      </c>
      <c r="C127" s="83" t="s">
        <v>872</v>
      </c>
      <c r="D127" s="317"/>
      <c r="E127" s="317"/>
      <c r="F127" s="317"/>
      <c r="G127" s="317"/>
      <c r="H127" s="317"/>
      <c r="I127" s="317"/>
      <c r="J127" s="317"/>
    </row>
    <row r="128" spans="1:10" s="28" customFormat="1" ht="20.25" hidden="1" customHeight="1">
      <c r="A128" s="117">
        <v>1162900</v>
      </c>
      <c r="B128" s="116" t="s">
        <v>873</v>
      </c>
      <c r="C128" s="83" t="s">
        <v>874</v>
      </c>
      <c r="D128" s="317"/>
      <c r="E128" s="317"/>
      <c r="F128" s="317"/>
      <c r="G128" s="317"/>
      <c r="H128" s="317"/>
      <c r="I128" s="317"/>
      <c r="J128" s="317"/>
    </row>
    <row r="129" spans="1:10" s="28" customFormat="1" ht="20.25" hidden="1" customHeight="1">
      <c r="A129" s="117">
        <v>1163000</v>
      </c>
      <c r="B129" s="122" t="s">
        <v>58</v>
      </c>
      <c r="C129" s="111" t="s">
        <v>358</v>
      </c>
      <c r="D129" s="317">
        <v>0</v>
      </c>
      <c r="E129" s="317">
        <v>0</v>
      </c>
      <c r="F129" s="317">
        <v>0</v>
      </c>
      <c r="G129" s="317">
        <v>0</v>
      </c>
      <c r="H129" s="317">
        <v>0</v>
      </c>
      <c r="I129" s="317">
        <v>0</v>
      </c>
      <c r="J129" s="317">
        <v>0</v>
      </c>
    </row>
    <row r="130" spans="1:10" s="28" customFormat="1" ht="20.25" hidden="1" customHeight="1" thickBot="1">
      <c r="A130" s="119">
        <v>1163100</v>
      </c>
      <c r="B130" s="105" t="s">
        <v>798</v>
      </c>
      <c r="C130" s="86" t="s">
        <v>799</v>
      </c>
      <c r="D130" s="320"/>
      <c r="E130" s="320"/>
      <c r="F130" s="320"/>
      <c r="G130" s="320"/>
      <c r="H130" s="320"/>
      <c r="I130" s="320"/>
      <c r="J130" s="320"/>
    </row>
    <row r="131" spans="1:10" s="28" customFormat="1" ht="20.25" hidden="1" customHeight="1" thickBot="1">
      <c r="A131" s="125">
        <v>1170000</v>
      </c>
      <c r="B131" s="126" t="s">
        <v>875</v>
      </c>
      <c r="C131" s="74" t="s">
        <v>358</v>
      </c>
      <c r="D131" s="326">
        <v>0</v>
      </c>
      <c r="E131" s="326">
        <v>0</v>
      </c>
      <c r="F131" s="326">
        <v>0</v>
      </c>
      <c r="G131" s="326">
        <v>0</v>
      </c>
      <c r="H131" s="326">
        <v>0</v>
      </c>
      <c r="I131" s="326">
        <v>0</v>
      </c>
      <c r="J131" s="326">
        <v>0</v>
      </c>
    </row>
    <row r="132" spans="1:10" s="28" customFormat="1" ht="20.25" hidden="1" customHeight="1" thickBot="1">
      <c r="A132" s="117">
        <v>1171000</v>
      </c>
      <c r="B132" s="129" t="s">
        <v>215</v>
      </c>
      <c r="C132" s="74" t="s">
        <v>358</v>
      </c>
      <c r="D132" s="327">
        <v>0</v>
      </c>
      <c r="E132" s="327">
        <v>0</v>
      </c>
      <c r="F132" s="327">
        <v>0</v>
      </c>
      <c r="G132" s="327">
        <v>0</v>
      </c>
      <c r="H132" s="327">
        <v>0</v>
      </c>
      <c r="I132" s="327">
        <v>0</v>
      </c>
      <c r="J132" s="327">
        <v>0</v>
      </c>
    </row>
    <row r="133" spans="1:10" s="28" customFormat="1" ht="20.25" hidden="1" customHeight="1" thickBot="1">
      <c r="A133" s="117">
        <v>1171100</v>
      </c>
      <c r="B133" s="14" t="s">
        <v>478</v>
      </c>
      <c r="C133" s="99" t="s">
        <v>479</v>
      </c>
      <c r="D133" s="317"/>
      <c r="E133" s="317"/>
      <c r="F133" s="317"/>
      <c r="G133" s="317"/>
      <c r="H133" s="317"/>
      <c r="I133" s="317"/>
      <c r="J133" s="317"/>
    </row>
    <row r="134" spans="1:10" s="28" customFormat="1" ht="20.25" hidden="1" customHeight="1" thickBot="1">
      <c r="A134" s="117">
        <v>1171200</v>
      </c>
      <c r="B134" s="116" t="s">
        <v>351</v>
      </c>
      <c r="C134" s="131" t="s">
        <v>352</v>
      </c>
      <c r="D134" s="317"/>
      <c r="E134" s="317"/>
      <c r="F134" s="317"/>
      <c r="G134" s="317"/>
      <c r="H134" s="317"/>
      <c r="I134" s="317"/>
      <c r="J134" s="317"/>
    </row>
    <row r="135" spans="1:10" s="28" customFormat="1" ht="20.25" hidden="1" customHeight="1" thickBot="1">
      <c r="A135" s="98">
        <v>1172000</v>
      </c>
      <c r="B135" s="132" t="s">
        <v>1017</v>
      </c>
      <c r="C135" s="111" t="s">
        <v>358</v>
      </c>
      <c r="D135" s="326">
        <v>0</v>
      </c>
      <c r="E135" s="326">
        <v>0</v>
      </c>
      <c r="F135" s="326">
        <v>0</v>
      </c>
      <c r="G135" s="326">
        <v>0</v>
      </c>
      <c r="H135" s="326">
        <v>0</v>
      </c>
      <c r="I135" s="326">
        <v>0</v>
      </c>
      <c r="J135" s="326">
        <v>0</v>
      </c>
    </row>
    <row r="136" spans="1:10" s="28" customFormat="1" ht="20.25" hidden="1" customHeight="1" thickBot="1">
      <c r="A136" s="98">
        <v>1172100</v>
      </c>
      <c r="B136" s="103" t="s">
        <v>1102</v>
      </c>
      <c r="C136" s="99" t="s">
        <v>1018</v>
      </c>
      <c r="D136" s="317"/>
      <c r="E136" s="310">
        <v>0</v>
      </c>
      <c r="F136" s="317"/>
      <c r="G136" s="317"/>
      <c r="H136" s="317"/>
      <c r="I136" s="317"/>
      <c r="J136" s="317"/>
    </row>
    <row r="137" spans="1:10" s="28" customFormat="1" ht="20.25" hidden="1" customHeight="1" thickBot="1">
      <c r="A137" s="98">
        <v>1172200</v>
      </c>
      <c r="B137" s="103" t="s">
        <v>1103</v>
      </c>
      <c r="C137" s="133">
        <v>482200</v>
      </c>
      <c r="D137" s="317"/>
      <c r="E137" s="310">
        <v>0</v>
      </c>
      <c r="F137" s="317"/>
      <c r="G137" s="317"/>
      <c r="H137" s="317"/>
      <c r="I137" s="317"/>
      <c r="J137" s="317"/>
    </row>
    <row r="138" spans="1:10" s="28" customFormat="1" ht="20.25" hidden="1" customHeight="1" thickBot="1">
      <c r="A138" s="98">
        <v>1172300</v>
      </c>
      <c r="B138" s="116" t="s">
        <v>1019</v>
      </c>
      <c r="C138" s="83" t="s">
        <v>1020</v>
      </c>
      <c r="D138" s="317"/>
      <c r="E138" s="310">
        <v>0</v>
      </c>
      <c r="F138" s="317"/>
      <c r="G138" s="317"/>
      <c r="H138" s="317"/>
      <c r="I138" s="317"/>
      <c r="J138" s="317"/>
    </row>
    <row r="139" spans="1:10" s="28" customFormat="1" ht="20.25" hidden="1" customHeight="1" thickBot="1">
      <c r="A139" s="98">
        <v>1172400</v>
      </c>
      <c r="B139" s="134" t="s">
        <v>124</v>
      </c>
      <c r="C139" s="83" t="s">
        <v>125</v>
      </c>
      <c r="D139" s="327"/>
      <c r="E139" s="310">
        <v>0</v>
      </c>
      <c r="F139" s="327"/>
      <c r="G139" s="327"/>
      <c r="H139" s="327"/>
      <c r="I139" s="327"/>
      <c r="J139" s="327"/>
    </row>
    <row r="140" spans="1:10" s="28" customFormat="1" ht="20.25" hidden="1" customHeight="1" thickBot="1">
      <c r="A140" s="98">
        <v>1173000</v>
      </c>
      <c r="B140" s="132" t="s">
        <v>126</v>
      </c>
      <c r="C140" s="111" t="s">
        <v>358</v>
      </c>
      <c r="D140" s="327">
        <v>0</v>
      </c>
      <c r="E140" s="327">
        <v>0</v>
      </c>
      <c r="F140" s="327">
        <v>0</v>
      </c>
      <c r="G140" s="327">
        <v>0</v>
      </c>
      <c r="H140" s="327">
        <v>0</v>
      </c>
      <c r="I140" s="327">
        <v>0</v>
      </c>
      <c r="J140" s="327">
        <v>0</v>
      </c>
    </row>
    <row r="141" spans="1:10" s="28" customFormat="1" ht="20.25" hidden="1" customHeight="1" thickBot="1">
      <c r="A141" s="117">
        <v>1173100</v>
      </c>
      <c r="B141" s="135" t="s">
        <v>127</v>
      </c>
      <c r="C141" s="83" t="s">
        <v>1088</v>
      </c>
      <c r="D141" s="327"/>
      <c r="E141" s="310">
        <v>0</v>
      </c>
      <c r="F141" s="327"/>
      <c r="G141" s="327"/>
      <c r="H141" s="327"/>
      <c r="I141" s="327"/>
      <c r="J141" s="327"/>
    </row>
    <row r="142" spans="1:10" s="28" customFormat="1" ht="20.25" hidden="1" customHeight="1" thickBot="1">
      <c r="A142" s="117">
        <v>1174000</v>
      </c>
      <c r="B142" s="132" t="s">
        <v>1089</v>
      </c>
      <c r="C142" s="111" t="s">
        <v>358</v>
      </c>
      <c r="D142" s="327">
        <v>0</v>
      </c>
      <c r="E142" s="327">
        <v>0</v>
      </c>
      <c r="F142" s="327">
        <v>0</v>
      </c>
      <c r="G142" s="327">
        <v>0</v>
      </c>
      <c r="H142" s="327">
        <v>0</v>
      </c>
      <c r="I142" s="327">
        <v>0</v>
      </c>
      <c r="J142" s="327">
        <v>0</v>
      </c>
    </row>
    <row r="143" spans="1:10" s="28" customFormat="1" ht="20.25" hidden="1" customHeight="1" thickBot="1">
      <c r="A143" s="117">
        <v>1174100</v>
      </c>
      <c r="B143" s="135" t="s">
        <v>1104</v>
      </c>
      <c r="C143" s="83" t="s">
        <v>1090</v>
      </c>
      <c r="D143" s="327"/>
      <c r="E143" s="327"/>
      <c r="F143" s="327"/>
      <c r="G143" s="327"/>
      <c r="H143" s="327"/>
      <c r="I143" s="327"/>
      <c r="J143" s="327"/>
    </row>
    <row r="144" spans="1:10" s="28" customFormat="1" ht="20.25" hidden="1" customHeight="1" thickBot="1">
      <c r="A144" s="117">
        <v>1174200</v>
      </c>
      <c r="B144" s="134" t="s">
        <v>446</v>
      </c>
      <c r="C144" s="83" t="s">
        <v>447</v>
      </c>
      <c r="D144" s="327"/>
      <c r="E144" s="327"/>
      <c r="F144" s="327"/>
      <c r="G144" s="327"/>
      <c r="H144" s="327"/>
      <c r="I144" s="327"/>
      <c r="J144" s="327"/>
    </row>
    <row r="145" spans="1:10" s="28" customFormat="1" ht="20.25" hidden="1" customHeight="1" thickBot="1">
      <c r="A145" s="117">
        <v>1175000</v>
      </c>
      <c r="B145" s="132" t="s">
        <v>558</v>
      </c>
      <c r="C145" s="111" t="s">
        <v>358</v>
      </c>
      <c r="D145" s="327">
        <v>0</v>
      </c>
      <c r="E145" s="327">
        <v>0</v>
      </c>
      <c r="F145" s="327">
        <v>0</v>
      </c>
      <c r="G145" s="327">
        <v>0</v>
      </c>
      <c r="H145" s="327">
        <v>0</v>
      </c>
      <c r="I145" s="327">
        <v>0</v>
      </c>
      <c r="J145" s="327">
        <v>0</v>
      </c>
    </row>
    <row r="146" spans="1:10" s="28" customFormat="1" ht="20.25" hidden="1" customHeight="1" thickBot="1">
      <c r="A146" s="117">
        <v>1175100</v>
      </c>
      <c r="B146" s="134" t="s">
        <v>226</v>
      </c>
      <c r="C146" s="83" t="s">
        <v>227</v>
      </c>
      <c r="D146" s="327"/>
      <c r="E146" s="327"/>
      <c r="F146" s="327"/>
      <c r="G146" s="327"/>
      <c r="H146" s="327"/>
      <c r="I146" s="327"/>
      <c r="J146" s="327"/>
    </row>
    <row r="147" spans="1:10" s="28" customFormat="1" ht="20.25" hidden="1" customHeight="1" thickBot="1">
      <c r="A147" s="117">
        <v>1176000</v>
      </c>
      <c r="B147" s="132" t="s">
        <v>228</v>
      </c>
      <c r="C147" s="111" t="s">
        <v>358</v>
      </c>
      <c r="D147" s="327">
        <v>0</v>
      </c>
      <c r="E147" s="327">
        <v>0</v>
      </c>
      <c r="F147" s="327">
        <v>0</v>
      </c>
      <c r="G147" s="327">
        <v>0</v>
      </c>
      <c r="H147" s="327">
        <v>0</v>
      </c>
      <c r="I147" s="327">
        <v>0</v>
      </c>
      <c r="J147" s="327">
        <v>0</v>
      </c>
    </row>
    <row r="148" spans="1:10" s="28" customFormat="1" ht="20.25" hidden="1" customHeight="1" thickBot="1">
      <c r="A148" s="117">
        <v>1176100</v>
      </c>
      <c r="B148" s="134" t="s">
        <v>7</v>
      </c>
      <c r="C148" s="83" t="s">
        <v>8</v>
      </c>
      <c r="D148" s="327"/>
      <c r="E148" s="310">
        <v>0</v>
      </c>
      <c r="F148" s="327"/>
      <c r="G148" s="327"/>
      <c r="H148" s="327"/>
      <c r="I148" s="327"/>
      <c r="J148" s="327"/>
    </row>
    <row r="149" spans="1:10" s="28" customFormat="1" ht="20.25" hidden="1" customHeight="1" thickBot="1">
      <c r="A149" s="117">
        <v>1177000</v>
      </c>
      <c r="B149" s="132" t="s">
        <v>587</v>
      </c>
      <c r="C149" s="111" t="s">
        <v>358</v>
      </c>
      <c r="D149" s="327">
        <v>0</v>
      </c>
      <c r="E149" s="327">
        <v>0</v>
      </c>
      <c r="F149" s="327">
        <v>0</v>
      </c>
      <c r="G149" s="327">
        <v>0</v>
      </c>
      <c r="H149" s="327">
        <v>0</v>
      </c>
      <c r="I149" s="327">
        <v>0</v>
      </c>
      <c r="J149" s="327">
        <v>0</v>
      </c>
    </row>
    <row r="150" spans="1:10" s="28" customFormat="1" ht="20.25" hidden="1" customHeight="1" thickBot="1">
      <c r="A150" s="119">
        <v>1177100</v>
      </c>
      <c r="B150" s="136" t="s">
        <v>716</v>
      </c>
      <c r="C150" s="86" t="s">
        <v>259</v>
      </c>
      <c r="D150" s="328"/>
      <c r="E150" s="320">
        <v>0</v>
      </c>
      <c r="F150" s="320"/>
      <c r="G150" s="320"/>
      <c r="H150" s="320"/>
      <c r="I150" s="320"/>
      <c r="J150" s="320"/>
    </row>
    <row r="151" spans="1:10" s="28" customFormat="1" ht="20.25" customHeight="1" thickBot="1">
      <c r="A151" s="253" t="s">
        <v>262</v>
      </c>
      <c r="B151" s="143" t="s">
        <v>648</v>
      </c>
      <c r="C151" s="144" t="s">
        <v>358</v>
      </c>
      <c r="D151" s="329">
        <v>0</v>
      </c>
      <c r="E151" s="329">
        <f t="shared" ref="E151:J151" si="0">E152</f>
        <v>0</v>
      </c>
      <c r="F151" s="329">
        <f t="shared" si="0"/>
        <v>0</v>
      </c>
      <c r="G151" s="329">
        <f t="shared" si="0"/>
        <v>0</v>
      </c>
      <c r="H151" s="329">
        <f t="shared" si="0"/>
        <v>0</v>
      </c>
      <c r="I151" s="329">
        <f t="shared" si="0"/>
        <v>0</v>
      </c>
      <c r="J151" s="329">
        <f t="shared" si="0"/>
        <v>0</v>
      </c>
    </row>
    <row r="152" spans="1:10" s="28" customFormat="1" ht="20.25" customHeight="1">
      <c r="A152" s="125" t="s">
        <v>650</v>
      </c>
      <c r="B152" s="150" t="s">
        <v>651</v>
      </c>
      <c r="C152" s="74" t="s">
        <v>358</v>
      </c>
      <c r="D152" s="326">
        <v>0</v>
      </c>
      <c r="E152" s="326"/>
      <c r="F152" s="326">
        <f>F158</f>
        <v>0</v>
      </c>
      <c r="G152" s="326">
        <f>G158</f>
        <v>0</v>
      </c>
      <c r="H152" s="326"/>
      <c r="I152" s="326">
        <f>I158</f>
        <v>0</v>
      </c>
      <c r="J152" s="326">
        <f>J158</f>
        <v>0</v>
      </c>
    </row>
    <row r="153" spans="1:10" s="28" customFormat="1" ht="0.75" customHeight="1">
      <c r="A153" s="117" t="s">
        <v>652</v>
      </c>
      <c r="B153" s="134" t="s">
        <v>986</v>
      </c>
      <c r="C153" s="241" t="s">
        <v>987</v>
      </c>
      <c r="D153" s="327"/>
      <c r="E153" s="310">
        <v>0</v>
      </c>
      <c r="F153" s="327"/>
      <c r="G153" s="327"/>
      <c r="H153" s="327"/>
      <c r="I153" s="327"/>
      <c r="J153" s="327"/>
    </row>
    <row r="154" spans="1:10" s="28" customFormat="1" ht="20.25" hidden="1" customHeight="1">
      <c r="A154" s="117" t="s">
        <v>988</v>
      </c>
      <c r="B154" s="134" t="s">
        <v>964</v>
      </c>
      <c r="C154" s="241" t="s">
        <v>965</v>
      </c>
      <c r="D154" s="327"/>
      <c r="E154" s="310">
        <v>0</v>
      </c>
      <c r="F154" s="340"/>
      <c r="G154" s="339"/>
      <c r="H154" s="339"/>
      <c r="I154" s="339"/>
      <c r="J154" s="340"/>
    </row>
    <row r="155" spans="1:10" s="28" customFormat="1" ht="20.25" hidden="1" customHeight="1">
      <c r="A155" s="117" t="s">
        <v>966</v>
      </c>
      <c r="B155" s="134" t="s">
        <v>967</v>
      </c>
      <c r="C155" s="241" t="s">
        <v>968</v>
      </c>
      <c r="D155" s="327"/>
      <c r="E155" s="310">
        <v>0</v>
      </c>
      <c r="F155" s="327"/>
      <c r="G155" s="327"/>
      <c r="H155" s="327"/>
      <c r="I155" s="327"/>
      <c r="J155" s="327"/>
    </row>
    <row r="156" spans="1:10" s="28" customFormat="1" ht="20.25" hidden="1" customHeight="1">
      <c r="A156" s="152" t="s">
        <v>969</v>
      </c>
      <c r="B156" s="134" t="s">
        <v>1098</v>
      </c>
      <c r="C156" s="241" t="s">
        <v>1099</v>
      </c>
      <c r="D156" s="327"/>
      <c r="E156" s="310">
        <v>0</v>
      </c>
      <c r="F156" s="327"/>
      <c r="G156" s="327"/>
      <c r="H156" s="327"/>
      <c r="I156" s="327"/>
      <c r="J156" s="327"/>
    </row>
    <row r="157" spans="1:10" s="28" customFormat="1" ht="20.25" hidden="1" customHeight="1">
      <c r="A157" s="152" t="s">
        <v>138</v>
      </c>
      <c r="B157" s="135" t="s">
        <v>139</v>
      </c>
      <c r="C157" s="241" t="s">
        <v>140</v>
      </c>
      <c r="D157" s="327"/>
      <c r="E157" s="310">
        <v>0</v>
      </c>
      <c r="F157" s="327"/>
      <c r="G157" s="327"/>
      <c r="H157" s="327"/>
      <c r="I157" s="327"/>
      <c r="J157" s="327"/>
    </row>
    <row r="158" spans="1:10" s="28" customFormat="1" ht="18.75" customHeight="1" thickBot="1">
      <c r="A158" s="152" t="s">
        <v>141</v>
      </c>
      <c r="B158" s="134" t="s">
        <v>955</v>
      </c>
      <c r="C158" s="241" t="s">
        <v>897</v>
      </c>
      <c r="D158" s="327"/>
      <c r="E158" s="310">
        <v>0</v>
      </c>
      <c r="F158" s="327">
        <f>D158+E158</f>
        <v>0</v>
      </c>
      <c r="G158" s="327">
        <v>0</v>
      </c>
      <c r="H158" s="327">
        <v>0</v>
      </c>
      <c r="I158" s="327">
        <v>0</v>
      </c>
      <c r="J158" s="327">
        <f>F158</f>
        <v>0</v>
      </c>
    </row>
    <row r="159" spans="1:10" s="28" customFormat="1" ht="20.25" hidden="1" customHeight="1" thickBot="1">
      <c r="A159" s="152" t="s">
        <v>898</v>
      </c>
      <c r="B159" s="134" t="s">
        <v>899</v>
      </c>
      <c r="C159" s="241" t="s">
        <v>900</v>
      </c>
      <c r="D159" s="327"/>
      <c r="E159" s="310">
        <v>0</v>
      </c>
      <c r="F159" s="327"/>
      <c r="G159" s="327"/>
      <c r="H159" s="327"/>
      <c r="I159" s="327"/>
      <c r="J159" s="327"/>
    </row>
    <row r="160" spans="1:10" s="28" customFormat="1" ht="20.25" hidden="1" customHeight="1" thickBot="1">
      <c r="A160" s="242" t="s">
        <v>800</v>
      </c>
      <c r="B160" s="243" t="s">
        <v>656</v>
      </c>
      <c r="C160" s="244" t="s">
        <v>657</v>
      </c>
      <c r="D160" s="327"/>
      <c r="E160" s="310">
        <v>0</v>
      </c>
      <c r="F160" s="327"/>
      <c r="G160" s="327"/>
      <c r="H160" s="327"/>
      <c r="I160" s="327"/>
      <c r="J160" s="327"/>
    </row>
    <row r="161" spans="1:10" s="28" customFormat="1" ht="20.25" hidden="1" customHeight="1" thickBot="1">
      <c r="A161" s="225" t="s">
        <v>801</v>
      </c>
      <c r="B161" s="245" t="s">
        <v>1063</v>
      </c>
      <c r="C161" s="228" t="s">
        <v>1064</v>
      </c>
      <c r="D161" s="327"/>
      <c r="E161" s="310">
        <v>0</v>
      </c>
      <c r="F161" s="327"/>
      <c r="G161" s="327"/>
      <c r="H161" s="327"/>
      <c r="I161" s="327"/>
      <c r="J161" s="327"/>
    </row>
    <row r="162" spans="1:10" s="28" customFormat="1" ht="20.25" hidden="1" customHeight="1" thickBot="1">
      <c r="A162" s="225" t="s">
        <v>1065</v>
      </c>
      <c r="B162" s="245" t="s">
        <v>1066</v>
      </c>
      <c r="C162" s="228" t="s">
        <v>1067</v>
      </c>
      <c r="D162" s="327"/>
      <c r="E162" s="310">
        <v>0</v>
      </c>
      <c r="F162" s="327"/>
      <c r="G162" s="327"/>
      <c r="H162" s="327"/>
      <c r="I162" s="327"/>
      <c r="J162" s="327"/>
    </row>
    <row r="163" spans="1:10" s="28" customFormat="1" ht="20.25" hidden="1" customHeight="1" thickBot="1">
      <c r="A163" s="149" t="s">
        <v>658</v>
      </c>
      <c r="B163" s="246" t="s">
        <v>659</v>
      </c>
      <c r="C163" s="247" t="s">
        <v>358</v>
      </c>
      <c r="D163" s="327">
        <v>0</v>
      </c>
      <c r="E163" s="327">
        <v>0</v>
      </c>
      <c r="F163" s="327">
        <v>0</v>
      </c>
      <c r="G163" s="327">
        <v>0</v>
      </c>
      <c r="H163" s="327">
        <v>0</v>
      </c>
      <c r="I163" s="327">
        <v>0</v>
      </c>
      <c r="J163" s="327">
        <v>0</v>
      </c>
    </row>
    <row r="164" spans="1:10" ht="20.25" hidden="1" customHeight="1" thickBot="1">
      <c r="A164" s="152" t="s">
        <v>660</v>
      </c>
      <c r="B164" s="135" t="s">
        <v>661</v>
      </c>
      <c r="C164" s="241" t="s">
        <v>662</v>
      </c>
      <c r="D164" s="327"/>
      <c r="E164" s="310">
        <v>0</v>
      </c>
      <c r="F164" s="327"/>
      <c r="G164" s="327"/>
      <c r="H164" s="327"/>
      <c r="I164" s="327"/>
      <c r="J164" s="327"/>
    </row>
    <row r="165" spans="1:10" ht="20.25" hidden="1" customHeight="1" thickBot="1">
      <c r="A165" s="152" t="s">
        <v>663</v>
      </c>
      <c r="B165" s="135" t="s">
        <v>664</v>
      </c>
      <c r="C165" s="241" t="s">
        <v>665</v>
      </c>
      <c r="D165" s="327"/>
      <c r="E165" s="310">
        <v>0</v>
      </c>
      <c r="F165" s="327"/>
      <c r="G165" s="327"/>
      <c r="H165" s="327"/>
      <c r="I165" s="327"/>
      <c r="J165" s="327"/>
    </row>
    <row r="166" spans="1:10" ht="20.25" hidden="1" customHeight="1" thickBot="1">
      <c r="A166" s="152" t="s">
        <v>666</v>
      </c>
      <c r="B166" s="134" t="s">
        <v>313</v>
      </c>
      <c r="C166" s="241" t="s">
        <v>314</v>
      </c>
      <c r="D166" s="327"/>
      <c r="E166" s="310">
        <v>0</v>
      </c>
      <c r="F166" s="327"/>
      <c r="G166" s="327"/>
      <c r="H166" s="327"/>
      <c r="I166" s="327"/>
      <c r="J166" s="327"/>
    </row>
    <row r="167" spans="1:10" ht="20.25" hidden="1" customHeight="1" thickBot="1">
      <c r="A167" s="152" t="s">
        <v>315</v>
      </c>
      <c r="B167" s="134" t="s">
        <v>316</v>
      </c>
      <c r="C167" s="241" t="s">
        <v>317</v>
      </c>
      <c r="D167" s="327"/>
      <c r="E167" s="310">
        <v>0</v>
      </c>
      <c r="F167" s="327"/>
      <c r="G167" s="327"/>
      <c r="H167" s="327"/>
      <c r="I167" s="327"/>
      <c r="J167" s="327"/>
    </row>
    <row r="168" spans="1:10" ht="20.25" hidden="1" customHeight="1" thickBot="1">
      <c r="A168" s="152" t="s">
        <v>318</v>
      </c>
      <c r="B168" s="132" t="s">
        <v>319</v>
      </c>
      <c r="C168" s="123" t="s">
        <v>358</v>
      </c>
      <c r="D168" s="327">
        <v>0</v>
      </c>
      <c r="E168" s="327">
        <v>0</v>
      </c>
      <c r="F168" s="327">
        <v>0</v>
      </c>
      <c r="G168" s="327">
        <v>0</v>
      </c>
      <c r="H168" s="327">
        <v>0</v>
      </c>
      <c r="I168" s="327">
        <v>0</v>
      </c>
      <c r="J168" s="327">
        <v>0</v>
      </c>
    </row>
    <row r="169" spans="1:10" ht="20.25" hidden="1" customHeight="1" thickBot="1">
      <c r="A169" s="152" t="s">
        <v>320</v>
      </c>
      <c r="B169" s="135" t="s">
        <v>1105</v>
      </c>
      <c r="C169" s="241" t="s">
        <v>321</v>
      </c>
      <c r="D169" s="327"/>
      <c r="E169" s="310">
        <v>0</v>
      </c>
      <c r="F169" s="327"/>
      <c r="G169" s="327"/>
      <c r="H169" s="327"/>
      <c r="I169" s="327"/>
      <c r="J169" s="327"/>
    </row>
    <row r="170" spans="1:10" ht="20.25" hidden="1" customHeight="1" thickBot="1">
      <c r="A170" s="154" t="s">
        <v>322</v>
      </c>
      <c r="B170" s="155" t="s">
        <v>1068</v>
      </c>
      <c r="C170" s="123" t="s">
        <v>358</v>
      </c>
      <c r="D170" s="327">
        <v>0</v>
      </c>
      <c r="E170" s="327">
        <v>0</v>
      </c>
      <c r="F170" s="327">
        <v>0</v>
      </c>
      <c r="G170" s="327">
        <v>0</v>
      </c>
      <c r="H170" s="327">
        <v>0</v>
      </c>
      <c r="I170" s="327">
        <v>0</v>
      </c>
      <c r="J170" s="327">
        <v>0</v>
      </c>
    </row>
    <row r="171" spans="1:10" ht="20.25" hidden="1" customHeight="1" thickBot="1">
      <c r="A171" s="152" t="s">
        <v>324</v>
      </c>
      <c r="B171" s="135" t="s">
        <v>1106</v>
      </c>
      <c r="C171" s="241" t="s">
        <v>325</v>
      </c>
      <c r="D171" s="327"/>
      <c r="E171" s="327">
        <v>0</v>
      </c>
      <c r="F171" s="327"/>
      <c r="G171" s="327"/>
      <c r="H171" s="327"/>
      <c r="I171" s="327"/>
      <c r="J171" s="327"/>
    </row>
    <row r="172" spans="1:10" ht="20.25" hidden="1" customHeight="1" thickBot="1">
      <c r="A172" s="152" t="s">
        <v>326</v>
      </c>
      <c r="B172" s="135" t="s">
        <v>1107</v>
      </c>
      <c r="C172" s="241" t="s">
        <v>327</v>
      </c>
      <c r="D172" s="327"/>
      <c r="E172" s="327"/>
      <c r="F172" s="327"/>
      <c r="G172" s="327"/>
      <c r="H172" s="327"/>
      <c r="I172" s="327"/>
      <c r="J172" s="327"/>
    </row>
    <row r="173" spans="1:10" ht="20.25" hidden="1" customHeight="1" thickBot="1">
      <c r="A173" s="152" t="s">
        <v>328</v>
      </c>
      <c r="B173" s="134" t="s">
        <v>329</v>
      </c>
      <c r="C173" s="241" t="s">
        <v>330</v>
      </c>
      <c r="D173" s="327"/>
      <c r="E173" s="327"/>
      <c r="F173" s="327"/>
      <c r="G173" s="327"/>
      <c r="H173" s="327"/>
      <c r="I173" s="327"/>
      <c r="J173" s="327"/>
    </row>
    <row r="174" spans="1:10" ht="20.25" hidden="1" customHeight="1" thickBot="1">
      <c r="A174" s="249">
        <v>1244000</v>
      </c>
      <c r="B174" s="250" t="s">
        <v>1069</v>
      </c>
      <c r="C174" s="244" t="s">
        <v>1134</v>
      </c>
      <c r="D174" s="330"/>
      <c r="E174" s="330"/>
      <c r="F174" s="330"/>
      <c r="G174" s="330"/>
      <c r="H174" s="330"/>
      <c r="I174" s="330"/>
      <c r="J174" s="330"/>
    </row>
    <row r="175" spans="1:10" ht="20.25" customHeight="1" thickBot="1">
      <c r="A175" s="251">
        <v>1000000</v>
      </c>
      <c r="B175" s="252" t="s">
        <v>1070</v>
      </c>
      <c r="C175" s="248" t="s">
        <v>358</v>
      </c>
      <c r="D175" s="329">
        <v>0</v>
      </c>
      <c r="E175" s="329">
        <f t="shared" ref="E175:J175" si="1">E32</f>
        <v>0</v>
      </c>
      <c r="F175" s="329">
        <f t="shared" si="1"/>
        <v>0</v>
      </c>
      <c r="G175" s="329">
        <f t="shared" si="1"/>
        <v>0</v>
      </c>
      <c r="H175" s="329">
        <f t="shared" si="1"/>
        <v>0</v>
      </c>
      <c r="I175" s="329">
        <f t="shared" si="1"/>
        <v>0</v>
      </c>
      <c r="J175" s="329">
        <f t="shared" si="1"/>
        <v>0</v>
      </c>
    </row>
    <row r="176" spans="1:10" ht="12.75">
      <c r="A176" s="2655" t="s">
        <v>1205</v>
      </c>
      <c r="B176" s="2655"/>
      <c r="C176" s="2655"/>
      <c r="D176" s="2655"/>
      <c r="E176" s="2655"/>
      <c r="F176" s="2655"/>
      <c r="G176" s="2655"/>
      <c r="H176" s="2655"/>
      <c r="I176" s="2655"/>
      <c r="J176" s="2655"/>
    </row>
    <row r="177" spans="1:10" ht="9.75" customHeight="1">
      <c r="A177" s="2652" t="s">
        <v>1114</v>
      </c>
      <c r="B177" s="2652"/>
      <c r="C177" s="2652"/>
      <c r="D177" s="2652"/>
      <c r="E177" s="2652"/>
      <c r="F177" s="2652"/>
      <c r="G177" s="2652"/>
      <c r="H177" s="2652"/>
      <c r="I177" s="2652"/>
      <c r="J177" s="2652"/>
    </row>
    <row r="178" spans="1:10" ht="20.25" customHeight="1">
      <c r="A178" s="2652" t="s">
        <v>1164</v>
      </c>
      <c r="B178" s="2652"/>
      <c r="C178" s="2652"/>
      <c r="D178" s="2652"/>
      <c r="E178" s="2652"/>
      <c r="F178" s="2652"/>
      <c r="G178" s="2652"/>
      <c r="H178" s="2652"/>
      <c r="I178" s="2652"/>
      <c r="J178" s="2652"/>
    </row>
    <row r="179" spans="1:10" ht="13.5" customHeight="1">
      <c r="A179" s="2653" t="s">
        <v>992</v>
      </c>
      <c r="B179" s="2653"/>
      <c r="C179" s="2653"/>
      <c r="D179" s="2653"/>
      <c r="E179" s="2653"/>
      <c r="F179" s="2653"/>
      <c r="G179" s="2653"/>
      <c r="H179" s="2653"/>
      <c r="I179" s="2653"/>
      <c r="J179" s="2653"/>
    </row>
    <row r="180" spans="1:10" ht="20.25" customHeight="1">
      <c r="A180" s="2654" t="s">
        <v>311</v>
      </c>
      <c r="B180" s="2654"/>
      <c r="C180" s="2654"/>
      <c r="D180" s="2654"/>
      <c r="E180" s="2654"/>
      <c r="F180" s="2654"/>
      <c r="G180" s="2654"/>
      <c r="H180" s="2654"/>
      <c r="I180" s="2654"/>
      <c r="J180" s="2654"/>
    </row>
    <row r="181" spans="1:10" ht="4.5" customHeight="1">
      <c r="A181" s="2652" t="s">
        <v>993</v>
      </c>
      <c r="B181" s="2652"/>
      <c r="C181" s="2652"/>
      <c r="D181" s="2652"/>
      <c r="E181" s="2652"/>
      <c r="F181" s="2652"/>
      <c r="G181" s="2652"/>
      <c r="H181" s="2652"/>
      <c r="I181" s="2652"/>
      <c r="J181" s="2652"/>
    </row>
    <row r="182" spans="1:10" ht="20.25" customHeight="1">
      <c r="A182" s="2652" t="s">
        <v>147</v>
      </c>
      <c r="B182" s="2652"/>
      <c r="C182" s="2652"/>
      <c r="D182" s="2652"/>
      <c r="E182" s="2652"/>
      <c r="F182" s="2652"/>
      <c r="G182" s="2652"/>
      <c r="H182" s="2652"/>
      <c r="I182" s="2652"/>
      <c r="J182" s="2652"/>
    </row>
    <row r="183" spans="1:10" ht="20.25" customHeight="1">
      <c r="A183" s="2657" t="s">
        <v>1119</v>
      </c>
      <c r="B183" s="2657"/>
      <c r="C183" s="2657"/>
      <c r="D183" s="2657"/>
      <c r="E183" s="2657"/>
      <c r="F183" s="2657"/>
      <c r="G183" s="2657"/>
      <c r="H183" s="2657"/>
      <c r="I183" s="2657"/>
      <c r="J183" s="2657"/>
    </row>
    <row r="184" spans="1:10" ht="20.25" customHeight="1">
      <c r="A184" s="2644"/>
      <c r="B184" s="2644"/>
      <c r="C184" s="2644"/>
      <c r="D184" s="2644"/>
      <c r="E184" s="2644"/>
      <c r="F184" s="2644"/>
      <c r="G184" s="2644"/>
      <c r="H184" s="2644"/>
      <c r="I184" s="2644"/>
      <c r="J184" s="2644"/>
    </row>
  </sheetData>
  <mergeCells count="15">
    <mergeCell ref="A183:J183"/>
    <mergeCell ref="A184:J184"/>
    <mergeCell ref="A179:J179"/>
    <mergeCell ref="A180:J180"/>
    <mergeCell ref="A181:J181"/>
    <mergeCell ref="A182:J182"/>
    <mergeCell ref="G29:J29"/>
    <mergeCell ref="A176:J176"/>
    <mergeCell ref="A177:J177"/>
    <mergeCell ref="A178:J178"/>
    <mergeCell ref="A9:E9"/>
    <mergeCell ref="B15:E15"/>
    <mergeCell ref="B16:F16"/>
    <mergeCell ref="F29:F30"/>
    <mergeCell ref="B17:F18"/>
  </mergeCells>
  <phoneticPr fontId="5" type="noConversion"/>
  <pageMargins left="0.25" right="0.25" top="0" bottom="0" header="0.51181102362204722" footer="0.51181102362204722"/>
  <pageSetup paperSize="9" orientation="landscape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8AABF-BC9C-4C9C-9DF7-D9F7E7C387DD}">
  <dimension ref="A1:K216"/>
  <sheetViews>
    <sheetView topLeftCell="A16" workbookViewId="0">
      <selection activeCell="G105" sqref="G105"/>
    </sheetView>
  </sheetViews>
  <sheetFormatPr defaultRowHeight="12.75"/>
  <cols>
    <col min="1" max="1" width="8.28515625" style="688" customWidth="1"/>
    <col min="2" max="2" width="46.28515625" style="679" customWidth="1"/>
    <col min="3" max="3" width="8.7109375" style="689" customWidth="1"/>
    <col min="4" max="4" width="11" style="678" customWidth="1"/>
    <col min="5" max="5" width="9.85546875" style="857" customWidth="1"/>
    <col min="6" max="6" width="9.7109375" style="678" customWidth="1"/>
    <col min="7" max="7" width="12.42578125" style="678" customWidth="1"/>
    <col min="8" max="8" width="11.7109375" style="678" customWidth="1"/>
    <col min="9" max="9" width="11.5703125" style="678" customWidth="1"/>
    <col min="10" max="10" width="11.28515625" style="678" customWidth="1"/>
    <col min="11" max="16384" width="9.140625" style="678"/>
  </cols>
  <sheetData>
    <row r="1" spans="1:10">
      <c r="I1" s="884" t="s">
        <v>931</v>
      </c>
    </row>
    <row r="2" spans="1:10" ht="10.5" customHeight="1">
      <c r="F2" s="885"/>
      <c r="G2" s="885"/>
      <c r="H2" s="885"/>
      <c r="I2" s="885"/>
    </row>
    <row r="3" spans="1:10" ht="9.75" customHeight="1">
      <c r="H3" s="886" t="s">
        <v>888</v>
      </c>
    </row>
    <row r="4" spans="1:10">
      <c r="G4" s="885" t="s">
        <v>1025</v>
      </c>
    </row>
    <row r="5" spans="1:10">
      <c r="H5" s="685" t="s">
        <v>174</v>
      </c>
    </row>
    <row r="6" spans="1:10" ht="14.25" customHeight="1">
      <c r="B6" s="887" t="s">
        <v>35</v>
      </c>
      <c r="C6" s="888"/>
      <c r="D6" s="887"/>
      <c r="E6" s="1451"/>
      <c r="G6" s="889" t="s">
        <v>1014</v>
      </c>
      <c r="H6" s="836"/>
    </row>
    <row r="7" spans="1:10">
      <c r="B7" s="678"/>
      <c r="C7" s="890"/>
    </row>
    <row r="8" spans="1:10" ht="12" customHeight="1">
      <c r="A8" s="688" t="s">
        <v>2217</v>
      </c>
      <c r="F8" s="681"/>
      <c r="G8" s="681"/>
    </row>
    <row r="9" spans="1:10" s="688" customFormat="1" ht="9.75" customHeight="1">
      <c r="A9" s="2600" t="s">
        <v>1118</v>
      </c>
      <c r="B9" s="2600"/>
      <c r="C9" s="2600"/>
      <c r="D9" s="2600"/>
      <c r="E9" s="2600"/>
    </row>
    <row r="10" spans="1:10">
      <c r="A10" s="688" t="s">
        <v>473</v>
      </c>
      <c r="B10" s="891"/>
      <c r="C10" s="892"/>
      <c r="D10" s="840"/>
      <c r="E10" s="1452"/>
    </row>
    <row r="11" spans="1:10" ht="14.25" customHeight="1">
      <c r="B11" s="893"/>
      <c r="C11" s="894"/>
      <c r="D11" s="893"/>
      <c r="E11" s="1453"/>
      <c r="F11" s="893"/>
      <c r="G11" s="893"/>
      <c r="H11" s="895"/>
    </row>
    <row r="12" spans="1:10" ht="11.25" customHeight="1">
      <c r="A12" s="896" t="s">
        <v>474</v>
      </c>
      <c r="B12" s="889" t="s">
        <v>1145</v>
      </c>
      <c r="C12" s="890"/>
      <c r="D12" s="889"/>
      <c r="E12" s="1454"/>
      <c r="F12" s="889"/>
      <c r="G12" s="836"/>
      <c r="H12" s="897" t="s">
        <v>208</v>
      </c>
    </row>
    <row r="13" spans="1:10" ht="30" customHeight="1">
      <c r="A13" s="898" t="s">
        <v>611</v>
      </c>
      <c r="B13" s="898"/>
      <c r="C13" s="894"/>
      <c r="D13" s="898"/>
      <c r="E13" s="1455"/>
      <c r="F13" s="898"/>
      <c r="G13" s="899"/>
    </row>
    <row r="14" spans="1:10" s="857" customFormat="1">
      <c r="A14" s="2603" t="s">
        <v>2214</v>
      </c>
      <c r="B14" s="2604"/>
      <c r="C14" s="1530"/>
      <c r="F14" s="1531"/>
      <c r="G14" s="1531"/>
    </row>
    <row r="15" spans="1:10" ht="18">
      <c r="A15" s="900"/>
      <c r="B15" s="2605" t="s">
        <v>612</v>
      </c>
      <c r="C15" s="2605"/>
      <c r="D15" s="2605"/>
      <c r="E15" s="2605"/>
      <c r="F15" s="901"/>
      <c r="G15" s="901"/>
      <c r="H15" s="901"/>
      <c r="I15" s="901"/>
      <c r="J15" s="901"/>
    </row>
    <row r="16" spans="1:10" ht="14.25">
      <c r="A16" s="678"/>
      <c r="B16" s="2607" t="s">
        <v>258</v>
      </c>
      <c r="C16" s="2607"/>
      <c r="D16" s="2607"/>
      <c r="E16" s="2607"/>
      <c r="F16" s="2607"/>
      <c r="G16" s="902"/>
      <c r="H16" s="902"/>
      <c r="I16" s="902"/>
      <c r="J16" s="902"/>
    </row>
    <row r="17" spans="1:10" s="688" customFormat="1" ht="21.75" hidden="1" customHeight="1">
      <c r="A17" s="898"/>
      <c r="B17" s="2609" t="s">
        <v>2191</v>
      </c>
      <c r="C17" s="2609"/>
      <c r="D17" s="2609"/>
      <c r="E17" s="2609"/>
      <c r="F17" s="2609"/>
      <c r="G17" s="903"/>
      <c r="H17" s="903"/>
      <c r="I17" s="903"/>
      <c r="J17" s="903"/>
    </row>
    <row r="18" spans="1:10" s="688" customFormat="1" ht="21.75" customHeight="1">
      <c r="A18" s="899"/>
      <c r="B18" s="2609"/>
      <c r="C18" s="2609"/>
      <c r="D18" s="2609"/>
      <c r="E18" s="2609"/>
      <c r="F18" s="2609"/>
      <c r="G18" s="692"/>
      <c r="H18" s="692"/>
      <c r="I18" s="691"/>
      <c r="J18" s="691"/>
    </row>
    <row r="19" spans="1:10" s="683" customFormat="1" thickBot="1">
      <c r="A19" s="693" t="s">
        <v>2218</v>
      </c>
      <c r="B19" s="904"/>
      <c r="C19" s="905"/>
      <c r="D19" s="685"/>
      <c r="E19" s="1456"/>
      <c r="G19" s="906" t="s">
        <v>647</v>
      </c>
      <c r="H19" s="907"/>
      <c r="I19" s="907"/>
      <c r="J19" s="907"/>
    </row>
    <row r="20" spans="1:10" s="885" customFormat="1" ht="15.75" customHeight="1" thickBot="1">
      <c r="A20" s="693" t="s">
        <v>89</v>
      </c>
      <c r="B20" s="908"/>
      <c r="C20" s="905"/>
      <c r="E20" s="1457"/>
      <c r="G20" s="908" t="s">
        <v>333</v>
      </c>
      <c r="H20" s="909">
        <v>9</v>
      </c>
      <c r="I20" s="910">
        <v>5</v>
      </c>
      <c r="J20" s="911">
        <v>1</v>
      </c>
    </row>
    <row r="21" spans="1:10" s="908" customFormat="1" ht="15" customHeight="1" thickBot="1">
      <c r="A21" s="693" t="s">
        <v>630</v>
      </c>
      <c r="C21" s="905"/>
      <c r="E21" s="1458"/>
      <c r="G21" s="908" t="s">
        <v>1175</v>
      </c>
    </row>
    <row r="22" spans="1:10" s="908" customFormat="1" ht="9.75" customHeight="1" thickBot="1">
      <c r="A22" s="693" t="s">
        <v>554</v>
      </c>
      <c r="C22" s="912"/>
      <c r="D22" s="913"/>
      <c r="E22" s="1458"/>
      <c r="G22" s="908" t="s">
        <v>555</v>
      </c>
    </row>
    <row r="23" spans="1:10" s="885" customFormat="1" ht="15.75" customHeight="1" thickBot="1">
      <c r="A23" s="693" t="s">
        <v>729</v>
      </c>
      <c r="B23" s="908"/>
      <c r="C23" s="905"/>
      <c r="E23" s="1457"/>
      <c r="G23" s="908" t="s">
        <v>944</v>
      </c>
      <c r="I23" s="914"/>
    </row>
    <row r="24" spans="1:10" s="885" customFormat="1" ht="12.75" customHeight="1">
      <c r="A24" s="693" t="s">
        <v>217</v>
      </c>
      <c r="B24" s="915"/>
      <c r="C24" s="916"/>
      <c r="E24" s="1457"/>
      <c r="F24" s="917"/>
      <c r="G24" s="908" t="s">
        <v>946</v>
      </c>
    </row>
    <row r="25" spans="1:10" s="885" customFormat="1" ht="15.75" customHeight="1" thickBot="1">
      <c r="A25" s="695" t="s">
        <v>306</v>
      </c>
      <c r="B25" s="906"/>
      <c r="C25" s="916"/>
      <c r="D25" s="918"/>
      <c r="E25" s="1459"/>
      <c r="G25" s="908" t="s">
        <v>233</v>
      </c>
      <c r="I25" s="917"/>
    </row>
    <row r="26" spans="1:10" s="917" customFormat="1" ht="15.75" customHeight="1" thickBot="1">
      <c r="A26" s="693" t="s">
        <v>116</v>
      </c>
      <c r="B26" s="908"/>
      <c r="C26" s="916"/>
      <c r="D26" s="919"/>
      <c r="E26" s="1457"/>
      <c r="G26" s="917" t="s">
        <v>1703</v>
      </c>
      <c r="H26" s="920"/>
      <c r="I26" s="921"/>
      <c r="J26" s="922"/>
    </row>
    <row r="27" spans="1:10" s="917" customFormat="1" ht="16.5" customHeight="1" thickBot="1">
      <c r="A27" s="693" t="s">
        <v>638</v>
      </c>
      <c r="B27" s="908"/>
      <c r="C27" s="916"/>
      <c r="E27" s="1460" t="s">
        <v>740</v>
      </c>
      <c r="G27" s="908" t="s">
        <v>419</v>
      </c>
      <c r="I27" s="885"/>
      <c r="J27" s="885"/>
    </row>
    <row r="28" spans="1:10" s="917" customFormat="1" ht="16.5" customHeight="1" thickBot="1">
      <c r="A28" s="696"/>
      <c r="B28" s="885"/>
      <c r="C28" s="924"/>
      <c r="E28" s="1461"/>
      <c r="F28" s="885"/>
      <c r="G28" s="885"/>
      <c r="H28" s="2621">
        <v>900272190027</v>
      </c>
      <c r="I28" s="2621"/>
      <c r="J28" s="2621"/>
    </row>
    <row r="29" spans="1:10" s="688" customFormat="1" ht="48.75" customHeight="1" thickBot="1">
      <c r="A29" s="711" t="s">
        <v>406</v>
      </c>
      <c r="B29" s="712" t="s">
        <v>639</v>
      </c>
      <c r="C29" s="713"/>
      <c r="D29" s="712" t="s">
        <v>422</v>
      </c>
      <c r="E29" s="1462"/>
      <c r="F29" s="2612" t="s">
        <v>362</v>
      </c>
      <c r="G29" s="2614" t="s">
        <v>363</v>
      </c>
      <c r="H29" s="2615"/>
      <c r="I29" s="2615"/>
      <c r="J29" s="2616"/>
    </row>
    <row r="30" spans="1:10" s="688" customFormat="1" ht="78" customHeight="1" thickBot="1">
      <c r="A30" s="715"/>
      <c r="B30" s="716" t="s">
        <v>349</v>
      </c>
      <c r="C30" s="717" t="s">
        <v>671</v>
      </c>
      <c r="D30" s="718" t="s">
        <v>796</v>
      </c>
      <c r="E30" s="1463" t="s">
        <v>971</v>
      </c>
      <c r="F30" s="2613"/>
      <c r="G30" s="718" t="s">
        <v>972</v>
      </c>
      <c r="H30" s="718" t="s">
        <v>973</v>
      </c>
      <c r="I30" s="718" t="s">
        <v>974</v>
      </c>
      <c r="J30" s="718" t="s">
        <v>975</v>
      </c>
    </row>
    <row r="31" spans="1:10" s="926" customFormat="1" ht="21" customHeight="1" thickBot="1">
      <c r="A31" s="720" t="s">
        <v>976</v>
      </c>
      <c r="B31" s="721" t="s">
        <v>977</v>
      </c>
      <c r="C31" s="722" t="s">
        <v>978</v>
      </c>
      <c r="D31" s="723" t="s">
        <v>739</v>
      </c>
      <c r="E31" s="1464" t="s">
        <v>740</v>
      </c>
      <c r="F31" s="723" t="s">
        <v>672</v>
      </c>
      <c r="G31" s="724">
        <v>4</v>
      </c>
      <c r="H31" s="725">
        <v>5</v>
      </c>
      <c r="I31" s="726">
        <v>6</v>
      </c>
      <c r="J31" s="725">
        <v>7</v>
      </c>
    </row>
    <row r="32" spans="1:10" s="829" customFormat="1" ht="20.25" customHeight="1" thickBot="1">
      <c r="A32" s="927">
        <v>1100000</v>
      </c>
      <c r="B32" s="727" t="s">
        <v>1704</v>
      </c>
      <c r="C32" s="728" t="s">
        <v>358</v>
      </c>
      <c r="D32" s="842">
        <f>D33+D42+D105</f>
        <v>0</v>
      </c>
      <c r="E32" s="1120">
        <f>E105</f>
        <v>0</v>
      </c>
      <c r="F32" s="842">
        <f>F33+F42+F138+F105</f>
        <v>0</v>
      </c>
      <c r="G32" s="842">
        <f>G33+G42+G131+G105</f>
        <v>0</v>
      </c>
      <c r="H32" s="842">
        <f>H33+H42+H131+H105</f>
        <v>0</v>
      </c>
      <c r="I32" s="842">
        <f>I33+I42+I131+I105</f>
        <v>0</v>
      </c>
      <c r="J32" s="1120">
        <f>J33+J42+J131+J105</f>
        <v>0</v>
      </c>
    </row>
    <row r="33" spans="1:10" s="688" customFormat="1" ht="42.75" customHeight="1" thickBot="1">
      <c r="A33" s="927">
        <v>1110000</v>
      </c>
      <c r="B33" s="730" t="s">
        <v>1662</v>
      </c>
      <c r="C33" s="728" t="s">
        <v>358</v>
      </c>
      <c r="D33" s="843">
        <f>D34</f>
        <v>0</v>
      </c>
      <c r="E33" s="1138"/>
      <c r="F33" s="843">
        <f>F34</f>
        <v>0</v>
      </c>
      <c r="G33" s="843">
        <f>G34</f>
        <v>0</v>
      </c>
      <c r="H33" s="843">
        <f>H34</f>
        <v>0</v>
      </c>
      <c r="I33" s="843">
        <f>I34</f>
        <v>0</v>
      </c>
      <c r="J33" s="843">
        <f>J34</f>
        <v>0</v>
      </c>
    </row>
    <row r="34" spans="1:10" s="688" customFormat="1" ht="14.25" hidden="1">
      <c r="A34" s="928">
        <v>1110000</v>
      </c>
      <c r="B34" s="733" t="s">
        <v>803</v>
      </c>
      <c r="C34" s="734" t="s">
        <v>358</v>
      </c>
      <c r="D34" s="844">
        <f>SUM(D35:D41)</f>
        <v>0</v>
      </c>
      <c r="E34" s="1465"/>
      <c r="F34" s="844">
        <f>SUM(F35:F41)</f>
        <v>0</v>
      </c>
      <c r="G34" s="844">
        <f>SUM(G35:G41)</f>
        <v>0</v>
      </c>
      <c r="H34" s="844">
        <f>SUM(H35:H41)</f>
        <v>0</v>
      </c>
      <c r="I34" s="844">
        <f>SUM(I35:I41)</f>
        <v>0</v>
      </c>
      <c r="J34" s="844">
        <f>SUM(J35:J41)</f>
        <v>0</v>
      </c>
    </row>
    <row r="35" spans="1:10" s="688" customFormat="1" ht="25.5" hidden="1">
      <c r="A35" s="929">
        <v>1111000</v>
      </c>
      <c r="B35" s="737" t="s">
        <v>673</v>
      </c>
      <c r="C35" s="738" t="s">
        <v>804</v>
      </c>
      <c r="D35" s="878">
        <v>0</v>
      </c>
      <c r="E35" s="1914"/>
      <c r="F35" s="878">
        <f>D35+E35</f>
        <v>0</v>
      </c>
      <c r="G35" s="845">
        <v>0</v>
      </c>
      <c r="H35" s="845">
        <v>0</v>
      </c>
      <c r="I35" s="845">
        <v>0</v>
      </c>
      <c r="J35" s="845">
        <f>F35</f>
        <v>0</v>
      </c>
    </row>
    <row r="36" spans="1:10" s="688" customFormat="1" ht="25.5" hidden="1">
      <c r="A36" s="930">
        <v>1112000</v>
      </c>
      <c r="B36" s="741" t="s">
        <v>271</v>
      </c>
      <c r="C36" s="742" t="s">
        <v>805</v>
      </c>
      <c r="D36" s="846">
        <v>0</v>
      </c>
      <c r="E36" s="853"/>
      <c r="F36" s="846">
        <v>0</v>
      </c>
      <c r="G36" s="846">
        <v>0</v>
      </c>
      <c r="H36" s="846">
        <v>0</v>
      </c>
      <c r="I36" s="846">
        <v>0</v>
      </c>
      <c r="J36" s="846">
        <f>F36</f>
        <v>0</v>
      </c>
    </row>
    <row r="37" spans="1:10" s="688" customFormat="1" ht="25.5" hidden="1">
      <c r="A37" s="930">
        <v>1113000</v>
      </c>
      <c r="B37" s="741" t="s">
        <v>806</v>
      </c>
      <c r="C37" s="742" t="s">
        <v>807</v>
      </c>
      <c r="D37" s="846"/>
      <c r="E37" s="853"/>
      <c r="F37" s="846"/>
      <c r="G37" s="846"/>
      <c r="H37" s="846"/>
      <c r="I37" s="846"/>
      <c r="J37" s="931">
        <v>0</v>
      </c>
    </row>
    <row r="38" spans="1:10" s="688" customFormat="1" ht="38.25" hidden="1">
      <c r="A38" s="930">
        <v>1114000</v>
      </c>
      <c r="B38" s="741" t="s">
        <v>398</v>
      </c>
      <c r="C38" s="742" t="s">
        <v>399</v>
      </c>
      <c r="D38" s="846"/>
      <c r="E38" s="853"/>
      <c r="F38" s="846"/>
      <c r="G38" s="846"/>
      <c r="H38" s="846"/>
      <c r="I38" s="846"/>
      <c r="J38" s="931">
        <v>0</v>
      </c>
    </row>
    <row r="39" spans="1:10" s="688" customFormat="1" hidden="1">
      <c r="A39" s="930">
        <v>1115000</v>
      </c>
      <c r="B39" s="741" t="s">
        <v>615</v>
      </c>
      <c r="C39" s="742" t="s">
        <v>388</v>
      </c>
      <c r="D39" s="846"/>
      <c r="E39" s="853"/>
      <c r="F39" s="846"/>
      <c r="G39" s="846"/>
      <c r="H39" s="846"/>
      <c r="I39" s="846"/>
      <c r="J39" s="931">
        <v>0</v>
      </c>
    </row>
    <row r="40" spans="1:10" s="688" customFormat="1" ht="25.5" hidden="1">
      <c r="A40" s="930">
        <v>1116000</v>
      </c>
      <c r="B40" s="741" t="s">
        <v>1024</v>
      </c>
      <c r="C40" s="742" t="s">
        <v>389</v>
      </c>
      <c r="D40" s="846"/>
      <c r="E40" s="853"/>
      <c r="F40" s="846"/>
      <c r="G40" s="846"/>
      <c r="H40" s="846"/>
      <c r="I40" s="846"/>
      <c r="J40" s="931">
        <v>0</v>
      </c>
    </row>
    <row r="41" spans="1:10" s="688" customFormat="1" ht="13.5" hidden="1" thickBot="1">
      <c r="A41" s="932">
        <v>1117000</v>
      </c>
      <c r="B41" s="745" t="s">
        <v>640</v>
      </c>
      <c r="C41" s="746" t="s">
        <v>20</v>
      </c>
      <c r="D41" s="847">
        <v>0</v>
      </c>
      <c r="E41" s="852"/>
      <c r="F41" s="847">
        <f>D41+E41</f>
        <v>0</v>
      </c>
      <c r="G41" s="847">
        <v>0</v>
      </c>
      <c r="H41" s="847">
        <v>0</v>
      </c>
      <c r="I41" s="847">
        <v>0</v>
      </c>
      <c r="J41" s="931">
        <f>F41</f>
        <v>0</v>
      </c>
    </row>
    <row r="42" spans="1:10" s="688" customFormat="1" ht="29.25" hidden="1" thickBot="1">
      <c r="A42" s="933">
        <v>1120000</v>
      </c>
      <c r="B42" s="749" t="s">
        <v>21</v>
      </c>
      <c r="C42" s="728" t="s">
        <v>358</v>
      </c>
      <c r="D42" s="848">
        <f>D43+D55+D66+D69+D51+D64</f>
        <v>0</v>
      </c>
      <c r="E42" s="1055"/>
      <c r="F42" s="848">
        <f>F43+F55+F66+F69+F51+F64</f>
        <v>0</v>
      </c>
      <c r="G42" s="848">
        <f>G43+G51+G55+G64+G66+G69</f>
        <v>0</v>
      </c>
      <c r="H42" s="848">
        <f>H43+H51+H55+H64+H66+H69</f>
        <v>0</v>
      </c>
      <c r="I42" s="848">
        <f>I43+I51+I55+I64+I66+I69</f>
        <v>0</v>
      </c>
      <c r="J42" s="931">
        <f>F42</f>
        <v>0</v>
      </c>
    </row>
    <row r="43" spans="1:10" s="688" customFormat="1" ht="14.25" hidden="1">
      <c r="A43" s="928">
        <v>1121000</v>
      </c>
      <c r="B43" s="751" t="s">
        <v>22</v>
      </c>
      <c r="C43" s="752"/>
      <c r="D43" s="845">
        <f>SUM(D44:D49)</f>
        <v>0</v>
      </c>
      <c r="E43" s="882"/>
      <c r="F43" s="845">
        <f>SUM(F44:F49)</f>
        <v>0</v>
      </c>
      <c r="G43" s="845">
        <f>SUM(G44:G49)</f>
        <v>0</v>
      </c>
      <c r="H43" s="845">
        <f>SUM(H44:H49)</f>
        <v>0</v>
      </c>
      <c r="I43" s="845">
        <f>SUM(I44:I49)</f>
        <v>0</v>
      </c>
      <c r="J43" s="931">
        <f>SUM(J44:J49)</f>
        <v>0</v>
      </c>
    </row>
    <row r="44" spans="1:10" s="688" customFormat="1" ht="25.5" hidden="1">
      <c r="A44" s="930">
        <v>1121100</v>
      </c>
      <c r="B44" s="753" t="s">
        <v>380</v>
      </c>
      <c r="C44" s="742" t="s">
        <v>381</v>
      </c>
      <c r="D44" s="846"/>
      <c r="E44" s="853"/>
      <c r="F44" s="846"/>
      <c r="G44" s="846"/>
      <c r="H44" s="846"/>
      <c r="I44" s="846"/>
      <c r="J44" s="931">
        <v>0</v>
      </c>
    </row>
    <row r="45" spans="1:10" s="688" customFormat="1" hidden="1">
      <c r="A45" s="930">
        <v>1121200</v>
      </c>
      <c r="B45" s="754" t="s">
        <v>1663</v>
      </c>
      <c r="C45" s="742" t="s">
        <v>383</v>
      </c>
      <c r="D45" s="846">
        <v>0</v>
      </c>
      <c r="E45" s="853">
        <v>0</v>
      </c>
      <c r="F45" s="846">
        <f>E45+D45</f>
        <v>0</v>
      </c>
      <c r="G45" s="846">
        <v>0</v>
      </c>
      <c r="H45" s="846">
        <v>0</v>
      </c>
      <c r="I45" s="846">
        <v>0</v>
      </c>
      <c r="J45" s="931">
        <f>F45</f>
        <v>0</v>
      </c>
    </row>
    <row r="46" spans="1:10" s="688" customFormat="1" hidden="1">
      <c r="A46" s="930">
        <v>1121300</v>
      </c>
      <c r="B46" s="753" t="s">
        <v>769</v>
      </c>
      <c r="C46" s="742" t="s">
        <v>384</v>
      </c>
      <c r="D46" s="846">
        <v>0</v>
      </c>
      <c r="E46" s="853"/>
      <c r="F46" s="846">
        <f>D46+E46</f>
        <v>0</v>
      </c>
      <c r="G46" s="846">
        <v>0</v>
      </c>
      <c r="H46" s="846">
        <v>0</v>
      </c>
      <c r="I46" s="846">
        <v>0</v>
      </c>
      <c r="J46" s="931">
        <f>F46</f>
        <v>0</v>
      </c>
    </row>
    <row r="47" spans="1:10" s="688" customFormat="1" hidden="1">
      <c r="A47" s="930">
        <v>1121400</v>
      </c>
      <c r="B47" s="753" t="s">
        <v>770</v>
      </c>
      <c r="C47" s="742" t="s">
        <v>385</v>
      </c>
      <c r="D47" s="846">
        <v>0</v>
      </c>
      <c r="E47" s="853"/>
      <c r="F47" s="846">
        <f>D47+E47</f>
        <v>0</v>
      </c>
      <c r="G47" s="846">
        <v>0</v>
      </c>
      <c r="H47" s="846">
        <v>0</v>
      </c>
      <c r="I47" s="846">
        <v>0</v>
      </c>
      <c r="J47" s="931">
        <f>F47</f>
        <v>0</v>
      </c>
    </row>
    <row r="48" spans="1:10" s="688" customFormat="1" hidden="1">
      <c r="A48" s="930">
        <v>1121500</v>
      </c>
      <c r="B48" s="753" t="s">
        <v>69</v>
      </c>
      <c r="C48" s="742" t="s">
        <v>386</v>
      </c>
      <c r="D48" s="845">
        <v>0</v>
      </c>
      <c r="E48" s="853"/>
      <c r="F48" s="845"/>
      <c r="G48" s="845"/>
      <c r="H48" s="845">
        <v>0</v>
      </c>
      <c r="I48" s="845">
        <v>0</v>
      </c>
      <c r="J48" s="931">
        <v>0</v>
      </c>
    </row>
    <row r="49" spans="1:10" s="688" customFormat="1" hidden="1">
      <c r="A49" s="930">
        <v>1121600</v>
      </c>
      <c r="B49" s="753" t="s">
        <v>70</v>
      </c>
      <c r="C49" s="742" t="s">
        <v>387</v>
      </c>
      <c r="D49" s="846"/>
      <c r="E49" s="853"/>
      <c r="F49" s="846"/>
      <c r="G49" s="846"/>
      <c r="H49" s="846"/>
      <c r="I49" s="846"/>
      <c r="J49" s="931">
        <v>0</v>
      </c>
    </row>
    <row r="50" spans="1:10" s="688" customFormat="1" ht="13.5" hidden="1" thickBot="1">
      <c r="A50" s="934">
        <v>1121700</v>
      </c>
      <c r="B50" s="757" t="s">
        <v>71</v>
      </c>
      <c r="C50" s="746" t="s">
        <v>766</v>
      </c>
      <c r="D50" s="847"/>
      <c r="E50" s="852"/>
      <c r="F50" s="847"/>
      <c r="G50" s="847"/>
      <c r="H50" s="847"/>
      <c r="I50" s="847"/>
      <c r="J50" s="931">
        <v>0</v>
      </c>
    </row>
    <row r="51" spans="1:10" s="688" customFormat="1" ht="28.5" hidden="1">
      <c r="A51" s="928">
        <v>1122000</v>
      </c>
      <c r="B51" s="758" t="s">
        <v>767</v>
      </c>
      <c r="C51" s="734" t="s">
        <v>358</v>
      </c>
      <c r="D51" s="851">
        <f>D52</f>
        <v>0</v>
      </c>
      <c r="E51" s="854"/>
      <c r="F51" s="851">
        <f>F52</f>
        <v>0</v>
      </c>
      <c r="G51" s="851">
        <f>G52</f>
        <v>0</v>
      </c>
      <c r="H51" s="851">
        <f>H52</f>
        <v>0</v>
      </c>
      <c r="I51" s="851">
        <f>I52</f>
        <v>0</v>
      </c>
      <c r="J51" s="931">
        <f>J52</f>
        <v>0</v>
      </c>
    </row>
    <row r="52" spans="1:10" s="688" customFormat="1" hidden="1">
      <c r="A52" s="935">
        <v>1122100</v>
      </c>
      <c r="B52" s="753" t="s">
        <v>72</v>
      </c>
      <c r="C52" s="738" t="s">
        <v>768</v>
      </c>
      <c r="D52" s="846">
        <v>0</v>
      </c>
      <c r="E52" s="853"/>
      <c r="F52" s="846">
        <v>0</v>
      </c>
      <c r="G52" s="846">
        <v>0</v>
      </c>
      <c r="H52" s="846">
        <v>0</v>
      </c>
      <c r="I52" s="846">
        <v>0</v>
      </c>
      <c r="J52" s="931">
        <f>F52</f>
        <v>0</v>
      </c>
    </row>
    <row r="53" spans="1:10" s="688" customFormat="1" hidden="1">
      <c r="A53" s="935">
        <v>1122200</v>
      </c>
      <c r="B53" s="753" t="s">
        <v>487</v>
      </c>
      <c r="C53" s="742" t="s">
        <v>1021</v>
      </c>
      <c r="D53" s="846"/>
      <c r="E53" s="853"/>
      <c r="F53" s="846"/>
      <c r="G53" s="846"/>
      <c r="H53" s="846"/>
      <c r="I53" s="846"/>
      <c r="J53" s="931">
        <v>0</v>
      </c>
    </row>
    <row r="54" spans="1:10" s="688" customFormat="1" ht="13.5" hidden="1" thickBot="1">
      <c r="A54" s="933">
        <v>1122300</v>
      </c>
      <c r="B54" s="757" t="s">
        <v>148</v>
      </c>
      <c r="C54" s="746" t="s">
        <v>1022</v>
      </c>
      <c r="D54" s="847"/>
      <c r="E54" s="852"/>
      <c r="F54" s="847"/>
      <c r="G54" s="847"/>
      <c r="H54" s="847"/>
      <c r="I54" s="847"/>
      <c r="J54" s="931">
        <v>0</v>
      </c>
    </row>
    <row r="55" spans="1:10" s="688" customFormat="1" ht="28.5" hidden="1">
      <c r="A55" s="928">
        <v>1123000</v>
      </c>
      <c r="B55" s="758" t="s">
        <v>56</v>
      </c>
      <c r="C55" s="734" t="s">
        <v>358</v>
      </c>
      <c r="D55" s="851">
        <f>SUM(D56:D63)</f>
        <v>0</v>
      </c>
      <c r="E55" s="854"/>
      <c r="F55" s="851">
        <f>SUM(F56:F63)</f>
        <v>0</v>
      </c>
      <c r="G55" s="851">
        <f>SUM(G56:G63)</f>
        <v>0</v>
      </c>
      <c r="H55" s="851">
        <f>SUM(H56:H63)</f>
        <v>0</v>
      </c>
      <c r="I55" s="851">
        <f>SUM(I56:I63)</f>
        <v>0</v>
      </c>
      <c r="J55" s="931">
        <f>F55</f>
        <v>0</v>
      </c>
    </row>
    <row r="56" spans="1:10" s="688" customFormat="1" hidden="1">
      <c r="A56" s="935">
        <v>1123100</v>
      </c>
      <c r="B56" s="753" t="s">
        <v>149</v>
      </c>
      <c r="C56" s="738" t="s">
        <v>365</v>
      </c>
      <c r="D56" s="846"/>
      <c r="E56" s="853"/>
      <c r="F56" s="846"/>
      <c r="G56" s="846"/>
      <c r="H56" s="846"/>
      <c r="I56" s="846"/>
      <c r="J56" s="931">
        <f>F56</f>
        <v>0</v>
      </c>
    </row>
    <row r="57" spans="1:10" s="688" customFormat="1" hidden="1">
      <c r="A57" s="935">
        <v>1123200</v>
      </c>
      <c r="B57" s="753" t="s">
        <v>150</v>
      </c>
      <c r="C57" s="742" t="s">
        <v>366</v>
      </c>
      <c r="D57" s="846">
        <v>0</v>
      </c>
      <c r="E57" s="853"/>
      <c r="F57" s="846">
        <v>0</v>
      </c>
      <c r="G57" s="846">
        <v>0</v>
      </c>
      <c r="H57" s="846">
        <v>0</v>
      </c>
      <c r="I57" s="846">
        <v>0</v>
      </c>
      <c r="J57" s="931">
        <f>F57</f>
        <v>0</v>
      </c>
    </row>
    <row r="58" spans="1:10" s="688" customFormat="1" ht="25.5" hidden="1">
      <c r="A58" s="935">
        <v>1123300</v>
      </c>
      <c r="B58" s="753" t="s">
        <v>151</v>
      </c>
      <c r="C58" s="742" t="s">
        <v>367</v>
      </c>
      <c r="D58" s="846"/>
      <c r="E58" s="853"/>
      <c r="F58" s="846"/>
      <c r="G58" s="846"/>
      <c r="H58" s="846"/>
      <c r="I58" s="846"/>
      <c r="J58" s="931"/>
    </row>
    <row r="59" spans="1:10" s="688" customFormat="1" hidden="1">
      <c r="A59" s="935">
        <v>1123400</v>
      </c>
      <c r="B59" s="753" t="s">
        <v>556</v>
      </c>
      <c r="C59" s="742" t="s">
        <v>368</v>
      </c>
      <c r="D59" s="846">
        <v>0</v>
      </c>
      <c r="E59" s="853"/>
      <c r="F59" s="846">
        <v>0</v>
      </c>
      <c r="G59" s="846">
        <v>0</v>
      </c>
      <c r="H59" s="846">
        <v>0</v>
      </c>
      <c r="I59" s="846">
        <v>0</v>
      </c>
      <c r="J59" s="931">
        <f t="shared" ref="J59:J65" si="0">F59</f>
        <v>0</v>
      </c>
    </row>
    <row r="60" spans="1:10" s="688" customFormat="1" hidden="1">
      <c r="A60" s="935">
        <v>1123500</v>
      </c>
      <c r="B60" s="761" t="s">
        <v>557</v>
      </c>
      <c r="C60" s="762">
        <v>423500</v>
      </c>
      <c r="D60" s="846"/>
      <c r="E60" s="853"/>
      <c r="F60" s="846"/>
      <c r="G60" s="846"/>
      <c r="H60" s="846"/>
      <c r="I60" s="846"/>
      <c r="J60" s="931">
        <f t="shared" si="0"/>
        <v>0</v>
      </c>
    </row>
    <row r="61" spans="1:10" s="688" customFormat="1" hidden="1">
      <c r="A61" s="935">
        <v>1123600</v>
      </c>
      <c r="B61" s="753" t="s">
        <v>186</v>
      </c>
      <c r="C61" s="742" t="s">
        <v>369</v>
      </c>
      <c r="D61" s="846"/>
      <c r="E61" s="853"/>
      <c r="F61" s="846"/>
      <c r="G61" s="846"/>
      <c r="H61" s="846"/>
      <c r="I61" s="846"/>
      <c r="J61" s="931">
        <f t="shared" si="0"/>
        <v>0</v>
      </c>
    </row>
    <row r="62" spans="1:10" s="688" customFormat="1" hidden="1">
      <c r="A62" s="935">
        <v>1123700</v>
      </c>
      <c r="B62" s="753" t="s">
        <v>187</v>
      </c>
      <c r="C62" s="742" t="s">
        <v>370</v>
      </c>
      <c r="D62" s="846">
        <v>0</v>
      </c>
      <c r="E62" s="853"/>
      <c r="F62" s="846">
        <v>0</v>
      </c>
      <c r="G62" s="846">
        <v>0</v>
      </c>
      <c r="H62" s="846">
        <v>0</v>
      </c>
      <c r="I62" s="846">
        <v>0</v>
      </c>
      <c r="J62" s="931">
        <f t="shared" si="0"/>
        <v>0</v>
      </c>
    </row>
    <row r="63" spans="1:10" s="688" customFormat="1" ht="25.5" hidden="1" customHeight="1">
      <c r="A63" s="933">
        <v>1123800</v>
      </c>
      <c r="B63" s="757" t="s">
        <v>188</v>
      </c>
      <c r="C63" s="746" t="s">
        <v>371</v>
      </c>
      <c r="D63" s="847">
        <v>0</v>
      </c>
      <c r="E63" s="852">
        <v>0</v>
      </c>
      <c r="F63" s="847">
        <f>D63+E63</f>
        <v>0</v>
      </c>
      <c r="G63" s="847">
        <v>0</v>
      </c>
      <c r="H63" s="847">
        <v>0</v>
      </c>
      <c r="I63" s="847">
        <v>0</v>
      </c>
      <c r="J63" s="931">
        <f t="shared" si="0"/>
        <v>0</v>
      </c>
    </row>
    <row r="64" spans="1:10" s="688" customFormat="1" ht="28.5" hidden="1">
      <c r="A64" s="928">
        <v>1124000</v>
      </c>
      <c r="B64" s="758" t="s">
        <v>213</v>
      </c>
      <c r="C64" s="734" t="s">
        <v>358</v>
      </c>
      <c r="D64" s="851">
        <f t="shared" ref="D64:I64" si="1">D65</f>
        <v>0</v>
      </c>
      <c r="E64" s="854">
        <f t="shared" si="1"/>
        <v>0</v>
      </c>
      <c r="F64" s="851">
        <f t="shared" si="1"/>
        <v>0</v>
      </c>
      <c r="G64" s="851">
        <f t="shared" si="1"/>
        <v>0</v>
      </c>
      <c r="H64" s="851">
        <f t="shared" si="1"/>
        <v>0</v>
      </c>
      <c r="I64" s="851">
        <f t="shared" si="1"/>
        <v>0</v>
      </c>
      <c r="J64" s="931">
        <f t="shared" si="0"/>
        <v>0</v>
      </c>
    </row>
    <row r="65" spans="1:10" s="688" customFormat="1" ht="13.5" hidden="1" thickBot="1">
      <c r="A65" s="933">
        <v>1124100</v>
      </c>
      <c r="B65" s="757" t="s">
        <v>189</v>
      </c>
      <c r="C65" s="746" t="s">
        <v>214</v>
      </c>
      <c r="D65" s="847">
        <v>0</v>
      </c>
      <c r="E65" s="852">
        <v>0</v>
      </c>
      <c r="F65" s="847">
        <f>D65+E65</f>
        <v>0</v>
      </c>
      <c r="G65" s="847"/>
      <c r="H65" s="847"/>
      <c r="I65" s="847">
        <v>0</v>
      </c>
      <c r="J65" s="931">
        <f t="shared" si="0"/>
        <v>0</v>
      </c>
    </row>
    <row r="66" spans="1:10" s="688" customFormat="1" ht="28.5" hidden="1">
      <c r="A66" s="928">
        <v>1125000</v>
      </c>
      <c r="B66" s="758" t="s">
        <v>918</v>
      </c>
      <c r="C66" s="734" t="s">
        <v>358</v>
      </c>
      <c r="D66" s="851">
        <f>D67+D68</f>
        <v>0</v>
      </c>
      <c r="E66" s="854"/>
      <c r="F66" s="851">
        <f>F67+F68</f>
        <v>0</v>
      </c>
      <c r="G66" s="851">
        <f>G67+G68</f>
        <v>0</v>
      </c>
      <c r="H66" s="851">
        <f>H67+H68</f>
        <v>0</v>
      </c>
      <c r="I66" s="851">
        <f>I67+I68</f>
        <v>0</v>
      </c>
      <c r="J66" s="931">
        <f>J67+J68</f>
        <v>0</v>
      </c>
    </row>
    <row r="67" spans="1:10" s="688" customFormat="1" ht="25.5" hidden="1">
      <c r="A67" s="935">
        <v>1125100</v>
      </c>
      <c r="B67" s="753" t="s">
        <v>190</v>
      </c>
      <c r="C67" s="738" t="s">
        <v>919</v>
      </c>
      <c r="D67" s="846"/>
      <c r="E67" s="853"/>
      <c r="F67" s="846"/>
      <c r="G67" s="846"/>
      <c r="H67" s="846"/>
      <c r="I67" s="846"/>
      <c r="J67" s="931">
        <f t="shared" ref="J67:J73" si="2">F67</f>
        <v>0</v>
      </c>
    </row>
    <row r="68" spans="1:10" s="688" customFormat="1" ht="26.25" hidden="1" thickBot="1">
      <c r="A68" s="933">
        <v>1125200</v>
      </c>
      <c r="B68" s="757" t="s">
        <v>703</v>
      </c>
      <c r="C68" s="746" t="s">
        <v>1031</v>
      </c>
      <c r="D68" s="847">
        <v>0</v>
      </c>
      <c r="E68" s="852"/>
      <c r="F68" s="847">
        <v>0</v>
      </c>
      <c r="G68" s="847">
        <v>0</v>
      </c>
      <c r="H68" s="847">
        <v>0</v>
      </c>
      <c r="I68" s="847">
        <v>0</v>
      </c>
      <c r="J68" s="931">
        <f t="shared" si="2"/>
        <v>0</v>
      </c>
    </row>
    <row r="69" spans="1:10" s="688" customFormat="1" ht="14.25" hidden="1">
      <c r="A69" s="928">
        <v>1126000</v>
      </c>
      <c r="B69" s="758" t="s">
        <v>1032</v>
      </c>
      <c r="C69" s="734" t="s">
        <v>358</v>
      </c>
      <c r="D69" s="851">
        <f>SUM(D70:D77)</f>
        <v>0</v>
      </c>
      <c r="E69" s="854"/>
      <c r="F69" s="851">
        <f>F70+F76</f>
        <v>0</v>
      </c>
      <c r="G69" s="851">
        <f>G70+G76</f>
        <v>0</v>
      </c>
      <c r="H69" s="851">
        <f>H70+H76</f>
        <v>0</v>
      </c>
      <c r="I69" s="851">
        <f>I70+I76</f>
        <v>0</v>
      </c>
      <c r="J69" s="931">
        <f t="shared" si="2"/>
        <v>0</v>
      </c>
    </row>
    <row r="70" spans="1:10" s="688" customFormat="1">
      <c r="A70" s="928">
        <v>1126100</v>
      </c>
      <c r="B70" s="753" t="s">
        <v>983</v>
      </c>
      <c r="C70" s="738" t="s">
        <v>1033</v>
      </c>
      <c r="D70" s="846">
        <v>0</v>
      </c>
      <c r="E70" s="853"/>
      <c r="F70" s="846">
        <f>D70+E70</f>
        <v>0</v>
      </c>
      <c r="G70" s="846">
        <v>0</v>
      </c>
      <c r="H70" s="846">
        <v>0</v>
      </c>
      <c r="I70" s="846">
        <v>0</v>
      </c>
      <c r="J70" s="931">
        <f t="shared" si="2"/>
        <v>0</v>
      </c>
    </row>
    <row r="71" spans="1:10" s="688" customFormat="1" ht="12" customHeight="1">
      <c r="A71" s="928">
        <v>1126200</v>
      </c>
      <c r="B71" s="753" t="s">
        <v>984</v>
      </c>
      <c r="C71" s="742" t="s">
        <v>1034</v>
      </c>
      <c r="D71" s="846"/>
      <c r="E71" s="853"/>
      <c r="F71" s="846"/>
      <c r="G71" s="846"/>
      <c r="H71" s="846"/>
      <c r="I71" s="846"/>
      <c r="J71" s="931">
        <f t="shared" si="2"/>
        <v>0</v>
      </c>
    </row>
    <row r="72" spans="1:10" s="688" customFormat="1" hidden="1">
      <c r="A72" s="928">
        <v>1126300</v>
      </c>
      <c r="B72" s="753" t="s">
        <v>390</v>
      </c>
      <c r="C72" s="742" t="s">
        <v>391</v>
      </c>
      <c r="D72" s="846"/>
      <c r="E72" s="853"/>
      <c r="F72" s="846"/>
      <c r="G72" s="846"/>
      <c r="H72" s="846"/>
      <c r="I72" s="846"/>
      <c r="J72" s="931">
        <f t="shared" si="2"/>
        <v>0</v>
      </c>
    </row>
    <row r="73" spans="1:10" s="688" customFormat="1" hidden="1">
      <c r="A73" s="930">
        <v>1126400</v>
      </c>
      <c r="B73" s="763" t="s">
        <v>985</v>
      </c>
      <c r="C73" s="742" t="s">
        <v>392</v>
      </c>
      <c r="D73" s="846">
        <v>0</v>
      </c>
      <c r="E73" s="853"/>
      <c r="F73" s="846">
        <v>0</v>
      </c>
      <c r="G73" s="846">
        <v>0</v>
      </c>
      <c r="H73" s="846">
        <v>0</v>
      </c>
      <c r="I73" s="846">
        <v>0</v>
      </c>
      <c r="J73" s="931">
        <f t="shared" si="2"/>
        <v>0</v>
      </c>
    </row>
    <row r="74" spans="1:10" s="688" customFormat="1" ht="25.5" hidden="1">
      <c r="A74" s="932">
        <v>1126500</v>
      </c>
      <c r="B74" s="764" t="s">
        <v>943</v>
      </c>
      <c r="C74" s="742" t="s">
        <v>393</v>
      </c>
      <c r="D74" s="846"/>
      <c r="E74" s="853"/>
      <c r="F74" s="846"/>
      <c r="G74" s="846"/>
      <c r="H74" s="846"/>
      <c r="I74" s="846"/>
      <c r="J74" s="931">
        <v>0</v>
      </c>
    </row>
    <row r="75" spans="1:10" s="688" customFormat="1" hidden="1">
      <c r="A75" s="930">
        <v>1126600</v>
      </c>
      <c r="B75" s="763" t="s">
        <v>229</v>
      </c>
      <c r="C75" s="742" t="s">
        <v>394</v>
      </c>
      <c r="D75" s="846"/>
      <c r="E75" s="853"/>
      <c r="F75" s="846"/>
      <c r="G75" s="846"/>
      <c r="H75" s="846"/>
      <c r="I75" s="846"/>
      <c r="J75" s="931">
        <f>F75</f>
        <v>0</v>
      </c>
    </row>
    <row r="76" spans="1:10" s="688" customFormat="1">
      <c r="A76" s="930">
        <v>1126700</v>
      </c>
      <c r="B76" s="763" t="s">
        <v>230</v>
      </c>
      <c r="C76" s="742" t="s">
        <v>395</v>
      </c>
      <c r="D76" s="846">
        <v>0</v>
      </c>
      <c r="E76" s="853"/>
      <c r="F76" s="846">
        <f>D76+E76</f>
        <v>0</v>
      </c>
      <c r="G76" s="846">
        <v>0</v>
      </c>
      <c r="H76" s="846">
        <v>0</v>
      </c>
      <c r="I76" s="846">
        <v>0</v>
      </c>
      <c r="J76" s="931">
        <f>F76</f>
        <v>0</v>
      </c>
    </row>
    <row r="77" spans="1:10" s="688" customFormat="1" ht="13.5" thickBot="1">
      <c r="A77" s="934">
        <v>1126800</v>
      </c>
      <c r="B77" s="765" t="s">
        <v>480</v>
      </c>
      <c r="C77" s="746" t="s">
        <v>396</v>
      </c>
      <c r="D77" s="847">
        <v>0</v>
      </c>
      <c r="E77" s="852">
        <v>0</v>
      </c>
      <c r="F77" s="847">
        <v>0</v>
      </c>
      <c r="G77" s="847">
        <v>0</v>
      </c>
      <c r="H77" s="847">
        <v>0</v>
      </c>
      <c r="I77" s="847">
        <v>0</v>
      </c>
      <c r="J77" s="931">
        <f>F77</f>
        <v>0</v>
      </c>
    </row>
    <row r="78" spans="1:10" s="688" customFormat="1" ht="14.25" hidden="1">
      <c r="A78" s="936">
        <v>1130000</v>
      </c>
      <c r="B78" s="767" t="s">
        <v>294</v>
      </c>
      <c r="C78" s="734" t="s">
        <v>358</v>
      </c>
      <c r="D78" s="851">
        <v>0</v>
      </c>
      <c r="E78" s="854"/>
      <c r="F78" s="851">
        <v>0</v>
      </c>
      <c r="G78" s="851">
        <v>0</v>
      </c>
      <c r="H78" s="851">
        <v>0</v>
      </c>
      <c r="I78" s="851">
        <v>0</v>
      </c>
      <c r="J78" s="931">
        <v>0</v>
      </c>
    </row>
    <row r="79" spans="1:10" s="688" customFormat="1" hidden="1">
      <c r="A79" s="936">
        <v>1130100</v>
      </c>
      <c r="B79" s="763" t="s">
        <v>481</v>
      </c>
      <c r="C79" s="738" t="s">
        <v>295</v>
      </c>
      <c r="D79" s="846"/>
      <c r="E79" s="853"/>
      <c r="F79" s="846"/>
      <c r="G79" s="846"/>
      <c r="H79" s="846"/>
      <c r="I79" s="846"/>
      <c r="J79" s="931">
        <v>0</v>
      </c>
    </row>
    <row r="80" spans="1:10" s="688" customFormat="1" hidden="1">
      <c r="A80" s="936">
        <v>1130200</v>
      </c>
      <c r="B80" s="763" t="s">
        <v>482</v>
      </c>
      <c r="C80" s="742" t="s">
        <v>296</v>
      </c>
      <c r="D80" s="846"/>
      <c r="E80" s="853"/>
      <c r="F80" s="846"/>
      <c r="G80" s="846"/>
      <c r="H80" s="846"/>
      <c r="I80" s="846"/>
      <c r="J80" s="931">
        <v>0</v>
      </c>
    </row>
    <row r="81" spans="1:10" s="688" customFormat="1" hidden="1">
      <c r="A81" s="936">
        <v>1130300</v>
      </c>
      <c r="B81" s="763" t="s">
        <v>483</v>
      </c>
      <c r="C81" s="742" t="s">
        <v>297</v>
      </c>
      <c r="D81" s="846"/>
      <c r="E81" s="853"/>
      <c r="F81" s="846"/>
      <c r="G81" s="846"/>
      <c r="H81" s="846"/>
      <c r="I81" s="846"/>
      <c r="J81" s="931">
        <v>0</v>
      </c>
    </row>
    <row r="82" spans="1:10" s="688" customFormat="1" hidden="1">
      <c r="A82" s="936">
        <v>1130400</v>
      </c>
      <c r="B82" s="768" t="s">
        <v>484</v>
      </c>
      <c r="C82" s="769" t="s">
        <v>298</v>
      </c>
      <c r="D82" s="845"/>
      <c r="E82" s="882"/>
      <c r="F82" s="845"/>
      <c r="G82" s="845"/>
      <c r="H82" s="845"/>
      <c r="I82" s="845"/>
      <c r="J82" s="931">
        <v>0</v>
      </c>
    </row>
    <row r="83" spans="1:10" s="688" customFormat="1" ht="14.25" hidden="1">
      <c r="A83" s="930">
        <v>1131000</v>
      </c>
      <c r="B83" s="770" t="s">
        <v>299</v>
      </c>
      <c r="C83" s="771" t="s">
        <v>358</v>
      </c>
      <c r="D83" s="846"/>
      <c r="E83" s="853"/>
      <c r="F83" s="846"/>
      <c r="G83" s="846"/>
      <c r="H83" s="846"/>
      <c r="I83" s="846"/>
      <c r="J83" s="931">
        <v>0</v>
      </c>
    </row>
    <row r="84" spans="1:10" s="688" customFormat="1" ht="25.5" hidden="1">
      <c r="A84" s="930">
        <v>1131100</v>
      </c>
      <c r="B84" s="763" t="s">
        <v>588</v>
      </c>
      <c r="C84" s="738" t="s">
        <v>300</v>
      </c>
      <c r="D84" s="846"/>
      <c r="E84" s="853"/>
      <c r="F84" s="846"/>
      <c r="G84" s="846"/>
      <c r="H84" s="846"/>
      <c r="I84" s="846"/>
      <c r="J84" s="931">
        <v>0</v>
      </c>
    </row>
    <row r="85" spans="1:10" s="688" customFormat="1" hidden="1">
      <c r="A85" s="930">
        <v>1131200</v>
      </c>
      <c r="B85" s="763" t="s">
        <v>589</v>
      </c>
      <c r="C85" s="742" t="s">
        <v>301</v>
      </c>
      <c r="D85" s="846"/>
      <c r="E85" s="853"/>
      <c r="F85" s="846"/>
      <c r="G85" s="846"/>
      <c r="H85" s="846"/>
      <c r="I85" s="846"/>
      <c r="J85" s="931">
        <v>0</v>
      </c>
    </row>
    <row r="86" spans="1:10" s="688" customFormat="1" ht="13.5" hidden="1" thickBot="1">
      <c r="A86" s="930">
        <v>1131300</v>
      </c>
      <c r="B86" s="765" t="s">
        <v>590</v>
      </c>
      <c r="C86" s="746" t="s">
        <v>302</v>
      </c>
      <c r="D86" s="847"/>
      <c r="E86" s="852"/>
      <c r="F86" s="847"/>
      <c r="G86" s="847"/>
      <c r="H86" s="847"/>
      <c r="I86" s="847"/>
      <c r="J86" s="931">
        <v>0</v>
      </c>
    </row>
    <row r="87" spans="1:10" s="688" customFormat="1" ht="13.5" customHeight="1">
      <c r="A87" s="937">
        <v>1140000</v>
      </c>
      <c r="B87" s="767" t="s">
        <v>303</v>
      </c>
      <c r="C87" s="734" t="s">
        <v>358</v>
      </c>
      <c r="D87" s="851">
        <v>0</v>
      </c>
      <c r="E87" s="854"/>
      <c r="F87" s="851">
        <v>0</v>
      </c>
      <c r="G87" s="851">
        <v>0</v>
      </c>
      <c r="H87" s="851">
        <v>0</v>
      </c>
      <c r="I87" s="851">
        <v>0</v>
      </c>
      <c r="J87" s="931">
        <v>0</v>
      </c>
    </row>
    <row r="88" spans="1:10" s="688" customFormat="1" ht="24.75" hidden="1" customHeight="1">
      <c r="A88" s="937">
        <v>1141000</v>
      </c>
      <c r="B88" s="763" t="s">
        <v>304</v>
      </c>
      <c r="C88" s="738" t="s">
        <v>1003</v>
      </c>
      <c r="D88" s="846"/>
      <c r="E88" s="853"/>
      <c r="F88" s="846"/>
      <c r="G88" s="846"/>
      <c r="H88" s="846"/>
      <c r="I88" s="846"/>
      <c r="J88" s="931">
        <v>0</v>
      </c>
    </row>
    <row r="89" spans="1:10" s="688" customFormat="1" ht="25.5" hidden="1">
      <c r="A89" s="937">
        <v>1142000</v>
      </c>
      <c r="B89" s="763" t="s">
        <v>42</v>
      </c>
      <c r="C89" s="742" t="s">
        <v>43</v>
      </c>
      <c r="D89" s="846"/>
      <c r="E89" s="853"/>
      <c r="F89" s="846"/>
      <c r="G89" s="846"/>
      <c r="H89" s="846"/>
      <c r="I89" s="846"/>
      <c r="J89" s="931">
        <v>0</v>
      </c>
    </row>
    <row r="90" spans="1:10" s="688" customFormat="1" ht="25.5" hidden="1">
      <c r="A90" s="937">
        <v>1143000</v>
      </c>
      <c r="B90" s="763" t="s">
        <v>44</v>
      </c>
      <c r="C90" s="742" t="s">
        <v>45</v>
      </c>
      <c r="D90" s="846"/>
      <c r="E90" s="853"/>
      <c r="F90" s="846"/>
      <c r="G90" s="846"/>
      <c r="H90" s="846"/>
      <c r="I90" s="846"/>
      <c r="J90" s="931">
        <v>0</v>
      </c>
    </row>
    <row r="91" spans="1:10" s="688" customFormat="1" ht="26.25" hidden="1" thickBot="1">
      <c r="A91" s="933">
        <v>1144000</v>
      </c>
      <c r="B91" s="765" t="s">
        <v>46</v>
      </c>
      <c r="C91" s="746" t="s">
        <v>439</v>
      </c>
      <c r="D91" s="847"/>
      <c r="E91" s="852"/>
      <c r="F91" s="847"/>
      <c r="G91" s="847"/>
      <c r="H91" s="847"/>
      <c r="I91" s="847"/>
      <c r="J91" s="931">
        <v>0</v>
      </c>
    </row>
    <row r="92" spans="1:10" s="688" customFormat="1" ht="14.25" hidden="1">
      <c r="A92" s="938">
        <v>1150000</v>
      </c>
      <c r="B92" s="939" t="s">
        <v>730</v>
      </c>
      <c r="C92" s="734" t="s">
        <v>358</v>
      </c>
      <c r="D92" s="851">
        <v>0</v>
      </c>
      <c r="E92" s="854"/>
      <c r="F92" s="851">
        <v>0</v>
      </c>
      <c r="G92" s="851">
        <v>0</v>
      </c>
      <c r="H92" s="851">
        <v>0</v>
      </c>
      <c r="I92" s="851">
        <v>0</v>
      </c>
      <c r="J92" s="931">
        <v>0</v>
      </c>
    </row>
    <row r="93" spans="1:10" s="688" customFormat="1" ht="25.5" hidden="1">
      <c r="A93" s="940">
        <v>1151000</v>
      </c>
      <c r="B93" s="941" t="s">
        <v>681</v>
      </c>
      <c r="C93" s="734" t="s">
        <v>358</v>
      </c>
      <c r="D93" s="942">
        <v>0</v>
      </c>
      <c r="E93" s="991"/>
      <c r="F93" s="942">
        <v>0</v>
      </c>
      <c r="G93" s="942">
        <v>0</v>
      </c>
      <c r="H93" s="942">
        <v>0</v>
      </c>
      <c r="I93" s="942">
        <v>0</v>
      </c>
      <c r="J93" s="931">
        <v>0</v>
      </c>
    </row>
    <row r="94" spans="1:10" s="688" customFormat="1" ht="25.5" hidden="1">
      <c r="A94" s="940">
        <v>1151100</v>
      </c>
      <c r="B94" s="943" t="s">
        <v>265</v>
      </c>
      <c r="C94" s="944">
        <v>461100</v>
      </c>
      <c r="D94" s="942"/>
      <c r="E94" s="991"/>
      <c r="F94" s="942"/>
      <c r="G94" s="942"/>
      <c r="H94" s="942"/>
      <c r="I94" s="942"/>
      <c r="J94" s="931">
        <v>0</v>
      </c>
    </row>
    <row r="95" spans="1:10" s="688" customFormat="1" ht="25.5" hidden="1">
      <c r="A95" s="940">
        <v>1151200</v>
      </c>
      <c r="B95" s="943" t="s">
        <v>637</v>
      </c>
      <c r="C95" s="944">
        <v>461200</v>
      </c>
      <c r="D95" s="863"/>
      <c r="E95" s="864"/>
      <c r="F95" s="863"/>
      <c r="G95" s="863"/>
      <c r="H95" s="863"/>
      <c r="I95" s="863"/>
      <c r="J95" s="931">
        <v>0</v>
      </c>
    </row>
    <row r="96" spans="1:10" s="688" customFormat="1" ht="25.5" hidden="1">
      <c r="A96" s="940">
        <v>1152000</v>
      </c>
      <c r="B96" s="945" t="s">
        <v>518</v>
      </c>
      <c r="C96" s="946" t="s">
        <v>358</v>
      </c>
      <c r="D96" s="947">
        <v>0</v>
      </c>
      <c r="E96" s="1124"/>
      <c r="F96" s="947">
        <v>0</v>
      </c>
      <c r="G96" s="947">
        <v>0</v>
      </c>
      <c r="H96" s="947">
        <v>0</v>
      </c>
      <c r="I96" s="947">
        <v>0</v>
      </c>
      <c r="J96" s="931">
        <v>0</v>
      </c>
    </row>
    <row r="97" spans="1:11" s="688" customFormat="1" ht="25.5" hidden="1">
      <c r="A97" s="940">
        <v>1152100</v>
      </c>
      <c r="B97" s="948" t="s">
        <v>541</v>
      </c>
      <c r="C97" s="944">
        <v>462100</v>
      </c>
      <c r="D97" s="860"/>
      <c r="E97" s="861"/>
      <c r="F97" s="860"/>
      <c r="G97" s="949"/>
      <c r="H97" s="949"/>
      <c r="I97" s="846"/>
      <c r="J97" s="931">
        <v>0</v>
      </c>
    </row>
    <row r="98" spans="1:11" s="688" customFormat="1" ht="26.25" hidden="1" thickBot="1">
      <c r="A98" s="950">
        <v>1152200</v>
      </c>
      <c r="B98" s="951" t="s">
        <v>759</v>
      </c>
      <c r="C98" s="952">
        <v>462200</v>
      </c>
      <c r="D98" s="855"/>
      <c r="E98" s="856"/>
      <c r="F98" s="855"/>
      <c r="G98" s="953"/>
      <c r="H98" s="953"/>
      <c r="I98" s="847"/>
      <c r="J98" s="931">
        <v>0</v>
      </c>
    </row>
    <row r="99" spans="1:11" s="688" customFormat="1" ht="25.5" hidden="1">
      <c r="A99" s="938">
        <v>1153000</v>
      </c>
      <c r="B99" s="954" t="s">
        <v>760</v>
      </c>
      <c r="C99" s="955" t="s">
        <v>358</v>
      </c>
      <c r="D99" s="956">
        <v>0</v>
      </c>
      <c r="E99" s="1125"/>
      <c r="F99" s="956">
        <v>0</v>
      </c>
      <c r="G99" s="956">
        <v>0</v>
      </c>
      <c r="H99" s="956">
        <v>0</v>
      </c>
      <c r="I99" s="956">
        <v>0</v>
      </c>
      <c r="J99" s="931">
        <v>0</v>
      </c>
    </row>
    <row r="100" spans="1:11" s="688" customFormat="1" ht="25.5" hidden="1">
      <c r="A100" s="940">
        <v>1153100</v>
      </c>
      <c r="B100" s="948" t="s">
        <v>761</v>
      </c>
      <c r="C100" s="944">
        <v>463100</v>
      </c>
      <c r="D100" s="947"/>
      <c r="E100" s="1124"/>
      <c r="F100" s="947"/>
      <c r="G100" s="947"/>
      <c r="H100" s="947"/>
      <c r="I100" s="947"/>
      <c r="J100" s="931">
        <v>0</v>
      </c>
    </row>
    <row r="101" spans="1:11" s="688" customFormat="1" hidden="1">
      <c r="A101" s="940">
        <v>1153200</v>
      </c>
      <c r="B101" s="948" t="s">
        <v>101</v>
      </c>
      <c r="C101" s="944">
        <v>463200</v>
      </c>
      <c r="D101" s="947"/>
      <c r="E101" s="1124"/>
      <c r="F101" s="947"/>
      <c r="G101" s="947"/>
      <c r="H101" s="947"/>
      <c r="I101" s="947"/>
      <c r="J101" s="931">
        <v>0</v>
      </c>
    </row>
    <row r="102" spans="1:11" s="688" customFormat="1" ht="38.25" hidden="1">
      <c r="A102" s="940">
        <v>1153300</v>
      </c>
      <c r="B102" s="948" t="s">
        <v>501</v>
      </c>
      <c r="C102" s="944">
        <v>463300</v>
      </c>
      <c r="D102" s="947"/>
      <c r="E102" s="1124"/>
      <c r="F102" s="947"/>
      <c r="G102" s="947"/>
      <c r="H102" s="947"/>
      <c r="I102" s="947"/>
      <c r="J102" s="931">
        <v>0</v>
      </c>
    </row>
    <row r="103" spans="1:11" s="688" customFormat="1" ht="38.25" hidden="1">
      <c r="A103" s="940">
        <v>1153400</v>
      </c>
      <c r="B103" s="948" t="s">
        <v>502</v>
      </c>
      <c r="C103" s="944">
        <v>463400</v>
      </c>
      <c r="D103" s="947"/>
      <c r="E103" s="1124"/>
      <c r="F103" s="947"/>
      <c r="G103" s="947"/>
      <c r="H103" s="947"/>
      <c r="I103" s="947"/>
      <c r="J103" s="931">
        <v>0</v>
      </c>
    </row>
    <row r="104" spans="1:11" s="688" customFormat="1" hidden="1">
      <c r="A104" s="940">
        <v>1153500</v>
      </c>
      <c r="B104" s="957" t="s">
        <v>503</v>
      </c>
      <c r="C104" s="944">
        <v>463500</v>
      </c>
      <c r="D104" s="947"/>
      <c r="E104" s="1124"/>
      <c r="F104" s="947"/>
      <c r="G104" s="947"/>
      <c r="H104" s="947"/>
      <c r="I104" s="947"/>
      <c r="J104" s="931">
        <v>0</v>
      </c>
    </row>
    <row r="105" spans="1:11" s="688" customFormat="1" ht="32.25" customHeight="1">
      <c r="A105" s="940">
        <v>1153700</v>
      </c>
      <c r="B105" s="957" t="s">
        <v>504</v>
      </c>
      <c r="C105" s="762">
        <v>463700</v>
      </c>
      <c r="D105" s="1124">
        <v>0</v>
      </c>
      <c r="E105" s="1124">
        <v>0</v>
      </c>
      <c r="F105" s="1124">
        <f>D105+E105</f>
        <v>0</v>
      </c>
      <c r="G105" s="947"/>
      <c r="H105" s="947"/>
      <c r="I105" s="947"/>
      <c r="J105" s="970">
        <f>F105</f>
        <v>0</v>
      </c>
      <c r="K105" s="1001"/>
    </row>
    <row r="106" spans="1:11" s="688" customFormat="1" ht="38.25" hidden="1">
      <c r="A106" s="940">
        <v>1153800</v>
      </c>
      <c r="B106" s="957" t="s">
        <v>995</v>
      </c>
      <c r="C106" s="944">
        <v>463800</v>
      </c>
      <c r="D106" s="947"/>
      <c r="E106" s="1124"/>
      <c r="F106" s="947"/>
      <c r="G106" s="947"/>
      <c r="H106" s="947"/>
      <c r="I106" s="947"/>
      <c r="J106" s="931">
        <v>0</v>
      </c>
    </row>
    <row r="107" spans="1:11" s="688" customFormat="1" ht="1.5" hidden="1" customHeight="1">
      <c r="A107" s="940">
        <v>1153900</v>
      </c>
      <c r="B107" s="957" t="s">
        <v>996</v>
      </c>
      <c r="C107" s="944">
        <v>463900</v>
      </c>
      <c r="D107" s="947"/>
      <c r="E107" s="1124"/>
      <c r="F107" s="947"/>
      <c r="G107" s="947"/>
      <c r="H107" s="947"/>
      <c r="I107" s="947"/>
      <c r="J107" s="931">
        <v>0</v>
      </c>
    </row>
    <row r="108" spans="1:11" s="688" customFormat="1" ht="25.5" hidden="1">
      <c r="A108" s="940">
        <v>1154000</v>
      </c>
      <c r="B108" s="958" t="s">
        <v>997</v>
      </c>
      <c r="C108" s="946" t="s">
        <v>358</v>
      </c>
      <c r="D108" s="947">
        <v>0</v>
      </c>
      <c r="E108" s="1124"/>
      <c r="F108" s="947">
        <v>0</v>
      </c>
      <c r="G108" s="947">
        <v>0</v>
      </c>
      <c r="H108" s="947">
        <v>0</v>
      </c>
      <c r="I108" s="947">
        <v>0</v>
      </c>
      <c r="J108" s="931">
        <v>0</v>
      </c>
    </row>
    <row r="109" spans="1:11" s="688" customFormat="1" ht="25.5" hidden="1">
      <c r="A109" s="940">
        <v>1154100</v>
      </c>
      <c r="B109" s="957" t="s">
        <v>210</v>
      </c>
      <c r="C109" s="944">
        <v>465100</v>
      </c>
      <c r="D109" s="959"/>
      <c r="E109" s="1126"/>
      <c r="F109" s="959"/>
      <c r="G109" s="960"/>
      <c r="H109" s="960"/>
      <c r="I109" s="961"/>
      <c r="J109" s="931">
        <v>0</v>
      </c>
    </row>
    <row r="110" spans="1:11" s="688" customFormat="1" hidden="1">
      <c r="A110" s="940">
        <v>1154200</v>
      </c>
      <c r="B110" s="957" t="s">
        <v>211</v>
      </c>
      <c r="C110" s="944">
        <v>465200</v>
      </c>
      <c r="D110" s="959"/>
      <c r="E110" s="1126"/>
      <c r="F110" s="959"/>
      <c r="G110" s="960"/>
      <c r="H110" s="960"/>
      <c r="I110" s="961"/>
      <c r="J110" s="931">
        <v>0</v>
      </c>
    </row>
    <row r="111" spans="1:11" s="688" customFormat="1" hidden="1">
      <c r="A111" s="940">
        <v>1154300</v>
      </c>
      <c r="B111" s="957" t="s">
        <v>212</v>
      </c>
      <c r="C111" s="944">
        <v>465300</v>
      </c>
      <c r="D111" s="959"/>
      <c r="E111" s="1126"/>
      <c r="F111" s="959"/>
      <c r="G111" s="960"/>
      <c r="H111" s="960"/>
      <c r="I111" s="961"/>
      <c r="J111" s="931">
        <v>0</v>
      </c>
    </row>
    <row r="112" spans="1:11" s="688" customFormat="1" ht="38.25" hidden="1">
      <c r="A112" s="940">
        <v>1154500</v>
      </c>
      <c r="B112" s="957" t="s">
        <v>67</v>
      </c>
      <c r="C112" s="944">
        <v>465500</v>
      </c>
      <c r="D112" s="959"/>
      <c r="E112" s="1126"/>
      <c r="F112" s="959"/>
      <c r="G112" s="960"/>
      <c r="H112" s="960"/>
      <c r="I112" s="961"/>
      <c r="J112" s="931">
        <v>0</v>
      </c>
    </row>
    <row r="113" spans="1:10" s="688" customFormat="1" ht="38.25" hidden="1">
      <c r="A113" s="940">
        <v>1154600</v>
      </c>
      <c r="B113" s="957" t="s">
        <v>68</v>
      </c>
      <c r="C113" s="944">
        <v>465600</v>
      </c>
      <c r="D113" s="860"/>
      <c r="E113" s="861"/>
      <c r="F113" s="860"/>
      <c r="G113" s="949"/>
      <c r="H113" s="949"/>
      <c r="I113" s="846"/>
      <c r="J113" s="931">
        <v>0</v>
      </c>
    </row>
    <row r="114" spans="1:10" s="688" customFormat="1" ht="13.5" hidden="1" thickBot="1">
      <c r="A114" s="950">
        <v>1154700</v>
      </c>
      <c r="B114" s="962" t="s">
        <v>78</v>
      </c>
      <c r="C114" s="746" t="s">
        <v>79</v>
      </c>
      <c r="D114" s="855"/>
      <c r="E114" s="856"/>
      <c r="F114" s="855"/>
      <c r="G114" s="953"/>
      <c r="H114" s="953"/>
      <c r="I114" s="847"/>
      <c r="J114" s="931">
        <v>0</v>
      </c>
    </row>
    <row r="115" spans="1:10" s="688" customFormat="1" ht="18.75" hidden="1" customHeight="1">
      <c r="A115" s="963">
        <v>1160000</v>
      </c>
      <c r="B115" s="780" t="s">
        <v>80</v>
      </c>
      <c r="C115" s="734" t="s">
        <v>358</v>
      </c>
      <c r="D115" s="858">
        <v>0</v>
      </c>
      <c r="E115" s="859"/>
      <c r="F115" s="858">
        <v>0</v>
      </c>
      <c r="G115" s="858">
        <v>0</v>
      </c>
      <c r="H115" s="858">
        <v>0</v>
      </c>
      <c r="I115" s="858">
        <v>0</v>
      </c>
      <c r="J115" s="931">
        <v>0</v>
      </c>
    </row>
    <row r="116" spans="1:10" s="688" customFormat="1" ht="3" hidden="1" customHeight="1">
      <c r="A116" s="935">
        <v>1161000</v>
      </c>
      <c r="B116" s="782" t="s">
        <v>81</v>
      </c>
      <c r="C116" s="783" t="s">
        <v>358</v>
      </c>
      <c r="D116" s="860">
        <v>0</v>
      </c>
      <c r="E116" s="861"/>
      <c r="F116" s="860">
        <v>0</v>
      </c>
      <c r="G116" s="860">
        <v>0</v>
      </c>
      <c r="H116" s="860">
        <v>0</v>
      </c>
      <c r="I116" s="860">
        <v>0</v>
      </c>
      <c r="J116" s="931">
        <v>0</v>
      </c>
    </row>
    <row r="117" spans="1:10" s="688" customFormat="1" ht="25.5" hidden="1">
      <c r="A117" s="935">
        <v>1161100</v>
      </c>
      <c r="B117" s="741" t="s">
        <v>1705</v>
      </c>
      <c r="C117" s="762">
        <v>471100</v>
      </c>
      <c r="D117" s="860"/>
      <c r="E117" s="861"/>
      <c r="F117" s="860"/>
      <c r="G117" s="860"/>
      <c r="H117" s="860"/>
      <c r="I117" s="860"/>
      <c r="J117" s="931">
        <v>0</v>
      </c>
    </row>
    <row r="118" spans="1:10" s="688" customFormat="1" ht="25.5" hidden="1">
      <c r="A118" s="935">
        <v>1161200</v>
      </c>
      <c r="B118" s="776" t="s">
        <v>1667</v>
      </c>
      <c r="C118" s="762">
        <v>471200</v>
      </c>
      <c r="D118" s="860"/>
      <c r="E118" s="861"/>
      <c r="F118" s="860"/>
      <c r="G118" s="860"/>
      <c r="H118" s="860"/>
      <c r="I118" s="860"/>
      <c r="J118" s="931">
        <v>0</v>
      </c>
    </row>
    <row r="119" spans="1:10" s="688" customFormat="1" ht="25.5" hidden="1">
      <c r="A119" s="935">
        <v>1162000</v>
      </c>
      <c r="B119" s="782" t="s">
        <v>1125</v>
      </c>
      <c r="C119" s="783" t="s">
        <v>358</v>
      </c>
      <c r="D119" s="860">
        <v>0</v>
      </c>
      <c r="E119" s="861"/>
      <c r="F119" s="860">
        <v>0</v>
      </c>
      <c r="G119" s="860">
        <v>0</v>
      </c>
      <c r="H119" s="860">
        <v>0</v>
      </c>
      <c r="I119" s="860">
        <v>0</v>
      </c>
      <c r="J119" s="931">
        <v>0</v>
      </c>
    </row>
    <row r="120" spans="1:10" s="688" customFormat="1" ht="25.5" hidden="1">
      <c r="A120" s="935">
        <v>1162100</v>
      </c>
      <c r="B120" s="776" t="s">
        <v>1668</v>
      </c>
      <c r="C120" s="742" t="s">
        <v>130</v>
      </c>
      <c r="D120" s="860"/>
      <c r="E120" s="861"/>
      <c r="F120" s="860"/>
      <c r="G120" s="860"/>
      <c r="H120" s="860"/>
      <c r="I120" s="860"/>
      <c r="J120" s="931">
        <v>0</v>
      </c>
    </row>
    <row r="121" spans="1:10" s="688" customFormat="1" hidden="1">
      <c r="A121" s="935">
        <v>1162200</v>
      </c>
      <c r="B121" s="776" t="s">
        <v>1669</v>
      </c>
      <c r="C121" s="742" t="s">
        <v>24</v>
      </c>
      <c r="D121" s="860"/>
      <c r="E121" s="861"/>
      <c r="F121" s="860"/>
      <c r="G121" s="860"/>
      <c r="H121" s="860"/>
      <c r="I121" s="860"/>
      <c r="J121" s="931">
        <v>0</v>
      </c>
    </row>
    <row r="122" spans="1:10" s="688" customFormat="1" ht="25.5" hidden="1">
      <c r="A122" s="935">
        <v>1162300</v>
      </c>
      <c r="B122" s="776" t="s">
        <v>1670</v>
      </c>
      <c r="C122" s="742" t="s">
        <v>26</v>
      </c>
      <c r="D122" s="860"/>
      <c r="E122" s="861"/>
      <c r="F122" s="860"/>
      <c r="G122" s="860"/>
      <c r="H122" s="860"/>
      <c r="I122" s="860"/>
      <c r="J122" s="931">
        <v>0</v>
      </c>
    </row>
    <row r="123" spans="1:10" s="688" customFormat="1" hidden="1">
      <c r="A123" s="935">
        <v>1162400</v>
      </c>
      <c r="B123" s="776" t="s">
        <v>1671</v>
      </c>
      <c r="C123" s="742" t="s">
        <v>832</v>
      </c>
      <c r="D123" s="860"/>
      <c r="E123" s="861"/>
      <c r="F123" s="860"/>
      <c r="G123" s="860"/>
      <c r="H123" s="860"/>
      <c r="I123" s="860"/>
      <c r="J123" s="931">
        <v>0</v>
      </c>
    </row>
    <row r="124" spans="1:10" s="688" customFormat="1" ht="25.5" hidden="1">
      <c r="A124" s="935">
        <v>1162500</v>
      </c>
      <c r="B124" s="776" t="s">
        <v>1672</v>
      </c>
      <c r="C124" s="742" t="s">
        <v>834</v>
      </c>
      <c r="D124" s="860"/>
      <c r="E124" s="861"/>
      <c r="F124" s="860"/>
      <c r="G124" s="860"/>
      <c r="H124" s="860"/>
      <c r="I124" s="860"/>
      <c r="J124" s="931">
        <v>0</v>
      </c>
    </row>
    <row r="125" spans="1:10" s="688" customFormat="1" hidden="1">
      <c r="A125" s="935">
        <v>1162600</v>
      </c>
      <c r="B125" s="776" t="s">
        <v>1673</v>
      </c>
      <c r="C125" s="742" t="s">
        <v>511</v>
      </c>
      <c r="D125" s="860"/>
      <c r="E125" s="861"/>
      <c r="F125" s="860"/>
      <c r="G125" s="860"/>
      <c r="H125" s="860"/>
      <c r="I125" s="860"/>
      <c r="J125" s="931">
        <v>0</v>
      </c>
    </row>
    <row r="126" spans="1:10" s="688" customFormat="1" ht="25.5" hidden="1">
      <c r="A126" s="935">
        <v>1162700</v>
      </c>
      <c r="B126" s="741" t="s">
        <v>1674</v>
      </c>
      <c r="C126" s="742" t="s">
        <v>513</v>
      </c>
      <c r="D126" s="860"/>
      <c r="E126" s="861"/>
      <c r="F126" s="860"/>
      <c r="G126" s="860"/>
      <c r="H126" s="860"/>
      <c r="I126" s="860"/>
      <c r="J126" s="931">
        <v>0</v>
      </c>
    </row>
    <row r="127" spans="1:10" s="688" customFormat="1" hidden="1">
      <c r="A127" s="935">
        <v>1162800</v>
      </c>
      <c r="B127" s="776" t="s">
        <v>1675</v>
      </c>
      <c r="C127" s="742" t="s">
        <v>872</v>
      </c>
      <c r="D127" s="949"/>
      <c r="E127" s="992"/>
      <c r="F127" s="949"/>
      <c r="G127" s="949"/>
      <c r="H127" s="949"/>
      <c r="I127" s="949"/>
      <c r="J127" s="931">
        <v>0</v>
      </c>
    </row>
    <row r="128" spans="1:10" s="688" customFormat="1" hidden="1">
      <c r="A128" s="964">
        <v>1162900</v>
      </c>
      <c r="B128" s="776" t="s">
        <v>1676</v>
      </c>
      <c r="C128" s="742" t="s">
        <v>874</v>
      </c>
      <c r="D128" s="949"/>
      <c r="E128" s="992"/>
      <c r="F128" s="949"/>
      <c r="G128" s="949"/>
      <c r="H128" s="949"/>
      <c r="I128" s="949"/>
      <c r="J128" s="931">
        <v>0</v>
      </c>
    </row>
    <row r="129" spans="1:10" s="688" customFormat="1" hidden="1">
      <c r="A129" s="964">
        <v>1163000</v>
      </c>
      <c r="B129" s="782" t="s">
        <v>58</v>
      </c>
      <c r="C129" s="771" t="s">
        <v>358</v>
      </c>
      <c r="D129" s="949">
        <v>0</v>
      </c>
      <c r="E129" s="992"/>
      <c r="F129" s="949">
        <v>0</v>
      </c>
      <c r="G129" s="949">
        <v>0</v>
      </c>
      <c r="H129" s="949">
        <v>0</v>
      </c>
      <c r="I129" s="949">
        <v>0</v>
      </c>
      <c r="J129" s="931">
        <v>0</v>
      </c>
    </row>
    <row r="130" spans="1:10" s="688" customFormat="1" ht="13.5" hidden="1" thickBot="1">
      <c r="A130" s="965">
        <v>1163100</v>
      </c>
      <c r="B130" s="765" t="s">
        <v>798</v>
      </c>
      <c r="C130" s="746" t="s">
        <v>799</v>
      </c>
      <c r="D130" s="953"/>
      <c r="E130" s="993"/>
      <c r="F130" s="953"/>
      <c r="G130" s="953"/>
      <c r="H130" s="953"/>
      <c r="I130" s="953"/>
      <c r="J130" s="931">
        <v>0</v>
      </c>
    </row>
    <row r="131" spans="1:10" s="688" customFormat="1" hidden="1">
      <c r="A131" s="966">
        <v>1170000</v>
      </c>
      <c r="B131" s="788" t="s">
        <v>875</v>
      </c>
      <c r="C131" s="734" t="s">
        <v>358</v>
      </c>
      <c r="D131" s="967">
        <f>D135</f>
        <v>0</v>
      </c>
      <c r="E131" s="994"/>
      <c r="F131" s="967">
        <f>F135</f>
        <v>0</v>
      </c>
      <c r="G131" s="967">
        <f>G135</f>
        <v>0</v>
      </c>
      <c r="H131" s="967">
        <f>H135</f>
        <v>0</v>
      </c>
      <c r="I131" s="967">
        <f>I135</f>
        <v>0</v>
      </c>
      <c r="J131" s="931">
        <f>J135</f>
        <v>0</v>
      </c>
    </row>
    <row r="132" spans="1:10" s="688" customFormat="1" ht="38.25" hidden="1">
      <c r="A132" s="964">
        <v>1171000</v>
      </c>
      <c r="B132" s="792" t="s">
        <v>215</v>
      </c>
      <c r="C132" s="734" t="s">
        <v>358</v>
      </c>
      <c r="D132" s="865">
        <v>0</v>
      </c>
      <c r="E132" s="866"/>
      <c r="F132" s="865">
        <v>0</v>
      </c>
      <c r="G132" s="865">
        <v>0</v>
      </c>
      <c r="H132" s="865">
        <v>0</v>
      </c>
      <c r="I132" s="865">
        <v>0</v>
      </c>
      <c r="J132" s="931">
        <v>0</v>
      </c>
    </row>
    <row r="133" spans="1:10" s="688" customFormat="1" ht="38.25" hidden="1">
      <c r="A133" s="964">
        <v>1171100</v>
      </c>
      <c r="B133" s="741" t="s">
        <v>1677</v>
      </c>
      <c r="C133" s="738" t="s">
        <v>479</v>
      </c>
      <c r="D133" s="949"/>
      <c r="E133" s="992"/>
      <c r="F133" s="949"/>
      <c r="G133" s="949"/>
      <c r="H133" s="949"/>
      <c r="I133" s="949"/>
      <c r="J133" s="931">
        <v>0</v>
      </c>
    </row>
    <row r="134" spans="1:10" s="688" customFormat="1" ht="25.5" hidden="1">
      <c r="A134" s="964">
        <v>1171200</v>
      </c>
      <c r="B134" s="776" t="s">
        <v>1678</v>
      </c>
      <c r="C134" s="794" t="s">
        <v>352</v>
      </c>
      <c r="D134" s="949"/>
      <c r="E134" s="992"/>
      <c r="F134" s="949"/>
      <c r="G134" s="949"/>
      <c r="H134" s="949"/>
      <c r="I134" s="949"/>
      <c r="J134" s="931">
        <v>0</v>
      </c>
    </row>
    <row r="135" spans="1:10" s="688" customFormat="1" ht="51" hidden="1">
      <c r="A135" s="935">
        <v>1172000</v>
      </c>
      <c r="B135" s="795" t="s">
        <v>1017</v>
      </c>
      <c r="C135" s="771" t="s">
        <v>358</v>
      </c>
      <c r="D135" s="967">
        <f>D137+D138</f>
        <v>0</v>
      </c>
      <c r="E135" s="994"/>
      <c r="F135" s="967">
        <f>F137+F138</f>
        <v>0</v>
      </c>
      <c r="G135" s="967">
        <f>G137+G138</f>
        <v>0</v>
      </c>
      <c r="H135" s="967">
        <f>H137+H138</f>
        <v>0</v>
      </c>
      <c r="I135" s="967">
        <f>I137+I138</f>
        <v>0</v>
      </c>
      <c r="J135" s="931">
        <f>F135</f>
        <v>0</v>
      </c>
    </row>
    <row r="136" spans="1:10" s="688" customFormat="1" hidden="1">
      <c r="A136" s="935">
        <v>1172100</v>
      </c>
      <c r="B136" s="763" t="s">
        <v>1102</v>
      </c>
      <c r="C136" s="738" t="s">
        <v>1018</v>
      </c>
      <c r="D136" s="949"/>
      <c r="E136" s="853"/>
      <c r="F136" s="949"/>
      <c r="G136" s="949"/>
      <c r="H136" s="949"/>
      <c r="I136" s="949"/>
      <c r="J136" s="931">
        <v>0</v>
      </c>
    </row>
    <row r="137" spans="1:10" s="688" customFormat="1" hidden="1">
      <c r="A137" s="935">
        <v>1172200</v>
      </c>
      <c r="B137" s="763" t="s">
        <v>1103</v>
      </c>
      <c r="C137" s="796">
        <v>482200</v>
      </c>
      <c r="D137" s="949">
        <v>0</v>
      </c>
      <c r="E137" s="853"/>
      <c r="F137" s="949">
        <v>0</v>
      </c>
      <c r="G137" s="949">
        <v>0</v>
      </c>
      <c r="H137" s="949">
        <v>0</v>
      </c>
      <c r="I137" s="949">
        <v>0</v>
      </c>
      <c r="J137" s="931">
        <f>F137</f>
        <v>0</v>
      </c>
    </row>
    <row r="138" spans="1:10" s="688" customFormat="1" hidden="1">
      <c r="A138" s="935">
        <v>1172300</v>
      </c>
      <c r="B138" s="776" t="s">
        <v>1679</v>
      </c>
      <c r="C138" s="742" t="s">
        <v>1020</v>
      </c>
      <c r="D138" s="949">
        <v>0</v>
      </c>
      <c r="E138" s="853"/>
      <c r="F138" s="949">
        <v>0</v>
      </c>
      <c r="G138" s="949">
        <v>0</v>
      </c>
      <c r="H138" s="949">
        <v>0</v>
      </c>
      <c r="I138" s="949">
        <v>0</v>
      </c>
      <c r="J138" s="931">
        <f>F138</f>
        <v>0</v>
      </c>
    </row>
    <row r="139" spans="1:10" s="688" customFormat="1" ht="25.5" hidden="1">
      <c r="A139" s="935">
        <v>1172400</v>
      </c>
      <c r="B139" s="797" t="s">
        <v>1680</v>
      </c>
      <c r="C139" s="742" t="s">
        <v>125</v>
      </c>
      <c r="D139" s="865"/>
      <c r="E139" s="853"/>
      <c r="F139" s="865"/>
      <c r="G139" s="865"/>
      <c r="H139" s="865"/>
      <c r="I139" s="865"/>
      <c r="J139" s="931">
        <v>0</v>
      </c>
    </row>
    <row r="140" spans="1:10" s="688" customFormat="1" ht="25.5" hidden="1">
      <c r="A140" s="935">
        <v>1173000</v>
      </c>
      <c r="B140" s="795" t="s">
        <v>126</v>
      </c>
      <c r="C140" s="771" t="s">
        <v>358</v>
      </c>
      <c r="D140" s="865">
        <v>0</v>
      </c>
      <c r="E140" s="866"/>
      <c r="F140" s="865">
        <v>0</v>
      </c>
      <c r="G140" s="865">
        <v>0</v>
      </c>
      <c r="H140" s="865">
        <v>0</v>
      </c>
      <c r="I140" s="865">
        <v>0</v>
      </c>
      <c r="J140" s="931">
        <v>0</v>
      </c>
    </row>
    <row r="141" spans="1:10" s="688" customFormat="1" ht="25.5" hidden="1">
      <c r="A141" s="964">
        <v>1173100</v>
      </c>
      <c r="B141" s="798" t="s">
        <v>127</v>
      </c>
      <c r="C141" s="742" t="s">
        <v>1088</v>
      </c>
      <c r="D141" s="865"/>
      <c r="E141" s="853"/>
      <c r="F141" s="865"/>
      <c r="G141" s="865"/>
      <c r="H141" s="865"/>
      <c r="I141" s="865"/>
      <c r="J141" s="931">
        <v>0</v>
      </c>
    </row>
    <row r="142" spans="1:10" s="688" customFormat="1" ht="38.25" hidden="1">
      <c r="A142" s="964">
        <v>1174000</v>
      </c>
      <c r="B142" s="795" t="s">
        <v>1089</v>
      </c>
      <c r="C142" s="771" t="s">
        <v>358</v>
      </c>
      <c r="D142" s="865">
        <v>0</v>
      </c>
      <c r="E142" s="866"/>
      <c r="F142" s="865">
        <v>0</v>
      </c>
      <c r="G142" s="865">
        <v>0</v>
      </c>
      <c r="H142" s="865">
        <v>0</v>
      </c>
      <c r="I142" s="865">
        <v>0</v>
      </c>
      <c r="J142" s="931">
        <v>0</v>
      </c>
    </row>
    <row r="143" spans="1:10" s="688" customFormat="1" ht="25.5" hidden="1">
      <c r="A143" s="964">
        <v>1174100</v>
      </c>
      <c r="B143" s="798" t="s">
        <v>1104</v>
      </c>
      <c r="C143" s="742" t="s">
        <v>1090</v>
      </c>
      <c r="D143" s="865"/>
      <c r="E143" s="866"/>
      <c r="F143" s="865"/>
      <c r="G143" s="865"/>
      <c r="H143" s="865"/>
      <c r="I143" s="865"/>
      <c r="J143" s="931">
        <v>0</v>
      </c>
    </row>
    <row r="144" spans="1:10" s="688" customFormat="1" ht="25.5" hidden="1">
      <c r="A144" s="964">
        <v>1174200</v>
      </c>
      <c r="B144" s="797" t="s">
        <v>1681</v>
      </c>
      <c r="C144" s="742" t="s">
        <v>447</v>
      </c>
      <c r="D144" s="865"/>
      <c r="E144" s="866"/>
      <c r="F144" s="865"/>
      <c r="G144" s="865"/>
      <c r="H144" s="865"/>
      <c r="I144" s="865"/>
      <c r="J144" s="931">
        <v>0</v>
      </c>
    </row>
    <row r="145" spans="1:10" s="688" customFormat="1" ht="51" hidden="1">
      <c r="A145" s="964">
        <v>1175000</v>
      </c>
      <c r="B145" s="795" t="s">
        <v>558</v>
      </c>
      <c r="C145" s="771" t="s">
        <v>358</v>
      </c>
      <c r="D145" s="865">
        <v>0</v>
      </c>
      <c r="E145" s="866"/>
      <c r="F145" s="865">
        <v>0</v>
      </c>
      <c r="G145" s="865">
        <v>0</v>
      </c>
      <c r="H145" s="865">
        <v>0</v>
      </c>
      <c r="I145" s="865">
        <v>0</v>
      </c>
      <c r="J145" s="931">
        <v>0</v>
      </c>
    </row>
    <row r="146" spans="1:10" s="688" customFormat="1" ht="38.25" hidden="1">
      <c r="A146" s="964">
        <v>1175100</v>
      </c>
      <c r="B146" s="797" t="s">
        <v>1682</v>
      </c>
      <c r="C146" s="742" t="s">
        <v>227</v>
      </c>
      <c r="D146" s="865"/>
      <c r="E146" s="866"/>
      <c r="F146" s="865"/>
      <c r="G146" s="865"/>
      <c r="H146" s="865"/>
      <c r="I146" s="865"/>
      <c r="J146" s="931">
        <v>0</v>
      </c>
    </row>
    <row r="147" spans="1:10" s="688" customFormat="1" hidden="1">
      <c r="A147" s="964">
        <v>1176000</v>
      </c>
      <c r="B147" s="795" t="s">
        <v>228</v>
      </c>
      <c r="C147" s="771" t="s">
        <v>358</v>
      </c>
      <c r="D147" s="865">
        <v>0</v>
      </c>
      <c r="E147" s="866"/>
      <c r="F147" s="865">
        <v>0</v>
      </c>
      <c r="G147" s="865">
        <v>0</v>
      </c>
      <c r="H147" s="865">
        <v>0</v>
      </c>
      <c r="I147" s="865">
        <v>0</v>
      </c>
      <c r="J147" s="931">
        <v>0</v>
      </c>
    </row>
    <row r="148" spans="1:10" s="688" customFormat="1" hidden="1">
      <c r="A148" s="964">
        <v>1176100</v>
      </c>
      <c r="B148" s="797" t="s">
        <v>1683</v>
      </c>
      <c r="C148" s="742" t="s">
        <v>8</v>
      </c>
      <c r="D148" s="865"/>
      <c r="E148" s="853"/>
      <c r="F148" s="865"/>
      <c r="G148" s="865"/>
      <c r="H148" s="865"/>
      <c r="I148" s="865"/>
      <c r="J148" s="931">
        <v>0</v>
      </c>
    </row>
    <row r="149" spans="1:10" s="688" customFormat="1" hidden="1">
      <c r="A149" s="964">
        <v>1177000</v>
      </c>
      <c r="B149" s="795" t="s">
        <v>587</v>
      </c>
      <c r="C149" s="771" t="s">
        <v>358</v>
      </c>
      <c r="D149" s="865">
        <v>0</v>
      </c>
      <c r="E149" s="866"/>
      <c r="F149" s="865">
        <v>0</v>
      </c>
      <c r="G149" s="865">
        <v>0</v>
      </c>
      <c r="H149" s="865">
        <v>0</v>
      </c>
      <c r="I149" s="865">
        <v>0</v>
      </c>
      <c r="J149" s="931">
        <v>0</v>
      </c>
    </row>
    <row r="150" spans="1:10" s="688" customFormat="1" ht="13.5" hidden="1" thickBot="1">
      <c r="A150" s="965">
        <v>1177100</v>
      </c>
      <c r="B150" s="799" t="s">
        <v>1684</v>
      </c>
      <c r="C150" s="746" t="s">
        <v>259</v>
      </c>
      <c r="D150" s="953"/>
      <c r="E150" s="993"/>
      <c r="F150" s="953"/>
      <c r="G150" s="953"/>
      <c r="H150" s="953"/>
      <c r="I150" s="953"/>
      <c r="J150" s="931">
        <v>0</v>
      </c>
    </row>
    <row r="151" spans="1:10" s="688" customFormat="1" ht="26.25" hidden="1" thickBot="1">
      <c r="A151" s="968" t="s">
        <v>262</v>
      </c>
      <c r="B151" s="806" t="s">
        <v>648</v>
      </c>
      <c r="C151" s="807" t="s">
        <v>358</v>
      </c>
      <c r="D151" s="1139">
        <f>D152</f>
        <v>0</v>
      </c>
      <c r="E151" s="1529"/>
      <c r="F151" s="1139">
        <f>F152</f>
        <v>0</v>
      </c>
      <c r="G151" s="1139">
        <f>G152</f>
        <v>0</v>
      </c>
      <c r="H151" s="1139">
        <f>H152</f>
        <v>0</v>
      </c>
      <c r="I151" s="1139">
        <f>I152</f>
        <v>0</v>
      </c>
      <c r="J151" s="931">
        <f>F152</f>
        <v>0</v>
      </c>
    </row>
    <row r="152" spans="1:10" s="688" customFormat="1" hidden="1">
      <c r="A152" s="966" t="s">
        <v>650</v>
      </c>
      <c r="B152" s="815" t="s">
        <v>651</v>
      </c>
      <c r="C152" s="734" t="s">
        <v>358</v>
      </c>
      <c r="D152" s="967">
        <f>SUM(D153:D155)</f>
        <v>0</v>
      </c>
      <c r="E152" s="994"/>
      <c r="F152" s="967">
        <f>SUM(F153:F155)</f>
        <v>0</v>
      </c>
      <c r="G152" s="967">
        <f>SUM(G153:G155)</f>
        <v>0</v>
      </c>
      <c r="H152" s="967">
        <f>+SUM(H153:H155)</f>
        <v>0</v>
      </c>
      <c r="I152" s="967">
        <f>SUM(I153:I155)</f>
        <v>0</v>
      </c>
      <c r="J152" s="931">
        <f>F152</f>
        <v>0</v>
      </c>
    </row>
    <row r="153" spans="1:10" s="688" customFormat="1" ht="21.75" hidden="1" customHeight="1">
      <c r="A153" s="964" t="s">
        <v>652</v>
      </c>
      <c r="B153" s="797" t="s">
        <v>1685</v>
      </c>
      <c r="C153" s="971" t="s">
        <v>987</v>
      </c>
      <c r="D153" s="865"/>
      <c r="E153" s="853"/>
      <c r="F153" s="865"/>
      <c r="G153" s="865"/>
      <c r="H153" s="865"/>
      <c r="I153" s="865"/>
      <c r="J153" s="931">
        <f>F153</f>
        <v>0</v>
      </c>
    </row>
    <row r="154" spans="1:10" s="688" customFormat="1" ht="18" hidden="1" customHeight="1">
      <c r="A154" s="964" t="s">
        <v>988</v>
      </c>
      <c r="B154" s="797" t="s">
        <v>1686</v>
      </c>
      <c r="C154" s="971" t="s">
        <v>965</v>
      </c>
      <c r="D154" s="865">
        <v>0</v>
      </c>
      <c r="E154" s="853"/>
      <c r="F154" s="865">
        <f>D154+E154</f>
        <v>0</v>
      </c>
      <c r="G154" s="865">
        <v>0</v>
      </c>
      <c r="H154" s="865">
        <v>0</v>
      </c>
      <c r="I154" s="865">
        <v>0</v>
      </c>
      <c r="J154" s="931">
        <f>F154</f>
        <v>0</v>
      </c>
    </row>
    <row r="155" spans="1:10" s="688" customFormat="1" ht="21" customHeight="1">
      <c r="A155" s="964" t="s">
        <v>966</v>
      </c>
      <c r="B155" s="797" t="s">
        <v>1687</v>
      </c>
      <c r="C155" s="971" t="s">
        <v>968</v>
      </c>
      <c r="D155" s="1372">
        <v>0</v>
      </c>
      <c r="E155" s="1576">
        <v>0</v>
      </c>
      <c r="F155" s="1372">
        <f>D155+E155</f>
        <v>0</v>
      </c>
      <c r="G155" s="1213">
        <v>0</v>
      </c>
      <c r="H155" s="1213">
        <v>0</v>
      </c>
      <c r="I155" s="1213">
        <v>0</v>
      </c>
      <c r="J155" s="1215">
        <f>F155</f>
        <v>0</v>
      </c>
    </row>
    <row r="156" spans="1:10" s="688" customFormat="1" ht="0.75" customHeight="1">
      <c r="A156" s="973" t="s">
        <v>969</v>
      </c>
      <c r="B156" s="797" t="s">
        <v>1688</v>
      </c>
      <c r="C156" s="971" t="s">
        <v>1099</v>
      </c>
      <c r="D156" s="865"/>
      <c r="E156" s="853"/>
      <c r="F156" s="865"/>
      <c r="G156" s="865"/>
      <c r="H156" s="865"/>
      <c r="I156" s="865"/>
      <c r="J156" s="931">
        <v>0</v>
      </c>
    </row>
    <row r="157" spans="1:10" s="688" customFormat="1" hidden="1">
      <c r="A157" s="973" t="s">
        <v>138</v>
      </c>
      <c r="B157" s="798" t="s">
        <v>139</v>
      </c>
      <c r="C157" s="971" t="s">
        <v>140</v>
      </c>
      <c r="D157" s="865"/>
      <c r="E157" s="853"/>
      <c r="F157" s="865"/>
      <c r="G157" s="865"/>
      <c r="H157" s="865"/>
      <c r="I157" s="865"/>
      <c r="J157" s="931">
        <v>0</v>
      </c>
    </row>
    <row r="158" spans="1:10" s="688" customFormat="1" hidden="1">
      <c r="A158" s="973" t="s">
        <v>141</v>
      </c>
      <c r="B158" s="797" t="s">
        <v>1689</v>
      </c>
      <c r="C158" s="971" t="s">
        <v>897</v>
      </c>
      <c r="D158" s="865"/>
      <c r="E158" s="853"/>
      <c r="F158" s="865"/>
      <c r="G158" s="865"/>
      <c r="H158" s="865"/>
      <c r="I158" s="865"/>
      <c r="J158" s="931">
        <v>0</v>
      </c>
    </row>
    <row r="159" spans="1:10" s="688" customFormat="1" hidden="1">
      <c r="A159" s="973" t="s">
        <v>898</v>
      </c>
      <c r="B159" s="797" t="s">
        <v>1690</v>
      </c>
      <c r="C159" s="971" t="s">
        <v>900</v>
      </c>
      <c r="D159" s="865"/>
      <c r="E159" s="853"/>
      <c r="F159" s="865"/>
      <c r="G159" s="865"/>
      <c r="H159" s="865"/>
      <c r="I159" s="865"/>
      <c r="J159" s="931">
        <v>0</v>
      </c>
    </row>
    <row r="160" spans="1:10" s="688" customFormat="1" hidden="1">
      <c r="A160" s="974" t="s">
        <v>800</v>
      </c>
      <c r="B160" s="975" t="s">
        <v>1691</v>
      </c>
      <c r="C160" s="976" t="s">
        <v>657</v>
      </c>
      <c r="D160" s="865"/>
      <c r="E160" s="853"/>
      <c r="F160" s="865"/>
      <c r="G160" s="865"/>
      <c r="H160" s="865"/>
      <c r="I160" s="865"/>
      <c r="J160" s="931">
        <v>0</v>
      </c>
    </row>
    <row r="161" spans="1:10" s="688" customFormat="1" hidden="1">
      <c r="A161" s="940" t="s">
        <v>801</v>
      </c>
      <c r="B161" s="977" t="s">
        <v>1063</v>
      </c>
      <c r="C161" s="944" t="s">
        <v>1064</v>
      </c>
      <c r="D161" s="865"/>
      <c r="E161" s="853"/>
      <c r="F161" s="865"/>
      <c r="G161" s="865"/>
      <c r="H161" s="865"/>
      <c r="I161" s="865"/>
      <c r="J161" s="931">
        <v>0</v>
      </c>
    </row>
    <row r="162" spans="1:10" s="688" customFormat="1" hidden="1">
      <c r="A162" s="940" t="s">
        <v>1065</v>
      </c>
      <c r="B162" s="977" t="s">
        <v>1066</v>
      </c>
      <c r="C162" s="944" t="s">
        <v>1067</v>
      </c>
      <c r="D162" s="865"/>
      <c r="E162" s="853"/>
      <c r="F162" s="865"/>
      <c r="G162" s="865"/>
      <c r="H162" s="865"/>
      <c r="I162" s="865"/>
      <c r="J162" s="931">
        <v>0</v>
      </c>
    </row>
    <row r="163" spans="1:10" s="688" customFormat="1" hidden="1">
      <c r="A163" s="978" t="s">
        <v>658</v>
      </c>
      <c r="B163" s="979" t="s">
        <v>659</v>
      </c>
      <c r="C163" s="980" t="s">
        <v>358</v>
      </c>
      <c r="D163" s="865">
        <v>0</v>
      </c>
      <c r="E163" s="866"/>
      <c r="F163" s="865">
        <v>0</v>
      </c>
      <c r="G163" s="865">
        <v>0</v>
      </c>
      <c r="H163" s="865">
        <v>0</v>
      </c>
      <c r="I163" s="865">
        <v>0</v>
      </c>
      <c r="J163" s="931">
        <v>0</v>
      </c>
    </row>
    <row r="164" spans="1:10" hidden="1">
      <c r="A164" s="973" t="s">
        <v>660</v>
      </c>
      <c r="B164" s="798" t="s">
        <v>661</v>
      </c>
      <c r="C164" s="971" t="s">
        <v>662</v>
      </c>
      <c r="D164" s="865"/>
      <c r="E164" s="853"/>
      <c r="F164" s="865"/>
      <c r="G164" s="865"/>
      <c r="H164" s="865"/>
      <c r="I164" s="865"/>
      <c r="J164" s="931">
        <v>0</v>
      </c>
    </row>
    <row r="165" spans="1:10" hidden="1">
      <c r="A165" s="973" t="s">
        <v>663</v>
      </c>
      <c r="B165" s="798" t="s">
        <v>664</v>
      </c>
      <c r="C165" s="971" t="s">
        <v>665</v>
      </c>
      <c r="D165" s="865"/>
      <c r="E165" s="853"/>
      <c r="F165" s="865"/>
      <c r="G165" s="865"/>
      <c r="H165" s="865"/>
      <c r="I165" s="865"/>
      <c r="J165" s="931">
        <v>0</v>
      </c>
    </row>
    <row r="166" spans="1:10" ht="25.5" hidden="1">
      <c r="A166" s="973" t="s">
        <v>666</v>
      </c>
      <c r="B166" s="797" t="s">
        <v>1692</v>
      </c>
      <c r="C166" s="971" t="s">
        <v>314</v>
      </c>
      <c r="D166" s="865"/>
      <c r="E166" s="853"/>
      <c r="F166" s="865"/>
      <c r="G166" s="865"/>
      <c r="H166" s="865"/>
      <c r="I166" s="865"/>
      <c r="J166" s="931">
        <v>0</v>
      </c>
    </row>
    <row r="167" spans="1:10" hidden="1">
      <c r="A167" s="973" t="s">
        <v>315</v>
      </c>
      <c r="B167" s="797" t="s">
        <v>1693</v>
      </c>
      <c r="C167" s="971" t="s">
        <v>317</v>
      </c>
      <c r="D167" s="865"/>
      <c r="E167" s="853"/>
      <c r="F167" s="865"/>
      <c r="G167" s="865"/>
      <c r="H167" s="865"/>
      <c r="I167" s="865"/>
      <c r="J167" s="931">
        <v>0</v>
      </c>
    </row>
    <row r="168" spans="1:10" hidden="1">
      <c r="A168" s="973" t="s">
        <v>318</v>
      </c>
      <c r="B168" s="795" t="s">
        <v>319</v>
      </c>
      <c r="C168" s="783" t="s">
        <v>358</v>
      </c>
      <c r="D168" s="865">
        <v>0</v>
      </c>
      <c r="E168" s="866"/>
      <c r="F168" s="865">
        <v>0</v>
      </c>
      <c r="G168" s="865">
        <v>0</v>
      </c>
      <c r="H168" s="865">
        <v>0</v>
      </c>
      <c r="I168" s="865">
        <v>0</v>
      </c>
      <c r="J168" s="931">
        <v>0</v>
      </c>
    </row>
    <row r="169" spans="1:10" hidden="1">
      <c r="A169" s="973" t="s">
        <v>320</v>
      </c>
      <c r="B169" s="798" t="s">
        <v>1105</v>
      </c>
      <c r="C169" s="971" t="s">
        <v>321</v>
      </c>
      <c r="D169" s="865"/>
      <c r="E169" s="853"/>
      <c r="F169" s="865"/>
      <c r="G169" s="865"/>
      <c r="H169" s="865"/>
      <c r="I169" s="865"/>
      <c r="J169" s="931">
        <v>0</v>
      </c>
    </row>
    <row r="170" spans="1:10" hidden="1">
      <c r="A170" s="981" t="s">
        <v>322</v>
      </c>
      <c r="B170" s="822" t="s">
        <v>1068</v>
      </c>
      <c r="C170" s="783" t="s">
        <v>358</v>
      </c>
      <c r="D170" s="865">
        <v>0</v>
      </c>
      <c r="E170" s="866"/>
      <c r="F170" s="865">
        <v>0</v>
      </c>
      <c r="G170" s="865">
        <v>0</v>
      </c>
      <c r="H170" s="865">
        <v>0</v>
      </c>
      <c r="I170" s="865">
        <v>0</v>
      </c>
      <c r="J170" s="931">
        <v>0</v>
      </c>
    </row>
    <row r="171" spans="1:10" hidden="1">
      <c r="A171" s="973" t="s">
        <v>324</v>
      </c>
      <c r="B171" s="798" t="s">
        <v>1106</v>
      </c>
      <c r="C171" s="971" t="s">
        <v>325</v>
      </c>
      <c r="D171" s="865"/>
      <c r="E171" s="866"/>
      <c r="F171" s="865"/>
      <c r="G171" s="865"/>
      <c r="H171" s="865"/>
      <c r="I171" s="865"/>
      <c r="J171" s="931">
        <v>0</v>
      </c>
    </row>
    <row r="172" spans="1:10" hidden="1">
      <c r="A172" s="973" t="s">
        <v>326</v>
      </c>
      <c r="B172" s="798" t="s">
        <v>1107</v>
      </c>
      <c r="C172" s="971" t="s">
        <v>327</v>
      </c>
      <c r="D172" s="865"/>
      <c r="E172" s="866"/>
      <c r="F172" s="865"/>
      <c r="G172" s="865"/>
      <c r="H172" s="865"/>
      <c r="I172" s="865"/>
      <c r="J172" s="865"/>
    </row>
    <row r="173" spans="1:10" hidden="1">
      <c r="A173" s="973" t="s">
        <v>328</v>
      </c>
      <c r="B173" s="797" t="s">
        <v>1694</v>
      </c>
      <c r="C173" s="971" t="s">
        <v>330</v>
      </c>
      <c r="D173" s="865"/>
      <c r="E173" s="866"/>
      <c r="F173" s="865"/>
      <c r="G173" s="865"/>
      <c r="H173" s="865"/>
      <c r="I173" s="865"/>
      <c r="J173" s="865"/>
    </row>
    <row r="174" spans="1:10" ht="13.5" thickBot="1">
      <c r="A174" s="982">
        <v>1244000</v>
      </c>
      <c r="B174" s="983" t="s">
        <v>1706</v>
      </c>
      <c r="C174" s="976" t="s">
        <v>1134</v>
      </c>
      <c r="D174" s="883"/>
      <c r="E174" s="1382"/>
      <c r="F174" s="883"/>
      <c r="G174" s="883"/>
      <c r="H174" s="883"/>
      <c r="I174" s="883"/>
      <c r="J174" s="883"/>
    </row>
    <row r="175" spans="1:10" ht="29.25" customHeight="1" thickBot="1">
      <c r="A175" s="984">
        <v>1000000</v>
      </c>
      <c r="B175" s="985" t="s">
        <v>1070</v>
      </c>
      <c r="C175" s="986" t="s">
        <v>358</v>
      </c>
      <c r="D175" s="969">
        <f>D32+D151</f>
        <v>0</v>
      </c>
      <c r="E175" s="1127">
        <f>E32</f>
        <v>0</v>
      </c>
      <c r="F175" s="969">
        <f>F32+F151</f>
        <v>0</v>
      </c>
      <c r="G175" s="969">
        <f>G32+G151</f>
        <v>0</v>
      </c>
      <c r="H175" s="969">
        <f>H32+H151</f>
        <v>0</v>
      </c>
      <c r="I175" s="969">
        <f>I32+I151</f>
        <v>0</v>
      </c>
      <c r="J175" s="1127">
        <f>J32+J151</f>
        <v>0</v>
      </c>
    </row>
    <row r="176" spans="1:10" ht="29.25" customHeight="1">
      <c r="A176" s="1392"/>
      <c r="B176" s="830"/>
      <c r="C176" s="831"/>
      <c r="D176" s="1847"/>
      <c r="E176" s="2720"/>
      <c r="F176" s="2721"/>
      <c r="G176" s="2721"/>
      <c r="H176" s="2721"/>
      <c r="I176" s="2721"/>
      <c r="J176" s="2721"/>
    </row>
    <row r="177" spans="1:10">
      <c r="A177" s="2594"/>
      <c r="B177" s="2594"/>
      <c r="C177" s="2594"/>
      <c r="D177" s="2594"/>
      <c r="E177" s="2594"/>
      <c r="F177" s="2594"/>
      <c r="G177" s="2594"/>
      <c r="H177" s="2594"/>
      <c r="I177" s="2594"/>
      <c r="J177" s="2594"/>
    </row>
    <row r="178" spans="1:10">
      <c r="A178" s="2594" t="s">
        <v>2192</v>
      </c>
      <c r="B178" s="2594"/>
      <c r="C178" s="2594"/>
      <c r="D178" s="2594"/>
      <c r="E178" s="2594"/>
      <c r="F178" s="2594"/>
      <c r="G178" s="2594"/>
      <c r="H178" s="2594"/>
      <c r="I178" s="2594"/>
      <c r="J178" s="2594"/>
    </row>
    <row r="179" spans="1:10" ht="14.25">
      <c r="A179" s="2594" t="s">
        <v>1720</v>
      </c>
      <c r="B179" s="2594"/>
      <c r="C179" s="2594"/>
      <c r="D179" s="2594"/>
      <c r="E179" s="2594"/>
      <c r="F179" s="2594"/>
      <c r="G179" s="2594"/>
      <c r="H179" s="2594"/>
      <c r="I179" s="2594"/>
      <c r="J179" s="2594"/>
    </row>
    <row r="180" spans="1:10">
      <c r="A180" s="2623" t="s">
        <v>992</v>
      </c>
      <c r="B180" s="2623"/>
      <c r="C180" s="2623"/>
      <c r="D180" s="2623"/>
      <c r="E180" s="2623"/>
      <c r="F180" s="2623"/>
      <c r="G180" s="2623"/>
      <c r="H180" s="2623"/>
      <c r="I180" s="2623"/>
      <c r="J180" s="2623"/>
    </row>
    <row r="181" spans="1:10" ht="14.25">
      <c r="A181" s="2624"/>
      <c r="B181" s="2624"/>
      <c r="C181" s="2624"/>
      <c r="D181" s="2624"/>
      <c r="E181" s="2624"/>
      <c r="F181" s="2624"/>
      <c r="G181" s="2624"/>
      <c r="H181" s="2624"/>
      <c r="I181" s="2624"/>
      <c r="J181" s="2624"/>
    </row>
    <row r="182" spans="1:10">
      <c r="A182" s="2594" t="s">
        <v>993</v>
      </c>
      <c r="B182" s="2594"/>
      <c r="C182" s="2594"/>
      <c r="D182" s="2594"/>
      <c r="E182" s="2594"/>
      <c r="F182" s="2594"/>
      <c r="G182" s="2594"/>
      <c r="H182" s="2594"/>
      <c r="I182" s="2594"/>
      <c r="J182" s="2594"/>
    </row>
    <row r="183" spans="1:10" s="626" customFormat="1" ht="14.25">
      <c r="A183" s="832" t="s">
        <v>2075</v>
      </c>
      <c r="B183" s="832"/>
      <c r="C183" s="833"/>
      <c r="D183" s="832"/>
      <c r="E183" s="1679"/>
      <c r="F183" s="832"/>
      <c r="G183" s="832" t="s">
        <v>1147</v>
      </c>
      <c r="H183" s="832"/>
      <c r="I183" s="832"/>
      <c r="J183" s="832"/>
    </row>
    <row r="184" spans="1:10" s="626" customFormat="1" ht="14.25">
      <c r="A184" s="834" t="s">
        <v>1700</v>
      </c>
      <c r="B184" s="833" t="s">
        <v>642</v>
      </c>
      <c r="C184" s="836"/>
      <c r="D184" s="678"/>
      <c r="E184" s="1680" t="s">
        <v>309</v>
      </c>
      <c r="F184" s="678"/>
      <c r="G184" s="675" t="s">
        <v>310</v>
      </c>
      <c r="H184" s="678"/>
      <c r="I184" s="678"/>
      <c r="J184" s="834"/>
    </row>
    <row r="185" spans="1:10">
      <c r="A185" s="2600"/>
      <c r="B185" s="2600"/>
      <c r="C185" s="2600"/>
      <c r="D185" s="2600"/>
      <c r="E185" s="2600"/>
      <c r="F185" s="2600"/>
      <c r="G185" s="2600"/>
      <c r="H185" s="2600"/>
      <c r="I185" s="2600"/>
      <c r="J185" s="2600"/>
    </row>
    <row r="186" spans="1:10">
      <c r="A186" s="2626"/>
      <c r="B186" s="2626"/>
      <c r="C186" s="2626"/>
      <c r="D186" s="2626"/>
      <c r="E186" s="2626"/>
      <c r="F186" s="2626"/>
      <c r="G186" s="2626"/>
      <c r="H186" s="2626"/>
      <c r="I186" s="2626"/>
      <c r="J186" s="2626"/>
    </row>
    <row r="187" spans="1:10">
      <c r="A187" s="2626"/>
      <c r="B187" s="2626"/>
      <c r="C187" s="2626"/>
      <c r="D187" s="2626"/>
      <c r="E187" s="2626"/>
      <c r="F187" s="2626"/>
      <c r="G187" s="2626"/>
      <c r="H187" s="2626"/>
      <c r="I187" s="2626"/>
      <c r="J187" s="2626"/>
    </row>
    <row r="188" spans="1:10">
      <c r="A188" s="2626"/>
      <c r="B188" s="2626"/>
      <c r="C188" s="2626"/>
      <c r="D188" s="2626"/>
      <c r="E188" s="2626"/>
      <c r="F188" s="2626"/>
      <c r="G188" s="2626"/>
      <c r="H188" s="2626"/>
      <c r="I188" s="2626"/>
      <c r="J188" s="2626"/>
    </row>
    <row r="189" spans="1:10">
      <c r="A189" s="2626"/>
      <c r="B189" s="2626"/>
      <c r="C189" s="2626"/>
      <c r="D189" s="2626"/>
      <c r="E189" s="2626"/>
      <c r="F189" s="2626"/>
      <c r="G189" s="2626"/>
      <c r="H189" s="2626"/>
      <c r="I189" s="2626"/>
      <c r="J189" s="2626"/>
    </row>
    <row r="190" spans="1:10">
      <c r="A190" s="987"/>
      <c r="B190" s="987"/>
      <c r="C190" s="987"/>
      <c r="D190" s="987"/>
      <c r="E190" s="1528"/>
      <c r="F190" s="987"/>
      <c r="G190" s="987"/>
      <c r="H190" s="987"/>
      <c r="I190" s="987"/>
      <c r="J190" s="988"/>
    </row>
    <row r="191" spans="1:10">
      <c r="A191" s="2626"/>
      <c r="B191" s="2626"/>
      <c r="C191" s="2626"/>
      <c r="D191" s="2626"/>
      <c r="E191" s="2626"/>
      <c r="F191" s="2626"/>
      <c r="G191" s="2626"/>
      <c r="H191" s="2626"/>
      <c r="I191" s="2626"/>
      <c r="J191" s="2626"/>
    </row>
    <row r="192" spans="1:10">
      <c r="A192" s="2626"/>
      <c r="B192" s="2626"/>
      <c r="C192" s="2626"/>
      <c r="D192" s="2626"/>
      <c r="E192" s="2626"/>
      <c r="F192" s="2626"/>
      <c r="G192" s="2626"/>
      <c r="H192" s="2626"/>
      <c r="I192" s="2626"/>
      <c r="J192" s="2626"/>
    </row>
    <row r="193" spans="1:10">
      <c r="A193" s="2626"/>
      <c r="B193" s="2626"/>
      <c r="C193" s="2626"/>
      <c r="D193" s="2626"/>
      <c r="E193" s="2626"/>
      <c r="F193" s="2626"/>
      <c r="G193" s="2626"/>
      <c r="H193" s="2626"/>
      <c r="I193" s="2626"/>
      <c r="J193" s="2626"/>
    </row>
    <row r="194" spans="1:10">
      <c r="A194" s="2626"/>
      <c r="B194" s="2626"/>
      <c r="C194" s="2626"/>
      <c r="D194" s="2626"/>
      <c r="E194" s="2626"/>
      <c r="F194" s="2626"/>
      <c r="G194" s="2626"/>
      <c r="H194" s="2626"/>
      <c r="I194" s="2626"/>
      <c r="J194" s="2626"/>
    </row>
    <row r="195" spans="1:10">
      <c r="A195" s="987"/>
      <c r="B195" s="987"/>
      <c r="C195" s="987"/>
      <c r="D195" s="987"/>
      <c r="E195" s="1528"/>
      <c r="F195" s="987"/>
      <c r="G195" s="987"/>
      <c r="H195" s="987"/>
      <c r="I195" s="987"/>
      <c r="J195" s="987"/>
    </row>
    <row r="196" spans="1:10">
      <c r="A196" s="2626"/>
      <c r="B196" s="2626"/>
      <c r="C196" s="2626"/>
      <c r="D196" s="2626"/>
      <c r="E196" s="2626"/>
      <c r="F196" s="2626"/>
      <c r="G196" s="2626"/>
      <c r="H196" s="2626"/>
      <c r="I196" s="2626"/>
      <c r="J196" s="2626"/>
    </row>
    <row r="197" spans="1:10">
      <c r="A197" s="987"/>
      <c r="B197" s="987"/>
      <c r="C197" s="987"/>
      <c r="D197" s="987"/>
      <c r="E197" s="1528"/>
      <c r="F197" s="989"/>
      <c r="G197" s="989"/>
      <c r="H197" s="989"/>
      <c r="I197" s="989"/>
      <c r="J197" s="989"/>
    </row>
    <row r="198" spans="1:10">
      <c r="A198" s="2626"/>
      <c r="B198" s="2626"/>
      <c r="C198" s="2626"/>
      <c r="D198" s="2626"/>
      <c r="E198" s="2626"/>
      <c r="F198" s="2626"/>
      <c r="G198" s="2626"/>
      <c r="H198" s="2626"/>
      <c r="I198" s="2626"/>
      <c r="J198" s="2626"/>
    </row>
    <row r="199" spans="1:10">
      <c r="A199" s="987"/>
      <c r="B199" s="987"/>
      <c r="C199" s="987"/>
      <c r="D199" s="987"/>
      <c r="E199" s="1528"/>
      <c r="F199" s="987"/>
      <c r="G199" s="987"/>
      <c r="H199" s="987"/>
      <c r="I199" s="987"/>
      <c r="J199" s="987"/>
    </row>
    <row r="200" spans="1:10">
      <c r="A200" s="2626"/>
      <c r="B200" s="2626"/>
      <c r="C200" s="2626"/>
      <c r="D200" s="2626"/>
      <c r="E200" s="2626"/>
      <c r="F200" s="2626"/>
      <c r="G200" s="2626"/>
      <c r="H200" s="2626"/>
      <c r="I200" s="2626"/>
      <c r="J200" s="2626"/>
    </row>
    <row r="201" spans="1:10" ht="62.25" customHeight="1">
      <c r="A201" s="987"/>
      <c r="B201" s="987"/>
      <c r="C201" s="987"/>
      <c r="D201" s="987"/>
      <c r="E201" s="1528"/>
      <c r="F201" s="987"/>
      <c r="G201" s="987"/>
      <c r="H201" s="987"/>
      <c r="I201" s="987"/>
      <c r="J201" s="987"/>
    </row>
    <row r="202" spans="1:10">
      <c r="A202" s="2626" t="s">
        <v>53</v>
      </c>
      <c r="B202" s="2626"/>
      <c r="C202" s="2626"/>
      <c r="D202" s="2626"/>
      <c r="E202" s="2626"/>
      <c r="F202" s="2626"/>
      <c r="G202" s="2626"/>
      <c r="H202" s="2626"/>
      <c r="I202" s="2626"/>
      <c r="J202" s="2626"/>
    </row>
    <row r="203" spans="1:10">
      <c r="A203" s="2628" t="s">
        <v>1709</v>
      </c>
      <c r="B203" s="2628"/>
      <c r="C203" s="2628"/>
      <c r="D203" s="2628"/>
      <c r="E203" s="2628"/>
      <c r="F203" s="2628"/>
      <c r="G203" s="2628"/>
      <c r="H203" s="2628"/>
      <c r="I203" s="2628"/>
      <c r="J203" s="2628"/>
    </row>
    <row r="204" spans="1:10">
      <c r="A204" s="2628" t="s">
        <v>1710</v>
      </c>
      <c r="B204" s="2628"/>
      <c r="C204" s="2628"/>
      <c r="D204" s="2628"/>
      <c r="E204" s="2628"/>
      <c r="F204" s="2628"/>
      <c r="G204" s="2628"/>
      <c r="H204" s="2628"/>
      <c r="I204" s="2628"/>
      <c r="J204" s="2628"/>
    </row>
    <row r="205" spans="1:10">
      <c r="A205" s="2628" t="s">
        <v>1711</v>
      </c>
      <c r="B205" s="2628"/>
      <c r="C205" s="2628"/>
      <c r="D205" s="2628"/>
      <c r="E205" s="2628"/>
      <c r="F205" s="2628"/>
      <c r="G205" s="2628"/>
      <c r="H205" s="2628"/>
      <c r="I205" s="2628"/>
      <c r="J205" s="2628"/>
    </row>
    <row r="206" spans="1:10">
      <c r="A206" s="987" t="s">
        <v>932</v>
      </c>
      <c r="B206" s="990"/>
      <c r="C206" s="990"/>
      <c r="D206" s="990"/>
      <c r="E206" s="1466"/>
      <c r="F206" s="990"/>
      <c r="G206" s="990"/>
      <c r="H206" s="990"/>
      <c r="I206" s="990"/>
      <c r="J206" s="990"/>
    </row>
    <row r="207" spans="1:10">
      <c r="A207" s="2628" t="s">
        <v>1712</v>
      </c>
      <c r="B207" s="2628"/>
      <c r="C207" s="2628"/>
      <c r="D207" s="2628"/>
      <c r="E207" s="2628"/>
      <c r="F207" s="2628"/>
      <c r="G207" s="2628"/>
      <c r="H207" s="2628"/>
      <c r="I207" s="2628"/>
      <c r="J207" s="2628"/>
    </row>
    <row r="208" spans="1:10">
      <c r="A208" s="2594" t="s">
        <v>675</v>
      </c>
      <c r="B208" s="2594"/>
      <c r="C208" s="2594"/>
      <c r="D208" s="2594"/>
      <c r="E208" s="2594"/>
      <c r="F208" s="2594"/>
      <c r="G208" s="2594"/>
      <c r="H208" s="2594"/>
      <c r="I208" s="2594"/>
      <c r="J208" s="2594"/>
    </row>
    <row r="209" spans="1:10">
      <c r="A209" s="2625" t="s">
        <v>1114</v>
      </c>
      <c r="B209" s="2625"/>
      <c r="C209" s="2625"/>
      <c r="D209" s="2625"/>
      <c r="E209" s="2625"/>
      <c r="F209" s="2625"/>
      <c r="G209" s="2625"/>
      <c r="H209" s="2625"/>
      <c r="I209" s="2625"/>
      <c r="J209" s="2625"/>
    </row>
    <row r="210" spans="1:10" ht="14.25">
      <c r="A210" s="2625" t="s">
        <v>1713</v>
      </c>
      <c r="B210" s="2625"/>
      <c r="C210" s="2625"/>
      <c r="D210" s="2625"/>
      <c r="E210" s="2625"/>
      <c r="F210" s="2625"/>
      <c r="G210" s="2625"/>
      <c r="H210" s="2625"/>
      <c r="I210" s="2625"/>
      <c r="J210" s="2625"/>
    </row>
    <row r="211" spans="1:10">
      <c r="A211" s="2623" t="s">
        <v>992</v>
      </c>
      <c r="B211" s="2623"/>
      <c r="C211" s="2623"/>
      <c r="D211" s="2623"/>
      <c r="E211" s="2623"/>
      <c r="F211" s="2623"/>
      <c r="G211" s="2623"/>
      <c r="H211" s="2623"/>
      <c r="I211" s="2623"/>
      <c r="J211" s="2623"/>
    </row>
    <row r="212" spans="1:10" ht="14.25">
      <c r="A212" s="2631" t="s">
        <v>1714</v>
      </c>
      <c r="B212" s="2631"/>
      <c r="C212" s="2631"/>
      <c r="D212" s="2631"/>
      <c r="E212" s="2631"/>
      <c r="F212" s="2631"/>
      <c r="G212" s="2631"/>
      <c r="H212" s="2631"/>
      <c r="I212" s="2631"/>
      <c r="J212" s="2631"/>
    </row>
    <row r="213" spans="1:10">
      <c r="A213" s="2625" t="s">
        <v>993</v>
      </c>
      <c r="B213" s="2625"/>
      <c r="C213" s="2625"/>
      <c r="D213" s="2625"/>
      <c r="E213" s="2625"/>
      <c r="F213" s="2625"/>
      <c r="G213" s="2625"/>
      <c r="H213" s="2625"/>
      <c r="I213" s="2625"/>
      <c r="J213" s="2625"/>
    </row>
    <row r="214" spans="1:10">
      <c r="A214" s="2625" t="s">
        <v>994</v>
      </c>
      <c r="B214" s="2625"/>
      <c r="C214" s="2625"/>
      <c r="D214" s="2625"/>
      <c r="E214" s="2625"/>
      <c r="F214" s="2625"/>
      <c r="G214" s="2625"/>
      <c r="H214" s="2625"/>
      <c r="I214" s="2625"/>
      <c r="J214" s="2625"/>
    </row>
    <row r="215" spans="1:10" ht="14.25">
      <c r="A215" s="2630" t="s">
        <v>1708</v>
      </c>
      <c r="B215" s="2630"/>
      <c r="C215" s="2630"/>
      <c r="D215" s="2630"/>
      <c r="E215" s="2630"/>
      <c r="F215" s="2630"/>
      <c r="G215" s="2630"/>
      <c r="H215" s="2630"/>
      <c r="I215" s="2630"/>
      <c r="J215" s="2630"/>
    </row>
    <row r="216" spans="1:10">
      <c r="A216" s="2600"/>
      <c r="B216" s="2600"/>
      <c r="C216" s="2600"/>
      <c r="D216" s="2600"/>
      <c r="E216" s="2600"/>
      <c r="F216" s="2600"/>
      <c r="G216" s="2600"/>
      <c r="H216" s="2600"/>
      <c r="I216" s="2600"/>
      <c r="J216" s="2600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E176:J176"/>
    <mergeCell ref="A177:J177"/>
    <mergeCell ref="A178:J178"/>
  </mergeCells>
  <pageMargins left="0.25" right="0.25" top="0.75" bottom="0.75" header="0.3" footer="0.3"/>
  <pageSetup paperSize="9" orientation="landscape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K216"/>
  <sheetViews>
    <sheetView topLeftCell="A28" workbookViewId="0">
      <selection activeCell="L175" sqref="L175"/>
    </sheetView>
  </sheetViews>
  <sheetFormatPr defaultRowHeight="12.75"/>
  <cols>
    <col min="1" max="1" width="8.28515625" style="688" customWidth="1"/>
    <col min="2" max="2" width="46.28515625" style="679" customWidth="1"/>
    <col min="3" max="3" width="8.7109375" style="689" customWidth="1"/>
    <col min="4" max="4" width="11" style="678" customWidth="1"/>
    <col min="5" max="5" width="11.42578125" style="857" customWidth="1"/>
    <col min="6" max="6" width="11.28515625" style="678" customWidth="1"/>
    <col min="7" max="7" width="12.42578125" style="678" customWidth="1"/>
    <col min="8" max="8" width="11.7109375" style="678" customWidth="1"/>
    <col min="9" max="9" width="11.5703125" style="678" customWidth="1"/>
    <col min="10" max="10" width="11.28515625" style="678" customWidth="1"/>
    <col min="11" max="16384" width="9.140625" style="678"/>
  </cols>
  <sheetData>
    <row r="1" spans="1:10">
      <c r="I1" s="884" t="s">
        <v>931</v>
      </c>
    </row>
    <row r="2" spans="1:10" ht="10.5" customHeight="1">
      <c r="F2" s="885"/>
      <c r="G2" s="885"/>
      <c r="H2" s="885"/>
      <c r="I2" s="885"/>
    </row>
    <row r="3" spans="1:10" ht="9.75" customHeight="1">
      <c r="H3" s="886" t="s">
        <v>888</v>
      </c>
    </row>
    <row r="4" spans="1:10">
      <c r="G4" s="885" t="s">
        <v>1025</v>
      </c>
    </row>
    <row r="5" spans="1:10">
      <c r="H5" s="685" t="s">
        <v>174</v>
      </c>
    </row>
    <row r="6" spans="1:10" ht="14.25" customHeight="1">
      <c r="B6" s="2060" t="s">
        <v>35</v>
      </c>
      <c r="C6" s="888"/>
      <c r="D6" s="887"/>
      <c r="E6" s="1451"/>
      <c r="G6" s="889" t="s">
        <v>1014</v>
      </c>
      <c r="H6" s="836"/>
    </row>
    <row r="7" spans="1:10">
      <c r="B7" s="678"/>
      <c r="C7" s="890"/>
    </row>
    <row r="8" spans="1:10" ht="12" customHeight="1">
      <c r="A8" s="688" t="s">
        <v>2293</v>
      </c>
      <c r="F8" s="681"/>
      <c r="G8" s="681"/>
    </row>
    <row r="9" spans="1:10" s="688" customFormat="1" ht="9.75" customHeight="1">
      <c r="A9" s="2600" t="s">
        <v>1118</v>
      </c>
      <c r="B9" s="2600"/>
      <c r="C9" s="2600"/>
      <c r="D9" s="2600"/>
      <c r="E9" s="2600"/>
    </row>
    <row r="10" spans="1:10">
      <c r="A10" s="688" t="s">
        <v>473</v>
      </c>
      <c r="B10" s="891"/>
      <c r="C10" s="892"/>
      <c r="D10" s="840"/>
      <c r="E10" s="1452"/>
    </row>
    <row r="11" spans="1:10" ht="14.25" customHeight="1">
      <c r="B11" s="893"/>
      <c r="C11" s="894"/>
      <c r="D11" s="893"/>
      <c r="E11" s="1453"/>
      <c r="F11" s="893"/>
      <c r="G11" s="893"/>
      <c r="H11" s="895"/>
    </row>
    <row r="12" spans="1:10" ht="11.25" customHeight="1">
      <c r="A12" s="896" t="s">
        <v>474</v>
      </c>
      <c r="B12" s="889" t="s">
        <v>1145</v>
      </c>
      <c r="C12" s="890"/>
      <c r="D12" s="889"/>
      <c r="E12" s="1454"/>
      <c r="F12" s="889"/>
      <c r="G12" s="836"/>
      <c r="H12" s="897" t="s">
        <v>208</v>
      </c>
    </row>
    <row r="13" spans="1:10" ht="30" customHeight="1">
      <c r="A13" s="898" t="s">
        <v>611</v>
      </c>
      <c r="B13" s="898"/>
      <c r="C13" s="894"/>
      <c r="D13" s="898"/>
      <c r="E13" s="1455"/>
      <c r="F13" s="898"/>
      <c r="G13" s="899"/>
    </row>
    <row r="14" spans="1:10" s="857" customFormat="1">
      <c r="A14" s="2603" t="s">
        <v>2266</v>
      </c>
      <c r="B14" s="2604"/>
      <c r="C14" s="1530"/>
      <c r="F14" s="1531"/>
      <c r="G14" s="1531"/>
    </row>
    <row r="15" spans="1:10" ht="21.75" customHeight="1">
      <c r="A15" s="900"/>
      <c r="B15" s="2632" t="s">
        <v>612</v>
      </c>
      <c r="C15" s="2632"/>
      <c r="D15" s="2632"/>
      <c r="E15" s="2632"/>
      <c r="F15" s="900"/>
      <c r="G15" s="901"/>
      <c r="H15" s="901"/>
      <c r="I15" s="901"/>
      <c r="J15" s="901"/>
    </row>
    <row r="16" spans="1:10" ht="18" customHeight="1">
      <c r="A16" s="678"/>
      <c r="B16" s="2622" t="s">
        <v>258</v>
      </c>
      <c r="C16" s="2622"/>
      <c r="D16" s="2622"/>
      <c r="E16" s="2622"/>
      <c r="F16" s="2622"/>
      <c r="G16" s="902"/>
      <c r="H16" s="902"/>
      <c r="I16" s="902"/>
      <c r="J16" s="902"/>
    </row>
    <row r="17" spans="1:10" s="688" customFormat="1" ht="21.75" hidden="1" customHeight="1">
      <c r="A17" s="898"/>
      <c r="B17" s="2619" t="s">
        <v>2229</v>
      </c>
      <c r="C17" s="2619"/>
      <c r="D17" s="2619"/>
      <c r="E17" s="2619"/>
      <c r="F17" s="2619"/>
      <c r="G17" s="903"/>
      <c r="H17" s="903"/>
      <c r="I17" s="903"/>
      <c r="J17" s="903"/>
    </row>
    <row r="18" spans="1:10" s="688" customFormat="1" ht="21.75" customHeight="1">
      <c r="A18" s="899"/>
      <c r="B18" s="2619"/>
      <c r="C18" s="2619"/>
      <c r="D18" s="2619"/>
      <c r="E18" s="2619"/>
      <c r="F18" s="2619"/>
      <c r="G18" s="692"/>
      <c r="H18" s="692"/>
      <c r="I18" s="691"/>
      <c r="J18" s="691"/>
    </row>
    <row r="19" spans="1:10" s="683" customFormat="1" thickBot="1">
      <c r="A19" s="693" t="s">
        <v>218</v>
      </c>
      <c r="B19" s="904"/>
      <c r="C19" s="905"/>
      <c r="D19" s="685"/>
      <c r="E19" s="1456"/>
      <c r="G19" s="906" t="s">
        <v>647</v>
      </c>
      <c r="H19" s="907"/>
      <c r="I19" s="907"/>
      <c r="J19" s="907"/>
    </row>
    <row r="20" spans="1:10" s="885" customFormat="1" ht="15.75" customHeight="1" thickBot="1">
      <c r="A20" s="693" t="s">
        <v>89</v>
      </c>
      <c r="B20" s="908"/>
      <c r="C20" s="905"/>
      <c r="E20" s="1457"/>
      <c r="G20" s="908" t="s">
        <v>333</v>
      </c>
      <c r="H20" s="909">
        <v>9</v>
      </c>
      <c r="I20" s="910">
        <v>5</v>
      </c>
      <c r="J20" s="911">
        <v>1</v>
      </c>
    </row>
    <row r="21" spans="1:10" s="908" customFormat="1" ht="15" customHeight="1" thickBot="1">
      <c r="A21" s="693" t="s">
        <v>630</v>
      </c>
      <c r="C21" s="905"/>
      <c r="E21" s="1458"/>
      <c r="G21" s="908" t="s">
        <v>1175</v>
      </c>
    </row>
    <row r="22" spans="1:10" s="908" customFormat="1" ht="9.75" customHeight="1" thickBot="1">
      <c r="A22" s="693" t="s">
        <v>554</v>
      </c>
      <c r="C22" s="912"/>
      <c r="D22" s="913"/>
      <c r="E22" s="1458"/>
      <c r="G22" s="908" t="s">
        <v>555</v>
      </c>
    </row>
    <row r="23" spans="1:10" s="885" customFormat="1" ht="15.75" customHeight="1" thickBot="1">
      <c r="A23" s="693" t="s">
        <v>729</v>
      </c>
      <c r="B23" s="908"/>
      <c r="C23" s="905"/>
      <c r="E23" s="1457"/>
      <c r="G23" s="908" t="s">
        <v>944</v>
      </c>
      <c r="I23" s="914"/>
    </row>
    <row r="24" spans="1:10" s="885" customFormat="1" ht="12.75" customHeight="1">
      <c r="A24" s="693" t="s">
        <v>217</v>
      </c>
      <c r="B24" s="915"/>
      <c r="C24" s="916"/>
      <c r="E24" s="1457"/>
      <c r="F24" s="917"/>
      <c r="G24" s="908" t="s">
        <v>946</v>
      </c>
    </row>
    <row r="25" spans="1:10" s="885" customFormat="1" ht="15.75" customHeight="1" thickBot="1">
      <c r="A25" s="695" t="s">
        <v>306</v>
      </c>
      <c r="B25" s="906"/>
      <c r="C25" s="916"/>
      <c r="D25" s="918"/>
      <c r="E25" s="1459"/>
      <c r="G25" s="908" t="s">
        <v>233</v>
      </c>
      <c r="I25" s="917"/>
    </row>
    <row r="26" spans="1:10" s="917" customFormat="1" ht="15.75" customHeight="1" thickBot="1">
      <c r="A26" s="693" t="s">
        <v>116</v>
      </c>
      <c r="B26" s="908"/>
      <c r="C26" s="916"/>
      <c r="D26" s="919"/>
      <c r="E26" s="1457"/>
      <c r="G26" s="917" t="s">
        <v>1703</v>
      </c>
      <c r="H26" s="920"/>
      <c r="I26" s="921"/>
      <c r="J26" s="922"/>
    </row>
    <row r="27" spans="1:10" s="917" customFormat="1" ht="16.5" customHeight="1" thickBot="1">
      <c r="A27" s="693" t="s">
        <v>638</v>
      </c>
      <c r="B27" s="908"/>
      <c r="C27" s="916"/>
      <c r="E27" s="1460" t="s">
        <v>740</v>
      </c>
      <c r="G27" s="908" t="s">
        <v>419</v>
      </c>
      <c r="I27" s="885"/>
      <c r="J27" s="885"/>
    </row>
    <row r="28" spans="1:10" s="917" customFormat="1" ht="16.5" customHeight="1" thickBot="1">
      <c r="A28" s="696"/>
      <c r="B28" s="885"/>
      <c r="C28" s="924"/>
      <c r="E28" s="1461"/>
      <c r="F28" s="885"/>
      <c r="G28" s="885"/>
      <c r="H28" s="2621">
        <v>900272190027</v>
      </c>
      <c r="I28" s="2621"/>
      <c r="J28" s="2621"/>
    </row>
    <row r="29" spans="1:10" s="688" customFormat="1" ht="35.25" customHeight="1" thickBot="1">
      <c r="A29" s="711" t="s">
        <v>406</v>
      </c>
      <c r="B29" s="712" t="s">
        <v>639</v>
      </c>
      <c r="C29" s="713"/>
      <c r="D29" s="712" t="s">
        <v>422</v>
      </c>
      <c r="E29" s="1462"/>
      <c r="F29" s="2612" t="s">
        <v>362</v>
      </c>
      <c r="G29" s="2614" t="s">
        <v>363</v>
      </c>
      <c r="H29" s="2615"/>
      <c r="I29" s="2615"/>
      <c r="J29" s="2616"/>
    </row>
    <row r="30" spans="1:10" s="688" customFormat="1" ht="78" customHeight="1" thickBot="1">
      <c r="A30" s="715"/>
      <c r="B30" s="716" t="s">
        <v>349</v>
      </c>
      <c r="C30" s="717" t="s">
        <v>671</v>
      </c>
      <c r="D30" s="718" t="s">
        <v>796</v>
      </c>
      <c r="E30" s="1463" t="s">
        <v>971</v>
      </c>
      <c r="F30" s="2613"/>
      <c r="G30" s="718" t="s">
        <v>972</v>
      </c>
      <c r="H30" s="718" t="s">
        <v>973</v>
      </c>
      <c r="I30" s="718" t="s">
        <v>974</v>
      </c>
      <c r="J30" s="718" t="s">
        <v>975</v>
      </c>
    </row>
    <row r="31" spans="1:10" s="926" customFormat="1" ht="21" customHeight="1" thickBot="1">
      <c r="A31" s="720" t="s">
        <v>976</v>
      </c>
      <c r="B31" s="721" t="s">
        <v>977</v>
      </c>
      <c r="C31" s="722" t="s">
        <v>978</v>
      </c>
      <c r="D31" s="723" t="s">
        <v>739</v>
      </c>
      <c r="E31" s="1464" t="s">
        <v>740</v>
      </c>
      <c r="F31" s="723" t="s">
        <v>672</v>
      </c>
      <c r="G31" s="724">
        <v>4</v>
      </c>
      <c r="H31" s="725">
        <v>5</v>
      </c>
      <c r="I31" s="726">
        <v>6</v>
      </c>
      <c r="J31" s="725">
        <v>7</v>
      </c>
    </row>
    <row r="32" spans="1:10" s="829" customFormat="1" ht="20.25" customHeight="1" thickBot="1">
      <c r="A32" s="927">
        <v>1100000</v>
      </c>
      <c r="B32" s="727" t="s">
        <v>1704</v>
      </c>
      <c r="C32" s="728" t="s">
        <v>358</v>
      </c>
      <c r="D32" s="842">
        <f>D33+D42+D105</f>
        <v>60000</v>
      </c>
      <c r="E32" s="1120">
        <f>E105</f>
        <v>0</v>
      </c>
      <c r="F32" s="842">
        <f>F33+F42+F138+F105</f>
        <v>60000</v>
      </c>
      <c r="G32" s="842">
        <f>G33+G42+G131+G105</f>
        <v>15000</v>
      </c>
      <c r="H32" s="842">
        <f>H33+H42+H131+H105</f>
        <v>30000</v>
      </c>
      <c r="I32" s="842">
        <f>I33+I42+I131+I105</f>
        <v>45000</v>
      </c>
      <c r="J32" s="1120">
        <f>J33+J42+J131+J105</f>
        <v>60000</v>
      </c>
    </row>
    <row r="33" spans="1:10" s="688" customFormat="1" ht="42.75" customHeight="1" thickBot="1">
      <c r="A33" s="927">
        <v>1110000</v>
      </c>
      <c r="B33" s="730" t="s">
        <v>1662</v>
      </c>
      <c r="C33" s="728" t="s">
        <v>358</v>
      </c>
      <c r="D33" s="843">
        <f>D34</f>
        <v>0</v>
      </c>
      <c r="E33" s="1138"/>
      <c r="F33" s="843">
        <f>F34</f>
        <v>0</v>
      </c>
      <c r="G33" s="843">
        <f>G34</f>
        <v>0</v>
      </c>
      <c r="H33" s="843">
        <f>H34</f>
        <v>0</v>
      </c>
      <c r="I33" s="843">
        <f>I34</f>
        <v>0</v>
      </c>
      <c r="J33" s="843">
        <f>J34</f>
        <v>0</v>
      </c>
    </row>
    <row r="34" spans="1:10" s="688" customFormat="1" ht="14.25" hidden="1">
      <c r="A34" s="928">
        <v>1110000</v>
      </c>
      <c r="B34" s="733" t="s">
        <v>803</v>
      </c>
      <c r="C34" s="734" t="s">
        <v>358</v>
      </c>
      <c r="D34" s="844">
        <f>SUM(D35:D41)</f>
        <v>0</v>
      </c>
      <c r="E34" s="1465"/>
      <c r="F34" s="844">
        <f>SUM(F35:F41)</f>
        <v>0</v>
      </c>
      <c r="G34" s="844">
        <f>SUM(G35:G41)</f>
        <v>0</v>
      </c>
      <c r="H34" s="844">
        <f>SUM(H35:H41)</f>
        <v>0</v>
      </c>
      <c r="I34" s="844">
        <f>SUM(I35:I41)</f>
        <v>0</v>
      </c>
      <c r="J34" s="844">
        <f>SUM(J35:J41)</f>
        <v>0</v>
      </c>
    </row>
    <row r="35" spans="1:10" s="688" customFormat="1" ht="25.5" hidden="1">
      <c r="A35" s="929">
        <v>1111000</v>
      </c>
      <c r="B35" s="737" t="s">
        <v>673</v>
      </c>
      <c r="C35" s="738" t="s">
        <v>804</v>
      </c>
      <c r="D35" s="878">
        <v>0</v>
      </c>
      <c r="E35" s="1914"/>
      <c r="F35" s="878">
        <f>D35+E35</f>
        <v>0</v>
      </c>
      <c r="G35" s="845">
        <v>0</v>
      </c>
      <c r="H35" s="845">
        <v>0</v>
      </c>
      <c r="I35" s="845">
        <v>0</v>
      </c>
      <c r="J35" s="845">
        <f>F35</f>
        <v>0</v>
      </c>
    </row>
    <row r="36" spans="1:10" s="688" customFormat="1" ht="25.5" hidden="1">
      <c r="A36" s="930">
        <v>1112000</v>
      </c>
      <c r="B36" s="741" t="s">
        <v>271</v>
      </c>
      <c r="C36" s="742" t="s">
        <v>805</v>
      </c>
      <c r="D36" s="846">
        <v>0</v>
      </c>
      <c r="E36" s="853"/>
      <c r="F36" s="846">
        <v>0</v>
      </c>
      <c r="G36" s="846">
        <v>0</v>
      </c>
      <c r="H36" s="846">
        <v>0</v>
      </c>
      <c r="I36" s="846">
        <v>0</v>
      </c>
      <c r="J36" s="846">
        <f>F36</f>
        <v>0</v>
      </c>
    </row>
    <row r="37" spans="1:10" s="688" customFormat="1" ht="25.5" hidden="1">
      <c r="A37" s="930">
        <v>1113000</v>
      </c>
      <c r="B37" s="741" t="s">
        <v>806</v>
      </c>
      <c r="C37" s="742" t="s">
        <v>807</v>
      </c>
      <c r="D37" s="846"/>
      <c r="E37" s="853"/>
      <c r="F37" s="846"/>
      <c r="G37" s="846"/>
      <c r="H37" s="846"/>
      <c r="I37" s="846"/>
      <c r="J37" s="931">
        <v>0</v>
      </c>
    </row>
    <row r="38" spans="1:10" s="688" customFormat="1" ht="38.25" hidden="1">
      <c r="A38" s="930">
        <v>1114000</v>
      </c>
      <c r="B38" s="741" t="s">
        <v>398</v>
      </c>
      <c r="C38" s="742" t="s">
        <v>399</v>
      </c>
      <c r="D38" s="846"/>
      <c r="E38" s="853"/>
      <c r="F38" s="846"/>
      <c r="G38" s="846"/>
      <c r="H38" s="846"/>
      <c r="I38" s="846"/>
      <c r="J38" s="931">
        <v>0</v>
      </c>
    </row>
    <row r="39" spans="1:10" s="688" customFormat="1" hidden="1">
      <c r="A39" s="930">
        <v>1115000</v>
      </c>
      <c r="B39" s="741" t="s">
        <v>615</v>
      </c>
      <c r="C39" s="742" t="s">
        <v>388</v>
      </c>
      <c r="D39" s="846"/>
      <c r="E39" s="853"/>
      <c r="F39" s="846"/>
      <c r="G39" s="846"/>
      <c r="H39" s="846"/>
      <c r="I39" s="846"/>
      <c r="J39" s="931">
        <v>0</v>
      </c>
    </row>
    <row r="40" spans="1:10" s="688" customFormat="1" ht="25.5" hidden="1">
      <c r="A40" s="930">
        <v>1116000</v>
      </c>
      <c r="B40" s="741" t="s">
        <v>1024</v>
      </c>
      <c r="C40" s="742" t="s">
        <v>389</v>
      </c>
      <c r="D40" s="846"/>
      <c r="E40" s="853"/>
      <c r="F40" s="846"/>
      <c r="G40" s="846"/>
      <c r="H40" s="846"/>
      <c r="I40" s="846"/>
      <c r="J40" s="931">
        <v>0</v>
      </c>
    </row>
    <row r="41" spans="1:10" s="688" customFormat="1" ht="13.5" hidden="1" thickBot="1">
      <c r="A41" s="932">
        <v>1117000</v>
      </c>
      <c r="B41" s="745" t="s">
        <v>640</v>
      </c>
      <c r="C41" s="746" t="s">
        <v>20</v>
      </c>
      <c r="D41" s="847">
        <v>0</v>
      </c>
      <c r="E41" s="852"/>
      <c r="F41" s="847">
        <f>D41+E41</f>
        <v>0</v>
      </c>
      <c r="G41" s="847">
        <v>0</v>
      </c>
      <c r="H41" s="847">
        <v>0</v>
      </c>
      <c r="I41" s="847">
        <v>0</v>
      </c>
      <c r="J41" s="931">
        <f>F41</f>
        <v>0</v>
      </c>
    </row>
    <row r="42" spans="1:10" s="688" customFormat="1" ht="29.25" hidden="1" thickBot="1">
      <c r="A42" s="933">
        <v>1120000</v>
      </c>
      <c r="B42" s="749" t="s">
        <v>21</v>
      </c>
      <c r="C42" s="728" t="s">
        <v>358</v>
      </c>
      <c r="D42" s="848">
        <f>D43+D55+D66+D69+D51+D64</f>
        <v>0</v>
      </c>
      <c r="E42" s="1055"/>
      <c r="F42" s="848">
        <f>F43+F55+F66+F69+F51+F64</f>
        <v>0</v>
      </c>
      <c r="G42" s="848">
        <f>G43+G51+G55+G64+G66+G69</f>
        <v>0</v>
      </c>
      <c r="H42" s="848">
        <f>H43+H51+H55+H64+H66+H69</f>
        <v>0</v>
      </c>
      <c r="I42" s="848">
        <f>I43+I51+I55+I64+I66+I69</f>
        <v>0</v>
      </c>
      <c r="J42" s="931">
        <f>F42</f>
        <v>0</v>
      </c>
    </row>
    <row r="43" spans="1:10" s="688" customFormat="1" ht="14.25" hidden="1">
      <c r="A43" s="928">
        <v>1121000</v>
      </c>
      <c r="B43" s="751" t="s">
        <v>22</v>
      </c>
      <c r="C43" s="752"/>
      <c r="D43" s="845">
        <f>SUM(D44:D49)</f>
        <v>0</v>
      </c>
      <c r="E43" s="882"/>
      <c r="F43" s="845">
        <f>SUM(F44:F49)</f>
        <v>0</v>
      </c>
      <c r="G43" s="845">
        <f>SUM(G44:G49)</f>
        <v>0</v>
      </c>
      <c r="H43" s="845">
        <f>SUM(H44:H49)</f>
        <v>0</v>
      </c>
      <c r="I43" s="845">
        <f>SUM(I44:I49)</f>
        <v>0</v>
      </c>
      <c r="J43" s="931">
        <f>SUM(J44:J49)</f>
        <v>0</v>
      </c>
    </row>
    <row r="44" spans="1:10" s="688" customFormat="1" ht="25.5" hidden="1">
      <c r="A44" s="930">
        <v>1121100</v>
      </c>
      <c r="B44" s="753" t="s">
        <v>380</v>
      </c>
      <c r="C44" s="742" t="s">
        <v>381</v>
      </c>
      <c r="D44" s="846"/>
      <c r="E44" s="853"/>
      <c r="F44" s="846"/>
      <c r="G44" s="846"/>
      <c r="H44" s="846"/>
      <c r="I44" s="846"/>
      <c r="J44" s="931">
        <v>0</v>
      </c>
    </row>
    <row r="45" spans="1:10" s="688" customFormat="1" hidden="1">
      <c r="A45" s="930">
        <v>1121200</v>
      </c>
      <c r="B45" s="754" t="s">
        <v>1663</v>
      </c>
      <c r="C45" s="742" t="s">
        <v>383</v>
      </c>
      <c r="D45" s="846">
        <v>0</v>
      </c>
      <c r="E45" s="853">
        <v>0</v>
      </c>
      <c r="F45" s="846">
        <f>E45+D45</f>
        <v>0</v>
      </c>
      <c r="G45" s="846">
        <v>0</v>
      </c>
      <c r="H45" s="846">
        <v>0</v>
      </c>
      <c r="I45" s="846">
        <v>0</v>
      </c>
      <c r="J45" s="931">
        <f>F45</f>
        <v>0</v>
      </c>
    </row>
    <row r="46" spans="1:10" s="688" customFormat="1" hidden="1">
      <c r="A46" s="930">
        <v>1121300</v>
      </c>
      <c r="B46" s="753" t="s">
        <v>769</v>
      </c>
      <c r="C46" s="742" t="s">
        <v>384</v>
      </c>
      <c r="D46" s="846">
        <v>0</v>
      </c>
      <c r="E46" s="853"/>
      <c r="F46" s="846">
        <f>D46+E46</f>
        <v>0</v>
      </c>
      <c r="G46" s="846">
        <v>0</v>
      </c>
      <c r="H46" s="846">
        <v>0</v>
      </c>
      <c r="I46" s="846">
        <v>0</v>
      </c>
      <c r="J46" s="931">
        <f>F46</f>
        <v>0</v>
      </c>
    </row>
    <row r="47" spans="1:10" s="688" customFormat="1" hidden="1">
      <c r="A47" s="930">
        <v>1121400</v>
      </c>
      <c r="B47" s="753" t="s">
        <v>770</v>
      </c>
      <c r="C47" s="742" t="s">
        <v>385</v>
      </c>
      <c r="D47" s="846">
        <v>0</v>
      </c>
      <c r="E47" s="853"/>
      <c r="F47" s="846">
        <f>D47+E47</f>
        <v>0</v>
      </c>
      <c r="G47" s="846">
        <v>0</v>
      </c>
      <c r="H47" s="846">
        <v>0</v>
      </c>
      <c r="I47" s="846">
        <v>0</v>
      </c>
      <c r="J47" s="931">
        <f>F47</f>
        <v>0</v>
      </c>
    </row>
    <row r="48" spans="1:10" s="688" customFormat="1" hidden="1">
      <c r="A48" s="930">
        <v>1121500</v>
      </c>
      <c r="B48" s="753" t="s">
        <v>69</v>
      </c>
      <c r="C48" s="742" t="s">
        <v>386</v>
      </c>
      <c r="D48" s="845">
        <v>0</v>
      </c>
      <c r="E48" s="853"/>
      <c r="F48" s="845"/>
      <c r="G48" s="845"/>
      <c r="H48" s="845">
        <v>0</v>
      </c>
      <c r="I48" s="845">
        <v>0</v>
      </c>
      <c r="J48" s="931">
        <v>0</v>
      </c>
    </row>
    <row r="49" spans="1:10" s="688" customFormat="1" hidden="1">
      <c r="A49" s="930">
        <v>1121600</v>
      </c>
      <c r="B49" s="753" t="s">
        <v>70</v>
      </c>
      <c r="C49" s="742" t="s">
        <v>387</v>
      </c>
      <c r="D49" s="846"/>
      <c r="E49" s="853"/>
      <c r="F49" s="846"/>
      <c r="G49" s="846"/>
      <c r="H49" s="846"/>
      <c r="I49" s="846"/>
      <c r="J49" s="931">
        <v>0</v>
      </c>
    </row>
    <row r="50" spans="1:10" s="688" customFormat="1" ht="13.5" hidden="1" thickBot="1">
      <c r="A50" s="934">
        <v>1121700</v>
      </c>
      <c r="B50" s="757" t="s">
        <v>71</v>
      </c>
      <c r="C50" s="746" t="s">
        <v>766</v>
      </c>
      <c r="D50" s="847"/>
      <c r="E50" s="852"/>
      <c r="F50" s="847"/>
      <c r="G50" s="847"/>
      <c r="H50" s="847"/>
      <c r="I50" s="847"/>
      <c r="J50" s="931">
        <v>0</v>
      </c>
    </row>
    <row r="51" spans="1:10" s="688" customFormat="1" ht="28.5" hidden="1">
      <c r="A51" s="928">
        <v>1122000</v>
      </c>
      <c r="B51" s="758" t="s">
        <v>767</v>
      </c>
      <c r="C51" s="734" t="s">
        <v>358</v>
      </c>
      <c r="D51" s="851">
        <f>D52</f>
        <v>0</v>
      </c>
      <c r="E51" s="854"/>
      <c r="F51" s="851">
        <f>F52</f>
        <v>0</v>
      </c>
      <c r="G51" s="851">
        <f>G52</f>
        <v>0</v>
      </c>
      <c r="H51" s="851">
        <f>H52</f>
        <v>0</v>
      </c>
      <c r="I51" s="851">
        <f>I52</f>
        <v>0</v>
      </c>
      <c r="J51" s="931">
        <f>J52</f>
        <v>0</v>
      </c>
    </row>
    <row r="52" spans="1:10" s="688" customFormat="1" hidden="1">
      <c r="A52" s="935">
        <v>1122100</v>
      </c>
      <c r="B52" s="753" t="s">
        <v>72</v>
      </c>
      <c r="C52" s="738" t="s">
        <v>768</v>
      </c>
      <c r="D52" s="846">
        <v>0</v>
      </c>
      <c r="E52" s="853"/>
      <c r="F52" s="846">
        <v>0</v>
      </c>
      <c r="G52" s="846">
        <v>0</v>
      </c>
      <c r="H52" s="846">
        <v>0</v>
      </c>
      <c r="I52" s="846">
        <v>0</v>
      </c>
      <c r="J52" s="931">
        <f>F52</f>
        <v>0</v>
      </c>
    </row>
    <row r="53" spans="1:10" s="688" customFormat="1" hidden="1">
      <c r="A53" s="935">
        <v>1122200</v>
      </c>
      <c r="B53" s="753" t="s">
        <v>487</v>
      </c>
      <c r="C53" s="742" t="s">
        <v>1021</v>
      </c>
      <c r="D53" s="846"/>
      <c r="E53" s="853"/>
      <c r="F53" s="846"/>
      <c r="G53" s="846"/>
      <c r="H53" s="846"/>
      <c r="I53" s="846"/>
      <c r="J53" s="931">
        <v>0</v>
      </c>
    </row>
    <row r="54" spans="1:10" s="688" customFormat="1" ht="13.5" hidden="1" thickBot="1">
      <c r="A54" s="933">
        <v>1122300</v>
      </c>
      <c r="B54" s="757" t="s">
        <v>148</v>
      </c>
      <c r="C54" s="746" t="s">
        <v>1022</v>
      </c>
      <c r="D54" s="847"/>
      <c r="E54" s="852"/>
      <c r="F54" s="847"/>
      <c r="G54" s="847"/>
      <c r="H54" s="847"/>
      <c r="I54" s="847"/>
      <c r="J54" s="931">
        <v>0</v>
      </c>
    </row>
    <row r="55" spans="1:10" s="688" customFormat="1" ht="28.5" hidden="1">
      <c r="A55" s="928">
        <v>1123000</v>
      </c>
      <c r="B55" s="758" t="s">
        <v>56</v>
      </c>
      <c r="C55" s="734" t="s">
        <v>358</v>
      </c>
      <c r="D55" s="851">
        <f>SUM(D56:D63)</f>
        <v>0</v>
      </c>
      <c r="E55" s="854"/>
      <c r="F55" s="851">
        <f>SUM(F56:F63)</f>
        <v>0</v>
      </c>
      <c r="G55" s="851">
        <f>SUM(G56:G63)</f>
        <v>0</v>
      </c>
      <c r="H55" s="851">
        <f>SUM(H56:H63)</f>
        <v>0</v>
      </c>
      <c r="I55" s="851">
        <f>SUM(I56:I63)</f>
        <v>0</v>
      </c>
      <c r="J55" s="931">
        <f>F55</f>
        <v>0</v>
      </c>
    </row>
    <row r="56" spans="1:10" s="688" customFormat="1" hidden="1">
      <c r="A56" s="935">
        <v>1123100</v>
      </c>
      <c r="B56" s="753" t="s">
        <v>149</v>
      </c>
      <c r="C56" s="738" t="s">
        <v>365</v>
      </c>
      <c r="D56" s="846"/>
      <c r="E56" s="853"/>
      <c r="F56" s="846"/>
      <c r="G56" s="846"/>
      <c r="H56" s="846"/>
      <c r="I56" s="846"/>
      <c r="J56" s="931">
        <f>F56</f>
        <v>0</v>
      </c>
    </row>
    <row r="57" spans="1:10" s="688" customFormat="1" hidden="1">
      <c r="A57" s="935">
        <v>1123200</v>
      </c>
      <c r="B57" s="753" t="s">
        <v>150</v>
      </c>
      <c r="C57" s="742" t="s">
        <v>366</v>
      </c>
      <c r="D57" s="846">
        <v>0</v>
      </c>
      <c r="E57" s="853"/>
      <c r="F57" s="846">
        <v>0</v>
      </c>
      <c r="G57" s="846">
        <v>0</v>
      </c>
      <c r="H57" s="846">
        <v>0</v>
      </c>
      <c r="I57" s="846">
        <v>0</v>
      </c>
      <c r="J57" s="931">
        <f>F57</f>
        <v>0</v>
      </c>
    </row>
    <row r="58" spans="1:10" s="688" customFormat="1" ht="25.5" hidden="1">
      <c r="A58" s="935">
        <v>1123300</v>
      </c>
      <c r="B58" s="753" t="s">
        <v>151</v>
      </c>
      <c r="C58" s="742" t="s">
        <v>367</v>
      </c>
      <c r="D58" s="846"/>
      <c r="E58" s="853"/>
      <c r="F58" s="846"/>
      <c r="G58" s="846"/>
      <c r="H58" s="846"/>
      <c r="I58" s="846"/>
      <c r="J58" s="931"/>
    </row>
    <row r="59" spans="1:10" s="688" customFormat="1" hidden="1">
      <c r="A59" s="935">
        <v>1123400</v>
      </c>
      <c r="B59" s="753" t="s">
        <v>556</v>
      </c>
      <c r="C59" s="742" t="s">
        <v>368</v>
      </c>
      <c r="D59" s="846">
        <v>0</v>
      </c>
      <c r="E59" s="853"/>
      <c r="F59" s="846">
        <v>0</v>
      </c>
      <c r="G59" s="846">
        <v>0</v>
      </c>
      <c r="H59" s="846">
        <v>0</v>
      </c>
      <c r="I59" s="846">
        <v>0</v>
      </c>
      <c r="J59" s="931">
        <f t="shared" ref="J59:J65" si="0">F59</f>
        <v>0</v>
      </c>
    </row>
    <row r="60" spans="1:10" s="688" customFormat="1" hidden="1">
      <c r="A60" s="935">
        <v>1123500</v>
      </c>
      <c r="B60" s="761" t="s">
        <v>557</v>
      </c>
      <c r="C60" s="762">
        <v>423500</v>
      </c>
      <c r="D60" s="846"/>
      <c r="E60" s="853"/>
      <c r="F60" s="846"/>
      <c r="G60" s="846"/>
      <c r="H60" s="846"/>
      <c r="I60" s="846"/>
      <c r="J60" s="931">
        <f t="shared" si="0"/>
        <v>0</v>
      </c>
    </row>
    <row r="61" spans="1:10" s="688" customFormat="1" hidden="1">
      <c r="A61" s="935">
        <v>1123600</v>
      </c>
      <c r="B61" s="753" t="s">
        <v>186</v>
      </c>
      <c r="C61" s="742" t="s">
        <v>369</v>
      </c>
      <c r="D61" s="846"/>
      <c r="E61" s="853"/>
      <c r="F61" s="846"/>
      <c r="G61" s="846"/>
      <c r="H61" s="846"/>
      <c r="I61" s="846"/>
      <c r="J61" s="931">
        <f t="shared" si="0"/>
        <v>0</v>
      </c>
    </row>
    <row r="62" spans="1:10" s="688" customFormat="1" hidden="1">
      <c r="A62" s="935">
        <v>1123700</v>
      </c>
      <c r="B62" s="753" t="s">
        <v>187</v>
      </c>
      <c r="C62" s="742" t="s">
        <v>370</v>
      </c>
      <c r="D62" s="846">
        <v>0</v>
      </c>
      <c r="E62" s="853"/>
      <c r="F62" s="846">
        <v>0</v>
      </c>
      <c r="G62" s="846">
        <v>0</v>
      </c>
      <c r="H62" s="846">
        <v>0</v>
      </c>
      <c r="I62" s="846">
        <v>0</v>
      </c>
      <c r="J62" s="931">
        <f t="shared" si="0"/>
        <v>0</v>
      </c>
    </row>
    <row r="63" spans="1:10" s="688" customFormat="1" ht="25.5" hidden="1" customHeight="1" thickBot="1">
      <c r="A63" s="933">
        <v>1123800</v>
      </c>
      <c r="B63" s="757" t="s">
        <v>188</v>
      </c>
      <c r="C63" s="746" t="s">
        <v>371</v>
      </c>
      <c r="D63" s="847">
        <v>0</v>
      </c>
      <c r="E63" s="852">
        <v>0</v>
      </c>
      <c r="F63" s="847">
        <f>D63+E63</f>
        <v>0</v>
      </c>
      <c r="G63" s="847">
        <v>0</v>
      </c>
      <c r="H63" s="847">
        <v>0</v>
      </c>
      <c r="I63" s="847">
        <v>0</v>
      </c>
      <c r="J63" s="931">
        <f t="shared" si="0"/>
        <v>0</v>
      </c>
    </row>
    <row r="64" spans="1:10" s="688" customFormat="1" ht="28.5" hidden="1">
      <c r="A64" s="928">
        <v>1124000</v>
      </c>
      <c r="B64" s="758" t="s">
        <v>213</v>
      </c>
      <c r="C64" s="734" t="s">
        <v>358</v>
      </c>
      <c r="D64" s="851">
        <f t="shared" ref="D64:I64" si="1">D65</f>
        <v>0</v>
      </c>
      <c r="E64" s="854">
        <f t="shared" si="1"/>
        <v>0</v>
      </c>
      <c r="F64" s="851">
        <f t="shared" si="1"/>
        <v>0</v>
      </c>
      <c r="G64" s="851">
        <f t="shared" si="1"/>
        <v>0</v>
      </c>
      <c r="H64" s="851">
        <f t="shared" si="1"/>
        <v>0</v>
      </c>
      <c r="I64" s="851">
        <f t="shared" si="1"/>
        <v>0</v>
      </c>
      <c r="J64" s="931">
        <f t="shared" si="0"/>
        <v>0</v>
      </c>
    </row>
    <row r="65" spans="1:10" s="688" customFormat="1" ht="13.5" hidden="1" thickBot="1">
      <c r="A65" s="933">
        <v>1124100</v>
      </c>
      <c r="B65" s="757" t="s">
        <v>189</v>
      </c>
      <c r="C65" s="746" t="s">
        <v>214</v>
      </c>
      <c r="D65" s="847">
        <v>0</v>
      </c>
      <c r="E65" s="852">
        <v>0</v>
      </c>
      <c r="F65" s="847">
        <f>D65+E65</f>
        <v>0</v>
      </c>
      <c r="G65" s="847"/>
      <c r="H65" s="847"/>
      <c r="I65" s="847">
        <v>0</v>
      </c>
      <c r="J65" s="931">
        <f t="shared" si="0"/>
        <v>0</v>
      </c>
    </row>
    <row r="66" spans="1:10" s="688" customFormat="1" ht="28.5" hidden="1">
      <c r="A66" s="928">
        <v>1125000</v>
      </c>
      <c r="B66" s="758" t="s">
        <v>918</v>
      </c>
      <c r="C66" s="734" t="s">
        <v>358</v>
      </c>
      <c r="D66" s="851">
        <f>D67+D68</f>
        <v>0</v>
      </c>
      <c r="E66" s="854"/>
      <c r="F66" s="851">
        <f>F67+F68</f>
        <v>0</v>
      </c>
      <c r="G66" s="851">
        <f>G67+G68</f>
        <v>0</v>
      </c>
      <c r="H66" s="851">
        <f>H67+H68</f>
        <v>0</v>
      </c>
      <c r="I66" s="851">
        <f>I67+I68</f>
        <v>0</v>
      </c>
      <c r="J66" s="931">
        <f>J67+J68</f>
        <v>0</v>
      </c>
    </row>
    <row r="67" spans="1:10" s="688" customFormat="1" ht="25.5" hidden="1">
      <c r="A67" s="935">
        <v>1125100</v>
      </c>
      <c r="B67" s="753" t="s">
        <v>190</v>
      </c>
      <c r="C67" s="738" t="s">
        <v>919</v>
      </c>
      <c r="D67" s="846"/>
      <c r="E67" s="853"/>
      <c r="F67" s="846"/>
      <c r="G67" s="846"/>
      <c r="H67" s="846"/>
      <c r="I67" s="846"/>
      <c r="J67" s="931">
        <f t="shared" ref="J67:J73" si="2">F67</f>
        <v>0</v>
      </c>
    </row>
    <row r="68" spans="1:10" s="688" customFormat="1" ht="26.25" hidden="1" thickBot="1">
      <c r="A68" s="933">
        <v>1125200</v>
      </c>
      <c r="B68" s="757" t="s">
        <v>703</v>
      </c>
      <c r="C68" s="746" t="s">
        <v>1031</v>
      </c>
      <c r="D68" s="847">
        <v>0</v>
      </c>
      <c r="E68" s="852"/>
      <c r="F68" s="847">
        <v>0</v>
      </c>
      <c r="G68" s="847">
        <v>0</v>
      </c>
      <c r="H68" s="847">
        <v>0</v>
      </c>
      <c r="I68" s="847">
        <v>0</v>
      </c>
      <c r="J68" s="931">
        <f t="shared" si="2"/>
        <v>0</v>
      </c>
    </row>
    <row r="69" spans="1:10" s="688" customFormat="1" ht="14.25" hidden="1">
      <c r="A69" s="928">
        <v>1126000</v>
      </c>
      <c r="B69" s="758" t="s">
        <v>1032</v>
      </c>
      <c r="C69" s="734" t="s">
        <v>358</v>
      </c>
      <c r="D69" s="851">
        <f>SUM(D70:D77)</f>
        <v>0</v>
      </c>
      <c r="E69" s="854"/>
      <c r="F69" s="851">
        <f>F70+F76</f>
        <v>0</v>
      </c>
      <c r="G69" s="851">
        <f>G70+G76</f>
        <v>0</v>
      </c>
      <c r="H69" s="851">
        <f>H70+H76</f>
        <v>0</v>
      </c>
      <c r="I69" s="851">
        <f>I70+I76</f>
        <v>0</v>
      </c>
      <c r="J69" s="931">
        <f t="shared" si="2"/>
        <v>0</v>
      </c>
    </row>
    <row r="70" spans="1:10" s="688" customFormat="1">
      <c r="A70" s="928">
        <v>1126100</v>
      </c>
      <c r="B70" s="753" t="s">
        <v>983</v>
      </c>
      <c r="C70" s="738" t="s">
        <v>1033</v>
      </c>
      <c r="D70" s="846">
        <v>0</v>
      </c>
      <c r="E70" s="853"/>
      <c r="F70" s="846">
        <f>D70+E70</f>
        <v>0</v>
      </c>
      <c r="G70" s="846">
        <v>0</v>
      </c>
      <c r="H70" s="846">
        <v>0</v>
      </c>
      <c r="I70" s="846">
        <v>0</v>
      </c>
      <c r="J70" s="931">
        <f t="shared" si="2"/>
        <v>0</v>
      </c>
    </row>
    <row r="71" spans="1:10" s="688" customFormat="1" ht="12" customHeight="1">
      <c r="A71" s="928">
        <v>1126200</v>
      </c>
      <c r="B71" s="753" t="s">
        <v>984</v>
      </c>
      <c r="C71" s="742" t="s">
        <v>1034</v>
      </c>
      <c r="D71" s="846"/>
      <c r="E71" s="853"/>
      <c r="F71" s="846"/>
      <c r="G71" s="846"/>
      <c r="H71" s="846"/>
      <c r="I71" s="846"/>
      <c r="J71" s="931">
        <f t="shared" si="2"/>
        <v>0</v>
      </c>
    </row>
    <row r="72" spans="1:10" s="688" customFormat="1" hidden="1">
      <c r="A72" s="928">
        <v>1126300</v>
      </c>
      <c r="B72" s="753" t="s">
        <v>390</v>
      </c>
      <c r="C72" s="742" t="s">
        <v>391</v>
      </c>
      <c r="D72" s="846"/>
      <c r="E72" s="853"/>
      <c r="F72" s="846"/>
      <c r="G72" s="846"/>
      <c r="H72" s="846"/>
      <c r="I72" s="846"/>
      <c r="J72" s="931">
        <f t="shared" si="2"/>
        <v>0</v>
      </c>
    </row>
    <row r="73" spans="1:10" s="688" customFormat="1" hidden="1">
      <c r="A73" s="930">
        <v>1126400</v>
      </c>
      <c r="B73" s="763" t="s">
        <v>985</v>
      </c>
      <c r="C73" s="742" t="s">
        <v>392</v>
      </c>
      <c r="D73" s="846">
        <v>0</v>
      </c>
      <c r="E73" s="853"/>
      <c r="F73" s="846">
        <v>0</v>
      </c>
      <c r="G73" s="846">
        <v>0</v>
      </c>
      <c r="H73" s="846">
        <v>0</v>
      </c>
      <c r="I73" s="846">
        <v>0</v>
      </c>
      <c r="J73" s="931">
        <f t="shared" si="2"/>
        <v>0</v>
      </c>
    </row>
    <row r="74" spans="1:10" s="688" customFormat="1" ht="25.5" hidden="1">
      <c r="A74" s="932">
        <v>1126500</v>
      </c>
      <c r="B74" s="764" t="s">
        <v>943</v>
      </c>
      <c r="C74" s="742" t="s">
        <v>393</v>
      </c>
      <c r="D74" s="846"/>
      <c r="E74" s="853"/>
      <c r="F74" s="846"/>
      <c r="G74" s="846"/>
      <c r="H74" s="846"/>
      <c r="I74" s="846"/>
      <c r="J74" s="931">
        <v>0</v>
      </c>
    </row>
    <row r="75" spans="1:10" s="688" customFormat="1" hidden="1">
      <c r="A75" s="930">
        <v>1126600</v>
      </c>
      <c r="B75" s="763" t="s">
        <v>229</v>
      </c>
      <c r="C75" s="742" t="s">
        <v>394</v>
      </c>
      <c r="D75" s="846"/>
      <c r="E75" s="853"/>
      <c r="F75" s="846"/>
      <c r="G75" s="846"/>
      <c r="H75" s="846"/>
      <c r="I75" s="846"/>
      <c r="J75" s="931">
        <f>F75</f>
        <v>0</v>
      </c>
    </row>
    <row r="76" spans="1:10" s="688" customFormat="1">
      <c r="A76" s="930">
        <v>1126700</v>
      </c>
      <c r="B76" s="763" t="s">
        <v>230</v>
      </c>
      <c r="C76" s="742" t="s">
        <v>395</v>
      </c>
      <c r="D76" s="846">
        <v>0</v>
      </c>
      <c r="E76" s="853"/>
      <c r="F76" s="846">
        <f>D76+E76</f>
        <v>0</v>
      </c>
      <c r="G76" s="846">
        <v>0</v>
      </c>
      <c r="H76" s="846">
        <v>0</v>
      </c>
      <c r="I76" s="846">
        <v>0</v>
      </c>
      <c r="J76" s="931">
        <f>F76</f>
        <v>0</v>
      </c>
    </row>
    <row r="77" spans="1:10" s="688" customFormat="1" ht="13.5" thickBot="1">
      <c r="A77" s="934">
        <v>1126800</v>
      </c>
      <c r="B77" s="765" t="s">
        <v>480</v>
      </c>
      <c r="C77" s="746" t="s">
        <v>396</v>
      </c>
      <c r="D77" s="847">
        <v>0</v>
      </c>
      <c r="E77" s="852">
        <v>0</v>
      </c>
      <c r="F77" s="847">
        <v>0</v>
      </c>
      <c r="G77" s="847">
        <v>0</v>
      </c>
      <c r="H77" s="847">
        <v>0</v>
      </c>
      <c r="I77" s="847">
        <v>0</v>
      </c>
      <c r="J77" s="931">
        <f>F77</f>
        <v>0</v>
      </c>
    </row>
    <row r="78" spans="1:10" s="688" customFormat="1" ht="14.25" hidden="1">
      <c r="A78" s="936">
        <v>1130000</v>
      </c>
      <c r="B78" s="767" t="s">
        <v>294</v>
      </c>
      <c r="C78" s="734" t="s">
        <v>358</v>
      </c>
      <c r="D78" s="851">
        <v>0</v>
      </c>
      <c r="E78" s="854"/>
      <c r="F78" s="851">
        <v>0</v>
      </c>
      <c r="G78" s="851">
        <v>0</v>
      </c>
      <c r="H78" s="851">
        <v>0</v>
      </c>
      <c r="I78" s="851">
        <v>0</v>
      </c>
      <c r="J78" s="931">
        <v>0</v>
      </c>
    </row>
    <row r="79" spans="1:10" s="688" customFormat="1" hidden="1">
      <c r="A79" s="936">
        <v>1130100</v>
      </c>
      <c r="B79" s="763" t="s">
        <v>481</v>
      </c>
      <c r="C79" s="738" t="s">
        <v>295</v>
      </c>
      <c r="D79" s="846"/>
      <c r="E79" s="853"/>
      <c r="F79" s="846"/>
      <c r="G79" s="846"/>
      <c r="H79" s="846"/>
      <c r="I79" s="846"/>
      <c r="J79" s="931">
        <v>0</v>
      </c>
    </row>
    <row r="80" spans="1:10" s="688" customFormat="1" hidden="1">
      <c r="A80" s="936">
        <v>1130200</v>
      </c>
      <c r="B80" s="763" t="s">
        <v>482</v>
      </c>
      <c r="C80" s="742" t="s">
        <v>296</v>
      </c>
      <c r="D80" s="846"/>
      <c r="E80" s="853"/>
      <c r="F80" s="846"/>
      <c r="G80" s="846"/>
      <c r="H80" s="846"/>
      <c r="I80" s="846"/>
      <c r="J80" s="931">
        <v>0</v>
      </c>
    </row>
    <row r="81" spans="1:10" s="688" customFormat="1" hidden="1">
      <c r="A81" s="936">
        <v>1130300</v>
      </c>
      <c r="B81" s="763" t="s">
        <v>483</v>
      </c>
      <c r="C81" s="742" t="s">
        <v>297</v>
      </c>
      <c r="D81" s="846"/>
      <c r="E81" s="853"/>
      <c r="F81" s="846"/>
      <c r="G81" s="846"/>
      <c r="H81" s="846"/>
      <c r="I81" s="846"/>
      <c r="J81" s="931">
        <v>0</v>
      </c>
    </row>
    <row r="82" spans="1:10" s="688" customFormat="1" hidden="1">
      <c r="A82" s="936">
        <v>1130400</v>
      </c>
      <c r="B82" s="768" t="s">
        <v>484</v>
      </c>
      <c r="C82" s="769" t="s">
        <v>298</v>
      </c>
      <c r="D82" s="845"/>
      <c r="E82" s="882"/>
      <c r="F82" s="845"/>
      <c r="G82" s="845"/>
      <c r="H82" s="845"/>
      <c r="I82" s="845"/>
      <c r="J82" s="931">
        <v>0</v>
      </c>
    </row>
    <row r="83" spans="1:10" s="688" customFormat="1" ht="14.25" hidden="1">
      <c r="A83" s="930">
        <v>1131000</v>
      </c>
      <c r="B83" s="770" t="s">
        <v>299</v>
      </c>
      <c r="C83" s="771" t="s">
        <v>358</v>
      </c>
      <c r="D83" s="846"/>
      <c r="E83" s="853"/>
      <c r="F83" s="846"/>
      <c r="G83" s="846"/>
      <c r="H83" s="846"/>
      <c r="I83" s="846"/>
      <c r="J83" s="931">
        <v>0</v>
      </c>
    </row>
    <row r="84" spans="1:10" s="688" customFormat="1" ht="25.5" hidden="1">
      <c r="A84" s="930">
        <v>1131100</v>
      </c>
      <c r="B84" s="763" t="s">
        <v>588</v>
      </c>
      <c r="C84" s="738" t="s">
        <v>300</v>
      </c>
      <c r="D84" s="846"/>
      <c r="E84" s="853"/>
      <c r="F84" s="846"/>
      <c r="G84" s="846"/>
      <c r="H84" s="846"/>
      <c r="I84" s="846"/>
      <c r="J84" s="931">
        <v>0</v>
      </c>
    </row>
    <row r="85" spans="1:10" s="688" customFormat="1" hidden="1">
      <c r="A85" s="930">
        <v>1131200</v>
      </c>
      <c r="B85" s="763" t="s">
        <v>589</v>
      </c>
      <c r="C85" s="742" t="s">
        <v>301</v>
      </c>
      <c r="D85" s="846"/>
      <c r="E85" s="853"/>
      <c r="F85" s="846"/>
      <c r="G85" s="846"/>
      <c r="H85" s="846"/>
      <c r="I85" s="846"/>
      <c r="J85" s="931">
        <v>0</v>
      </c>
    </row>
    <row r="86" spans="1:10" s="688" customFormat="1" ht="13.5" hidden="1" thickBot="1">
      <c r="A86" s="930">
        <v>1131300</v>
      </c>
      <c r="B86" s="765" t="s">
        <v>590</v>
      </c>
      <c r="C86" s="746" t="s">
        <v>302</v>
      </c>
      <c r="D86" s="847"/>
      <c r="E86" s="852"/>
      <c r="F86" s="847"/>
      <c r="G86" s="847"/>
      <c r="H86" s="847"/>
      <c r="I86" s="847"/>
      <c r="J86" s="931">
        <v>0</v>
      </c>
    </row>
    <row r="87" spans="1:10" s="688" customFormat="1" ht="13.5" customHeight="1">
      <c r="A87" s="937">
        <v>1140000</v>
      </c>
      <c r="B87" s="767" t="s">
        <v>303</v>
      </c>
      <c r="C87" s="734" t="s">
        <v>358</v>
      </c>
      <c r="D87" s="851">
        <v>0</v>
      </c>
      <c r="E87" s="854"/>
      <c r="F87" s="851">
        <v>0</v>
      </c>
      <c r="G87" s="851">
        <v>0</v>
      </c>
      <c r="H87" s="851">
        <v>0</v>
      </c>
      <c r="I87" s="851">
        <v>0</v>
      </c>
      <c r="J87" s="931">
        <v>0</v>
      </c>
    </row>
    <row r="88" spans="1:10" s="688" customFormat="1" ht="24.75" hidden="1" customHeight="1">
      <c r="A88" s="937">
        <v>1141000</v>
      </c>
      <c r="B88" s="763" t="s">
        <v>304</v>
      </c>
      <c r="C88" s="738" t="s">
        <v>1003</v>
      </c>
      <c r="D88" s="846"/>
      <c r="E88" s="853"/>
      <c r="F88" s="846"/>
      <c r="G88" s="846"/>
      <c r="H88" s="846"/>
      <c r="I88" s="846"/>
      <c r="J88" s="931">
        <v>0</v>
      </c>
    </row>
    <row r="89" spans="1:10" s="688" customFormat="1" ht="25.5" hidden="1">
      <c r="A89" s="937">
        <v>1142000</v>
      </c>
      <c r="B89" s="763" t="s">
        <v>42</v>
      </c>
      <c r="C89" s="742" t="s">
        <v>43</v>
      </c>
      <c r="D89" s="846"/>
      <c r="E89" s="853"/>
      <c r="F89" s="846"/>
      <c r="G89" s="846"/>
      <c r="H89" s="846"/>
      <c r="I89" s="846"/>
      <c r="J89" s="931">
        <v>0</v>
      </c>
    </row>
    <row r="90" spans="1:10" s="688" customFormat="1" ht="25.5" hidden="1">
      <c r="A90" s="937">
        <v>1143000</v>
      </c>
      <c r="B90" s="763" t="s">
        <v>44</v>
      </c>
      <c r="C90" s="742" t="s">
        <v>45</v>
      </c>
      <c r="D90" s="846"/>
      <c r="E90" s="853"/>
      <c r="F90" s="846"/>
      <c r="G90" s="846"/>
      <c r="H90" s="846"/>
      <c r="I90" s="846"/>
      <c r="J90" s="931">
        <v>0</v>
      </c>
    </row>
    <row r="91" spans="1:10" s="688" customFormat="1" ht="26.25" hidden="1" thickBot="1">
      <c r="A91" s="933">
        <v>1144000</v>
      </c>
      <c r="B91" s="765" t="s">
        <v>46</v>
      </c>
      <c r="C91" s="746" t="s">
        <v>439</v>
      </c>
      <c r="D91" s="847"/>
      <c r="E91" s="852"/>
      <c r="F91" s="847"/>
      <c r="G91" s="847"/>
      <c r="H91" s="847"/>
      <c r="I91" s="847"/>
      <c r="J91" s="931">
        <v>0</v>
      </c>
    </row>
    <row r="92" spans="1:10" s="688" customFormat="1" ht="14.25" hidden="1">
      <c r="A92" s="938">
        <v>1150000</v>
      </c>
      <c r="B92" s="939" t="s">
        <v>730</v>
      </c>
      <c r="C92" s="734" t="s">
        <v>358</v>
      </c>
      <c r="D92" s="851">
        <v>0</v>
      </c>
      <c r="E92" s="854"/>
      <c r="F92" s="851">
        <v>0</v>
      </c>
      <c r="G92" s="851">
        <v>0</v>
      </c>
      <c r="H92" s="851">
        <v>0</v>
      </c>
      <c r="I92" s="851">
        <v>0</v>
      </c>
      <c r="J92" s="931">
        <v>0</v>
      </c>
    </row>
    <row r="93" spans="1:10" s="688" customFormat="1" ht="25.5" hidden="1">
      <c r="A93" s="940">
        <v>1151000</v>
      </c>
      <c r="B93" s="941" t="s">
        <v>681</v>
      </c>
      <c r="C93" s="734" t="s">
        <v>358</v>
      </c>
      <c r="D93" s="942">
        <v>0</v>
      </c>
      <c r="E93" s="991"/>
      <c r="F93" s="942">
        <v>0</v>
      </c>
      <c r="G93" s="942">
        <v>0</v>
      </c>
      <c r="H93" s="942">
        <v>0</v>
      </c>
      <c r="I93" s="942">
        <v>0</v>
      </c>
      <c r="J93" s="931">
        <v>0</v>
      </c>
    </row>
    <row r="94" spans="1:10" s="688" customFormat="1" ht="25.5" hidden="1">
      <c r="A94" s="940">
        <v>1151100</v>
      </c>
      <c r="B94" s="943" t="s">
        <v>265</v>
      </c>
      <c r="C94" s="944">
        <v>461100</v>
      </c>
      <c r="D94" s="942"/>
      <c r="E94" s="991"/>
      <c r="F94" s="942"/>
      <c r="G94" s="942"/>
      <c r="H94" s="942"/>
      <c r="I94" s="942"/>
      <c r="J94" s="931">
        <v>0</v>
      </c>
    </row>
    <row r="95" spans="1:10" s="688" customFormat="1" ht="25.5" hidden="1">
      <c r="A95" s="940">
        <v>1151200</v>
      </c>
      <c r="B95" s="943" t="s">
        <v>637</v>
      </c>
      <c r="C95" s="944">
        <v>461200</v>
      </c>
      <c r="D95" s="863"/>
      <c r="E95" s="864"/>
      <c r="F95" s="863"/>
      <c r="G95" s="863"/>
      <c r="H95" s="863"/>
      <c r="I95" s="863"/>
      <c r="J95" s="931">
        <v>0</v>
      </c>
    </row>
    <row r="96" spans="1:10" s="688" customFormat="1" ht="25.5" hidden="1">
      <c r="A96" s="940">
        <v>1152000</v>
      </c>
      <c r="B96" s="945" t="s">
        <v>518</v>
      </c>
      <c r="C96" s="946" t="s">
        <v>358</v>
      </c>
      <c r="D96" s="947">
        <v>0</v>
      </c>
      <c r="E96" s="1124"/>
      <c r="F96" s="947">
        <v>0</v>
      </c>
      <c r="G96" s="947">
        <v>0</v>
      </c>
      <c r="H96" s="947">
        <v>0</v>
      </c>
      <c r="I96" s="947">
        <v>0</v>
      </c>
      <c r="J96" s="931">
        <v>0</v>
      </c>
    </row>
    <row r="97" spans="1:11" s="688" customFormat="1" ht="25.5" hidden="1">
      <c r="A97" s="940">
        <v>1152100</v>
      </c>
      <c r="B97" s="948" t="s">
        <v>541</v>
      </c>
      <c r="C97" s="944">
        <v>462100</v>
      </c>
      <c r="D97" s="860"/>
      <c r="E97" s="861"/>
      <c r="F97" s="860"/>
      <c r="G97" s="949"/>
      <c r="H97" s="949"/>
      <c r="I97" s="846"/>
      <c r="J97" s="931">
        <v>0</v>
      </c>
    </row>
    <row r="98" spans="1:11" s="688" customFormat="1" ht="26.25" hidden="1" thickBot="1">
      <c r="A98" s="950">
        <v>1152200</v>
      </c>
      <c r="B98" s="951" t="s">
        <v>759</v>
      </c>
      <c r="C98" s="952">
        <v>462200</v>
      </c>
      <c r="D98" s="855"/>
      <c r="E98" s="856"/>
      <c r="F98" s="855"/>
      <c r="G98" s="953"/>
      <c r="H98" s="953"/>
      <c r="I98" s="847"/>
      <c r="J98" s="931">
        <v>0</v>
      </c>
    </row>
    <row r="99" spans="1:11" s="688" customFormat="1" ht="25.5" hidden="1">
      <c r="A99" s="938">
        <v>1153000</v>
      </c>
      <c r="B99" s="954" t="s">
        <v>760</v>
      </c>
      <c r="C99" s="955" t="s">
        <v>358</v>
      </c>
      <c r="D99" s="956">
        <v>0</v>
      </c>
      <c r="E99" s="1125"/>
      <c r="F99" s="956">
        <v>0</v>
      </c>
      <c r="G99" s="956">
        <v>0</v>
      </c>
      <c r="H99" s="956">
        <v>0</v>
      </c>
      <c r="I99" s="956">
        <v>0</v>
      </c>
      <c r="J99" s="931">
        <v>0</v>
      </c>
    </row>
    <row r="100" spans="1:11" s="688" customFormat="1" ht="25.5" hidden="1">
      <c r="A100" s="940">
        <v>1153100</v>
      </c>
      <c r="B100" s="948" t="s">
        <v>761</v>
      </c>
      <c r="C100" s="944">
        <v>463100</v>
      </c>
      <c r="D100" s="947"/>
      <c r="E100" s="1124"/>
      <c r="F100" s="947"/>
      <c r="G100" s="947"/>
      <c r="H100" s="947"/>
      <c r="I100" s="947"/>
      <c r="J100" s="931">
        <v>0</v>
      </c>
    </row>
    <row r="101" spans="1:11" s="688" customFormat="1" hidden="1">
      <c r="A101" s="940">
        <v>1153200</v>
      </c>
      <c r="B101" s="948" t="s">
        <v>101</v>
      </c>
      <c r="C101" s="944">
        <v>463200</v>
      </c>
      <c r="D101" s="947"/>
      <c r="E101" s="1124"/>
      <c r="F101" s="947"/>
      <c r="G101" s="947"/>
      <c r="H101" s="947"/>
      <c r="I101" s="947"/>
      <c r="J101" s="931">
        <v>0</v>
      </c>
    </row>
    <row r="102" spans="1:11" s="688" customFormat="1" ht="38.25" hidden="1">
      <c r="A102" s="940">
        <v>1153300</v>
      </c>
      <c r="B102" s="948" t="s">
        <v>501</v>
      </c>
      <c r="C102" s="944">
        <v>463300</v>
      </c>
      <c r="D102" s="947"/>
      <c r="E102" s="1124"/>
      <c r="F102" s="947"/>
      <c r="G102" s="947"/>
      <c r="H102" s="947"/>
      <c r="I102" s="947"/>
      <c r="J102" s="931">
        <v>0</v>
      </c>
    </row>
    <row r="103" spans="1:11" s="688" customFormat="1" ht="38.25" hidden="1">
      <c r="A103" s="940">
        <v>1153400</v>
      </c>
      <c r="B103" s="948" t="s">
        <v>502</v>
      </c>
      <c r="C103" s="944">
        <v>463400</v>
      </c>
      <c r="D103" s="947"/>
      <c r="E103" s="1124"/>
      <c r="F103" s="947"/>
      <c r="G103" s="947"/>
      <c r="H103" s="947"/>
      <c r="I103" s="947"/>
      <c r="J103" s="931">
        <v>0</v>
      </c>
    </row>
    <row r="104" spans="1:11" s="688" customFormat="1" hidden="1">
      <c r="A104" s="940">
        <v>1153500</v>
      </c>
      <c r="B104" s="957" t="s">
        <v>503</v>
      </c>
      <c r="C104" s="944">
        <v>463500</v>
      </c>
      <c r="D104" s="947"/>
      <c r="E104" s="1124"/>
      <c r="F104" s="947"/>
      <c r="G104" s="947"/>
      <c r="H104" s="947"/>
      <c r="I104" s="947"/>
      <c r="J104" s="931">
        <v>0</v>
      </c>
    </row>
    <row r="105" spans="1:11" s="688" customFormat="1" ht="32.25" customHeight="1">
      <c r="A105" s="940">
        <v>1153700</v>
      </c>
      <c r="B105" s="957" t="s">
        <v>504</v>
      </c>
      <c r="C105" s="762">
        <v>463700</v>
      </c>
      <c r="D105" s="1124">
        <v>60000</v>
      </c>
      <c r="E105" s="1473">
        <v>0</v>
      </c>
      <c r="F105" s="1124">
        <f>D105+E105</f>
        <v>60000</v>
      </c>
      <c r="G105" s="947">
        <v>15000</v>
      </c>
      <c r="H105" s="947">
        <v>30000</v>
      </c>
      <c r="I105" s="947">
        <v>45000</v>
      </c>
      <c r="J105" s="970">
        <f>F105</f>
        <v>60000</v>
      </c>
      <c r="K105" s="1001">
        <v>1723.1</v>
      </c>
    </row>
    <row r="106" spans="1:11" s="688" customFormat="1" ht="38.25" hidden="1">
      <c r="A106" s="940">
        <v>1153800</v>
      </c>
      <c r="B106" s="957" t="s">
        <v>995</v>
      </c>
      <c r="C106" s="944">
        <v>463800</v>
      </c>
      <c r="D106" s="947"/>
      <c r="E106" s="1124"/>
      <c r="F106" s="947"/>
      <c r="G106" s="947"/>
      <c r="H106" s="947"/>
      <c r="I106" s="947"/>
      <c r="J106" s="931">
        <v>0</v>
      </c>
    </row>
    <row r="107" spans="1:11" s="688" customFormat="1" ht="1.5" hidden="1" customHeight="1">
      <c r="A107" s="940">
        <v>1153900</v>
      </c>
      <c r="B107" s="957" t="s">
        <v>996</v>
      </c>
      <c r="C107" s="944">
        <v>463900</v>
      </c>
      <c r="D107" s="947"/>
      <c r="E107" s="1124"/>
      <c r="F107" s="947"/>
      <c r="G107" s="947"/>
      <c r="H107" s="947"/>
      <c r="I107" s="947"/>
      <c r="J107" s="931">
        <v>0</v>
      </c>
    </row>
    <row r="108" spans="1:11" s="688" customFormat="1" ht="25.5" hidden="1">
      <c r="A108" s="940">
        <v>1154000</v>
      </c>
      <c r="B108" s="958" t="s">
        <v>997</v>
      </c>
      <c r="C108" s="946" t="s">
        <v>358</v>
      </c>
      <c r="D108" s="947">
        <v>0</v>
      </c>
      <c r="E108" s="1124"/>
      <c r="F108" s="947">
        <v>0</v>
      </c>
      <c r="G108" s="947">
        <v>0</v>
      </c>
      <c r="H108" s="947">
        <v>0</v>
      </c>
      <c r="I108" s="947">
        <v>0</v>
      </c>
      <c r="J108" s="931">
        <v>0</v>
      </c>
    </row>
    <row r="109" spans="1:11" s="688" customFormat="1" ht="25.5" hidden="1">
      <c r="A109" s="940">
        <v>1154100</v>
      </c>
      <c r="B109" s="957" t="s">
        <v>210</v>
      </c>
      <c r="C109" s="944">
        <v>465100</v>
      </c>
      <c r="D109" s="959"/>
      <c r="E109" s="1126"/>
      <c r="F109" s="959"/>
      <c r="G109" s="960"/>
      <c r="H109" s="960"/>
      <c r="I109" s="961"/>
      <c r="J109" s="931">
        <v>0</v>
      </c>
    </row>
    <row r="110" spans="1:11" s="688" customFormat="1" hidden="1">
      <c r="A110" s="940">
        <v>1154200</v>
      </c>
      <c r="B110" s="957" t="s">
        <v>211</v>
      </c>
      <c r="C110" s="944">
        <v>465200</v>
      </c>
      <c r="D110" s="959"/>
      <c r="E110" s="1126"/>
      <c r="F110" s="959"/>
      <c r="G110" s="960"/>
      <c r="H110" s="960"/>
      <c r="I110" s="961"/>
      <c r="J110" s="931">
        <v>0</v>
      </c>
    </row>
    <row r="111" spans="1:11" s="688" customFormat="1" hidden="1">
      <c r="A111" s="940">
        <v>1154300</v>
      </c>
      <c r="B111" s="957" t="s">
        <v>212</v>
      </c>
      <c r="C111" s="944">
        <v>465300</v>
      </c>
      <c r="D111" s="959"/>
      <c r="E111" s="1126"/>
      <c r="F111" s="959"/>
      <c r="G111" s="960"/>
      <c r="H111" s="960"/>
      <c r="I111" s="961"/>
      <c r="J111" s="931">
        <v>0</v>
      </c>
    </row>
    <row r="112" spans="1:11" s="688" customFormat="1" ht="38.25" hidden="1">
      <c r="A112" s="940">
        <v>1154500</v>
      </c>
      <c r="B112" s="957" t="s">
        <v>67</v>
      </c>
      <c r="C112" s="944">
        <v>465500</v>
      </c>
      <c r="D112" s="959"/>
      <c r="E112" s="1126"/>
      <c r="F112" s="959"/>
      <c r="G112" s="960"/>
      <c r="H112" s="960"/>
      <c r="I112" s="961"/>
      <c r="J112" s="931">
        <v>0</v>
      </c>
    </row>
    <row r="113" spans="1:10" s="688" customFormat="1" ht="38.25" hidden="1">
      <c r="A113" s="940">
        <v>1154600</v>
      </c>
      <c r="B113" s="957" t="s">
        <v>68</v>
      </c>
      <c r="C113" s="944">
        <v>465600</v>
      </c>
      <c r="D113" s="860"/>
      <c r="E113" s="861"/>
      <c r="F113" s="860"/>
      <c r="G113" s="949"/>
      <c r="H113" s="949"/>
      <c r="I113" s="846"/>
      <c r="J113" s="931">
        <v>0</v>
      </c>
    </row>
    <row r="114" spans="1:10" s="688" customFormat="1" ht="13.5" hidden="1" thickBot="1">
      <c r="A114" s="950">
        <v>1154700</v>
      </c>
      <c r="B114" s="962" t="s">
        <v>78</v>
      </c>
      <c r="C114" s="746" t="s">
        <v>79</v>
      </c>
      <c r="D114" s="855"/>
      <c r="E114" s="856"/>
      <c r="F114" s="855"/>
      <c r="G114" s="953"/>
      <c r="H114" s="953"/>
      <c r="I114" s="847"/>
      <c r="J114" s="931">
        <v>0</v>
      </c>
    </row>
    <row r="115" spans="1:10" s="688" customFormat="1" ht="18.75" hidden="1" customHeight="1">
      <c r="A115" s="963">
        <v>1160000</v>
      </c>
      <c r="B115" s="780" t="s">
        <v>80</v>
      </c>
      <c r="C115" s="734" t="s">
        <v>358</v>
      </c>
      <c r="D115" s="858">
        <v>0</v>
      </c>
      <c r="E115" s="859"/>
      <c r="F115" s="858">
        <v>0</v>
      </c>
      <c r="G115" s="858">
        <v>0</v>
      </c>
      <c r="H115" s="858">
        <v>0</v>
      </c>
      <c r="I115" s="858">
        <v>0</v>
      </c>
      <c r="J115" s="931">
        <v>0</v>
      </c>
    </row>
    <row r="116" spans="1:10" s="688" customFormat="1" ht="3" hidden="1" customHeight="1" thickBot="1">
      <c r="A116" s="935">
        <v>1161000</v>
      </c>
      <c r="B116" s="782" t="s">
        <v>81</v>
      </c>
      <c r="C116" s="783" t="s">
        <v>358</v>
      </c>
      <c r="D116" s="860">
        <v>0</v>
      </c>
      <c r="E116" s="861"/>
      <c r="F116" s="860">
        <v>0</v>
      </c>
      <c r="G116" s="860">
        <v>0</v>
      </c>
      <c r="H116" s="860">
        <v>0</v>
      </c>
      <c r="I116" s="860">
        <v>0</v>
      </c>
      <c r="J116" s="931">
        <v>0</v>
      </c>
    </row>
    <row r="117" spans="1:10" s="688" customFormat="1" ht="25.5" hidden="1">
      <c r="A117" s="935">
        <v>1161100</v>
      </c>
      <c r="B117" s="741" t="s">
        <v>1705</v>
      </c>
      <c r="C117" s="762">
        <v>471100</v>
      </c>
      <c r="D117" s="860"/>
      <c r="E117" s="861"/>
      <c r="F117" s="860"/>
      <c r="G117" s="860"/>
      <c r="H117" s="860"/>
      <c r="I117" s="860"/>
      <c r="J117" s="931">
        <v>0</v>
      </c>
    </row>
    <row r="118" spans="1:10" s="688" customFormat="1" ht="25.5" hidden="1">
      <c r="A118" s="935">
        <v>1161200</v>
      </c>
      <c r="B118" s="776" t="s">
        <v>1667</v>
      </c>
      <c r="C118" s="762">
        <v>471200</v>
      </c>
      <c r="D118" s="860"/>
      <c r="E118" s="861"/>
      <c r="F118" s="860"/>
      <c r="G118" s="860"/>
      <c r="H118" s="860"/>
      <c r="I118" s="860"/>
      <c r="J118" s="931">
        <v>0</v>
      </c>
    </row>
    <row r="119" spans="1:10" s="688" customFormat="1" ht="25.5" hidden="1">
      <c r="A119" s="935">
        <v>1162000</v>
      </c>
      <c r="B119" s="782" t="s">
        <v>1125</v>
      </c>
      <c r="C119" s="783" t="s">
        <v>358</v>
      </c>
      <c r="D119" s="860">
        <v>0</v>
      </c>
      <c r="E119" s="861"/>
      <c r="F119" s="860">
        <v>0</v>
      </c>
      <c r="G119" s="860">
        <v>0</v>
      </c>
      <c r="H119" s="860">
        <v>0</v>
      </c>
      <c r="I119" s="860">
        <v>0</v>
      </c>
      <c r="J119" s="931">
        <v>0</v>
      </c>
    </row>
    <row r="120" spans="1:10" s="688" customFormat="1" ht="25.5" hidden="1">
      <c r="A120" s="935">
        <v>1162100</v>
      </c>
      <c r="B120" s="776" t="s">
        <v>1668</v>
      </c>
      <c r="C120" s="742" t="s">
        <v>130</v>
      </c>
      <c r="D120" s="860"/>
      <c r="E120" s="861"/>
      <c r="F120" s="860"/>
      <c r="G120" s="860"/>
      <c r="H120" s="860"/>
      <c r="I120" s="860"/>
      <c r="J120" s="931">
        <v>0</v>
      </c>
    </row>
    <row r="121" spans="1:10" s="688" customFormat="1" hidden="1">
      <c r="A121" s="935">
        <v>1162200</v>
      </c>
      <c r="B121" s="776" t="s">
        <v>1669</v>
      </c>
      <c r="C121" s="742" t="s">
        <v>24</v>
      </c>
      <c r="D121" s="860"/>
      <c r="E121" s="861"/>
      <c r="F121" s="860"/>
      <c r="G121" s="860"/>
      <c r="H121" s="860"/>
      <c r="I121" s="860"/>
      <c r="J121" s="931">
        <v>0</v>
      </c>
    </row>
    <row r="122" spans="1:10" s="688" customFormat="1" ht="25.5" hidden="1">
      <c r="A122" s="935">
        <v>1162300</v>
      </c>
      <c r="B122" s="776" t="s">
        <v>1670</v>
      </c>
      <c r="C122" s="742" t="s">
        <v>26</v>
      </c>
      <c r="D122" s="860"/>
      <c r="E122" s="861"/>
      <c r="F122" s="860"/>
      <c r="G122" s="860"/>
      <c r="H122" s="860"/>
      <c r="I122" s="860"/>
      <c r="J122" s="931">
        <v>0</v>
      </c>
    </row>
    <row r="123" spans="1:10" s="688" customFormat="1" hidden="1">
      <c r="A123" s="935">
        <v>1162400</v>
      </c>
      <c r="B123" s="776" t="s">
        <v>1671</v>
      </c>
      <c r="C123" s="742" t="s">
        <v>832</v>
      </c>
      <c r="D123" s="860"/>
      <c r="E123" s="861"/>
      <c r="F123" s="860"/>
      <c r="G123" s="860"/>
      <c r="H123" s="860"/>
      <c r="I123" s="860"/>
      <c r="J123" s="931">
        <v>0</v>
      </c>
    </row>
    <row r="124" spans="1:10" s="688" customFormat="1" ht="25.5" hidden="1">
      <c r="A124" s="935">
        <v>1162500</v>
      </c>
      <c r="B124" s="776" t="s">
        <v>1672</v>
      </c>
      <c r="C124" s="742" t="s">
        <v>834</v>
      </c>
      <c r="D124" s="860"/>
      <c r="E124" s="861"/>
      <c r="F124" s="860"/>
      <c r="G124" s="860"/>
      <c r="H124" s="860"/>
      <c r="I124" s="860"/>
      <c r="J124" s="931">
        <v>0</v>
      </c>
    </row>
    <row r="125" spans="1:10" s="688" customFormat="1" hidden="1">
      <c r="A125" s="935">
        <v>1162600</v>
      </c>
      <c r="B125" s="776" t="s">
        <v>1673</v>
      </c>
      <c r="C125" s="742" t="s">
        <v>511</v>
      </c>
      <c r="D125" s="860"/>
      <c r="E125" s="861"/>
      <c r="F125" s="860"/>
      <c r="G125" s="860"/>
      <c r="H125" s="860"/>
      <c r="I125" s="860"/>
      <c r="J125" s="931">
        <v>0</v>
      </c>
    </row>
    <row r="126" spans="1:10" s="688" customFormat="1" ht="25.5" hidden="1">
      <c r="A126" s="935">
        <v>1162700</v>
      </c>
      <c r="B126" s="741" t="s">
        <v>1674</v>
      </c>
      <c r="C126" s="742" t="s">
        <v>513</v>
      </c>
      <c r="D126" s="860"/>
      <c r="E126" s="861"/>
      <c r="F126" s="860"/>
      <c r="G126" s="860"/>
      <c r="H126" s="860"/>
      <c r="I126" s="860"/>
      <c r="J126" s="931">
        <v>0</v>
      </c>
    </row>
    <row r="127" spans="1:10" s="688" customFormat="1" hidden="1">
      <c r="A127" s="935">
        <v>1162800</v>
      </c>
      <c r="B127" s="776" t="s">
        <v>1675</v>
      </c>
      <c r="C127" s="742" t="s">
        <v>872</v>
      </c>
      <c r="D127" s="949"/>
      <c r="E127" s="992"/>
      <c r="F127" s="949"/>
      <c r="G127" s="949"/>
      <c r="H127" s="949"/>
      <c r="I127" s="949"/>
      <c r="J127" s="931">
        <v>0</v>
      </c>
    </row>
    <row r="128" spans="1:10" s="688" customFormat="1" hidden="1">
      <c r="A128" s="964">
        <v>1162900</v>
      </c>
      <c r="B128" s="776" t="s">
        <v>1676</v>
      </c>
      <c r="C128" s="742" t="s">
        <v>874</v>
      </c>
      <c r="D128" s="949"/>
      <c r="E128" s="992"/>
      <c r="F128" s="949"/>
      <c r="G128" s="949"/>
      <c r="H128" s="949"/>
      <c r="I128" s="949"/>
      <c r="J128" s="931">
        <v>0</v>
      </c>
    </row>
    <row r="129" spans="1:10" s="688" customFormat="1" hidden="1">
      <c r="A129" s="964">
        <v>1163000</v>
      </c>
      <c r="B129" s="782" t="s">
        <v>58</v>
      </c>
      <c r="C129" s="771" t="s">
        <v>358</v>
      </c>
      <c r="D129" s="949">
        <v>0</v>
      </c>
      <c r="E129" s="992"/>
      <c r="F129" s="949">
        <v>0</v>
      </c>
      <c r="G129" s="949">
        <v>0</v>
      </c>
      <c r="H129" s="949">
        <v>0</v>
      </c>
      <c r="I129" s="949">
        <v>0</v>
      </c>
      <c r="J129" s="931">
        <v>0</v>
      </c>
    </row>
    <row r="130" spans="1:10" s="688" customFormat="1" ht="13.5" hidden="1" thickBot="1">
      <c r="A130" s="965">
        <v>1163100</v>
      </c>
      <c r="B130" s="765" t="s">
        <v>798</v>
      </c>
      <c r="C130" s="746" t="s">
        <v>799</v>
      </c>
      <c r="D130" s="953"/>
      <c r="E130" s="993"/>
      <c r="F130" s="953"/>
      <c r="G130" s="953"/>
      <c r="H130" s="953"/>
      <c r="I130" s="953"/>
      <c r="J130" s="931">
        <v>0</v>
      </c>
    </row>
    <row r="131" spans="1:10" s="688" customFormat="1" hidden="1">
      <c r="A131" s="966">
        <v>1170000</v>
      </c>
      <c r="B131" s="788" t="s">
        <v>875</v>
      </c>
      <c r="C131" s="734" t="s">
        <v>358</v>
      </c>
      <c r="D131" s="967">
        <f>D135</f>
        <v>0</v>
      </c>
      <c r="E131" s="994"/>
      <c r="F131" s="967">
        <f>F135</f>
        <v>0</v>
      </c>
      <c r="G131" s="967">
        <f>G135</f>
        <v>0</v>
      </c>
      <c r="H131" s="967">
        <f>H135</f>
        <v>0</v>
      </c>
      <c r="I131" s="967">
        <f>I135</f>
        <v>0</v>
      </c>
      <c r="J131" s="931">
        <f>J135</f>
        <v>0</v>
      </c>
    </row>
    <row r="132" spans="1:10" s="688" customFormat="1" ht="38.25" hidden="1">
      <c r="A132" s="964">
        <v>1171000</v>
      </c>
      <c r="B132" s="792" t="s">
        <v>215</v>
      </c>
      <c r="C132" s="734" t="s">
        <v>358</v>
      </c>
      <c r="D132" s="865">
        <v>0</v>
      </c>
      <c r="E132" s="866"/>
      <c r="F132" s="865">
        <v>0</v>
      </c>
      <c r="G132" s="865">
        <v>0</v>
      </c>
      <c r="H132" s="865">
        <v>0</v>
      </c>
      <c r="I132" s="865">
        <v>0</v>
      </c>
      <c r="J132" s="931">
        <v>0</v>
      </c>
    </row>
    <row r="133" spans="1:10" s="688" customFormat="1" ht="38.25" hidden="1">
      <c r="A133" s="964">
        <v>1171100</v>
      </c>
      <c r="B133" s="741" t="s">
        <v>1677</v>
      </c>
      <c r="C133" s="738" t="s">
        <v>479</v>
      </c>
      <c r="D133" s="949"/>
      <c r="E133" s="992"/>
      <c r="F133" s="949"/>
      <c r="G133" s="949"/>
      <c r="H133" s="949"/>
      <c r="I133" s="949"/>
      <c r="J133" s="931">
        <v>0</v>
      </c>
    </row>
    <row r="134" spans="1:10" s="688" customFormat="1" ht="25.5" hidden="1">
      <c r="A134" s="964">
        <v>1171200</v>
      </c>
      <c r="B134" s="776" t="s">
        <v>1678</v>
      </c>
      <c r="C134" s="794" t="s">
        <v>352</v>
      </c>
      <c r="D134" s="949"/>
      <c r="E134" s="992"/>
      <c r="F134" s="949"/>
      <c r="G134" s="949"/>
      <c r="H134" s="949"/>
      <c r="I134" s="949"/>
      <c r="J134" s="931">
        <v>0</v>
      </c>
    </row>
    <row r="135" spans="1:10" s="688" customFormat="1" ht="51" hidden="1">
      <c r="A135" s="935">
        <v>1172000</v>
      </c>
      <c r="B135" s="795" t="s">
        <v>1017</v>
      </c>
      <c r="C135" s="771" t="s">
        <v>358</v>
      </c>
      <c r="D135" s="967">
        <f>D137+D138</f>
        <v>0</v>
      </c>
      <c r="E135" s="994"/>
      <c r="F135" s="967">
        <f>F137+F138</f>
        <v>0</v>
      </c>
      <c r="G135" s="967">
        <f>G137+G138</f>
        <v>0</v>
      </c>
      <c r="H135" s="967">
        <f>H137+H138</f>
        <v>0</v>
      </c>
      <c r="I135" s="967">
        <f>I137+I138</f>
        <v>0</v>
      </c>
      <c r="J135" s="931">
        <f>F135</f>
        <v>0</v>
      </c>
    </row>
    <row r="136" spans="1:10" s="688" customFormat="1" ht="13.5" hidden="1" thickBot="1">
      <c r="A136" s="935">
        <v>1172100</v>
      </c>
      <c r="B136" s="763" t="s">
        <v>1102</v>
      </c>
      <c r="C136" s="738" t="s">
        <v>1018</v>
      </c>
      <c r="D136" s="949"/>
      <c r="E136" s="853"/>
      <c r="F136" s="949"/>
      <c r="G136" s="949"/>
      <c r="H136" s="949"/>
      <c r="I136" s="949"/>
      <c r="J136" s="931">
        <v>0</v>
      </c>
    </row>
    <row r="137" spans="1:10" s="688" customFormat="1" ht="13.5" hidden="1" thickBot="1">
      <c r="A137" s="935">
        <v>1172200</v>
      </c>
      <c r="B137" s="763" t="s">
        <v>1103</v>
      </c>
      <c r="C137" s="796">
        <v>482200</v>
      </c>
      <c r="D137" s="949">
        <v>0</v>
      </c>
      <c r="E137" s="853"/>
      <c r="F137" s="949">
        <v>0</v>
      </c>
      <c r="G137" s="949">
        <v>0</v>
      </c>
      <c r="H137" s="949">
        <v>0</v>
      </c>
      <c r="I137" s="949">
        <v>0</v>
      </c>
      <c r="J137" s="931">
        <f>F137</f>
        <v>0</v>
      </c>
    </row>
    <row r="138" spans="1:10" s="688" customFormat="1" ht="13.5" hidden="1" thickBot="1">
      <c r="A138" s="935">
        <v>1172300</v>
      </c>
      <c r="B138" s="776" t="s">
        <v>1679</v>
      </c>
      <c r="C138" s="742" t="s">
        <v>1020</v>
      </c>
      <c r="D138" s="949">
        <v>0</v>
      </c>
      <c r="E138" s="853"/>
      <c r="F138" s="949">
        <v>0</v>
      </c>
      <c r="G138" s="949">
        <v>0</v>
      </c>
      <c r="H138" s="949">
        <v>0</v>
      </c>
      <c r="I138" s="949">
        <v>0</v>
      </c>
      <c r="J138" s="931">
        <f>F138</f>
        <v>0</v>
      </c>
    </row>
    <row r="139" spans="1:10" s="688" customFormat="1" ht="26.25" hidden="1" thickBot="1">
      <c r="A139" s="935">
        <v>1172400</v>
      </c>
      <c r="B139" s="797" t="s">
        <v>1680</v>
      </c>
      <c r="C139" s="742" t="s">
        <v>125</v>
      </c>
      <c r="D139" s="865"/>
      <c r="E139" s="853"/>
      <c r="F139" s="865"/>
      <c r="G139" s="865"/>
      <c r="H139" s="865"/>
      <c r="I139" s="865"/>
      <c r="J139" s="931">
        <v>0</v>
      </c>
    </row>
    <row r="140" spans="1:10" s="688" customFormat="1" ht="26.25" hidden="1" thickBot="1">
      <c r="A140" s="935">
        <v>1173000</v>
      </c>
      <c r="B140" s="795" t="s">
        <v>126</v>
      </c>
      <c r="C140" s="771" t="s">
        <v>358</v>
      </c>
      <c r="D140" s="865">
        <v>0</v>
      </c>
      <c r="E140" s="866"/>
      <c r="F140" s="865">
        <v>0</v>
      </c>
      <c r="G140" s="865">
        <v>0</v>
      </c>
      <c r="H140" s="865">
        <v>0</v>
      </c>
      <c r="I140" s="865">
        <v>0</v>
      </c>
      <c r="J140" s="931">
        <v>0</v>
      </c>
    </row>
    <row r="141" spans="1:10" s="688" customFormat="1" ht="26.25" hidden="1" thickBot="1">
      <c r="A141" s="964">
        <v>1173100</v>
      </c>
      <c r="B141" s="798" t="s">
        <v>127</v>
      </c>
      <c r="C141" s="742" t="s">
        <v>1088</v>
      </c>
      <c r="D141" s="865"/>
      <c r="E141" s="853"/>
      <c r="F141" s="865"/>
      <c r="G141" s="865"/>
      <c r="H141" s="865"/>
      <c r="I141" s="865"/>
      <c r="J141" s="931">
        <v>0</v>
      </c>
    </row>
    <row r="142" spans="1:10" s="688" customFormat="1" ht="39" hidden="1" thickBot="1">
      <c r="A142" s="964">
        <v>1174000</v>
      </c>
      <c r="B142" s="795" t="s">
        <v>1089</v>
      </c>
      <c r="C142" s="771" t="s">
        <v>358</v>
      </c>
      <c r="D142" s="865">
        <v>0</v>
      </c>
      <c r="E142" s="866"/>
      <c r="F142" s="865">
        <v>0</v>
      </c>
      <c r="G142" s="865">
        <v>0</v>
      </c>
      <c r="H142" s="865">
        <v>0</v>
      </c>
      <c r="I142" s="865">
        <v>0</v>
      </c>
      <c r="J142" s="931">
        <v>0</v>
      </c>
    </row>
    <row r="143" spans="1:10" s="688" customFormat="1" ht="26.25" hidden="1" thickBot="1">
      <c r="A143" s="964">
        <v>1174100</v>
      </c>
      <c r="B143" s="798" t="s">
        <v>1104</v>
      </c>
      <c r="C143" s="742" t="s">
        <v>1090</v>
      </c>
      <c r="D143" s="865"/>
      <c r="E143" s="866"/>
      <c r="F143" s="865"/>
      <c r="G143" s="865"/>
      <c r="H143" s="865"/>
      <c r="I143" s="865"/>
      <c r="J143" s="931">
        <v>0</v>
      </c>
    </row>
    <row r="144" spans="1:10" s="688" customFormat="1" ht="26.25" hidden="1" thickBot="1">
      <c r="A144" s="964">
        <v>1174200</v>
      </c>
      <c r="B144" s="797" t="s">
        <v>1681</v>
      </c>
      <c r="C144" s="742" t="s">
        <v>447</v>
      </c>
      <c r="D144" s="865"/>
      <c r="E144" s="866"/>
      <c r="F144" s="865"/>
      <c r="G144" s="865"/>
      <c r="H144" s="865"/>
      <c r="I144" s="865"/>
      <c r="J144" s="931">
        <v>0</v>
      </c>
    </row>
    <row r="145" spans="1:10" s="688" customFormat="1" ht="51.75" hidden="1" thickBot="1">
      <c r="A145" s="964">
        <v>1175000</v>
      </c>
      <c r="B145" s="795" t="s">
        <v>558</v>
      </c>
      <c r="C145" s="771" t="s">
        <v>358</v>
      </c>
      <c r="D145" s="865">
        <v>0</v>
      </c>
      <c r="E145" s="866"/>
      <c r="F145" s="865">
        <v>0</v>
      </c>
      <c r="G145" s="865">
        <v>0</v>
      </c>
      <c r="H145" s="865">
        <v>0</v>
      </c>
      <c r="I145" s="865">
        <v>0</v>
      </c>
      <c r="J145" s="931">
        <v>0</v>
      </c>
    </row>
    <row r="146" spans="1:10" s="688" customFormat="1" ht="39" hidden="1" thickBot="1">
      <c r="A146" s="964">
        <v>1175100</v>
      </c>
      <c r="B146" s="797" t="s">
        <v>1682</v>
      </c>
      <c r="C146" s="742" t="s">
        <v>227</v>
      </c>
      <c r="D146" s="865"/>
      <c r="E146" s="866"/>
      <c r="F146" s="865"/>
      <c r="G146" s="865"/>
      <c r="H146" s="865"/>
      <c r="I146" s="865"/>
      <c r="J146" s="931">
        <v>0</v>
      </c>
    </row>
    <row r="147" spans="1:10" s="688" customFormat="1" ht="13.5" hidden="1" thickBot="1">
      <c r="A147" s="964">
        <v>1176000</v>
      </c>
      <c r="B147" s="795" t="s">
        <v>228</v>
      </c>
      <c r="C147" s="771" t="s">
        <v>358</v>
      </c>
      <c r="D147" s="865">
        <v>0</v>
      </c>
      <c r="E147" s="866"/>
      <c r="F147" s="865">
        <v>0</v>
      </c>
      <c r="G147" s="865">
        <v>0</v>
      </c>
      <c r="H147" s="865">
        <v>0</v>
      </c>
      <c r="I147" s="865">
        <v>0</v>
      </c>
      <c r="J147" s="931">
        <v>0</v>
      </c>
    </row>
    <row r="148" spans="1:10" s="688" customFormat="1" ht="13.5" hidden="1" thickBot="1">
      <c r="A148" s="964">
        <v>1176100</v>
      </c>
      <c r="B148" s="797" t="s">
        <v>1683</v>
      </c>
      <c r="C148" s="742" t="s">
        <v>8</v>
      </c>
      <c r="D148" s="865"/>
      <c r="E148" s="853"/>
      <c r="F148" s="865"/>
      <c r="G148" s="865"/>
      <c r="H148" s="865"/>
      <c r="I148" s="865"/>
      <c r="J148" s="931">
        <v>0</v>
      </c>
    </row>
    <row r="149" spans="1:10" s="688" customFormat="1" ht="13.5" hidden="1" thickBot="1">
      <c r="A149" s="964">
        <v>1177000</v>
      </c>
      <c r="B149" s="795" t="s">
        <v>587</v>
      </c>
      <c r="C149" s="771" t="s">
        <v>358</v>
      </c>
      <c r="D149" s="865">
        <v>0</v>
      </c>
      <c r="E149" s="866"/>
      <c r="F149" s="865">
        <v>0</v>
      </c>
      <c r="G149" s="865">
        <v>0</v>
      </c>
      <c r="H149" s="865">
        <v>0</v>
      </c>
      <c r="I149" s="865">
        <v>0</v>
      </c>
      <c r="J149" s="931">
        <v>0</v>
      </c>
    </row>
    <row r="150" spans="1:10" s="688" customFormat="1" ht="13.5" hidden="1" thickBot="1">
      <c r="A150" s="965">
        <v>1177100</v>
      </c>
      <c r="B150" s="799" t="s">
        <v>1684</v>
      </c>
      <c r="C150" s="746" t="s">
        <v>259</v>
      </c>
      <c r="D150" s="953"/>
      <c r="E150" s="993"/>
      <c r="F150" s="953"/>
      <c r="G150" s="953"/>
      <c r="H150" s="953"/>
      <c r="I150" s="953"/>
      <c r="J150" s="931">
        <v>0</v>
      </c>
    </row>
    <row r="151" spans="1:10" s="688" customFormat="1" ht="26.25" hidden="1" thickBot="1">
      <c r="A151" s="968" t="s">
        <v>262</v>
      </c>
      <c r="B151" s="806" t="s">
        <v>648</v>
      </c>
      <c r="C151" s="807" t="s">
        <v>358</v>
      </c>
      <c r="D151" s="1139">
        <f>D152</f>
        <v>0</v>
      </c>
      <c r="E151" s="1529"/>
      <c r="F151" s="1139">
        <f>F152</f>
        <v>0</v>
      </c>
      <c r="G151" s="1139">
        <f>G152</f>
        <v>0</v>
      </c>
      <c r="H151" s="1139">
        <f>H152</f>
        <v>0</v>
      </c>
      <c r="I151" s="1139">
        <f>I152</f>
        <v>0</v>
      </c>
      <c r="J151" s="931">
        <f>F152</f>
        <v>0</v>
      </c>
    </row>
    <row r="152" spans="1:10" s="688" customFormat="1" hidden="1">
      <c r="A152" s="966" t="s">
        <v>650</v>
      </c>
      <c r="B152" s="815" t="s">
        <v>651</v>
      </c>
      <c r="C152" s="734" t="s">
        <v>358</v>
      </c>
      <c r="D152" s="967">
        <f>SUM(D153:D155)</f>
        <v>0</v>
      </c>
      <c r="E152" s="994"/>
      <c r="F152" s="967">
        <f>SUM(F153:F155)</f>
        <v>0</v>
      </c>
      <c r="G152" s="967">
        <f>SUM(G153:G155)</f>
        <v>0</v>
      </c>
      <c r="H152" s="967">
        <f>+SUM(H153:H155)</f>
        <v>0</v>
      </c>
      <c r="I152" s="967">
        <f>SUM(I153:I155)</f>
        <v>0</v>
      </c>
      <c r="J152" s="931">
        <f>F152</f>
        <v>0</v>
      </c>
    </row>
    <row r="153" spans="1:10" s="688" customFormat="1" ht="21.75" hidden="1" customHeight="1">
      <c r="A153" s="964" t="s">
        <v>652</v>
      </c>
      <c r="B153" s="797" t="s">
        <v>1685</v>
      </c>
      <c r="C153" s="971" t="s">
        <v>987</v>
      </c>
      <c r="D153" s="865"/>
      <c r="E153" s="853"/>
      <c r="F153" s="865"/>
      <c r="G153" s="865"/>
      <c r="H153" s="865"/>
      <c r="I153" s="865"/>
      <c r="J153" s="931">
        <f>F153</f>
        <v>0</v>
      </c>
    </row>
    <row r="154" spans="1:10" s="688" customFormat="1" ht="18" hidden="1" customHeight="1">
      <c r="A154" s="964" t="s">
        <v>988</v>
      </c>
      <c r="B154" s="797" t="s">
        <v>1686</v>
      </c>
      <c r="C154" s="971" t="s">
        <v>965</v>
      </c>
      <c r="D154" s="865">
        <v>0</v>
      </c>
      <c r="E154" s="853"/>
      <c r="F154" s="865">
        <f>D154+E154</f>
        <v>0</v>
      </c>
      <c r="G154" s="865">
        <v>0</v>
      </c>
      <c r="H154" s="865">
        <v>0</v>
      </c>
      <c r="I154" s="865">
        <v>0</v>
      </c>
      <c r="J154" s="931">
        <f>F154</f>
        <v>0</v>
      </c>
    </row>
    <row r="155" spans="1:10" s="688" customFormat="1" ht="21" customHeight="1">
      <c r="A155" s="964" t="s">
        <v>966</v>
      </c>
      <c r="B155" s="797" t="s">
        <v>1687</v>
      </c>
      <c r="C155" s="971" t="s">
        <v>968</v>
      </c>
      <c r="D155" s="1372">
        <v>0</v>
      </c>
      <c r="E155" s="1576">
        <v>0</v>
      </c>
      <c r="F155" s="1372">
        <f>D155+E155</f>
        <v>0</v>
      </c>
      <c r="G155" s="1213">
        <v>0</v>
      </c>
      <c r="H155" s="1213">
        <v>0</v>
      </c>
      <c r="I155" s="1213">
        <v>0</v>
      </c>
      <c r="J155" s="1215">
        <f>F155</f>
        <v>0</v>
      </c>
    </row>
    <row r="156" spans="1:10" s="688" customFormat="1" ht="0.75" customHeight="1">
      <c r="A156" s="973" t="s">
        <v>969</v>
      </c>
      <c r="B156" s="797" t="s">
        <v>1688</v>
      </c>
      <c r="C156" s="971" t="s">
        <v>1099</v>
      </c>
      <c r="D156" s="865"/>
      <c r="E156" s="853"/>
      <c r="F156" s="865"/>
      <c r="G156" s="865"/>
      <c r="H156" s="865"/>
      <c r="I156" s="865"/>
      <c r="J156" s="931">
        <v>0</v>
      </c>
    </row>
    <row r="157" spans="1:10" s="688" customFormat="1" hidden="1">
      <c r="A157" s="973" t="s">
        <v>138</v>
      </c>
      <c r="B157" s="798" t="s">
        <v>139</v>
      </c>
      <c r="C157" s="971" t="s">
        <v>140</v>
      </c>
      <c r="D157" s="865"/>
      <c r="E157" s="853"/>
      <c r="F157" s="865"/>
      <c r="G157" s="865"/>
      <c r="H157" s="865"/>
      <c r="I157" s="865"/>
      <c r="J157" s="931">
        <v>0</v>
      </c>
    </row>
    <row r="158" spans="1:10" s="688" customFormat="1" hidden="1">
      <c r="A158" s="973" t="s">
        <v>141</v>
      </c>
      <c r="B158" s="797" t="s">
        <v>1689</v>
      </c>
      <c r="C158" s="971" t="s">
        <v>897</v>
      </c>
      <c r="D158" s="865"/>
      <c r="E158" s="853"/>
      <c r="F158" s="865"/>
      <c r="G158" s="865"/>
      <c r="H158" s="865"/>
      <c r="I158" s="865"/>
      <c r="J158" s="931">
        <v>0</v>
      </c>
    </row>
    <row r="159" spans="1:10" s="688" customFormat="1" hidden="1">
      <c r="A159" s="973" t="s">
        <v>898</v>
      </c>
      <c r="B159" s="797" t="s">
        <v>1690</v>
      </c>
      <c r="C159" s="971" t="s">
        <v>900</v>
      </c>
      <c r="D159" s="865"/>
      <c r="E159" s="853"/>
      <c r="F159" s="865"/>
      <c r="G159" s="865"/>
      <c r="H159" s="865"/>
      <c r="I159" s="865"/>
      <c r="J159" s="931">
        <v>0</v>
      </c>
    </row>
    <row r="160" spans="1:10" s="688" customFormat="1" hidden="1">
      <c r="A160" s="974" t="s">
        <v>800</v>
      </c>
      <c r="B160" s="975" t="s">
        <v>1691</v>
      </c>
      <c r="C160" s="976" t="s">
        <v>657</v>
      </c>
      <c r="D160" s="865"/>
      <c r="E160" s="853"/>
      <c r="F160" s="865"/>
      <c r="G160" s="865"/>
      <c r="H160" s="865"/>
      <c r="I160" s="865"/>
      <c r="J160" s="931">
        <v>0</v>
      </c>
    </row>
    <row r="161" spans="1:10" s="688" customFormat="1" hidden="1">
      <c r="A161" s="940" t="s">
        <v>801</v>
      </c>
      <c r="B161" s="977" t="s">
        <v>1063</v>
      </c>
      <c r="C161" s="944" t="s">
        <v>1064</v>
      </c>
      <c r="D161" s="865"/>
      <c r="E161" s="853"/>
      <c r="F161" s="865"/>
      <c r="G161" s="865"/>
      <c r="H161" s="865"/>
      <c r="I161" s="865"/>
      <c r="J161" s="931">
        <v>0</v>
      </c>
    </row>
    <row r="162" spans="1:10" s="688" customFormat="1" hidden="1">
      <c r="A162" s="940" t="s">
        <v>1065</v>
      </c>
      <c r="B162" s="977" t="s">
        <v>1066</v>
      </c>
      <c r="C162" s="944" t="s">
        <v>1067</v>
      </c>
      <c r="D162" s="865"/>
      <c r="E162" s="853"/>
      <c r="F162" s="865"/>
      <c r="G162" s="865"/>
      <c r="H162" s="865"/>
      <c r="I162" s="865"/>
      <c r="J162" s="931">
        <v>0</v>
      </c>
    </row>
    <row r="163" spans="1:10" s="688" customFormat="1" hidden="1">
      <c r="A163" s="978" t="s">
        <v>658</v>
      </c>
      <c r="B163" s="979" t="s">
        <v>659</v>
      </c>
      <c r="C163" s="980" t="s">
        <v>358</v>
      </c>
      <c r="D163" s="865">
        <v>0</v>
      </c>
      <c r="E163" s="866"/>
      <c r="F163" s="865">
        <v>0</v>
      </c>
      <c r="G163" s="865">
        <v>0</v>
      </c>
      <c r="H163" s="865">
        <v>0</v>
      </c>
      <c r="I163" s="865">
        <v>0</v>
      </c>
      <c r="J163" s="931">
        <v>0</v>
      </c>
    </row>
    <row r="164" spans="1:10" hidden="1">
      <c r="A164" s="973" t="s">
        <v>660</v>
      </c>
      <c r="B164" s="798" t="s">
        <v>661</v>
      </c>
      <c r="C164" s="971" t="s">
        <v>662</v>
      </c>
      <c r="D164" s="865"/>
      <c r="E164" s="853"/>
      <c r="F164" s="865"/>
      <c r="G164" s="865"/>
      <c r="H164" s="865"/>
      <c r="I164" s="865"/>
      <c r="J164" s="931">
        <v>0</v>
      </c>
    </row>
    <row r="165" spans="1:10" hidden="1">
      <c r="A165" s="973" t="s">
        <v>663</v>
      </c>
      <c r="B165" s="798" t="s">
        <v>664</v>
      </c>
      <c r="C165" s="971" t="s">
        <v>665</v>
      </c>
      <c r="D165" s="865"/>
      <c r="E165" s="853"/>
      <c r="F165" s="865"/>
      <c r="G165" s="865"/>
      <c r="H165" s="865"/>
      <c r="I165" s="865"/>
      <c r="J165" s="931">
        <v>0</v>
      </c>
    </row>
    <row r="166" spans="1:10" ht="25.5" hidden="1">
      <c r="A166" s="973" t="s">
        <v>666</v>
      </c>
      <c r="B166" s="797" t="s">
        <v>1692</v>
      </c>
      <c r="C166" s="971" t="s">
        <v>314</v>
      </c>
      <c r="D166" s="865"/>
      <c r="E166" s="853"/>
      <c r="F166" s="865"/>
      <c r="G166" s="865"/>
      <c r="H166" s="865"/>
      <c r="I166" s="865"/>
      <c r="J166" s="931">
        <v>0</v>
      </c>
    </row>
    <row r="167" spans="1:10" hidden="1">
      <c r="A167" s="973" t="s">
        <v>315</v>
      </c>
      <c r="B167" s="797" t="s">
        <v>1693</v>
      </c>
      <c r="C167" s="971" t="s">
        <v>317</v>
      </c>
      <c r="D167" s="865"/>
      <c r="E167" s="853"/>
      <c r="F167" s="865"/>
      <c r="G167" s="865"/>
      <c r="H167" s="865"/>
      <c r="I167" s="865"/>
      <c r="J167" s="931">
        <v>0</v>
      </c>
    </row>
    <row r="168" spans="1:10" hidden="1">
      <c r="A168" s="973" t="s">
        <v>318</v>
      </c>
      <c r="B168" s="795" t="s">
        <v>319</v>
      </c>
      <c r="C168" s="783" t="s">
        <v>358</v>
      </c>
      <c r="D168" s="865">
        <v>0</v>
      </c>
      <c r="E168" s="866"/>
      <c r="F168" s="865">
        <v>0</v>
      </c>
      <c r="G168" s="865">
        <v>0</v>
      </c>
      <c r="H168" s="865">
        <v>0</v>
      </c>
      <c r="I168" s="865">
        <v>0</v>
      </c>
      <c r="J168" s="931">
        <v>0</v>
      </c>
    </row>
    <row r="169" spans="1:10" hidden="1">
      <c r="A169" s="973" t="s">
        <v>320</v>
      </c>
      <c r="B169" s="798" t="s">
        <v>1105</v>
      </c>
      <c r="C169" s="971" t="s">
        <v>321</v>
      </c>
      <c r="D169" s="865"/>
      <c r="E169" s="853"/>
      <c r="F169" s="865"/>
      <c r="G169" s="865"/>
      <c r="H169" s="865"/>
      <c r="I169" s="865"/>
      <c r="J169" s="931">
        <v>0</v>
      </c>
    </row>
    <row r="170" spans="1:10" hidden="1">
      <c r="A170" s="981" t="s">
        <v>322</v>
      </c>
      <c r="B170" s="822" t="s">
        <v>1068</v>
      </c>
      <c r="C170" s="783" t="s">
        <v>358</v>
      </c>
      <c r="D170" s="865">
        <v>0</v>
      </c>
      <c r="E170" s="866"/>
      <c r="F170" s="865">
        <v>0</v>
      </c>
      <c r="G170" s="865">
        <v>0</v>
      </c>
      <c r="H170" s="865">
        <v>0</v>
      </c>
      <c r="I170" s="865">
        <v>0</v>
      </c>
      <c r="J170" s="931">
        <v>0</v>
      </c>
    </row>
    <row r="171" spans="1:10" hidden="1">
      <c r="A171" s="973" t="s">
        <v>324</v>
      </c>
      <c r="B171" s="798" t="s">
        <v>1106</v>
      </c>
      <c r="C171" s="971" t="s">
        <v>325</v>
      </c>
      <c r="D171" s="865"/>
      <c r="E171" s="866"/>
      <c r="F171" s="865"/>
      <c r="G171" s="865"/>
      <c r="H171" s="865"/>
      <c r="I171" s="865"/>
      <c r="J171" s="931">
        <v>0</v>
      </c>
    </row>
    <row r="172" spans="1:10" hidden="1">
      <c r="A172" s="973" t="s">
        <v>326</v>
      </c>
      <c r="B172" s="798" t="s">
        <v>1107</v>
      </c>
      <c r="C172" s="971" t="s">
        <v>327</v>
      </c>
      <c r="D172" s="865"/>
      <c r="E172" s="866"/>
      <c r="F172" s="865"/>
      <c r="G172" s="865"/>
      <c r="H172" s="865"/>
      <c r="I172" s="865"/>
      <c r="J172" s="865"/>
    </row>
    <row r="173" spans="1:10" hidden="1">
      <c r="A173" s="973" t="s">
        <v>328</v>
      </c>
      <c r="B173" s="797" t="s">
        <v>1694</v>
      </c>
      <c r="C173" s="971" t="s">
        <v>330</v>
      </c>
      <c r="D173" s="865"/>
      <c r="E173" s="866"/>
      <c r="F173" s="865"/>
      <c r="G173" s="865"/>
      <c r="H173" s="865"/>
      <c r="I173" s="865"/>
      <c r="J173" s="865"/>
    </row>
    <row r="174" spans="1:10" ht="13.5" thickBot="1">
      <c r="A174" s="982">
        <v>1244000</v>
      </c>
      <c r="B174" s="983" t="s">
        <v>1706</v>
      </c>
      <c r="C174" s="976" t="s">
        <v>1134</v>
      </c>
      <c r="D174" s="883"/>
      <c r="E174" s="1382"/>
      <c r="F174" s="883"/>
      <c r="G174" s="883"/>
      <c r="H174" s="883"/>
      <c r="I174" s="883"/>
      <c r="J174" s="883"/>
    </row>
    <row r="175" spans="1:10" ht="29.25" customHeight="1" thickBot="1">
      <c r="A175" s="984">
        <v>1000000</v>
      </c>
      <c r="B175" s="985" t="s">
        <v>1070</v>
      </c>
      <c r="C175" s="986" t="s">
        <v>358</v>
      </c>
      <c r="D175" s="969">
        <f>D32+D151</f>
        <v>60000</v>
      </c>
      <c r="E175" s="1127">
        <f>E32</f>
        <v>0</v>
      </c>
      <c r="F175" s="969">
        <f>F32+F151</f>
        <v>60000</v>
      </c>
      <c r="G175" s="969">
        <f>G32+G151</f>
        <v>15000</v>
      </c>
      <c r="H175" s="969">
        <f>H32+H151</f>
        <v>30000</v>
      </c>
      <c r="I175" s="969">
        <f>I32+I151</f>
        <v>45000</v>
      </c>
      <c r="J175" s="1127">
        <f>J32+J151</f>
        <v>60000</v>
      </c>
    </row>
    <row r="176" spans="1:10" ht="26.25" customHeight="1">
      <c r="A176" s="1392"/>
      <c r="B176" s="830"/>
      <c r="C176" s="831"/>
      <c r="D176" s="1847"/>
      <c r="E176" s="2720"/>
      <c r="F176" s="2721"/>
      <c r="G176" s="2721"/>
      <c r="H176" s="2721"/>
      <c r="I176" s="2721"/>
      <c r="J176" s="2721"/>
    </row>
    <row r="177" spans="1:10" hidden="1">
      <c r="A177" s="2594"/>
      <c r="B177" s="2594"/>
      <c r="C177" s="2594"/>
      <c r="D177" s="2594"/>
      <c r="E177" s="2594"/>
      <c r="F177" s="2594"/>
      <c r="G177" s="2594"/>
      <c r="H177" s="2594"/>
      <c r="I177" s="2594"/>
      <c r="J177" s="2594"/>
    </row>
    <row r="178" spans="1:10" ht="15.75" customHeight="1">
      <c r="A178" s="2594" t="s">
        <v>2261</v>
      </c>
      <c r="B178" s="2594"/>
      <c r="C178" s="2594"/>
      <c r="D178" s="2594"/>
      <c r="E178" s="2594"/>
      <c r="F178" s="2594"/>
      <c r="G178" s="2594"/>
      <c r="H178" s="2594"/>
      <c r="I178" s="2594"/>
      <c r="J178" s="2594"/>
    </row>
    <row r="179" spans="1:10" ht="14.25">
      <c r="A179" s="2594" t="s">
        <v>1720</v>
      </c>
      <c r="B179" s="2594"/>
      <c r="C179" s="2594"/>
      <c r="D179" s="2594"/>
      <c r="E179" s="2594"/>
      <c r="F179" s="2594"/>
      <c r="G179" s="2594"/>
      <c r="H179" s="2594"/>
      <c r="I179" s="2594"/>
      <c r="J179" s="2594"/>
    </row>
    <row r="180" spans="1:10">
      <c r="A180" s="2623" t="s">
        <v>992</v>
      </c>
      <c r="B180" s="2623"/>
      <c r="C180" s="2623"/>
      <c r="D180" s="2623"/>
      <c r="E180" s="2623"/>
      <c r="F180" s="2623"/>
      <c r="G180" s="2623"/>
      <c r="H180" s="2623"/>
      <c r="I180" s="2623"/>
      <c r="J180" s="2623"/>
    </row>
    <row r="181" spans="1:10" ht="14.25">
      <c r="A181" s="2624"/>
      <c r="B181" s="2624"/>
      <c r="C181" s="2624"/>
      <c r="D181" s="2624"/>
      <c r="E181" s="2624"/>
      <c r="F181" s="2624"/>
      <c r="G181" s="2624"/>
      <c r="H181" s="2624"/>
      <c r="I181" s="2624"/>
      <c r="J181" s="2624"/>
    </row>
    <row r="182" spans="1:10">
      <c r="A182" s="2594" t="s">
        <v>993</v>
      </c>
      <c r="B182" s="2594"/>
      <c r="C182" s="2594"/>
      <c r="D182" s="2594"/>
      <c r="E182" s="2594"/>
      <c r="F182" s="2594"/>
      <c r="G182" s="2594"/>
      <c r="H182" s="2594"/>
      <c r="I182" s="2594"/>
      <c r="J182" s="2594"/>
    </row>
    <row r="183" spans="1:10" s="626" customFormat="1" ht="14.25">
      <c r="A183" s="832" t="s">
        <v>2075</v>
      </c>
      <c r="B183" s="832"/>
      <c r="C183" s="833"/>
      <c r="D183" s="832"/>
      <c r="E183" s="1679"/>
      <c r="F183" s="832"/>
      <c r="G183" s="832" t="s">
        <v>1147</v>
      </c>
      <c r="H183" s="832"/>
      <c r="I183" s="832"/>
      <c r="J183" s="832"/>
    </row>
    <row r="184" spans="1:10" s="626" customFormat="1" ht="14.25">
      <c r="A184" s="834" t="s">
        <v>1700</v>
      </c>
      <c r="B184" s="833" t="s">
        <v>642</v>
      </c>
      <c r="C184" s="836"/>
      <c r="D184" s="678"/>
      <c r="E184" s="1680" t="s">
        <v>309</v>
      </c>
      <c r="F184" s="678"/>
      <c r="G184" s="675" t="s">
        <v>310</v>
      </c>
      <c r="H184" s="678"/>
      <c r="I184" s="678"/>
      <c r="J184" s="834"/>
    </row>
    <row r="185" spans="1:10">
      <c r="A185" s="2600"/>
      <c r="B185" s="2600"/>
      <c r="C185" s="2600"/>
      <c r="D185" s="2600"/>
      <c r="E185" s="2600"/>
      <c r="F185" s="2600"/>
      <c r="G185" s="2600"/>
      <c r="H185" s="2600"/>
      <c r="I185" s="2600"/>
      <c r="J185" s="2600"/>
    </row>
    <row r="186" spans="1:10">
      <c r="A186" s="2626"/>
      <c r="B186" s="2626"/>
      <c r="C186" s="2626"/>
      <c r="D186" s="2626"/>
      <c r="E186" s="2626"/>
      <c r="F186" s="2626"/>
      <c r="G186" s="2626"/>
      <c r="H186" s="2626"/>
      <c r="I186" s="2626"/>
      <c r="J186" s="2626"/>
    </row>
    <row r="187" spans="1:10">
      <c r="A187" s="2626"/>
      <c r="B187" s="2626"/>
      <c r="C187" s="2626"/>
      <c r="D187" s="2626"/>
      <c r="E187" s="2626"/>
      <c r="F187" s="2626"/>
      <c r="G187" s="2626"/>
      <c r="H187" s="2626"/>
      <c r="I187" s="2626"/>
      <c r="J187" s="2626"/>
    </row>
    <row r="188" spans="1:10">
      <c r="A188" s="2626"/>
      <c r="B188" s="2626"/>
      <c r="C188" s="2626"/>
      <c r="D188" s="2626"/>
      <c r="E188" s="2626"/>
      <c r="F188" s="2626"/>
      <c r="G188" s="2626"/>
      <c r="H188" s="2626"/>
      <c r="I188" s="2626"/>
      <c r="J188" s="2626"/>
    </row>
    <row r="189" spans="1:10">
      <c r="A189" s="2626"/>
      <c r="B189" s="2626"/>
      <c r="C189" s="2626"/>
      <c r="D189" s="2626"/>
      <c r="E189" s="2626"/>
      <c r="F189" s="2626"/>
      <c r="G189" s="2626"/>
      <c r="H189" s="2626"/>
      <c r="I189" s="2626"/>
      <c r="J189" s="2626"/>
    </row>
    <row r="190" spans="1:10">
      <c r="A190" s="987"/>
      <c r="B190" s="987"/>
      <c r="C190" s="987"/>
      <c r="D190" s="987"/>
      <c r="E190" s="1528"/>
      <c r="F190" s="987"/>
      <c r="G190" s="987"/>
      <c r="H190" s="987"/>
      <c r="I190" s="987"/>
      <c r="J190" s="988"/>
    </row>
    <row r="191" spans="1:10">
      <c r="A191" s="2626"/>
      <c r="B191" s="2626"/>
      <c r="C191" s="2626"/>
      <c r="D191" s="2626"/>
      <c r="E191" s="2626"/>
      <c r="F191" s="2626"/>
      <c r="G191" s="2626"/>
      <c r="H191" s="2626"/>
      <c r="I191" s="2626"/>
      <c r="J191" s="2626"/>
    </row>
    <row r="192" spans="1:10">
      <c r="A192" s="2626"/>
      <c r="B192" s="2626"/>
      <c r="C192" s="2626"/>
      <c r="D192" s="2626"/>
      <c r="E192" s="2626"/>
      <c r="F192" s="2626"/>
      <c r="G192" s="2626"/>
      <c r="H192" s="2626"/>
      <c r="I192" s="2626"/>
      <c r="J192" s="2626"/>
    </row>
    <row r="193" spans="1:10">
      <c r="A193" s="2626"/>
      <c r="B193" s="2626"/>
      <c r="C193" s="2626"/>
      <c r="D193" s="2626"/>
      <c r="E193" s="2626"/>
      <c r="F193" s="2626"/>
      <c r="G193" s="2626"/>
      <c r="H193" s="2626"/>
      <c r="I193" s="2626"/>
      <c r="J193" s="2626"/>
    </row>
    <row r="194" spans="1:10">
      <c r="A194" s="2626"/>
      <c r="B194" s="2626"/>
      <c r="C194" s="2626"/>
      <c r="D194" s="2626"/>
      <c r="E194" s="2626"/>
      <c r="F194" s="2626"/>
      <c r="G194" s="2626"/>
      <c r="H194" s="2626"/>
      <c r="I194" s="2626"/>
      <c r="J194" s="2626"/>
    </row>
    <row r="195" spans="1:10">
      <c r="A195" s="987"/>
      <c r="B195" s="987"/>
      <c r="C195" s="987"/>
      <c r="D195" s="987"/>
      <c r="E195" s="1528"/>
      <c r="F195" s="987"/>
      <c r="G195" s="987"/>
      <c r="H195" s="987"/>
      <c r="I195" s="987"/>
      <c r="J195" s="987"/>
    </row>
    <row r="196" spans="1:10">
      <c r="A196" s="2626"/>
      <c r="B196" s="2626"/>
      <c r="C196" s="2626"/>
      <c r="D196" s="2626"/>
      <c r="E196" s="2626"/>
      <c r="F196" s="2626"/>
      <c r="G196" s="2626"/>
      <c r="H196" s="2626"/>
      <c r="I196" s="2626"/>
      <c r="J196" s="2626"/>
    </row>
    <row r="197" spans="1:10">
      <c r="A197" s="987"/>
      <c r="B197" s="987"/>
      <c r="C197" s="987"/>
      <c r="D197" s="987"/>
      <c r="E197" s="1528"/>
      <c r="F197" s="989"/>
      <c r="G197" s="989"/>
      <c r="H197" s="989"/>
      <c r="I197" s="989"/>
      <c r="J197" s="989"/>
    </row>
    <row r="198" spans="1:10">
      <c r="A198" s="2626"/>
      <c r="B198" s="2626"/>
      <c r="C198" s="2626"/>
      <c r="D198" s="2626"/>
      <c r="E198" s="2626"/>
      <c r="F198" s="2626"/>
      <c r="G198" s="2626"/>
      <c r="H198" s="2626"/>
      <c r="I198" s="2626"/>
      <c r="J198" s="2626"/>
    </row>
    <row r="199" spans="1:10">
      <c r="A199" s="987"/>
      <c r="B199" s="987"/>
      <c r="C199" s="987"/>
      <c r="D199" s="987"/>
      <c r="E199" s="1528"/>
      <c r="F199" s="987"/>
      <c r="G199" s="987"/>
      <c r="H199" s="987"/>
      <c r="I199" s="987"/>
      <c r="J199" s="987"/>
    </row>
    <row r="200" spans="1:10">
      <c r="A200" s="2626"/>
      <c r="B200" s="2626"/>
      <c r="C200" s="2626"/>
      <c r="D200" s="2626"/>
      <c r="E200" s="2626"/>
      <c r="F200" s="2626"/>
      <c r="G200" s="2626"/>
      <c r="H200" s="2626"/>
      <c r="I200" s="2626"/>
      <c r="J200" s="2626"/>
    </row>
    <row r="201" spans="1:10" ht="62.25" customHeight="1">
      <c r="A201" s="987"/>
      <c r="B201" s="987"/>
      <c r="C201" s="987"/>
      <c r="D201" s="987"/>
      <c r="E201" s="1528"/>
      <c r="F201" s="987"/>
      <c r="G201" s="987"/>
      <c r="H201" s="987"/>
      <c r="I201" s="987"/>
      <c r="J201" s="987"/>
    </row>
    <row r="202" spans="1:10">
      <c r="A202" s="2626" t="s">
        <v>53</v>
      </c>
      <c r="B202" s="2626"/>
      <c r="C202" s="2626"/>
      <c r="D202" s="2626"/>
      <c r="E202" s="2626"/>
      <c r="F202" s="2626"/>
      <c r="G202" s="2626"/>
      <c r="H202" s="2626"/>
      <c r="I202" s="2626"/>
      <c r="J202" s="2626"/>
    </row>
    <row r="203" spans="1:10">
      <c r="A203" s="2628" t="s">
        <v>1709</v>
      </c>
      <c r="B203" s="2628"/>
      <c r="C203" s="2628"/>
      <c r="D203" s="2628"/>
      <c r="E203" s="2628"/>
      <c r="F203" s="2628"/>
      <c r="G203" s="2628"/>
      <c r="H203" s="2628"/>
      <c r="I203" s="2628"/>
      <c r="J203" s="2628"/>
    </row>
    <row r="204" spans="1:10">
      <c r="A204" s="2628" t="s">
        <v>1710</v>
      </c>
      <c r="B204" s="2628"/>
      <c r="C204" s="2628"/>
      <c r="D204" s="2628"/>
      <c r="E204" s="2628"/>
      <c r="F204" s="2628"/>
      <c r="G204" s="2628"/>
      <c r="H204" s="2628"/>
      <c r="I204" s="2628"/>
      <c r="J204" s="2628"/>
    </row>
    <row r="205" spans="1:10">
      <c r="A205" s="2628" t="s">
        <v>1711</v>
      </c>
      <c r="B205" s="2628"/>
      <c r="C205" s="2628"/>
      <c r="D205" s="2628"/>
      <c r="E205" s="2628"/>
      <c r="F205" s="2628"/>
      <c r="G205" s="2628"/>
      <c r="H205" s="2628"/>
      <c r="I205" s="2628"/>
      <c r="J205" s="2628"/>
    </row>
    <row r="206" spans="1:10">
      <c r="A206" s="987" t="s">
        <v>932</v>
      </c>
      <c r="B206" s="990"/>
      <c r="C206" s="990"/>
      <c r="D206" s="990"/>
      <c r="E206" s="1466"/>
      <c r="F206" s="990"/>
      <c r="G206" s="990"/>
      <c r="H206" s="990"/>
      <c r="I206" s="990"/>
      <c r="J206" s="990"/>
    </row>
    <row r="207" spans="1:10">
      <c r="A207" s="2628" t="s">
        <v>1712</v>
      </c>
      <c r="B207" s="2628"/>
      <c r="C207" s="2628"/>
      <c r="D207" s="2628"/>
      <c r="E207" s="2628"/>
      <c r="F207" s="2628"/>
      <c r="G207" s="2628"/>
      <c r="H207" s="2628"/>
      <c r="I207" s="2628"/>
      <c r="J207" s="2628"/>
    </row>
    <row r="208" spans="1:10">
      <c r="A208" s="2594" t="s">
        <v>675</v>
      </c>
      <c r="B208" s="2594"/>
      <c r="C208" s="2594"/>
      <c r="D208" s="2594"/>
      <c r="E208" s="2594"/>
      <c r="F208" s="2594"/>
      <c r="G208" s="2594"/>
      <c r="H208" s="2594"/>
      <c r="I208" s="2594"/>
      <c r="J208" s="2594"/>
    </row>
    <row r="209" spans="1:10">
      <c r="A209" s="2625" t="s">
        <v>1114</v>
      </c>
      <c r="B209" s="2625"/>
      <c r="C209" s="2625"/>
      <c r="D209" s="2625"/>
      <c r="E209" s="2625"/>
      <c r="F209" s="2625"/>
      <c r="G209" s="2625"/>
      <c r="H209" s="2625"/>
      <c r="I209" s="2625"/>
      <c r="J209" s="2625"/>
    </row>
    <row r="210" spans="1:10" ht="14.25">
      <c r="A210" s="2625" t="s">
        <v>1713</v>
      </c>
      <c r="B210" s="2625"/>
      <c r="C210" s="2625"/>
      <c r="D210" s="2625"/>
      <c r="E210" s="2625"/>
      <c r="F210" s="2625"/>
      <c r="G210" s="2625"/>
      <c r="H210" s="2625"/>
      <c r="I210" s="2625"/>
      <c r="J210" s="2625"/>
    </row>
    <row r="211" spans="1:10">
      <c r="A211" s="2623" t="s">
        <v>992</v>
      </c>
      <c r="B211" s="2623"/>
      <c r="C211" s="2623"/>
      <c r="D211" s="2623"/>
      <c r="E211" s="2623"/>
      <c r="F211" s="2623"/>
      <c r="G211" s="2623"/>
      <c r="H211" s="2623"/>
      <c r="I211" s="2623"/>
      <c r="J211" s="2623"/>
    </row>
    <row r="212" spans="1:10" ht="14.25">
      <c r="A212" s="2631" t="s">
        <v>1714</v>
      </c>
      <c r="B212" s="2631"/>
      <c r="C212" s="2631"/>
      <c r="D212" s="2631"/>
      <c r="E212" s="2631"/>
      <c r="F212" s="2631"/>
      <c r="G212" s="2631"/>
      <c r="H212" s="2631"/>
      <c r="I212" s="2631"/>
      <c r="J212" s="2631"/>
    </row>
    <row r="213" spans="1:10">
      <c r="A213" s="2625" t="s">
        <v>993</v>
      </c>
      <c r="B213" s="2625"/>
      <c r="C213" s="2625"/>
      <c r="D213" s="2625"/>
      <c r="E213" s="2625"/>
      <c r="F213" s="2625"/>
      <c r="G213" s="2625"/>
      <c r="H213" s="2625"/>
      <c r="I213" s="2625"/>
      <c r="J213" s="2625"/>
    </row>
    <row r="214" spans="1:10">
      <c r="A214" s="2625" t="s">
        <v>994</v>
      </c>
      <c r="B214" s="2625"/>
      <c r="C214" s="2625"/>
      <c r="D214" s="2625"/>
      <c r="E214" s="2625"/>
      <c r="F214" s="2625"/>
      <c r="G214" s="2625"/>
      <c r="H214" s="2625"/>
      <c r="I214" s="2625"/>
      <c r="J214" s="2625"/>
    </row>
    <row r="215" spans="1:10" ht="14.25">
      <c r="A215" s="2630" t="s">
        <v>1708</v>
      </c>
      <c r="B215" s="2630"/>
      <c r="C215" s="2630"/>
      <c r="D215" s="2630"/>
      <c r="E215" s="2630"/>
      <c r="F215" s="2630"/>
      <c r="G215" s="2630"/>
      <c r="H215" s="2630"/>
      <c r="I215" s="2630"/>
      <c r="J215" s="2630"/>
    </row>
    <row r="216" spans="1:10">
      <c r="A216" s="2600"/>
      <c r="B216" s="2600"/>
      <c r="C216" s="2600"/>
      <c r="D216" s="2600"/>
      <c r="E216" s="2600"/>
      <c r="F216" s="2600"/>
      <c r="G216" s="2600"/>
      <c r="H216" s="2600"/>
      <c r="I216" s="2600"/>
      <c r="J216" s="2600"/>
    </row>
  </sheetData>
  <mergeCells count="41">
    <mergeCell ref="E176:J176"/>
    <mergeCell ref="A215:J215"/>
    <mergeCell ref="A216:J216"/>
    <mergeCell ref="A211:J211"/>
    <mergeCell ref="A212:J212"/>
    <mergeCell ref="A213:J213"/>
    <mergeCell ref="A214:J214"/>
    <mergeCell ref="A207:J207"/>
    <mergeCell ref="A208:J208"/>
    <mergeCell ref="A209:J209"/>
    <mergeCell ref="A210:J210"/>
    <mergeCell ref="A202:J202"/>
    <mergeCell ref="A203:J203"/>
    <mergeCell ref="A204:J204"/>
    <mergeCell ref="A205:J205"/>
    <mergeCell ref="A196:J196"/>
    <mergeCell ref="A198:J198"/>
    <mergeCell ref="A200:J200"/>
    <mergeCell ref="A189:J189"/>
    <mergeCell ref="A191:J191"/>
    <mergeCell ref="A192:J192"/>
    <mergeCell ref="A193:J193"/>
    <mergeCell ref="A185:J185"/>
    <mergeCell ref="A186:J186"/>
    <mergeCell ref="A187:J187"/>
    <mergeCell ref="A188:J188"/>
    <mergeCell ref="A194:J194"/>
    <mergeCell ref="A180:J180"/>
    <mergeCell ref="A181:J181"/>
    <mergeCell ref="A182:J182"/>
    <mergeCell ref="A177:J177"/>
    <mergeCell ref="A178:J178"/>
    <mergeCell ref="A179:J179"/>
    <mergeCell ref="G29:J29"/>
    <mergeCell ref="A9:E9"/>
    <mergeCell ref="B15:E15"/>
    <mergeCell ref="B16:F16"/>
    <mergeCell ref="F29:F30"/>
    <mergeCell ref="A14:B14"/>
    <mergeCell ref="B17:F18"/>
    <mergeCell ref="H28:J28"/>
  </mergeCells>
  <phoneticPr fontId="5" type="noConversion"/>
  <pageMargins left="0.24" right="0.16" top="0.22" bottom="0.22" header="0.2" footer="0.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M88"/>
  <sheetViews>
    <sheetView topLeftCell="A5" workbookViewId="0">
      <selection activeCell="B43" sqref="B43"/>
    </sheetView>
  </sheetViews>
  <sheetFormatPr defaultColWidth="9.140625" defaultRowHeight="12.75"/>
  <cols>
    <col min="2" max="2" width="96.140625" customWidth="1"/>
    <col min="3" max="3" width="7.7109375" customWidth="1"/>
  </cols>
  <sheetData>
    <row r="1" spans="2:6" hidden="1"/>
    <row r="2" spans="2:6" hidden="1"/>
    <row r="3" spans="2:6" hidden="1"/>
    <row r="4" spans="2:6" ht="17.25" hidden="1">
      <c r="B4" s="366"/>
    </row>
    <row r="5" spans="2:6" ht="18">
      <c r="B5" s="367"/>
      <c r="C5" s="2557"/>
      <c r="D5" s="2557"/>
      <c r="E5" s="2557"/>
      <c r="F5" s="2557"/>
    </row>
    <row r="6" spans="2:6" ht="18" hidden="1">
      <c r="B6" s="367"/>
    </row>
    <row r="7" spans="2:6" ht="16.5" hidden="1" customHeight="1">
      <c r="B7" s="366"/>
    </row>
    <row r="8" spans="2:6" ht="17.25" hidden="1">
      <c r="B8" s="366"/>
    </row>
    <row r="9" spans="2:6" ht="14.25" hidden="1">
      <c r="B9" s="368"/>
    </row>
    <row r="10" spans="2:6" ht="20.25">
      <c r="B10" s="383" t="s">
        <v>2226</v>
      </c>
    </row>
    <row r="11" spans="2:6" ht="22.5">
      <c r="B11" s="384" t="s">
        <v>1171</v>
      </c>
    </row>
    <row r="12" spans="2:6" ht="12" customHeight="1">
      <c r="B12" s="385"/>
    </row>
    <row r="13" spans="2:6" ht="20.25" hidden="1">
      <c r="B13" s="384"/>
    </row>
    <row r="14" spans="2:6" ht="20.25" hidden="1">
      <c r="B14" s="384"/>
    </row>
    <row r="15" spans="2:6" ht="21">
      <c r="B15" s="386" t="s">
        <v>1645</v>
      </c>
    </row>
    <row r="16" spans="2:6" ht="13.5">
      <c r="B16" s="385"/>
    </row>
    <row r="17" spans="2:13" ht="13.5">
      <c r="B17" s="387"/>
    </row>
    <row r="18" spans="2:13" ht="20.25" hidden="1">
      <c r="B18" s="384"/>
    </row>
    <row r="19" spans="2:13" ht="20.25" hidden="1">
      <c r="B19" s="384"/>
    </row>
    <row r="20" spans="2:13" ht="20.25">
      <c r="B20" s="384"/>
    </row>
    <row r="21" spans="2:13" s="401" customFormat="1" ht="22.5">
      <c r="B21" s="2022" t="s">
        <v>2249</v>
      </c>
      <c r="C21"/>
      <c r="D21"/>
      <c r="E21"/>
      <c r="F21"/>
      <c r="G21"/>
      <c r="H21"/>
      <c r="I21"/>
      <c r="J21"/>
      <c r="K21"/>
      <c r="L21"/>
      <c r="M21"/>
    </row>
    <row r="22" spans="2:13" s="401" customFormat="1" ht="20.25">
      <c r="B22" s="2023"/>
      <c r="C22"/>
      <c r="D22"/>
      <c r="E22"/>
      <c r="F22"/>
      <c r="G22"/>
      <c r="H22"/>
      <c r="I22"/>
      <c r="J22"/>
      <c r="K22"/>
      <c r="L22"/>
      <c r="M22"/>
    </row>
    <row r="23" spans="2:13" s="401" customFormat="1" ht="20.25">
      <c r="B23" s="2023"/>
      <c r="C23"/>
      <c r="D23"/>
      <c r="E23"/>
      <c r="F23"/>
      <c r="G23"/>
      <c r="H23"/>
      <c r="I23"/>
      <c r="J23"/>
      <c r="K23"/>
      <c r="L23"/>
      <c r="M23"/>
    </row>
    <row r="24" spans="2:13" s="401" customFormat="1" ht="20.25">
      <c r="B24" s="2023"/>
      <c r="C24"/>
      <c r="D24"/>
      <c r="E24"/>
      <c r="F24"/>
      <c r="G24"/>
      <c r="H24"/>
      <c r="I24"/>
      <c r="J24"/>
      <c r="K24"/>
      <c r="L24"/>
      <c r="M24"/>
    </row>
    <row r="25" spans="2:13" s="401" customFormat="1" ht="20.25">
      <c r="B25" s="2024" t="s">
        <v>1172</v>
      </c>
      <c r="C25"/>
      <c r="D25"/>
      <c r="E25"/>
      <c r="F25"/>
      <c r="G25"/>
      <c r="H25"/>
      <c r="I25"/>
      <c r="J25"/>
      <c r="K25"/>
      <c r="L25"/>
      <c r="M25"/>
    </row>
    <row r="26" spans="2:13" s="401" customFormat="1" ht="13.5">
      <c r="B26" s="2025"/>
      <c r="C26"/>
      <c r="D26"/>
      <c r="E26"/>
      <c r="F26"/>
      <c r="G26"/>
      <c r="H26"/>
      <c r="I26"/>
      <c r="J26"/>
      <c r="K26"/>
      <c r="L26"/>
      <c r="M26"/>
    </row>
    <row r="27" spans="2:13" s="401" customFormat="1" ht="20.25">
      <c r="B27" s="1577" t="s">
        <v>2254</v>
      </c>
      <c r="C27"/>
      <c r="D27"/>
      <c r="E27"/>
      <c r="F27"/>
      <c r="G27"/>
      <c r="H27"/>
      <c r="I27"/>
      <c r="J27"/>
      <c r="K27"/>
      <c r="L27"/>
      <c r="M27"/>
    </row>
    <row r="28" spans="2:13" s="401" customFormat="1" ht="19.5">
      <c r="B28" s="1577"/>
      <c r="C28"/>
      <c r="D28"/>
      <c r="E28"/>
      <c r="F28"/>
      <c r="G28"/>
      <c r="H28"/>
      <c r="I28"/>
      <c r="J28"/>
      <c r="K28"/>
      <c r="L28"/>
      <c r="M28"/>
    </row>
    <row r="29" spans="2:13" s="401" customFormat="1" ht="15">
      <c r="B29" s="2025" t="s">
        <v>584</v>
      </c>
      <c r="C29"/>
      <c r="D29"/>
      <c r="E29"/>
      <c r="F29"/>
      <c r="G29"/>
      <c r="H29"/>
      <c r="I29"/>
      <c r="J29"/>
      <c r="K29"/>
      <c r="L29"/>
      <c r="M29"/>
    </row>
    <row r="30" spans="2:13" s="401" customFormat="1" ht="12" customHeight="1">
      <c r="B30" s="2026"/>
      <c r="C30"/>
      <c r="D30"/>
      <c r="E30"/>
      <c r="F30"/>
      <c r="G30"/>
      <c r="H30"/>
      <c r="I30"/>
      <c r="J30"/>
      <c r="K30"/>
      <c r="L30"/>
      <c r="M30"/>
    </row>
    <row r="31" spans="2:13" s="401" customFormat="1" ht="20.25" hidden="1">
      <c r="B31" s="2026"/>
      <c r="C31"/>
      <c r="D31"/>
      <c r="E31"/>
      <c r="F31"/>
      <c r="G31"/>
      <c r="H31"/>
      <c r="I31"/>
      <c r="J31"/>
      <c r="K31"/>
      <c r="L31"/>
      <c r="M31"/>
    </row>
    <row r="32" spans="2:13" s="401" customFormat="1" ht="20.25" hidden="1">
      <c r="B32" s="2026"/>
      <c r="C32"/>
      <c r="D32"/>
      <c r="E32"/>
      <c r="F32"/>
      <c r="G32"/>
      <c r="H32"/>
      <c r="I32"/>
      <c r="J32"/>
      <c r="K32"/>
      <c r="L32"/>
      <c r="M32"/>
    </row>
    <row r="33" spans="2:13" s="401" customFormat="1" ht="20.25" hidden="1">
      <c r="B33" s="2026"/>
      <c r="C33"/>
      <c r="D33"/>
      <c r="E33"/>
      <c r="F33"/>
      <c r="G33"/>
      <c r="H33"/>
      <c r="I33"/>
      <c r="J33"/>
      <c r="K33"/>
      <c r="L33"/>
      <c r="M33"/>
    </row>
    <row r="34" spans="2:13" s="401" customFormat="1" ht="42.75" customHeight="1">
      <c r="B34" s="2027" t="s">
        <v>1646</v>
      </c>
      <c r="C34"/>
      <c r="D34"/>
      <c r="E34"/>
      <c r="F34"/>
      <c r="G34"/>
      <c r="H34"/>
      <c r="I34"/>
      <c r="J34"/>
      <c r="K34"/>
      <c r="L34"/>
      <c r="M34"/>
    </row>
    <row r="35" spans="2:13" s="401" customFormat="1" ht="20.25" customHeight="1">
      <c r="B35" s="2028" t="s">
        <v>1787</v>
      </c>
      <c r="C35"/>
      <c r="D35"/>
      <c r="E35"/>
      <c r="F35"/>
      <c r="G35"/>
      <c r="H35"/>
      <c r="I35"/>
      <c r="J35"/>
      <c r="K35"/>
      <c r="L35"/>
      <c r="M35"/>
    </row>
    <row r="36" spans="2:13" s="401" customFormat="1" ht="13.5">
      <c r="B36" s="2028"/>
      <c r="C36"/>
      <c r="D36"/>
      <c r="E36"/>
      <c r="F36"/>
      <c r="G36"/>
      <c r="H36"/>
      <c r="I36"/>
      <c r="J36"/>
      <c r="K36"/>
      <c r="L36"/>
      <c r="M36"/>
    </row>
    <row r="37" spans="2:13" s="401" customFormat="1" ht="1.5" customHeight="1">
      <c r="B37" s="2026"/>
      <c r="C37"/>
      <c r="D37"/>
      <c r="E37"/>
      <c r="F37"/>
      <c r="G37"/>
      <c r="H37"/>
      <c r="I37"/>
      <c r="J37"/>
      <c r="K37"/>
      <c r="L37"/>
      <c r="M37"/>
    </row>
    <row r="38" spans="2:13" s="401" customFormat="1" ht="20.25" hidden="1">
      <c r="B38" s="2026"/>
      <c r="C38"/>
      <c r="D38"/>
      <c r="E38"/>
      <c r="F38"/>
      <c r="G38"/>
      <c r="H38"/>
      <c r="I38"/>
      <c r="J38"/>
      <c r="K38"/>
      <c r="L38"/>
      <c r="M38"/>
    </row>
    <row r="39" spans="2:13" s="401" customFormat="1" ht="20.25">
      <c r="B39" s="2026"/>
      <c r="C39"/>
      <c r="D39"/>
      <c r="E39"/>
      <c r="F39"/>
      <c r="G39"/>
      <c r="H39"/>
      <c r="I39"/>
      <c r="J39"/>
      <c r="K39"/>
      <c r="L39"/>
      <c r="M39"/>
    </row>
    <row r="40" spans="2:13" s="401" customFormat="1" ht="20.25">
      <c r="B40" s="2150" t="s">
        <v>2301</v>
      </c>
      <c r="C40"/>
      <c r="D40"/>
      <c r="E40"/>
      <c r="F40"/>
      <c r="G40"/>
      <c r="H40"/>
      <c r="I40"/>
      <c r="J40"/>
      <c r="K40"/>
      <c r="L40"/>
      <c r="M40"/>
    </row>
    <row r="41" spans="2:13" s="401" customFormat="1" ht="20.25">
      <c r="B41" s="2026"/>
      <c r="C41"/>
      <c r="D41"/>
      <c r="E41"/>
      <c r="F41"/>
      <c r="G41"/>
      <c r="H41"/>
      <c r="I41"/>
      <c r="J41"/>
      <c r="K41"/>
      <c r="L41"/>
      <c r="M41"/>
    </row>
    <row r="42" spans="2:13" s="401" customFormat="1" ht="20.25">
      <c r="B42" s="2026"/>
      <c r="C42"/>
      <c r="D42"/>
      <c r="E42"/>
      <c r="F42"/>
      <c r="G42"/>
      <c r="H42"/>
      <c r="I42"/>
      <c r="J42"/>
      <c r="K42"/>
      <c r="L42"/>
      <c r="M42"/>
    </row>
    <row r="43" spans="2:13" s="401" customFormat="1" ht="22.5">
      <c r="B43" s="2029" t="s">
        <v>1828</v>
      </c>
      <c r="C43"/>
      <c r="D43"/>
      <c r="E43"/>
      <c r="F43"/>
      <c r="G43"/>
      <c r="H43"/>
      <c r="I43"/>
      <c r="J43"/>
      <c r="K43"/>
      <c r="L43"/>
      <c r="M43"/>
    </row>
    <row r="44" spans="2:13" s="401" customFormat="1">
      <c r="B44" s="2030"/>
      <c r="C44"/>
      <c r="D44"/>
      <c r="E44"/>
      <c r="F44"/>
      <c r="G44"/>
      <c r="H44"/>
      <c r="I44"/>
      <c r="J44"/>
      <c r="K44"/>
      <c r="L44"/>
      <c r="M44"/>
    </row>
    <row r="45" spans="2:13" s="401" customFormat="1">
      <c r="B45" s="2030"/>
      <c r="C45"/>
      <c r="D45"/>
      <c r="E45"/>
      <c r="F45"/>
      <c r="G45"/>
      <c r="H45"/>
      <c r="I45"/>
      <c r="J45"/>
      <c r="K45"/>
      <c r="L45"/>
      <c r="M45"/>
    </row>
    <row r="46" spans="2:13" s="401" customFormat="1">
      <c r="B46" s="2030"/>
      <c r="C46"/>
      <c r="D46"/>
      <c r="E46"/>
      <c r="F46"/>
      <c r="G46"/>
      <c r="H46"/>
      <c r="I46"/>
      <c r="J46"/>
      <c r="K46"/>
      <c r="L46"/>
      <c r="M46"/>
    </row>
    <row r="47" spans="2:13" s="401" customFormat="1">
      <c r="B47" s="2030"/>
      <c r="C47"/>
      <c r="D47"/>
      <c r="E47"/>
      <c r="F47"/>
      <c r="G47"/>
      <c r="H47"/>
      <c r="I47"/>
      <c r="J47"/>
      <c r="K47"/>
      <c r="L47"/>
      <c r="M47"/>
    </row>
    <row r="48" spans="2:13" s="401" customFormat="1" ht="17.25">
      <c r="B48" s="2031"/>
      <c r="C48"/>
      <c r="D48"/>
      <c r="E48"/>
      <c r="F48"/>
      <c r="G48"/>
      <c r="H48"/>
      <c r="I48"/>
      <c r="J48"/>
      <c r="K48"/>
      <c r="L48"/>
      <c r="M48"/>
    </row>
    <row r="49" spans="2:2" ht="19.5">
      <c r="B49" s="1578"/>
    </row>
    <row r="50" spans="2:2" ht="18">
      <c r="B50" s="389"/>
    </row>
    <row r="51" spans="2:2" ht="17.25">
      <c r="B51" s="388"/>
    </row>
    <row r="52" spans="2:2" ht="17.25">
      <c r="B52" s="388"/>
    </row>
    <row r="53" spans="2:2" ht="14.25">
      <c r="B53" s="390"/>
    </row>
    <row r="54" spans="2:2" ht="20.25">
      <c r="B54" s="384"/>
    </row>
    <row r="55" spans="2:2" ht="20.25">
      <c r="B55" s="384"/>
    </row>
    <row r="56" spans="2:2" ht="13.5">
      <c r="B56" s="391"/>
    </row>
    <row r="57" spans="2:2" ht="20.25">
      <c r="B57" s="369"/>
    </row>
    <row r="58" spans="2:2" ht="20.25">
      <c r="B58" s="369"/>
    </row>
    <row r="59" spans="2:2" ht="20.25">
      <c r="B59" s="370"/>
    </row>
    <row r="60" spans="2:2" ht="13.5">
      <c r="B60" s="371"/>
    </row>
    <row r="61" spans="2:2" ht="13.5">
      <c r="B61" s="372"/>
    </row>
    <row r="62" spans="2:2" ht="20.25">
      <c r="B62" s="369"/>
    </row>
    <row r="63" spans="2:2" ht="20.25">
      <c r="B63" s="369"/>
    </row>
    <row r="64" spans="2:2" ht="20.25">
      <c r="B64" s="369"/>
    </row>
    <row r="65" spans="2:2" ht="22.5">
      <c r="B65" s="373"/>
    </row>
    <row r="66" spans="2:2" ht="20.25">
      <c r="B66" s="369"/>
    </row>
    <row r="67" spans="2:2" ht="20.25">
      <c r="B67" s="369"/>
    </row>
    <row r="68" spans="2:2" ht="20.25">
      <c r="B68" s="369"/>
    </row>
    <row r="69" spans="2:2" ht="19.5">
      <c r="B69" s="374"/>
    </row>
    <row r="70" spans="2:2" ht="13.5">
      <c r="B70" s="372"/>
    </row>
    <row r="71" spans="2:2" ht="20.25">
      <c r="B71" s="375"/>
    </row>
    <row r="72" spans="2:2" ht="19.5">
      <c r="B72" s="374"/>
    </row>
    <row r="73" spans="2:2" ht="13.5">
      <c r="B73" s="372"/>
    </row>
    <row r="74" spans="2:2" ht="20.25">
      <c r="B74" s="370"/>
    </row>
    <row r="75" spans="2:2" ht="20.25">
      <c r="B75" s="370"/>
    </row>
    <row r="76" spans="2:2" ht="20.25">
      <c r="B76" s="370"/>
    </row>
    <row r="77" spans="2:2" ht="20.25">
      <c r="B77" s="370"/>
    </row>
    <row r="78" spans="2:2" ht="20.25">
      <c r="B78" s="370"/>
    </row>
    <row r="79" spans="2:2" ht="13.5">
      <c r="B79" s="371"/>
    </row>
    <row r="80" spans="2:2" ht="13.5">
      <c r="B80" s="371"/>
    </row>
    <row r="81" spans="2:2" ht="20.25">
      <c r="B81" s="370"/>
    </row>
    <row r="82" spans="2:2" ht="20.25">
      <c r="B82" s="370"/>
    </row>
    <row r="83" spans="2:2" ht="20.25">
      <c r="B83" s="370"/>
    </row>
    <row r="84" spans="2:2" ht="20.25">
      <c r="B84" s="370"/>
    </row>
    <row r="85" spans="2:2" ht="20.25">
      <c r="B85" s="370"/>
    </row>
    <row r="86" spans="2:2" ht="20.25">
      <c r="B86" s="370"/>
    </row>
    <row r="87" spans="2:2" ht="21">
      <c r="B87" s="376"/>
    </row>
    <row r="88" spans="2:2" ht="13.5">
      <c r="B88" s="371"/>
    </row>
  </sheetData>
  <mergeCells count="1">
    <mergeCell ref="C5:F5"/>
  </mergeCells>
  <pageMargins left="0.7" right="0.7" top="0.75" bottom="0.75" header="0.3" footer="0.3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N171"/>
  <sheetViews>
    <sheetView topLeftCell="A25" workbookViewId="0">
      <selection activeCell="K163" sqref="K163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0.5703125" style="626" customWidth="1"/>
    <col min="5" max="5" width="9.7109375" style="626" customWidth="1"/>
    <col min="6" max="6" width="10.5703125" style="626" customWidth="1"/>
    <col min="7" max="7" width="13.140625" style="626" customWidth="1"/>
    <col min="8" max="8" width="13.85546875" style="626" customWidth="1"/>
    <col min="9" max="9" width="11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8"/>
      <c r="B1" s="679"/>
      <c r="C1" s="680"/>
      <c r="D1" s="678"/>
      <c r="E1" s="681"/>
      <c r="F1" s="2598" t="s">
        <v>32</v>
      </c>
      <c r="G1" s="2598"/>
      <c r="H1" s="2598"/>
      <c r="I1" s="2598"/>
      <c r="J1" s="2598"/>
      <c r="K1" s="678"/>
      <c r="L1" s="678"/>
    </row>
    <row r="2" spans="1:12" ht="0.75" customHeight="1">
      <c r="A2" s="678"/>
      <c r="B2" s="679"/>
      <c r="C2" s="680"/>
      <c r="D2" s="678"/>
      <c r="E2" s="681"/>
      <c r="F2" s="682"/>
      <c r="G2" s="682"/>
      <c r="H2" s="682"/>
      <c r="I2" s="682"/>
      <c r="J2" s="682"/>
      <c r="K2" s="678"/>
      <c r="L2" s="678"/>
    </row>
    <row r="3" spans="1:12">
      <c r="A3" s="678"/>
      <c r="B3" s="679"/>
      <c r="C3" s="680"/>
      <c r="D3" s="678"/>
      <c r="E3" s="681"/>
      <c r="F3" s="2599" t="s">
        <v>890</v>
      </c>
      <c r="G3" s="2599"/>
      <c r="H3" s="2599"/>
      <c r="I3" s="2599"/>
      <c r="J3" s="2599"/>
      <c r="K3" s="678"/>
      <c r="L3" s="678"/>
    </row>
    <row r="4" spans="1:12">
      <c r="A4" s="678"/>
      <c r="B4" s="679"/>
      <c r="C4" s="680"/>
      <c r="D4" s="678"/>
      <c r="E4" s="681"/>
      <c r="F4" s="683" t="s">
        <v>34</v>
      </c>
      <c r="G4" s="683"/>
      <c r="H4" s="678"/>
      <c r="I4" s="678"/>
      <c r="J4" s="678"/>
      <c r="K4" s="678"/>
      <c r="L4" s="678"/>
    </row>
    <row r="5" spans="1:12">
      <c r="A5" s="678"/>
      <c r="B5" s="836" t="s">
        <v>35</v>
      </c>
      <c r="C5" s="680"/>
      <c r="D5" s="678"/>
      <c r="E5" s="681"/>
      <c r="F5" s="681"/>
      <c r="G5" s="685" t="s">
        <v>174</v>
      </c>
      <c r="H5" s="678"/>
      <c r="I5" s="678"/>
      <c r="J5" s="678"/>
      <c r="K5" s="678"/>
      <c r="L5" s="678"/>
    </row>
    <row r="6" spans="1:12" ht="14.25">
      <c r="A6" s="838" t="s">
        <v>1844</v>
      </c>
      <c r="B6" s="679"/>
      <c r="C6" s="680"/>
      <c r="D6" s="678"/>
      <c r="E6" s="681" t="s">
        <v>175</v>
      </c>
      <c r="F6" s="683" t="s">
        <v>935</v>
      </c>
      <c r="G6" s="678"/>
      <c r="H6" s="678"/>
      <c r="I6" s="678"/>
      <c r="J6" s="688"/>
      <c r="K6" s="678"/>
      <c r="L6" s="678"/>
    </row>
    <row r="7" spans="1:12">
      <c r="A7" s="688"/>
      <c r="B7" s="837" t="s">
        <v>1701</v>
      </c>
      <c r="C7" s="708"/>
      <c r="D7" s="688"/>
      <c r="E7" s="710"/>
      <c r="F7" s="688"/>
      <c r="G7" s="688"/>
      <c r="H7" s="678"/>
      <c r="I7" s="678"/>
      <c r="J7" s="678"/>
      <c r="K7" s="688"/>
      <c r="L7" s="688"/>
    </row>
    <row r="8" spans="1:12" ht="14.25">
      <c r="A8" s="838" t="s">
        <v>1702</v>
      </c>
      <c r="B8" s="830"/>
      <c r="C8" s="839"/>
      <c r="D8" s="840"/>
      <c r="E8" s="841"/>
      <c r="F8" s="841"/>
      <c r="G8" s="688"/>
      <c r="H8" s="678"/>
      <c r="I8" s="678"/>
      <c r="J8" s="678"/>
      <c r="K8" s="678"/>
      <c r="L8" s="678"/>
    </row>
    <row r="9" spans="1:12">
      <c r="A9" s="678"/>
      <c r="B9" s="679"/>
      <c r="C9" s="680"/>
      <c r="D9" s="678"/>
      <c r="E9" s="681"/>
      <c r="F9" s="681"/>
      <c r="G9" s="678"/>
      <c r="H9" s="678"/>
      <c r="I9" s="678"/>
      <c r="J9" s="678"/>
      <c r="K9" s="678"/>
      <c r="L9" s="678"/>
    </row>
    <row r="10" spans="1:12">
      <c r="A10" s="2602" t="s">
        <v>1167</v>
      </c>
      <c r="B10" s="2602"/>
      <c r="C10" s="2602"/>
      <c r="D10" s="2602"/>
      <c r="E10" s="2602"/>
      <c r="F10" s="681"/>
      <c r="G10" s="690" t="s">
        <v>208</v>
      </c>
      <c r="H10" s="678"/>
      <c r="I10" s="678"/>
      <c r="J10" s="678"/>
      <c r="K10" s="678"/>
      <c r="L10" s="678"/>
    </row>
    <row r="11" spans="1:12">
      <c r="A11" s="2597" t="s">
        <v>903</v>
      </c>
      <c r="B11" s="2597"/>
      <c r="C11" s="2597"/>
      <c r="D11" s="2597"/>
      <c r="E11" s="2597"/>
      <c r="F11" s="681"/>
      <c r="G11" s="678"/>
      <c r="H11" s="678"/>
      <c r="I11" s="678"/>
      <c r="J11" s="678"/>
      <c r="K11" s="678"/>
      <c r="L11" s="678"/>
    </row>
    <row r="12" spans="1:12" s="857" customFormat="1">
      <c r="A12" s="2603" t="s">
        <v>2266</v>
      </c>
      <c r="B12" s="2604"/>
      <c r="C12" s="1530"/>
      <c r="F12" s="1531"/>
      <c r="G12" s="1531"/>
    </row>
    <row r="13" spans="1:12" ht="15.75">
      <c r="A13" s="2632" t="s">
        <v>816</v>
      </c>
      <c r="B13" s="2632"/>
      <c r="C13" s="2632"/>
      <c r="D13" s="2632"/>
      <c r="E13" s="2632"/>
      <c r="F13" s="2632"/>
      <c r="G13" s="2632"/>
      <c r="H13" s="2632"/>
      <c r="I13" s="2632"/>
      <c r="J13" s="2632"/>
      <c r="K13" s="678"/>
      <c r="L13" s="678"/>
    </row>
    <row r="14" spans="1:12" ht="14.25">
      <c r="A14" s="2638" t="s">
        <v>1036</v>
      </c>
      <c r="B14" s="2622"/>
      <c r="C14" s="2622"/>
      <c r="D14" s="2622"/>
      <c r="E14" s="2622"/>
      <c r="F14" s="2622"/>
      <c r="G14" s="2622"/>
      <c r="H14" s="2622"/>
      <c r="I14" s="2622"/>
      <c r="J14" s="2622"/>
      <c r="K14" s="678"/>
      <c r="L14" s="678"/>
    </row>
    <row r="15" spans="1:12" ht="16.5">
      <c r="A15" s="2639" t="s">
        <v>2233</v>
      </c>
      <c r="B15" s="2639"/>
      <c r="C15" s="2639"/>
      <c r="D15" s="2639"/>
      <c r="E15" s="2639"/>
      <c r="F15" s="2639"/>
      <c r="G15" s="2639"/>
      <c r="H15" s="2639"/>
      <c r="I15" s="2639"/>
      <c r="J15" s="2639"/>
      <c r="K15" s="678"/>
      <c r="L15" s="678"/>
    </row>
    <row r="16" spans="1:12" s="688" customFormat="1" ht="21.75" customHeight="1">
      <c r="A16" s="898"/>
      <c r="B16" s="2619" t="s">
        <v>2229</v>
      </c>
      <c r="C16" s="2619"/>
      <c r="D16" s="2619"/>
      <c r="E16" s="2619"/>
      <c r="F16" s="2619"/>
      <c r="G16" s="2063"/>
      <c r="H16" s="2063"/>
      <c r="I16" s="2063"/>
      <c r="J16" s="2063"/>
    </row>
    <row r="17" spans="1:14" ht="14.25">
      <c r="A17" s="1352"/>
      <c r="B17" s="2619"/>
      <c r="C17" s="2619"/>
      <c r="D17" s="2619"/>
      <c r="E17" s="2619"/>
      <c r="F17" s="2619"/>
      <c r="G17" s="1352"/>
      <c r="H17" s="688"/>
      <c r="I17" s="688"/>
      <c r="J17" s="688"/>
      <c r="K17" s="688"/>
      <c r="L17" s="688"/>
    </row>
    <row r="18" spans="1:14">
      <c r="A18" s="693" t="s">
        <v>1005</v>
      </c>
      <c r="B18" s="694"/>
      <c r="C18" s="694"/>
      <c r="D18" s="694"/>
      <c r="E18" s="688"/>
      <c r="F18" s="695" t="s">
        <v>332</v>
      </c>
      <c r="G18" s="688"/>
      <c r="H18" s="688"/>
      <c r="I18" s="688"/>
      <c r="J18" s="688"/>
      <c r="K18" s="688"/>
      <c r="L18" s="688"/>
    </row>
    <row r="19" spans="1:14">
      <c r="A19" s="693" t="s">
        <v>1004</v>
      </c>
      <c r="B19" s="696"/>
      <c r="C19" s="696"/>
      <c r="D19" s="696"/>
      <c r="E19" s="696"/>
      <c r="F19" s="693" t="s">
        <v>333</v>
      </c>
      <c r="G19" s="660" t="s">
        <v>106</v>
      </c>
      <c r="H19" s="656">
        <v>3</v>
      </c>
      <c r="I19" s="657" t="s">
        <v>739</v>
      </c>
      <c r="J19" s="696"/>
      <c r="K19" s="696"/>
      <c r="L19" s="696"/>
    </row>
    <row r="20" spans="1:14">
      <c r="A20" s="693" t="s">
        <v>334</v>
      </c>
      <c r="B20" s="693"/>
      <c r="C20" s="693"/>
      <c r="D20" s="693"/>
      <c r="E20" s="693"/>
      <c r="F20" s="696"/>
      <c r="G20" s="693"/>
      <c r="H20" s="696"/>
      <c r="I20" s="693"/>
      <c r="J20" s="693"/>
      <c r="K20" s="693"/>
      <c r="L20" s="693"/>
    </row>
    <row r="21" spans="1:14">
      <c r="A21" s="693" t="s">
        <v>926</v>
      </c>
      <c r="B21" s="693"/>
      <c r="C21" s="693"/>
      <c r="D21" s="697"/>
      <c r="E21" s="697"/>
      <c r="F21" s="693" t="s">
        <v>728</v>
      </c>
      <c r="G21" s="693"/>
      <c r="H21" s="693"/>
      <c r="I21" s="693"/>
      <c r="J21" s="693"/>
      <c r="K21" s="693"/>
      <c r="L21" s="693"/>
    </row>
    <row r="22" spans="1:14" ht="24" customHeight="1">
      <c r="A22" s="693" t="s">
        <v>1660</v>
      </c>
      <c r="B22" s="696"/>
      <c r="C22" s="696"/>
      <c r="D22" s="696"/>
      <c r="E22" s="696"/>
      <c r="F22" s="693" t="s">
        <v>937</v>
      </c>
      <c r="G22" s="693"/>
      <c r="H22" s="693"/>
      <c r="I22" s="696"/>
      <c r="J22" s="698"/>
      <c r="K22" s="696"/>
      <c r="L22" s="696"/>
    </row>
    <row r="23" spans="1:14" ht="17.25" customHeight="1">
      <c r="A23" s="696" t="s">
        <v>207</v>
      </c>
      <c r="B23" s="698"/>
      <c r="C23" s="699"/>
      <c r="D23" s="696"/>
      <c r="E23" s="696"/>
      <c r="F23" s="2611" t="s">
        <v>942</v>
      </c>
      <c r="G23" s="2611"/>
      <c r="H23" s="2611"/>
      <c r="I23" s="2611"/>
      <c r="J23" s="2611"/>
      <c r="K23" s="696"/>
      <c r="L23" s="696"/>
    </row>
    <row r="24" spans="1:14" ht="13.5" thickBot="1">
      <c r="A24" s="695" t="s">
        <v>915</v>
      </c>
      <c r="B24" s="700"/>
      <c r="C24" s="701"/>
      <c r="D24" s="700"/>
      <c r="E24" s="696"/>
      <c r="F24" s="2611"/>
      <c r="G24" s="2611"/>
      <c r="H24" s="2611"/>
      <c r="I24" s="2611"/>
      <c r="J24" s="2611"/>
      <c r="K24" s="696"/>
      <c r="L24" s="696"/>
    </row>
    <row r="25" spans="1:14" ht="13.5" thickBot="1">
      <c r="A25" s="693" t="s">
        <v>116</v>
      </c>
      <c r="B25" s="696"/>
      <c r="C25" s="699"/>
      <c r="D25" s="698"/>
      <c r="E25" s="702"/>
      <c r="G25" s="703"/>
      <c r="H25" s="704"/>
      <c r="I25" s="705"/>
      <c r="K25" s="698"/>
      <c r="L25" s="698"/>
    </row>
    <row r="26" spans="1:14" ht="13.5" thickBot="1">
      <c r="A26" s="693" t="s">
        <v>418</v>
      </c>
      <c r="B26" s="696"/>
      <c r="C26" s="696"/>
      <c r="D26" s="700"/>
      <c r="E26" s="700"/>
      <c r="F26" s="700"/>
      <c r="G26" s="706" t="s">
        <v>419</v>
      </c>
      <c r="H26" s="696"/>
      <c r="I26" s="698"/>
      <c r="J26" s="698"/>
      <c r="K26" s="700"/>
      <c r="L26" s="700"/>
    </row>
    <row r="27" spans="1:14" ht="13.5" thickBot="1">
      <c r="A27" s="693" t="s">
        <v>420</v>
      </c>
      <c r="B27" s="707"/>
      <c r="C27" s="708"/>
      <c r="D27" s="699"/>
      <c r="E27" s="709"/>
      <c r="F27" s="710"/>
      <c r="G27" s="688"/>
      <c r="H27" s="2618">
        <v>900272200024</v>
      </c>
      <c r="I27" s="2618"/>
      <c r="J27" s="2618"/>
      <c r="K27" s="688"/>
      <c r="L27" s="688"/>
    </row>
    <row r="28" spans="1:14" ht="4.5" customHeight="1" thickBot="1"/>
    <row r="29" spans="1:14" ht="41.25" customHeight="1" thickBot="1">
      <c r="A29" s="711" t="s">
        <v>406</v>
      </c>
      <c r="B29" s="712" t="s">
        <v>421</v>
      </c>
      <c r="C29" s="713"/>
      <c r="D29" s="712" t="s">
        <v>422</v>
      </c>
      <c r="E29" s="714"/>
      <c r="F29" s="2612" t="s">
        <v>362</v>
      </c>
      <c r="G29" s="2614" t="s">
        <v>363</v>
      </c>
      <c r="H29" s="2615"/>
      <c r="I29" s="2615"/>
      <c r="J29" s="2616"/>
    </row>
    <row r="30" spans="1:14" ht="69.75" customHeight="1" thickBot="1">
      <c r="A30" s="715"/>
      <c r="B30" s="716" t="s">
        <v>349</v>
      </c>
      <c r="C30" s="717" t="s">
        <v>671</v>
      </c>
      <c r="D30" s="718" t="s">
        <v>796</v>
      </c>
      <c r="E30" s="719" t="s">
        <v>971</v>
      </c>
      <c r="F30" s="2613"/>
      <c r="G30" s="718" t="s">
        <v>972</v>
      </c>
      <c r="H30" s="718" t="s">
        <v>973</v>
      </c>
      <c r="I30" s="718" t="s">
        <v>974</v>
      </c>
      <c r="J30" s="718" t="s">
        <v>975</v>
      </c>
      <c r="M30" s="704"/>
      <c r="N30" s="698"/>
    </row>
    <row r="31" spans="1:14" ht="12" customHeight="1" thickBot="1">
      <c r="A31" s="720" t="s">
        <v>976</v>
      </c>
      <c r="B31" s="721" t="s">
        <v>977</v>
      </c>
      <c r="C31" s="722" t="s">
        <v>978</v>
      </c>
      <c r="D31" s="723" t="s">
        <v>739</v>
      </c>
      <c r="E31" s="723" t="s">
        <v>740</v>
      </c>
      <c r="F31" s="723" t="s">
        <v>672</v>
      </c>
      <c r="G31" s="724">
        <v>4</v>
      </c>
      <c r="H31" s="725">
        <v>5</v>
      </c>
      <c r="I31" s="726">
        <v>6</v>
      </c>
      <c r="J31" s="725">
        <v>7</v>
      </c>
    </row>
    <row r="32" spans="1:14" ht="26.25" customHeight="1" thickBot="1">
      <c r="A32" s="720">
        <v>1100000</v>
      </c>
      <c r="B32" s="727" t="s">
        <v>1661</v>
      </c>
      <c r="C32" s="728" t="s">
        <v>358</v>
      </c>
      <c r="D32" s="729">
        <f>D99</f>
        <v>500</v>
      </c>
      <c r="E32" s="729"/>
      <c r="F32" s="729">
        <f>F99+F113+F134</f>
        <v>500</v>
      </c>
      <c r="G32" s="729">
        <f>G99+G113+G134</f>
        <v>200</v>
      </c>
      <c r="H32" s="729">
        <f>H99+H113+H134</f>
        <v>200</v>
      </c>
      <c r="I32" s="729">
        <f>I99+I113+I134</f>
        <v>500</v>
      </c>
      <c r="J32" s="729">
        <f>F32</f>
        <v>500</v>
      </c>
    </row>
    <row r="33" spans="1:10" ht="17.25" hidden="1" customHeight="1">
      <c r="A33" s="720">
        <v>1110000</v>
      </c>
      <c r="B33" s="730" t="s">
        <v>1662</v>
      </c>
      <c r="C33" s="728" t="s">
        <v>358</v>
      </c>
      <c r="D33" s="731">
        <v>0</v>
      </c>
      <c r="E33" s="731"/>
      <c r="F33" s="731">
        <v>0</v>
      </c>
      <c r="G33" s="731">
        <v>0</v>
      </c>
      <c r="H33" s="731">
        <v>0</v>
      </c>
      <c r="I33" s="731">
        <v>0</v>
      </c>
      <c r="J33" s="731">
        <v>0</v>
      </c>
    </row>
    <row r="34" spans="1:10" ht="17.25" hidden="1" customHeight="1">
      <c r="A34" s="732">
        <v>1110000</v>
      </c>
      <c r="B34" s="733" t="s">
        <v>803</v>
      </c>
      <c r="C34" s="734" t="s">
        <v>358</v>
      </c>
      <c r="D34" s="735">
        <v>0</v>
      </c>
      <c r="E34" s="735"/>
      <c r="F34" s="735">
        <v>0</v>
      </c>
      <c r="G34" s="735">
        <v>0</v>
      </c>
      <c r="H34" s="735">
        <v>0</v>
      </c>
      <c r="I34" s="735">
        <v>0</v>
      </c>
      <c r="J34" s="735">
        <v>0</v>
      </c>
    </row>
    <row r="35" spans="1:10" ht="9.75" hidden="1" customHeight="1">
      <c r="A35" s="736">
        <v>1111000</v>
      </c>
      <c r="B35" s="737" t="s">
        <v>673</v>
      </c>
      <c r="C35" s="738" t="s">
        <v>804</v>
      </c>
      <c r="D35" s="739"/>
      <c r="E35" s="739"/>
      <c r="F35" s="739"/>
      <c r="G35" s="739"/>
      <c r="H35" s="739"/>
      <c r="I35" s="739"/>
      <c r="J35" s="739"/>
    </row>
    <row r="36" spans="1:10" ht="12.75" hidden="1" customHeight="1">
      <c r="A36" s="740">
        <v>1112000</v>
      </c>
      <c r="B36" s="741" t="s">
        <v>271</v>
      </c>
      <c r="C36" s="742" t="s">
        <v>805</v>
      </c>
      <c r="D36" s="743"/>
      <c r="E36" s="743"/>
      <c r="F36" s="743"/>
      <c r="G36" s="743"/>
      <c r="H36" s="743"/>
      <c r="I36" s="743"/>
      <c r="J36" s="743"/>
    </row>
    <row r="37" spans="1:10" ht="14.25" hidden="1" customHeight="1">
      <c r="A37" s="740">
        <v>1113000</v>
      </c>
      <c r="B37" s="741" t="s">
        <v>806</v>
      </c>
      <c r="C37" s="742" t="s">
        <v>807</v>
      </c>
      <c r="D37" s="743"/>
      <c r="E37" s="743"/>
      <c r="F37" s="743"/>
      <c r="G37" s="743"/>
      <c r="H37" s="743"/>
      <c r="I37" s="743"/>
      <c r="J37" s="743"/>
    </row>
    <row r="38" spans="1:10" ht="10.5" hidden="1" customHeight="1">
      <c r="A38" s="740">
        <v>1114000</v>
      </c>
      <c r="B38" s="741" t="s">
        <v>398</v>
      </c>
      <c r="C38" s="742" t="s">
        <v>399</v>
      </c>
      <c r="D38" s="743"/>
      <c r="E38" s="743"/>
      <c r="F38" s="743"/>
      <c r="G38" s="743"/>
      <c r="H38" s="743"/>
      <c r="I38" s="743"/>
      <c r="J38" s="743"/>
    </row>
    <row r="39" spans="1:10" ht="13.5" hidden="1" customHeight="1">
      <c r="A39" s="740">
        <v>1115000</v>
      </c>
      <c r="B39" s="741" t="s">
        <v>615</v>
      </c>
      <c r="C39" s="742" t="s">
        <v>388</v>
      </c>
      <c r="D39" s="743"/>
      <c r="E39" s="743"/>
      <c r="F39" s="743"/>
      <c r="G39" s="743"/>
      <c r="H39" s="743"/>
      <c r="I39" s="743"/>
      <c r="J39" s="743"/>
    </row>
    <row r="40" spans="1:10" ht="6.75" hidden="1" customHeight="1">
      <c r="A40" s="740">
        <v>1116000</v>
      </c>
      <c r="B40" s="741" t="s">
        <v>1024</v>
      </c>
      <c r="C40" s="742" t="s">
        <v>389</v>
      </c>
      <c r="D40" s="743"/>
      <c r="E40" s="743"/>
      <c r="F40" s="743"/>
      <c r="G40" s="743"/>
      <c r="H40" s="743"/>
      <c r="I40" s="743"/>
      <c r="J40" s="743"/>
    </row>
    <row r="41" spans="1:10" ht="11.25" hidden="1" customHeight="1">
      <c r="A41" s="744">
        <v>1117000</v>
      </c>
      <c r="B41" s="745" t="s">
        <v>19</v>
      </c>
      <c r="C41" s="746" t="s">
        <v>20</v>
      </c>
      <c r="D41" s="747"/>
      <c r="E41" s="747"/>
      <c r="F41" s="747"/>
      <c r="G41" s="747"/>
      <c r="H41" s="747"/>
      <c r="I41" s="747"/>
      <c r="J41" s="747"/>
    </row>
    <row r="42" spans="1:10" ht="12" hidden="1" customHeight="1">
      <c r="A42" s="748">
        <v>1120000</v>
      </c>
      <c r="B42" s="749" t="s">
        <v>21</v>
      </c>
      <c r="C42" s="728" t="s">
        <v>358</v>
      </c>
      <c r="D42" s="750">
        <v>0</v>
      </c>
      <c r="E42" s="750"/>
      <c r="F42" s="750">
        <v>0</v>
      </c>
      <c r="G42" s="750">
        <v>0</v>
      </c>
      <c r="H42" s="750">
        <v>0</v>
      </c>
      <c r="I42" s="750">
        <v>0</v>
      </c>
      <c r="J42" s="750">
        <v>0</v>
      </c>
    </row>
    <row r="43" spans="1:10" ht="13.5" hidden="1" customHeight="1">
      <c r="A43" s="732">
        <v>1121000</v>
      </c>
      <c r="B43" s="751" t="s">
        <v>22</v>
      </c>
      <c r="C43" s="752"/>
      <c r="D43" s="739">
        <v>0</v>
      </c>
      <c r="E43" s="739"/>
      <c r="F43" s="739">
        <v>0</v>
      </c>
      <c r="G43" s="739">
        <v>0</v>
      </c>
      <c r="H43" s="739">
        <v>0</v>
      </c>
      <c r="I43" s="739">
        <v>0</v>
      </c>
      <c r="J43" s="739">
        <v>0</v>
      </c>
    </row>
    <row r="44" spans="1:10" ht="10.5" hidden="1" customHeight="1">
      <c r="A44" s="740">
        <v>1121100</v>
      </c>
      <c r="B44" s="753" t="s">
        <v>380</v>
      </c>
      <c r="C44" s="742" t="s">
        <v>381</v>
      </c>
      <c r="D44" s="743"/>
      <c r="E44" s="743"/>
      <c r="F44" s="743"/>
      <c r="G44" s="743"/>
      <c r="H44" s="743"/>
      <c r="I44" s="743"/>
      <c r="J44" s="743"/>
    </row>
    <row r="45" spans="1:10" ht="9" hidden="1" customHeight="1">
      <c r="A45" s="740">
        <v>1121200</v>
      </c>
      <c r="B45" s="754" t="s">
        <v>1663</v>
      </c>
      <c r="C45" s="742" t="s">
        <v>383</v>
      </c>
      <c r="D45" s="743"/>
      <c r="E45" s="743"/>
      <c r="F45" s="743"/>
      <c r="G45" s="743"/>
      <c r="H45" s="743"/>
      <c r="I45" s="743"/>
      <c r="J45" s="743"/>
    </row>
    <row r="46" spans="1:10" ht="9.75" hidden="1" customHeight="1">
      <c r="A46" s="740">
        <v>1121300</v>
      </c>
      <c r="B46" s="753" t="s">
        <v>769</v>
      </c>
      <c r="C46" s="742" t="s">
        <v>384</v>
      </c>
      <c r="D46" s="743"/>
      <c r="E46" s="743"/>
      <c r="F46" s="743"/>
      <c r="G46" s="743"/>
      <c r="H46" s="743"/>
      <c r="I46" s="743"/>
      <c r="J46" s="743"/>
    </row>
    <row r="47" spans="1:10" ht="8.25" hidden="1" customHeight="1">
      <c r="A47" s="740">
        <v>1121400</v>
      </c>
      <c r="B47" s="753" t="s">
        <v>770</v>
      </c>
      <c r="C47" s="742" t="s">
        <v>385</v>
      </c>
      <c r="D47" s="743"/>
      <c r="E47" s="743"/>
      <c r="F47" s="743"/>
      <c r="G47" s="743"/>
      <c r="H47" s="743"/>
      <c r="I47" s="743"/>
      <c r="J47" s="743"/>
    </row>
    <row r="48" spans="1:10" ht="11.25" hidden="1" customHeight="1">
      <c r="A48" s="740">
        <v>1121500</v>
      </c>
      <c r="B48" s="753" t="s">
        <v>69</v>
      </c>
      <c r="C48" s="742" t="s">
        <v>386</v>
      </c>
      <c r="D48" s="739"/>
      <c r="E48" s="739"/>
      <c r="F48" s="739"/>
      <c r="G48" s="739"/>
      <c r="H48" s="739"/>
      <c r="I48" s="739"/>
      <c r="J48" s="739"/>
    </row>
    <row r="49" spans="1:10" ht="12.75" hidden="1" customHeight="1">
      <c r="A49" s="740">
        <v>1121600</v>
      </c>
      <c r="B49" s="753" t="s">
        <v>70</v>
      </c>
      <c r="C49" s="742" t="s">
        <v>387</v>
      </c>
      <c r="D49" s="743"/>
      <c r="E49" s="743"/>
      <c r="F49" s="743"/>
      <c r="G49" s="743"/>
      <c r="H49" s="743"/>
      <c r="I49" s="743"/>
      <c r="J49" s="743"/>
    </row>
    <row r="50" spans="1:10" ht="13.5" hidden="1" customHeight="1">
      <c r="A50" s="756">
        <v>1121700</v>
      </c>
      <c r="B50" s="757" t="s">
        <v>71</v>
      </c>
      <c r="C50" s="746" t="s">
        <v>766</v>
      </c>
      <c r="D50" s="747"/>
      <c r="E50" s="747"/>
      <c r="F50" s="747"/>
      <c r="G50" s="747"/>
      <c r="H50" s="747"/>
      <c r="I50" s="747"/>
      <c r="J50" s="747"/>
    </row>
    <row r="51" spans="1:10" ht="0.75" hidden="1" customHeight="1">
      <c r="A51" s="732">
        <v>1122000</v>
      </c>
      <c r="B51" s="758" t="s">
        <v>767</v>
      </c>
      <c r="C51" s="734" t="s">
        <v>358</v>
      </c>
      <c r="D51" s="759">
        <v>0</v>
      </c>
      <c r="E51" s="759"/>
      <c r="F51" s="759">
        <v>0</v>
      </c>
      <c r="G51" s="759">
        <v>0</v>
      </c>
      <c r="H51" s="759">
        <v>0</v>
      </c>
      <c r="I51" s="759">
        <v>0</v>
      </c>
      <c r="J51" s="759">
        <v>0</v>
      </c>
    </row>
    <row r="52" spans="1:10" ht="11.25" hidden="1" customHeight="1">
      <c r="A52" s="760">
        <v>1122100</v>
      </c>
      <c r="B52" s="753" t="s">
        <v>72</v>
      </c>
      <c r="C52" s="738" t="s">
        <v>768</v>
      </c>
      <c r="D52" s="743"/>
      <c r="E52" s="743"/>
      <c r="F52" s="743"/>
      <c r="G52" s="743"/>
      <c r="H52" s="743"/>
      <c r="I52" s="743"/>
      <c r="J52" s="743"/>
    </row>
    <row r="53" spans="1:10" ht="15" hidden="1" customHeight="1">
      <c r="A53" s="760">
        <v>1122200</v>
      </c>
      <c r="B53" s="753" t="s">
        <v>487</v>
      </c>
      <c r="C53" s="742" t="s">
        <v>1021</v>
      </c>
      <c r="D53" s="743"/>
      <c r="E53" s="743"/>
      <c r="F53" s="743"/>
      <c r="G53" s="743"/>
      <c r="H53" s="743"/>
      <c r="I53" s="743"/>
      <c r="J53" s="743"/>
    </row>
    <row r="54" spans="1:10" ht="9" hidden="1" customHeight="1">
      <c r="A54" s="748">
        <v>1122300</v>
      </c>
      <c r="B54" s="757" t="s">
        <v>148</v>
      </c>
      <c r="C54" s="746" t="s">
        <v>1022</v>
      </c>
      <c r="D54" s="747"/>
      <c r="E54" s="747"/>
      <c r="F54" s="747"/>
      <c r="G54" s="747"/>
      <c r="H54" s="747"/>
      <c r="I54" s="747"/>
      <c r="J54" s="747"/>
    </row>
    <row r="55" spans="1:10" ht="1.5" hidden="1" customHeight="1">
      <c r="A55" s="732">
        <v>1123000</v>
      </c>
      <c r="B55" s="758" t="s">
        <v>364</v>
      </c>
      <c r="C55" s="734" t="s">
        <v>358</v>
      </c>
      <c r="D55" s="759">
        <v>0</v>
      </c>
      <c r="E55" s="759"/>
      <c r="F55" s="759">
        <v>0</v>
      </c>
      <c r="G55" s="759">
        <v>0</v>
      </c>
      <c r="H55" s="759">
        <v>0</v>
      </c>
      <c r="I55" s="759">
        <v>0</v>
      </c>
      <c r="J55" s="759">
        <v>0</v>
      </c>
    </row>
    <row r="56" spans="1:10" ht="7.5" hidden="1" customHeight="1">
      <c r="A56" s="760">
        <v>1123100</v>
      </c>
      <c r="B56" s="753" t="s">
        <v>149</v>
      </c>
      <c r="C56" s="738" t="s">
        <v>365</v>
      </c>
      <c r="D56" s="743"/>
      <c r="E56" s="743"/>
      <c r="F56" s="743"/>
      <c r="G56" s="743"/>
      <c r="H56" s="743"/>
      <c r="I56" s="743"/>
      <c r="J56" s="743"/>
    </row>
    <row r="57" spans="1:10" ht="9.75" hidden="1" customHeight="1">
      <c r="A57" s="760">
        <v>1123200</v>
      </c>
      <c r="B57" s="753" t="s">
        <v>150</v>
      </c>
      <c r="C57" s="742" t="s">
        <v>366</v>
      </c>
      <c r="D57" s="743"/>
      <c r="E57" s="743"/>
      <c r="F57" s="743"/>
      <c r="G57" s="743"/>
      <c r="H57" s="743"/>
      <c r="I57" s="743"/>
      <c r="J57" s="743"/>
    </row>
    <row r="58" spans="1:10" ht="9.75" hidden="1" customHeight="1">
      <c r="A58" s="760">
        <v>1123300</v>
      </c>
      <c r="B58" s="753" t="s">
        <v>151</v>
      </c>
      <c r="C58" s="742" t="s">
        <v>367</v>
      </c>
      <c r="D58" s="743"/>
      <c r="E58" s="743"/>
      <c r="F58" s="743"/>
      <c r="G58" s="743"/>
      <c r="H58" s="743"/>
      <c r="I58" s="743"/>
      <c r="J58" s="743"/>
    </row>
    <row r="59" spans="1:10" ht="8.25" hidden="1" customHeight="1">
      <c r="A59" s="760">
        <v>1123400</v>
      </c>
      <c r="B59" s="753" t="s">
        <v>556</v>
      </c>
      <c r="C59" s="742" t="s">
        <v>368</v>
      </c>
      <c r="D59" s="743"/>
      <c r="E59" s="743"/>
      <c r="F59" s="743"/>
      <c r="G59" s="743"/>
      <c r="H59" s="743"/>
      <c r="I59" s="743"/>
      <c r="J59" s="743"/>
    </row>
    <row r="60" spans="1:10" ht="12.75" hidden="1" customHeight="1">
      <c r="A60" s="760">
        <v>1123500</v>
      </c>
      <c r="B60" s="761" t="s">
        <v>557</v>
      </c>
      <c r="C60" s="762">
        <v>423500</v>
      </c>
      <c r="D60" s="743"/>
      <c r="E60" s="743"/>
      <c r="F60" s="743"/>
      <c r="G60" s="743"/>
      <c r="H60" s="743"/>
      <c r="I60" s="743"/>
      <c r="J60" s="743"/>
    </row>
    <row r="61" spans="1:10" ht="11.25" hidden="1" customHeight="1">
      <c r="A61" s="760">
        <v>1123600</v>
      </c>
      <c r="B61" s="753" t="s">
        <v>186</v>
      </c>
      <c r="C61" s="742" t="s">
        <v>369</v>
      </c>
      <c r="D61" s="743"/>
      <c r="E61" s="743"/>
      <c r="F61" s="743"/>
      <c r="G61" s="743"/>
      <c r="H61" s="743"/>
      <c r="I61" s="743"/>
      <c r="J61" s="743"/>
    </row>
    <row r="62" spans="1:10" ht="17.25" hidden="1" customHeight="1">
      <c r="A62" s="760">
        <v>1123700</v>
      </c>
      <c r="B62" s="753" t="s">
        <v>187</v>
      </c>
      <c r="C62" s="742" t="s">
        <v>370</v>
      </c>
      <c r="D62" s="743"/>
      <c r="E62" s="743"/>
      <c r="F62" s="743"/>
      <c r="G62" s="743"/>
      <c r="H62" s="743"/>
      <c r="I62" s="743"/>
      <c r="J62" s="743"/>
    </row>
    <row r="63" spans="1:10" ht="12.75" hidden="1" customHeight="1">
      <c r="A63" s="748">
        <v>1123800</v>
      </c>
      <c r="B63" s="757" t="s">
        <v>188</v>
      </c>
      <c r="C63" s="746" t="s">
        <v>371</v>
      </c>
      <c r="D63" s="747"/>
      <c r="E63" s="747"/>
      <c r="F63" s="747"/>
      <c r="G63" s="747"/>
      <c r="H63" s="747"/>
      <c r="I63" s="747"/>
      <c r="J63" s="747"/>
    </row>
    <row r="64" spans="1:10" ht="12.75" hidden="1" customHeight="1">
      <c r="A64" s="732">
        <v>1124000</v>
      </c>
      <c r="B64" s="758" t="s">
        <v>213</v>
      </c>
      <c r="C64" s="734" t="s">
        <v>358</v>
      </c>
      <c r="D64" s="759">
        <v>0</v>
      </c>
      <c r="E64" s="759"/>
      <c r="F64" s="759">
        <v>0</v>
      </c>
      <c r="G64" s="759">
        <v>0</v>
      </c>
      <c r="H64" s="759">
        <v>0</v>
      </c>
      <c r="I64" s="759">
        <v>0</v>
      </c>
      <c r="J64" s="759">
        <v>0</v>
      </c>
    </row>
    <row r="65" spans="1:10" ht="9" hidden="1" customHeight="1">
      <c r="A65" s="748">
        <v>1124100</v>
      </c>
      <c r="B65" s="757" t="s">
        <v>189</v>
      </c>
      <c r="C65" s="746" t="s">
        <v>214</v>
      </c>
      <c r="D65" s="747"/>
      <c r="E65" s="747"/>
      <c r="F65" s="747"/>
      <c r="G65" s="747"/>
      <c r="H65" s="747"/>
      <c r="I65" s="747"/>
      <c r="J65" s="747"/>
    </row>
    <row r="66" spans="1:10" ht="0.75" hidden="1" customHeight="1">
      <c r="A66" s="732">
        <v>1125000</v>
      </c>
      <c r="B66" s="758" t="s">
        <v>918</v>
      </c>
      <c r="C66" s="734" t="s">
        <v>358</v>
      </c>
      <c r="D66" s="759">
        <v>0</v>
      </c>
      <c r="E66" s="759"/>
      <c r="F66" s="759">
        <v>0</v>
      </c>
      <c r="G66" s="759">
        <v>0</v>
      </c>
      <c r="H66" s="759">
        <v>0</v>
      </c>
      <c r="I66" s="759">
        <v>0</v>
      </c>
      <c r="J66" s="759">
        <v>0</v>
      </c>
    </row>
    <row r="67" spans="1:10" ht="21.75" hidden="1" customHeight="1">
      <c r="A67" s="760">
        <v>1125100</v>
      </c>
      <c r="B67" s="753" t="s">
        <v>190</v>
      </c>
      <c r="C67" s="738" t="s">
        <v>919</v>
      </c>
      <c r="D67" s="743"/>
      <c r="E67" s="743"/>
      <c r="F67" s="743"/>
      <c r="G67" s="743"/>
      <c r="H67" s="743"/>
      <c r="I67" s="743"/>
      <c r="J67" s="743"/>
    </row>
    <row r="68" spans="1:10" ht="9" hidden="1" customHeight="1">
      <c r="A68" s="748">
        <v>1125200</v>
      </c>
      <c r="B68" s="757" t="s">
        <v>703</v>
      </c>
      <c r="C68" s="746" t="s">
        <v>1031</v>
      </c>
      <c r="D68" s="747"/>
      <c r="E68" s="747"/>
      <c r="F68" s="747"/>
      <c r="G68" s="747"/>
      <c r="H68" s="747"/>
      <c r="I68" s="747"/>
      <c r="J68" s="747"/>
    </row>
    <row r="69" spans="1:10" ht="9" hidden="1" customHeight="1">
      <c r="A69" s="732">
        <v>1126000</v>
      </c>
      <c r="B69" s="758" t="s">
        <v>1032</v>
      </c>
      <c r="C69" s="734" t="s">
        <v>358</v>
      </c>
      <c r="D69" s="759">
        <v>0</v>
      </c>
      <c r="E69" s="759"/>
      <c r="F69" s="759">
        <v>0</v>
      </c>
      <c r="G69" s="759">
        <v>0</v>
      </c>
      <c r="H69" s="759">
        <v>0</v>
      </c>
      <c r="I69" s="759">
        <v>0</v>
      </c>
      <c r="J69" s="759">
        <v>0</v>
      </c>
    </row>
    <row r="70" spans="1:10" ht="11.25" hidden="1" customHeight="1">
      <c r="A70" s="732">
        <v>1126100</v>
      </c>
      <c r="B70" s="753" t="s">
        <v>983</v>
      </c>
      <c r="C70" s="738" t="s">
        <v>1033</v>
      </c>
      <c r="D70" s="743"/>
      <c r="E70" s="743"/>
      <c r="F70" s="743"/>
      <c r="G70" s="743"/>
      <c r="H70" s="743"/>
      <c r="I70" s="743"/>
      <c r="J70" s="743"/>
    </row>
    <row r="71" spans="1:10" ht="5.25" hidden="1" customHeight="1">
      <c r="A71" s="732">
        <v>1126200</v>
      </c>
      <c r="B71" s="753" t="s">
        <v>984</v>
      </c>
      <c r="C71" s="742" t="s">
        <v>1034</v>
      </c>
      <c r="D71" s="743"/>
      <c r="E71" s="743"/>
      <c r="F71" s="743"/>
      <c r="G71" s="743"/>
      <c r="H71" s="743"/>
      <c r="I71" s="743"/>
      <c r="J71" s="743"/>
    </row>
    <row r="72" spans="1:10" ht="12.75" hidden="1" customHeight="1">
      <c r="A72" s="732">
        <v>1126300</v>
      </c>
      <c r="B72" s="753" t="s">
        <v>390</v>
      </c>
      <c r="C72" s="742" t="s">
        <v>391</v>
      </c>
      <c r="D72" s="743"/>
      <c r="E72" s="743"/>
      <c r="F72" s="743"/>
      <c r="G72" s="743"/>
      <c r="H72" s="743"/>
      <c r="I72" s="743"/>
      <c r="J72" s="743"/>
    </row>
    <row r="73" spans="1:10" ht="12" hidden="1" customHeight="1">
      <c r="A73" s="740">
        <v>1126400</v>
      </c>
      <c r="B73" s="763" t="s">
        <v>985</v>
      </c>
      <c r="C73" s="742" t="s">
        <v>392</v>
      </c>
      <c r="D73" s="743"/>
      <c r="E73" s="743"/>
      <c r="F73" s="743"/>
      <c r="G73" s="743"/>
      <c r="H73" s="743"/>
      <c r="I73" s="743"/>
      <c r="J73" s="743"/>
    </row>
    <row r="74" spans="1:10" ht="9" hidden="1" customHeight="1">
      <c r="A74" s="744">
        <v>1126500</v>
      </c>
      <c r="B74" s="764" t="s">
        <v>943</v>
      </c>
      <c r="C74" s="742" t="s">
        <v>393</v>
      </c>
      <c r="D74" s="743"/>
      <c r="E74" s="743"/>
      <c r="F74" s="743"/>
      <c r="G74" s="743"/>
      <c r="H74" s="743"/>
      <c r="I74" s="743"/>
      <c r="J74" s="743"/>
    </row>
    <row r="75" spans="1:10" ht="9.75" hidden="1" customHeight="1">
      <c r="A75" s="740">
        <v>1126600</v>
      </c>
      <c r="B75" s="763" t="s">
        <v>229</v>
      </c>
      <c r="C75" s="742" t="s">
        <v>394</v>
      </c>
      <c r="D75" s="743"/>
      <c r="E75" s="743"/>
      <c r="F75" s="743"/>
      <c r="G75" s="743"/>
      <c r="H75" s="743"/>
      <c r="I75" s="743"/>
      <c r="J75" s="743"/>
    </row>
    <row r="76" spans="1:10" ht="12" hidden="1" customHeight="1">
      <c r="A76" s="740">
        <v>1126700</v>
      </c>
      <c r="B76" s="763" t="s">
        <v>230</v>
      </c>
      <c r="C76" s="742" t="s">
        <v>395</v>
      </c>
      <c r="D76" s="743"/>
      <c r="E76" s="743"/>
      <c r="F76" s="743"/>
      <c r="G76" s="743"/>
      <c r="H76" s="743"/>
      <c r="I76" s="743"/>
      <c r="J76" s="743"/>
    </row>
    <row r="77" spans="1:10" ht="7.5" hidden="1" customHeight="1">
      <c r="A77" s="756">
        <v>1126800</v>
      </c>
      <c r="B77" s="765" t="s">
        <v>480</v>
      </c>
      <c r="C77" s="746" t="s">
        <v>396</v>
      </c>
      <c r="D77" s="747"/>
      <c r="E77" s="747"/>
      <c r="F77" s="747"/>
      <c r="G77" s="747"/>
      <c r="H77" s="747"/>
      <c r="I77" s="747"/>
      <c r="J77" s="747"/>
    </row>
    <row r="78" spans="1:10" ht="15.75" hidden="1" customHeight="1">
      <c r="A78" s="766">
        <v>1130000</v>
      </c>
      <c r="B78" s="767" t="s">
        <v>294</v>
      </c>
      <c r="C78" s="734" t="s">
        <v>358</v>
      </c>
      <c r="D78" s="759">
        <v>0</v>
      </c>
      <c r="E78" s="759"/>
      <c r="F78" s="759">
        <v>0</v>
      </c>
      <c r="G78" s="759">
        <v>0</v>
      </c>
      <c r="H78" s="759">
        <v>0</v>
      </c>
      <c r="I78" s="759">
        <v>0</v>
      </c>
      <c r="J78" s="759">
        <v>0</v>
      </c>
    </row>
    <row r="79" spans="1:10" ht="13.5" hidden="1" customHeight="1">
      <c r="A79" s="766">
        <v>1130100</v>
      </c>
      <c r="B79" s="763" t="s">
        <v>481</v>
      </c>
      <c r="C79" s="738" t="s">
        <v>295</v>
      </c>
      <c r="D79" s="743"/>
      <c r="E79" s="743"/>
      <c r="F79" s="743"/>
      <c r="G79" s="743"/>
      <c r="H79" s="743"/>
      <c r="I79" s="743"/>
      <c r="J79" s="743"/>
    </row>
    <row r="80" spans="1:10" ht="12.75" hidden="1" customHeight="1">
      <c r="A80" s="766">
        <v>1130200</v>
      </c>
      <c r="B80" s="763" t="s">
        <v>482</v>
      </c>
      <c r="C80" s="742" t="s">
        <v>296</v>
      </c>
      <c r="D80" s="743"/>
      <c r="E80" s="743"/>
      <c r="F80" s="743"/>
      <c r="G80" s="743"/>
      <c r="H80" s="743"/>
      <c r="I80" s="743"/>
      <c r="J80" s="743"/>
    </row>
    <row r="81" spans="1:10" ht="8.25" hidden="1" customHeight="1">
      <c r="A81" s="766">
        <v>1130300</v>
      </c>
      <c r="B81" s="763" t="s">
        <v>483</v>
      </c>
      <c r="C81" s="742" t="s">
        <v>297</v>
      </c>
      <c r="D81" s="743"/>
      <c r="E81" s="743"/>
      <c r="F81" s="743"/>
      <c r="G81" s="743"/>
      <c r="H81" s="743"/>
      <c r="I81" s="743"/>
      <c r="J81" s="743"/>
    </row>
    <row r="82" spans="1:10" ht="10.5" hidden="1" customHeight="1">
      <c r="A82" s="766">
        <v>1130400</v>
      </c>
      <c r="B82" s="768" t="s">
        <v>484</v>
      </c>
      <c r="C82" s="769" t="s">
        <v>298</v>
      </c>
      <c r="D82" s="739"/>
      <c r="E82" s="739"/>
      <c r="F82" s="739"/>
      <c r="G82" s="739"/>
      <c r="H82" s="739"/>
      <c r="I82" s="739"/>
      <c r="J82" s="739"/>
    </row>
    <row r="83" spans="1:10" ht="7.5" hidden="1" customHeight="1">
      <c r="A83" s="740">
        <v>1131000</v>
      </c>
      <c r="B83" s="770" t="s">
        <v>299</v>
      </c>
      <c r="C83" s="771" t="s">
        <v>358</v>
      </c>
      <c r="D83" s="772"/>
      <c r="E83" s="772"/>
      <c r="F83" s="772"/>
      <c r="G83" s="772"/>
      <c r="H83" s="772"/>
      <c r="I83" s="772"/>
      <c r="J83" s="772"/>
    </row>
    <row r="84" spans="1:10" ht="7.5" hidden="1" customHeight="1">
      <c r="A84" s="740">
        <v>1131100</v>
      </c>
      <c r="B84" s="763" t="s">
        <v>588</v>
      </c>
      <c r="C84" s="738" t="s">
        <v>300</v>
      </c>
      <c r="D84" s="743"/>
      <c r="E84" s="743"/>
      <c r="F84" s="743"/>
      <c r="G84" s="743"/>
      <c r="H84" s="743"/>
      <c r="I84" s="743"/>
      <c r="J84" s="743"/>
    </row>
    <row r="85" spans="1:10" ht="5.25" hidden="1" customHeight="1">
      <c r="A85" s="740">
        <v>1131200</v>
      </c>
      <c r="B85" s="763" t="s">
        <v>589</v>
      </c>
      <c r="C85" s="742" t="s">
        <v>301</v>
      </c>
      <c r="D85" s="743"/>
      <c r="E85" s="743"/>
      <c r="F85" s="743"/>
      <c r="G85" s="743"/>
      <c r="H85" s="743"/>
      <c r="I85" s="743"/>
      <c r="J85" s="743"/>
    </row>
    <row r="86" spans="1:10" ht="12.75" hidden="1" customHeight="1">
      <c r="A86" s="740">
        <v>1131300</v>
      </c>
      <c r="B86" s="765" t="s">
        <v>590</v>
      </c>
      <c r="C86" s="746" t="s">
        <v>302</v>
      </c>
      <c r="D86" s="747"/>
      <c r="E86" s="747"/>
      <c r="F86" s="747"/>
      <c r="G86" s="747"/>
      <c r="H86" s="747"/>
      <c r="I86" s="747"/>
      <c r="J86" s="747"/>
    </row>
    <row r="87" spans="1:10" ht="14.25" hidden="1" customHeight="1">
      <c r="A87" s="773">
        <v>1140000</v>
      </c>
      <c r="B87" s="767" t="s">
        <v>303</v>
      </c>
      <c r="C87" s="734" t="s">
        <v>358</v>
      </c>
      <c r="D87" s="759">
        <v>0</v>
      </c>
      <c r="E87" s="759"/>
      <c r="F87" s="759">
        <v>0</v>
      </c>
      <c r="G87" s="759">
        <v>0</v>
      </c>
      <c r="H87" s="759">
        <v>0</v>
      </c>
      <c r="I87" s="759">
        <v>0</v>
      </c>
      <c r="J87" s="759">
        <v>0</v>
      </c>
    </row>
    <row r="88" spans="1:10" ht="6" hidden="1" customHeight="1">
      <c r="A88" s="773">
        <v>1141000</v>
      </c>
      <c r="B88" s="763" t="s">
        <v>304</v>
      </c>
      <c r="C88" s="738" t="s">
        <v>1003</v>
      </c>
      <c r="D88" s="743"/>
      <c r="E88" s="743"/>
      <c r="F88" s="743"/>
      <c r="G88" s="743"/>
      <c r="H88" s="743"/>
      <c r="I88" s="743"/>
      <c r="J88" s="743"/>
    </row>
    <row r="89" spans="1:10" ht="12" hidden="1" customHeight="1">
      <c r="A89" s="773">
        <v>1142000</v>
      </c>
      <c r="B89" s="763" t="s">
        <v>42</v>
      </c>
      <c r="C89" s="742" t="s">
        <v>43</v>
      </c>
      <c r="D89" s="743"/>
      <c r="E89" s="743"/>
      <c r="F89" s="743"/>
      <c r="G89" s="743"/>
      <c r="H89" s="743"/>
      <c r="I89" s="743"/>
      <c r="J89" s="743"/>
    </row>
    <row r="90" spans="1:10" ht="6" hidden="1" customHeight="1">
      <c r="A90" s="773">
        <v>1143000</v>
      </c>
      <c r="B90" s="763" t="s">
        <v>44</v>
      </c>
      <c r="C90" s="742" t="s">
        <v>45</v>
      </c>
      <c r="D90" s="743"/>
      <c r="E90" s="743"/>
      <c r="F90" s="743"/>
      <c r="G90" s="743"/>
      <c r="H90" s="743"/>
      <c r="I90" s="743"/>
      <c r="J90" s="743"/>
    </row>
    <row r="91" spans="1:10" ht="9.75" hidden="1" customHeight="1">
      <c r="A91" s="773">
        <v>1144000</v>
      </c>
      <c r="B91" s="765" t="s">
        <v>46</v>
      </c>
      <c r="C91" s="746" t="s">
        <v>439</v>
      </c>
      <c r="D91" s="747"/>
      <c r="E91" s="747"/>
      <c r="F91" s="747"/>
      <c r="G91" s="747"/>
      <c r="H91" s="747"/>
      <c r="I91" s="747"/>
      <c r="J91" s="747"/>
    </row>
    <row r="92" spans="1:10" ht="3" hidden="1" customHeight="1">
      <c r="A92" s="773">
        <v>1150000</v>
      </c>
      <c r="B92" s="774" t="s">
        <v>730</v>
      </c>
      <c r="C92" s="734" t="s">
        <v>358</v>
      </c>
      <c r="D92" s="759">
        <v>0</v>
      </c>
      <c r="E92" s="759"/>
      <c r="F92" s="759">
        <v>0</v>
      </c>
      <c r="G92" s="759">
        <v>0</v>
      </c>
      <c r="H92" s="759">
        <v>0</v>
      </c>
      <c r="I92" s="759">
        <v>0</v>
      </c>
      <c r="J92" s="759">
        <v>0</v>
      </c>
    </row>
    <row r="93" spans="1:10" ht="13.5" hidden="1" customHeight="1">
      <c r="A93" s="775">
        <v>1151000</v>
      </c>
      <c r="B93" s="763" t="s">
        <v>808</v>
      </c>
      <c r="C93" s="738" t="s">
        <v>809</v>
      </c>
      <c r="D93" s="743"/>
      <c r="E93" s="743"/>
      <c r="F93" s="743"/>
      <c r="G93" s="743"/>
      <c r="H93" s="743"/>
      <c r="I93" s="743"/>
      <c r="J93" s="743"/>
    </row>
    <row r="94" spans="1:10" ht="18" hidden="1" customHeight="1">
      <c r="A94" s="775">
        <v>1152000</v>
      </c>
      <c r="B94" s="763" t="s">
        <v>1101</v>
      </c>
      <c r="C94" s="742" t="s">
        <v>810</v>
      </c>
      <c r="D94" s="743"/>
      <c r="E94" s="743"/>
      <c r="F94" s="743"/>
      <c r="G94" s="743"/>
      <c r="H94" s="743"/>
      <c r="I94" s="743"/>
      <c r="J94" s="743"/>
    </row>
    <row r="95" spans="1:10" ht="20.25" hidden="1" customHeight="1">
      <c r="A95" s="775">
        <v>1153000</v>
      </c>
      <c r="B95" s="763" t="s">
        <v>830</v>
      </c>
      <c r="C95" s="742" t="s">
        <v>811</v>
      </c>
      <c r="D95" s="743"/>
      <c r="E95" s="743"/>
      <c r="F95" s="743"/>
      <c r="G95" s="743"/>
      <c r="H95" s="743"/>
      <c r="I95" s="743"/>
      <c r="J95" s="743"/>
    </row>
    <row r="96" spans="1:10" ht="18.75" hidden="1" customHeight="1">
      <c r="A96" s="775">
        <v>1154000</v>
      </c>
      <c r="B96" s="763" t="s">
        <v>737</v>
      </c>
      <c r="C96" s="742" t="s">
        <v>812</v>
      </c>
      <c r="D96" s="743"/>
      <c r="E96" s="743"/>
      <c r="F96" s="743"/>
      <c r="G96" s="743"/>
      <c r="H96" s="743"/>
      <c r="I96" s="743"/>
      <c r="J96" s="743"/>
    </row>
    <row r="97" spans="1:10" ht="15.75" hidden="1" customHeight="1">
      <c r="A97" s="760">
        <v>1155000</v>
      </c>
      <c r="B97" s="776" t="s">
        <v>1664</v>
      </c>
      <c r="C97" s="742" t="s">
        <v>727</v>
      </c>
      <c r="D97" s="777"/>
      <c r="E97" s="777"/>
      <c r="F97" s="777"/>
      <c r="G97" s="777"/>
      <c r="H97" s="777"/>
      <c r="I97" s="777"/>
      <c r="J97" s="777"/>
    </row>
    <row r="98" spans="1:10" ht="27" hidden="1" customHeight="1">
      <c r="A98" s="748">
        <v>1156000</v>
      </c>
      <c r="B98" s="778" t="s">
        <v>1665</v>
      </c>
      <c r="C98" s="746" t="s">
        <v>818</v>
      </c>
      <c r="D98" s="779"/>
      <c r="E98" s="779"/>
      <c r="F98" s="779"/>
      <c r="G98" s="779"/>
      <c r="H98" s="779"/>
      <c r="I98" s="779"/>
      <c r="J98" s="779"/>
    </row>
    <row r="99" spans="1:10" ht="24.75" customHeight="1">
      <c r="A99" s="732">
        <v>1160000</v>
      </c>
      <c r="B99" s="780" t="s">
        <v>819</v>
      </c>
      <c r="C99" s="734" t="s">
        <v>358</v>
      </c>
      <c r="D99" s="781">
        <f>D103</f>
        <v>500</v>
      </c>
      <c r="E99" s="781"/>
      <c r="F99" s="781">
        <f>F103</f>
        <v>500</v>
      </c>
      <c r="G99" s="781">
        <f>G103</f>
        <v>200</v>
      </c>
      <c r="H99" s="781">
        <f>H103</f>
        <v>200</v>
      </c>
      <c r="I99" s="781">
        <f>I103</f>
        <v>500</v>
      </c>
      <c r="J99" s="781">
        <f>J103</f>
        <v>500</v>
      </c>
    </row>
    <row r="100" spans="1:10" ht="37.5" customHeight="1">
      <c r="A100" s="760">
        <v>1161000</v>
      </c>
      <c r="B100" s="782" t="s">
        <v>206</v>
      </c>
      <c r="C100" s="783" t="s">
        <v>358</v>
      </c>
      <c r="D100" s="777">
        <v>0</v>
      </c>
      <c r="E100" s="777"/>
      <c r="F100" s="777">
        <v>0</v>
      </c>
      <c r="G100" s="777">
        <v>0</v>
      </c>
      <c r="H100" s="777">
        <v>0</v>
      </c>
      <c r="I100" s="777">
        <v>0</v>
      </c>
      <c r="J100" s="777">
        <v>0</v>
      </c>
    </row>
    <row r="101" spans="1:10" ht="1.5" hidden="1" customHeight="1">
      <c r="A101" s="760">
        <v>1161100</v>
      </c>
      <c r="B101" s="741" t="s">
        <v>1666</v>
      </c>
      <c r="C101" s="762">
        <v>471100</v>
      </c>
      <c r="D101" s="777"/>
      <c r="E101" s="777"/>
      <c r="F101" s="777"/>
      <c r="G101" s="777"/>
      <c r="H101" s="777"/>
      <c r="I101" s="777"/>
      <c r="J101" s="777"/>
    </row>
    <row r="102" spans="1:10" ht="25.5">
      <c r="A102" s="760">
        <v>1161200</v>
      </c>
      <c r="B102" s="776" t="s">
        <v>1667</v>
      </c>
      <c r="C102" s="762">
        <v>471200</v>
      </c>
      <c r="D102" s="777"/>
      <c r="E102" s="777"/>
      <c r="F102" s="777"/>
      <c r="G102" s="777"/>
      <c r="H102" s="777"/>
      <c r="I102" s="777"/>
      <c r="J102" s="777"/>
    </row>
    <row r="103" spans="1:10" ht="25.5">
      <c r="A103" s="760">
        <v>1162000</v>
      </c>
      <c r="B103" s="782" t="s">
        <v>1125</v>
      </c>
      <c r="C103" s="783" t="s">
        <v>358</v>
      </c>
      <c r="D103" s="777">
        <f>D109</f>
        <v>500</v>
      </c>
      <c r="E103" s="777"/>
      <c r="F103" s="777">
        <f>F109+F112</f>
        <v>500</v>
      </c>
      <c r="G103" s="777">
        <f>G109+G112</f>
        <v>200</v>
      </c>
      <c r="H103" s="777">
        <f>H109+H112</f>
        <v>200</v>
      </c>
      <c r="I103" s="777">
        <f>I109+I112</f>
        <v>500</v>
      </c>
      <c r="J103" s="777">
        <f>J109+J112</f>
        <v>500</v>
      </c>
    </row>
    <row r="104" spans="1:10" ht="0.75" customHeight="1">
      <c r="A104" s="760">
        <v>1162100</v>
      </c>
      <c r="B104" s="776" t="s">
        <v>1668</v>
      </c>
      <c r="C104" s="742" t="s">
        <v>130</v>
      </c>
      <c r="D104" s="777"/>
      <c r="E104" s="777"/>
      <c r="F104" s="777"/>
      <c r="G104" s="777"/>
      <c r="H104" s="777"/>
      <c r="I104" s="777"/>
      <c r="J104" s="777"/>
    </row>
    <row r="105" spans="1:10" ht="15" hidden="1" customHeight="1">
      <c r="A105" s="760">
        <v>1162200</v>
      </c>
      <c r="B105" s="776" t="s">
        <v>1669</v>
      </c>
      <c r="C105" s="742" t="s">
        <v>24</v>
      </c>
      <c r="D105" s="777"/>
      <c r="E105" s="777"/>
      <c r="F105" s="777"/>
      <c r="G105" s="777"/>
      <c r="H105" s="777"/>
      <c r="I105" s="777"/>
      <c r="J105" s="777"/>
    </row>
    <row r="106" spans="1:10" ht="13.5" hidden="1" customHeight="1">
      <c r="A106" s="760">
        <v>1162300</v>
      </c>
      <c r="B106" s="776" t="s">
        <v>1670</v>
      </c>
      <c r="C106" s="742" t="s">
        <v>26</v>
      </c>
      <c r="D106" s="777"/>
      <c r="E106" s="777"/>
      <c r="F106" s="777"/>
      <c r="G106" s="777"/>
      <c r="H106" s="777"/>
      <c r="I106" s="777"/>
      <c r="J106" s="777"/>
    </row>
    <row r="107" spans="1:10" ht="11.25" hidden="1" customHeight="1">
      <c r="A107" s="760">
        <v>1162400</v>
      </c>
      <c r="B107" s="776" t="s">
        <v>1671</v>
      </c>
      <c r="C107" s="742" t="s">
        <v>832</v>
      </c>
      <c r="D107" s="777"/>
      <c r="E107" s="777"/>
      <c r="F107" s="777"/>
      <c r="G107" s="777"/>
      <c r="H107" s="777"/>
      <c r="I107" s="777"/>
      <c r="J107" s="777"/>
    </row>
    <row r="108" spans="1:10" ht="12.75" hidden="1" customHeight="1">
      <c r="A108" s="760">
        <v>1162500</v>
      </c>
      <c r="B108" s="776" t="s">
        <v>1672</v>
      </c>
      <c r="C108" s="742" t="s">
        <v>834</v>
      </c>
      <c r="D108" s="777"/>
      <c r="E108" s="777"/>
      <c r="F108" s="777"/>
      <c r="G108" s="777"/>
      <c r="H108" s="777"/>
      <c r="I108" s="777"/>
      <c r="J108" s="777"/>
    </row>
    <row r="109" spans="1:10" ht="24.75" customHeight="1">
      <c r="A109" s="760">
        <v>1162600</v>
      </c>
      <c r="B109" s="776" t="s">
        <v>1673</v>
      </c>
      <c r="C109" s="742" t="s">
        <v>511</v>
      </c>
      <c r="D109" s="1135">
        <v>500</v>
      </c>
      <c r="E109" s="1135">
        <v>0</v>
      </c>
      <c r="F109" s="777">
        <f>D109+E109</f>
        <v>500</v>
      </c>
      <c r="G109" s="1135">
        <v>200</v>
      </c>
      <c r="H109" s="1135">
        <v>200</v>
      </c>
      <c r="I109" s="1135">
        <v>500</v>
      </c>
      <c r="J109" s="777">
        <f>F109</f>
        <v>500</v>
      </c>
    </row>
    <row r="110" spans="1:10" ht="25.5">
      <c r="A110" s="760">
        <v>1162700</v>
      </c>
      <c r="B110" s="741" t="s">
        <v>1674</v>
      </c>
      <c r="C110" s="742" t="s">
        <v>513</v>
      </c>
      <c r="D110" s="777"/>
      <c r="E110" s="777"/>
      <c r="F110" s="755"/>
      <c r="G110" s="755"/>
      <c r="H110" s="755"/>
      <c r="I110" s="755"/>
      <c r="J110" s="755"/>
    </row>
    <row r="111" spans="1:10" ht="0.75" customHeight="1">
      <c r="A111" s="760">
        <v>1162800</v>
      </c>
      <c r="B111" s="776" t="s">
        <v>1675</v>
      </c>
      <c r="C111" s="742" t="s">
        <v>872</v>
      </c>
      <c r="D111" s="784"/>
      <c r="E111" s="784"/>
      <c r="F111" s="784"/>
      <c r="G111" s="784"/>
      <c r="H111" s="784"/>
      <c r="I111" s="784"/>
      <c r="J111" s="784"/>
    </row>
    <row r="112" spans="1:10" s="1145" customFormat="1" ht="13.5" hidden="1" thickBot="1">
      <c r="A112" s="1141">
        <v>1162900</v>
      </c>
      <c r="B112" s="1142" t="s">
        <v>16</v>
      </c>
      <c r="C112" s="1143" t="s">
        <v>874</v>
      </c>
      <c r="D112" s="1144"/>
      <c r="E112" s="1144"/>
      <c r="F112" s="786"/>
      <c r="G112" s="786"/>
      <c r="H112" s="786"/>
      <c r="I112" s="786"/>
      <c r="J112" s="786"/>
    </row>
    <row r="113" spans="1:10" hidden="1">
      <c r="A113" s="787">
        <v>1170000</v>
      </c>
      <c r="B113" s="788" t="s">
        <v>875</v>
      </c>
      <c r="C113" s="789" t="s">
        <v>358</v>
      </c>
      <c r="D113" s="790">
        <v>0</v>
      </c>
      <c r="E113" s="790">
        <v>0</v>
      </c>
      <c r="F113" s="790">
        <v>0</v>
      </c>
      <c r="G113" s="790">
        <v>0</v>
      </c>
      <c r="H113" s="790">
        <v>0</v>
      </c>
      <c r="I113" s="790">
        <v>0</v>
      </c>
      <c r="J113" s="790">
        <v>0</v>
      </c>
    </row>
    <row r="114" spans="1:10" ht="38.25" hidden="1">
      <c r="A114" s="791">
        <v>1171000</v>
      </c>
      <c r="B114" s="792" t="s">
        <v>215</v>
      </c>
      <c r="C114" s="734" t="s">
        <v>358</v>
      </c>
      <c r="D114" s="793">
        <v>0</v>
      </c>
      <c r="E114" s="793">
        <v>0</v>
      </c>
      <c r="F114" s="793">
        <v>0</v>
      </c>
      <c r="G114" s="793">
        <v>0</v>
      </c>
      <c r="H114" s="793">
        <v>0</v>
      </c>
      <c r="I114" s="793">
        <v>0</v>
      </c>
      <c r="J114" s="793">
        <v>0</v>
      </c>
    </row>
    <row r="115" spans="1:10" ht="1.5" hidden="1" customHeight="1">
      <c r="A115" s="791">
        <v>1171100</v>
      </c>
      <c r="B115" s="741" t="s">
        <v>1677</v>
      </c>
      <c r="C115" s="738" t="s">
        <v>479</v>
      </c>
      <c r="D115" s="784"/>
      <c r="E115" s="784"/>
      <c r="F115" s="784"/>
      <c r="G115" s="784"/>
      <c r="H115" s="784"/>
      <c r="I115" s="784"/>
      <c r="J115" s="784"/>
    </row>
    <row r="116" spans="1:10" ht="25.5" hidden="1">
      <c r="A116" s="791">
        <v>1171200</v>
      </c>
      <c r="B116" s="776" t="s">
        <v>1678</v>
      </c>
      <c r="C116" s="794" t="s">
        <v>352</v>
      </c>
      <c r="D116" s="784"/>
      <c r="E116" s="784"/>
      <c r="F116" s="784"/>
      <c r="G116" s="784"/>
      <c r="H116" s="784"/>
      <c r="I116" s="784"/>
      <c r="J116" s="784"/>
    </row>
    <row r="117" spans="1:10" ht="51" hidden="1">
      <c r="A117" s="760">
        <v>1172000</v>
      </c>
      <c r="B117" s="795" t="s">
        <v>1017</v>
      </c>
      <c r="C117" s="771" t="s">
        <v>358</v>
      </c>
      <c r="D117" s="790">
        <v>0</v>
      </c>
      <c r="E117" s="790">
        <v>0</v>
      </c>
      <c r="F117" s="790">
        <v>0</v>
      </c>
      <c r="G117" s="790">
        <v>0</v>
      </c>
      <c r="H117" s="790">
        <v>0</v>
      </c>
      <c r="I117" s="790">
        <v>0</v>
      </c>
      <c r="J117" s="790">
        <v>0</v>
      </c>
    </row>
    <row r="118" spans="1:10" hidden="1">
      <c r="A118" s="760">
        <v>1172100</v>
      </c>
      <c r="B118" s="763" t="s">
        <v>1102</v>
      </c>
      <c r="C118" s="738" t="s">
        <v>1018</v>
      </c>
      <c r="D118" s="784"/>
      <c r="E118" s="784"/>
      <c r="F118" s="784"/>
      <c r="G118" s="784"/>
      <c r="H118" s="784"/>
      <c r="I118" s="784"/>
      <c r="J118" s="784"/>
    </row>
    <row r="119" spans="1:10" hidden="1">
      <c r="A119" s="760">
        <v>1172200</v>
      </c>
      <c r="B119" s="763" t="s">
        <v>1103</v>
      </c>
      <c r="C119" s="796">
        <v>482200</v>
      </c>
      <c r="D119" s="784"/>
      <c r="E119" s="784"/>
      <c r="F119" s="784"/>
      <c r="G119" s="784"/>
      <c r="H119" s="784"/>
      <c r="I119" s="784"/>
      <c r="J119" s="784"/>
    </row>
    <row r="120" spans="1:10" hidden="1">
      <c r="A120" s="760">
        <v>1172300</v>
      </c>
      <c r="B120" s="776" t="s">
        <v>1679</v>
      </c>
      <c r="C120" s="742" t="s">
        <v>1020</v>
      </c>
      <c r="D120" s="784"/>
      <c r="E120" s="784"/>
      <c r="F120" s="784"/>
      <c r="G120" s="784"/>
      <c r="H120" s="784"/>
      <c r="I120" s="784"/>
      <c r="J120" s="784"/>
    </row>
    <row r="121" spans="1:10" ht="25.5" hidden="1">
      <c r="A121" s="760">
        <v>1172400</v>
      </c>
      <c r="B121" s="797" t="s">
        <v>1680</v>
      </c>
      <c r="C121" s="742" t="s">
        <v>125</v>
      </c>
      <c r="D121" s="793"/>
      <c r="E121" s="793"/>
      <c r="F121" s="793"/>
      <c r="G121" s="793"/>
      <c r="H121" s="793"/>
      <c r="I121" s="793"/>
      <c r="J121" s="793"/>
    </row>
    <row r="122" spans="1:10" ht="1.5" hidden="1" customHeight="1">
      <c r="A122" s="760">
        <v>1173000</v>
      </c>
      <c r="B122" s="795" t="s">
        <v>126</v>
      </c>
      <c r="C122" s="771" t="s">
        <v>358</v>
      </c>
      <c r="D122" s="793">
        <v>0</v>
      </c>
      <c r="E122" s="793">
        <v>0</v>
      </c>
      <c r="F122" s="793">
        <v>0</v>
      </c>
      <c r="G122" s="793">
        <v>0</v>
      </c>
      <c r="H122" s="793">
        <v>0</v>
      </c>
      <c r="I122" s="793">
        <v>0</v>
      </c>
      <c r="J122" s="793">
        <v>0</v>
      </c>
    </row>
    <row r="123" spans="1:10" ht="25.5" hidden="1">
      <c r="A123" s="791">
        <v>1173100</v>
      </c>
      <c r="B123" s="798" t="s">
        <v>127</v>
      </c>
      <c r="C123" s="742" t="s">
        <v>1088</v>
      </c>
      <c r="D123" s="793"/>
      <c r="E123" s="793"/>
      <c r="F123" s="793"/>
      <c r="G123" s="793"/>
      <c r="H123" s="793"/>
      <c r="I123" s="793"/>
      <c r="J123" s="793"/>
    </row>
    <row r="124" spans="1:10" ht="38.25" hidden="1">
      <c r="A124" s="791">
        <v>1174000</v>
      </c>
      <c r="B124" s="795" t="s">
        <v>1089</v>
      </c>
      <c r="C124" s="771" t="s">
        <v>358</v>
      </c>
      <c r="D124" s="793">
        <v>0</v>
      </c>
      <c r="E124" s="793">
        <v>0</v>
      </c>
      <c r="F124" s="793">
        <v>0</v>
      </c>
      <c r="G124" s="793">
        <v>0</v>
      </c>
      <c r="H124" s="793">
        <v>0</v>
      </c>
      <c r="I124" s="793">
        <v>0</v>
      </c>
      <c r="J124" s="793">
        <v>0</v>
      </c>
    </row>
    <row r="125" spans="1:10" ht="25.5" hidden="1">
      <c r="A125" s="791">
        <v>1174100</v>
      </c>
      <c r="B125" s="798" t="s">
        <v>1104</v>
      </c>
      <c r="C125" s="742" t="s">
        <v>1090</v>
      </c>
      <c r="D125" s="793"/>
      <c r="E125" s="793"/>
      <c r="F125" s="793"/>
      <c r="G125" s="793"/>
      <c r="H125" s="793"/>
      <c r="I125" s="793"/>
      <c r="J125" s="793"/>
    </row>
    <row r="126" spans="1:10" ht="25.5" hidden="1">
      <c r="A126" s="791">
        <v>1174200</v>
      </c>
      <c r="B126" s="797" t="s">
        <v>1681</v>
      </c>
      <c r="C126" s="742" t="s">
        <v>447</v>
      </c>
      <c r="D126" s="793"/>
      <c r="E126" s="793"/>
      <c r="F126" s="793"/>
      <c r="G126" s="793"/>
      <c r="H126" s="793"/>
      <c r="I126" s="793"/>
      <c r="J126" s="793"/>
    </row>
    <row r="127" spans="1:10" ht="51" hidden="1">
      <c r="A127" s="791">
        <v>1175000</v>
      </c>
      <c r="B127" s="795" t="s">
        <v>558</v>
      </c>
      <c r="C127" s="771" t="s">
        <v>358</v>
      </c>
      <c r="D127" s="793">
        <v>0</v>
      </c>
      <c r="E127" s="793">
        <v>0</v>
      </c>
      <c r="F127" s="793">
        <v>0</v>
      </c>
      <c r="G127" s="793">
        <v>0</v>
      </c>
      <c r="H127" s="793">
        <v>0</v>
      </c>
      <c r="I127" s="793">
        <v>0</v>
      </c>
      <c r="J127" s="793">
        <v>0</v>
      </c>
    </row>
    <row r="128" spans="1:10" ht="38.25" hidden="1">
      <c r="A128" s="791">
        <v>1175100</v>
      </c>
      <c r="B128" s="797" t="s">
        <v>1682</v>
      </c>
      <c r="C128" s="742" t="s">
        <v>227</v>
      </c>
      <c r="D128" s="793"/>
      <c r="E128" s="793"/>
      <c r="F128" s="793"/>
      <c r="G128" s="793"/>
      <c r="H128" s="793"/>
      <c r="I128" s="793"/>
      <c r="J128" s="793"/>
    </row>
    <row r="129" spans="1:12" hidden="1">
      <c r="A129" s="791">
        <v>1176000</v>
      </c>
      <c r="B129" s="795" t="s">
        <v>228</v>
      </c>
      <c r="C129" s="771" t="s">
        <v>358</v>
      </c>
      <c r="D129" s="793">
        <v>0</v>
      </c>
      <c r="E129" s="793">
        <v>0</v>
      </c>
      <c r="F129" s="793">
        <v>0</v>
      </c>
      <c r="G129" s="793">
        <v>0</v>
      </c>
      <c r="H129" s="793">
        <v>0</v>
      </c>
      <c r="I129" s="793">
        <v>0</v>
      </c>
      <c r="J129" s="793">
        <v>0</v>
      </c>
    </row>
    <row r="130" spans="1:12" hidden="1">
      <c r="A130" s="791">
        <v>1176100</v>
      </c>
      <c r="B130" s="797" t="s">
        <v>1683</v>
      </c>
      <c r="C130" s="742" t="s">
        <v>8</v>
      </c>
      <c r="D130" s="793"/>
      <c r="E130" s="793"/>
      <c r="F130" s="793"/>
      <c r="G130" s="793"/>
      <c r="H130" s="793"/>
      <c r="I130" s="793"/>
      <c r="J130" s="793"/>
    </row>
    <row r="131" spans="1:12" hidden="1">
      <c r="A131" s="791">
        <v>1177000</v>
      </c>
      <c r="B131" s="795" t="s">
        <v>587</v>
      </c>
      <c r="C131" s="771" t="s">
        <v>358</v>
      </c>
      <c r="D131" s="793">
        <v>0</v>
      </c>
      <c r="E131" s="793">
        <v>0</v>
      </c>
      <c r="F131" s="793">
        <v>0</v>
      </c>
      <c r="G131" s="793">
        <v>0</v>
      </c>
      <c r="H131" s="793">
        <v>0</v>
      </c>
      <c r="I131" s="793">
        <v>0</v>
      </c>
      <c r="J131" s="793">
        <v>0</v>
      </c>
    </row>
    <row r="132" spans="1:12" ht="13.5" hidden="1" thickBot="1">
      <c r="A132" s="785">
        <v>1177100</v>
      </c>
      <c r="B132" s="799" t="s">
        <v>1684</v>
      </c>
      <c r="C132" s="746" t="s">
        <v>259</v>
      </c>
      <c r="D132" s="800"/>
      <c r="E132" s="800"/>
      <c r="F132" s="800"/>
      <c r="G132" s="800"/>
      <c r="H132" s="800"/>
      <c r="I132" s="800"/>
      <c r="J132" s="800"/>
    </row>
    <row r="133" spans="1:12" ht="13.5" hidden="1" thickBot="1">
      <c r="A133" s="801" t="s">
        <v>260</v>
      </c>
      <c r="B133" s="802" t="s">
        <v>261</v>
      </c>
      <c r="C133" s="803"/>
      <c r="D133" s="804"/>
      <c r="E133" s="804"/>
      <c r="F133" s="804"/>
      <c r="G133" s="804"/>
      <c r="H133" s="804"/>
      <c r="I133" s="804"/>
      <c r="J133" s="804"/>
    </row>
    <row r="134" spans="1:12" ht="26.25" hidden="1" thickBot="1">
      <c r="A134" s="805" t="s">
        <v>262</v>
      </c>
      <c r="B134" s="806" t="s">
        <v>648</v>
      </c>
      <c r="C134" s="807" t="s">
        <v>358</v>
      </c>
      <c r="D134" s="804">
        <v>0</v>
      </c>
      <c r="E134" s="804">
        <v>0</v>
      </c>
      <c r="F134" s="804">
        <v>0</v>
      </c>
      <c r="G134" s="804">
        <v>0</v>
      </c>
      <c r="H134" s="804">
        <v>0</v>
      </c>
      <c r="I134" s="804">
        <v>0</v>
      </c>
      <c r="J134" s="804">
        <v>0</v>
      </c>
    </row>
    <row r="135" spans="1:12" ht="1.5" hidden="1" customHeight="1" thickBot="1">
      <c r="A135" s="808"/>
      <c r="B135" s="809" t="s">
        <v>649</v>
      </c>
      <c r="C135" s="810"/>
      <c r="D135" s="811"/>
      <c r="E135" s="811"/>
      <c r="F135" s="811"/>
      <c r="G135" s="811"/>
      <c r="H135" s="811"/>
      <c r="I135" s="811"/>
      <c r="J135" s="811"/>
    </row>
    <row r="136" spans="1:12" hidden="1">
      <c r="A136" s="801" t="s">
        <v>260</v>
      </c>
      <c r="B136" s="802" t="s">
        <v>261</v>
      </c>
      <c r="C136" s="812"/>
      <c r="D136" s="813"/>
      <c r="E136" s="813"/>
      <c r="F136" s="813"/>
      <c r="G136" s="813"/>
      <c r="H136" s="813"/>
      <c r="I136" s="813"/>
      <c r="J136" s="813"/>
    </row>
    <row r="137" spans="1:12" hidden="1">
      <c r="A137" s="814" t="s">
        <v>650</v>
      </c>
      <c r="B137" s="815" t="s">
        <v>651</v>
      </c>
      <c r="C137" s="816" t="s">
        <v>358</v>
      </c>
      <c r="D137" s="817">
        <v>0</v>
      </c>
      <c r="E137" s="817">
        <v>0</v>
      </c>
      <c r="F137" s="817">
        <v>0</v>
      </c>
      <c r="G137" s="817">
        <v>0</v>
      </c>
      <c r="H137" s="817">
        <v>0</v>
      </c>
      <c r="I137" s="817">
        <v>0</v>
      </c>
      <c r="J137" s="817">
        <v>0</v>
      </c>
    </row>
    <row r="138" spans="1:12" hidden="1">
      <c r="A138" s="818" t="s">
        <v>652</v>
      </c>
      <c r="B138" s="797" t="s">
        <v>1685</v>
      </c>
      <c r="C138" s="819" t="s">
        <v>987</v>
      </c>
      <c r="D138" s="793"/>
      <c r="E138" s="793"/>
      <c r="F138" s="793"/>
      <c r="G138" s="793"/>
      <c r="H138" s="793"/>
      <c r="I138" s="793"/>
      <c r="J138" s="793"/>
    </row>
    <row r="139" spans="1:12" hidden="1">
      <c r="A139" s="818" t="s">
        <v>988</v>
      </c>
      <c r="B139" s="797" t="s">
        <v>1686</v>
      </c>
      <c r="C139" s="819" t="s">
        <v>965</v>
      </c>
      <c r="D139" s="793"/>
      <c r="E139" s="793"/>
      <c r="F139" s="793"/>
      <c r="G139" s="793"/>
      <c r="H139" s="793"/>
      <c r="I139" s="793"/>
      <c r="J139" s="793"/>
      <c r="L139" s="626" t="s">
        <v>89</v>
      </c>
    </row>
    <row r="140" spans="1:12" ht="1.5" hidden="1" customHeight="1">
      <c r="A140" s="818" t="s">
        <v>966</v>
      </c>
      <c r="B140" s="797" t="s">
        <v>1687</v>
      </c>
      <c r="C140" s="819" t="s">
        <v>968</v>
      </c>
      <c r="D140" s="793"/>
      <c r="E140" s="793"/>
      <c r="F140" s="793"/>
      <c r="G140" s="793"/>
      <c r="H140" s="793"/>
      <c r="I140" s="793"/>
      <c r="J140" s="793"/>
    </row>
    <row r="141" spans="1:12" hidden="1">
      <c r="A141" s="818" t="s">
        <v>969</v>
      </c>
      <c r="B141" s="797" t="s">
        <v>1688</v>
      </c>
      <c r="C141" s="819" t="s">
        <v>1099</v>
      </c>
      <c r="D141" s="793"/>
      <c r="E141" s="793"/>
      <c r="F141" s="793"/>
      <c r="G141" s="793"/>
      <c r="H141" s="793"/>
      <c r="I141" s="793"/>
      <c r="J141" s="793"/>
    </row>
    <row r="142" spans="1:12" hidden="1">
      <c r="A142" s="818" t="s">
        <v>138</v>
      </c>
      <c r="B142" s="798" t="s">
        <v>139</v>
      </c>
      <c r="C142" s="819" t="s">
        <v>140</v>
      </c>
      <c r="D142" s="793"/>
      <c r="E142" s="793"/>
      <c r="F142" s="793"/>
      <c r="G142" s="793"/>
      <c r="H142" s="793"/>
      <c r="I142" s="793"/>
      <c r="J142" s="793"/>
    </row>
    <row r="143" spans="1:12" hidden="1">
      <c r="A143" s="818" t="s">
        <v>141</v>
      </c>
      <c r="B143" s="797" t="s">
        <v>1689</v>
      </c>
      <c r="C143" s="819" t="s">
        <v>897</v>
      </c>
      <c r="D143" s="793"/>
      <c r="E143" s="793"/>
      <c r="F143" s="793"/>
      <c r="G143" s="793"/>
      <c r="H143" s="793"/>
      <c r="I143" s="793"/>
      <c r="J143" s="793"/>
    </row>
    <row r="144" spans="1:12" hidden="1">
      <c r="A144" s="818" t="s">
        <v>898</v>
      </c>
      <c r="B144" s="797" t="s">
        <v>1690</v>
      </c>
      <c r="C144" s="819" t="s">
        <v>900</v>
      </c>
      <c r="D144" s="793"/>
      <c r="E144" s="793"/>
      <c r="F144" s="793"/>
      <c r="G144" s="793"/>
      <c r="H144" s="793"/>
      <c r="I144" s="793"/>
      <c r="J144" s="793"/>
    </row>
    <row r="145" spans="1:10" hidden="1">
      <c r="A145" s="818" t="s">
        <v>655</v>
      </c>
      <c r="B145" s="797" t="s">
        <v>1691</v>
      </c>
      <c r="C145" s="819" t="s">
        <v>657</v>
      </c>
      <c r="D145" s="793"/>
      <c r="E145" s="793"/>
      <c r="F145" s="793"/>
      <c r="G145" s="793"/>
      <c r="H145" s="793"/>
      <c r="I145" s="793"/>
      <c r="J145" s="793"/>
    </row>
    <row r="146" spans="1:10" hidden="1">
      <c r="A146" s="818" t="s">
        <v>658</v>
      </c>
      <c r="B146" s="795" t="s">
        <v>659</v>
      </c>
      <c r="C146" s="820" t="s">
        <v>358</v>
      </c>
      <c r="D146" s="793">
        <v>0</v>
      </c>
      <c r="E146" s="793">
        <v>0</v>
      </c>
      <c r="F146" s="793">
        <v>0</v>
      </c>
      <c r="G146" s="793">
        <v>0</v>
      </c>
      <c r="H146" s="793">
        <v>0</v>
      </c>
      <c r="I146" s="793">
        <v>0</v>
      </c>
      <c r="J146" s="793">
        <v>0</v>
      </c>
    </row>
    <row r="147" spans="1:10" hidden="1">
      <c r="A147" s="818" t="s">
        <v>660</v>
      </c>
      <c r="B147" s="798" t="s">
        <v>661</v>
      </c>
      <c r="C147" s="819" t="s">
        <v>662</v>
      </c>
      <c r="D147" s="793"/>
      <c r="E147" s="793"/>
      <c r="F147" s="793"/>
      <c r="G147" s="793"/>
      <c r="H147" s="793"/>
      <c r="I147" s="793"/>
      <c r="J147" s="793"/>
    </row>
    <row r="148" spans="1:10" hidden="1">
      <c r="A148" s="818" t="s">
        <v>663</v>
      </c>
      <c r="B148" s="798" t="s">
        <v>664</v>
      </c>
      <c r="C148" s="819" t="s">
        <v>665</v>
      </c>
      <c r="D148" s="793"/>
      <c r="E148" s="793"/>
      <c r="F148" s="793"/>
      <c r="G148" s="793"/>
      <c r="H148" s="793"/>
      <c r="I148" s="793"/>
      <c r="J148" s="793"/>
    </row>
    <row r="149" spans="1:10" ht="25.5" hidden="1">
      <c r="A149" s="818" t="s">
        <v>666</v>
      </c>
      <c r="B149" s="797" t="s">
        <v>1692</v>
      </c>
      <c r="C149" s="819" t="s">
        <v>314</v>
      </c>
      <c r="D149" s="793"/>
      <c r="E149" s="793"/>
      <c r="F149" s="793"/>
      <c r="G149" s="793"/>
      <c r="H149" s="793"/>
      <c r="I149" s="793"/>
      <c r="J149" s="793"/>
    </row>
    <row r="150" spans="1:10" hidden="1">
      <c r="A150" s="818" t="s">
        <v>315</v>
      </c>
      <c r="B150" s="797" t="s">
        <v>1693</v>
      </c>
      <c r="C150" s="819" t="s">
        <v>317</v>
      </c>
      <c r="D150" s="793"/>
      <c r="E150" s="793"/>
      <c r="F150" s="793"/>
      <c r="G150" s="793"/>
      <c r="H150" s="793"/>
      <c r="I150" s="793"/>
      <c r="J150" s="793"/>
    </row>
    <row r="151" spans="1:10" hidden="1">
      <c r="A151" s="818" t="s">
        <v>318</v>
      </c>
      <c r="B151" s="795" t="s">
        <v>319</v>
      </c>
      <c r="C151" s="820" t="s">
        <v>358</v>
      </c>
      <c r="D151" s="793">
        <v>0</v>
      </c>
      <c r="E151" s="793">
        <v>0</v>
      </c>
      <c r="F151" s="793">
        <v>0</v>
      </c>
      <c r="G151" s="793">
        <v>0</v>
      </c>
      <c r="H151" s="793">
        <v>0</v>
      </c>
      <c r="I151" s="793">
        <v>0</v>
      </c>
      <c r="J151" s="793">
        <v>0</v>
      </c>
    </row>
    <row r="152" spans="1:10" hidden="1">
      <c r="A152" s="818" t="s">
        <v>320</v>
      </c>
      <c r="B152" s="798" t="s">
        <v>1105</v>
      </c>
      <c r="C152" s="819" t="s">
        <v>321</v>
      </c>
      <c r="D152" s="793"/>
      <c r="E152" s="793"/>
      <c r="F152" s="793"/>
      <c r="G152" s="793"/>
      <c r="H152" s="793"/>
      <c r="I152" s="793"/>
      <c r="J152" s="793"/>
    </row>
    <row r="153" spans="1:10" hidden="1">
      <c r="A153" s="821" t="s">
        <v>322</v>
      </c>
      <c r="B153" s="822" t="s">
        <v>323</v>
      </c>
      <c r="C153" s="820" t="s">
        <v>358</v>
      </c>
      <c r="D153" s="793">
        <v>0</v>
      </c>
      <c r="E153" s="793">
        <v>0</v>
      </c>
      <c r="F153" s="793">
        <v>0</v>
      </c>
      <c r="G153" s="793">
        <v>0</v>
      </c>
      <c r="H153" s="793">
        <v>0</v>
      </c>
      <c r="I153" s="793">
        <v>0</v>
      </c>
      <c r="J153" s="793">
        <v>0</v>
      </c>
    </row>
    <row r="154" spans="1:10" hidden="1">
      <c r="A154" s="818" t="s">
        <v>324</v>
      </c>
      <c r="B154" s="798" t="s">
        <v>1106</v>
      </c>
      <c r="C154" s="819" t="s">
        <v>325</v>
      </c>
      <c r="D154" s="793"/>
      <c r="E154" s="793"/>
      <c r="F154" s="793"/>
      <c r="G154" s="793"/>
      <c r="H154" s="793"/>
      <c r="I154" s="793"/>
      <c r="J154" s="793"/>
    </row>
    <row r="155" spans="1:10" hidden="1">
      <c r="A155" s="818" t="s">
        <v>326</v>
      </c>
      <c r="B155" s="798" t="s">
        <v>1107</v>
      </c>
      <c r="C155" s="819" t="s">
        <v>327</v>
      </c>
      <c r="D155" s="793"/>
      <c r="E155" s="793"/>
      <c r="F155" s="793"/>
      <c r="G155" s="793"/>
      <c r="H155" s="793"/>
      <c r="I155" s="793"/>
      <c r="J155" s="793"/>
    </row>
    <row r="156" spans="1:10" hidden="1">
      <c r="A156" s="818" t="s">
        <v>328</v>
      </c>
      <c r="B156" s="797" t="s">
        <v>1694</v>
      </c>
      <c r="C156" s="819" t="s">
        <v>330</v>
      </c>
      <c r="D156" s="793"/>
      <c r="E156" s="793"/>
      <c r="F156" s="793"/>
      <c r="G156" s="793"/>
      <c r="H156" s="793"/>
      <c r="I156" s="793"/>
      <c r="J156" s="793"/>
    </row>
    <row r="157" spans="1:10" ht="13.5" thickBot="1">
      <c r="A157" s="823">
        <v>1244000</v>
      </c>
      <c r="B157" s="824" t="s">
        <v>1695</v>
      </c>
      <c r="C157" s="825" t="s">
        <v>1134</v>
      </c>
      <c r="D157" s="1136"/>
      <c r="E157" s="1136"/>
      <c r="F157" s="1136"/>
      <c r="G157" s="1136"/>
      <c r="H157" s="1136"/>
      <c r="I157" s="1136"/>
      <c r="J157" s="1136"/>
    </row>
    <row r="158" spans="1:10" ht="26.25" thickBot="1">
      <c r="A158" s="826">
        <v>1000000</v>
      </c>
      <c r="B158" s="827" t="s">
        <v>1135</v>
      </c>
      <c r="C158" s="828" t="s">
        <v>358</v>
      </c>
      <c r="D158" s="1137">
        <f>D32</f>
        <v>500</v>
      </c>
      <c r="E158" s="1137">
        <v>0</v>
      </c>
      <c r="F158" s="1137">
        <f>D158</f>
        <v>500</v>
      </c>
      <c r="G158" s="1137">
        <f>G32</f>
        <v>200</v>
      </c>
      <c r="H158" s="1137">
        <f>H32</f>
        <v>200</v>
      </c>
      <c r="I158" s="1137">
        <f>I32</f>
        <v>500</v>
      </c>
      <c r="J158" s="1572">
        <f>F158</f>
        <v>500</v>
      </c>
    </row>
    <row r="159" spans="1:10" ht="11.25" customHeight="1">
      <c r="A159" s="829"/>
      <c r="B159" s="830"/>
      <c r="C159" s="831"/>
      <c r="D159" s="678"/>
      <c r="E159" s="678"/>
      <c r="F159" s="678"/>
      <c r="G159" s="678"/>
      <c r="H159" s="678"/>
      <c r="I159" s="678"/>
      <c r="J159" s="678"/>
    </row>
    <row r="160" spans="1:10" s="678" customFormat="1" ht="15.75" customHeight="1">
      <c r="A160" s="2594" t="s">
        <v>2261</v>
      </c>
      <c r="B160" s="2594"/>
      <c r="C160" s="2594"/>
      <c r="D160" s="2594"/>
      <c r="E160" s="2594"/>
      <c r="F160" s="2594"/>
      <c r="G160" s="2594"/>
      <c r="H160" s="2594"/>
      <c r="I160" s="2594"/>
      <c r="J160" s="2594"/>
    </row>
    <row r="161" spans="1:10" s="678" customFormat="1" ht="18.75" customHeight="1">
      <c r="A161" s="2594"/>
      <c r="B161" s="2594"/>
      <c r="C161" s="2594"/>
      <c r="D161" s="2594"/>
      <c r="E161" s="2594"/>
      <c r="F161" s="2594"/>
      <c r="G161" s="2594"/>
      <c r="H161" s="2594"/>
      <c r="I161" s="2594"/>
      <c r="J161" s="2594"/>
    </row>
    <row r="162" spans="1:10" ht="12.75" customHeight="1">
      <c r="A162" s="2637" t="s">
        <v>1114</v>
      </c>
      <c r="B162" s="2637"/>
      <c r="C162" s="2637"/>
      <c r="D162" s="2637"/>
      <c r="E162" s="2637"/>
      <c r="F162" s="2637"/>
      <c r="G162" s="2637"/>
      <c r="H162" s="2637"/>
      <c r="I162" s="2637"/>
      <c r="J162" s="2637"/>
    </row>
    <row r="163" spans="1:10" ht="12.75" customHeight="1">
      <c r="A163" s="832" t="s">
        <v>1696</v>
      </c>
      <c r="B163" s="832"/>
      <c r="C163" s="833"/>
      <c r="D163" s="832"/>
      <c r="E163" s="832"/>
      <c r="F163" s="832"/>
      <c r="G163" s="832" t="s">
        <v>1143</v>
      </c>
      <c r="H163" s="832"/>
      <c r="I163" s="832"/>
      <c r="J163" s="832"/>
    </row>
    <row r="164" spans="1:10" ht="12.75" customHeight="1">
      <c r="A164" s="834" t="s">
        <v>1697</v>
      </c>
      <c r="B164" s="834"/>
      <c r="C164" s="834"/>
      <c r="D164" s="678"/>
      <c r="E164" s="675" t="s">
        <v>309</v>
      </c>
      <c r="F164" s="678"/>
      <c r="G164" s="675" t="s">
        <v>310</v>
      </c>
      <c r="H164" s="678"/>
      <c r="I164" s="678"/>
      <c r="J164" s="834"/>
    </row>
    <row r="165" spans="1:10" ht="12.75" customHeight="1">
      <c r="A165" s="835" t="s">
        <v>1698</v>
      </c>
      <c r="B165" s="835"/>
      <c r="C165" s="834"/>
      <c r="D165" s="835"/>
      <c r="E165" s="835"/>
      <c r="F165" s="835"/>
      <c r="G165" s="835"/>
      <c r="H165" s="835"/>
      <c r="I165" s="835"/>
      <c r="J165" s="835"/>
    </row>
    <row r="166" spans="1:10" ht="14.25">
      <c r="A166" s="832" t="s">
        <v>2075</v>
      </c>
      <c r="B166" s="832"/>
      <c r="C166" s="833"/>
      <c r="D166" s="832"/>
      <c r="E166" s="832"/>
      <c r="F166" s="832"/>
      <c r="G166" s="832" t="s">
        <v>1147</v>
      </c>
      <c r="H166" s="832"/>
      <c r="I166" s="832"/>
      <c r="J166" s="832"/>
    </row>
    <row r="167" spans="1:10" ht="14.25">
      <c r="A167" s="834" t="s">
        <v>1700</v>
      </c>
      <c r="B167" s="833" t="s">
        <v>642</v>
      </c>
      <c r="C167" s="836"/>
      <c r="D167" s="678"/>
      <c r="E167" s="675" t="s">
        <v>309</v>
      </c>
      <c r="F167" s="678"/>
      <c r="G167" s="675" t="s">
        <v>310</v>
      </c>
      <c r="H167" s="678"/>
      <c r="I167" s="678"/>
      <c r="J167" s="834"/>
    </row>
    <row r="168" spans="1:10" ht="12.75" customHeight="1">
      <c r="A168" s="688"/>
      <c r="B168" s="679"/>
      <c r="C168" s="689"/>
      <c r="D168" s="678"/>
      <c r="E168" s="678"/>
      <c r="F168" s="678"/>
      <c r="G168" s="678"/>
      <c r="H168" s="678"/>
      <c r="I168" s="678"/>
      <c r="J168" s="678"/>
    </row>
    <row r="169" spans="1:10" ht="12.75" customHeight="1">
      <c r="A169" s="688"/>
      <c r="B169" s="679"/>
      <c r="C169" s="689"/>
      <c r="D169" s="678"/>
      <c r="E169" s="678"/>
      <c r="F169" s="678"/>
      <c r="G169" s="678"/>
      <c r="H169" s="678"/>
      <c r="I169" s="678"/>
      <c r="J169" s="678"/>
    </row>
    <row r="170" spans="1:10" ht="12.75" customHeight="1">
      <c r="A170" s="688"/>
      <c r="B170" s="679"/>
      <c r="C170" s="689"/>
      <c r="D170" s="678"/>
      <c r="E170" s="678"/>
      <c r="F170" s="678"/>
      <c r="G170" s="678"/>
      <c r="H170" s="678"/>
      <c r="I170" s="678"/>
      <c r="J170" s="678"/>
    </row>
    <row r="171" spans="1:10" ht="12.75" customHeight="1">
      <c r="A171" s="688"/>
      <c r="B171" s="679"/>
      <c r="C171" s="689"/>
      <c r="D171" s="678"/>
      <c r="E171" s="678"/>
      <c r="F171" s="678"/>
      <c r="G171" s="678"/>
      <c r="H171" s="678"/>
      <c r="I171" s="678"/>
      <c r="J171" s="678"/>
    </row>
  </sheetData>
  <mergeCells count="16">
    <mergeCell ref="F23:J24"/>
    <mergeCell ref="F29:F30"/>
    <mergeCell ref="G29:J29"/>
    <mergeCell ref="A162:J162"/>
    <mergeCell ref="A160:J160"/>
    <mergeCell ref="A161:J161"/>
    <mergeCell ref="H27:J27"/>
    <mergeCell ref="B16:F17"/>
    <mergeCell ref="A13:J13"/>
    <mergeCell ref="A14:J14"/>
    <mergeCell ref="A15:J15"/>
    <mergeCell ref="F1:J1"/>
    <mergeCell ref="F3:J3"/>
    <mergeCell ref="A10:E10"/>
    <mergeCell ref="A11:E11"/>
    <mergeCell ref="A12:B12"/>
  </mergeCells>
  <phoneticPr fontId="5" type="noConversion"/>
  <pageMargins left="0.24" right="0.16" top="0.21" bottom="0.21" header="0.2" footer="0.2"/>
  <pageSetup paperSize="9" orientation="landscape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N165"/>
  <sheetViews>
    <sheetView topLeftCell="A22" workbookViewId="0">
      <selection activeCell="L35" sqref="L35"/>
    </sheetView>
  </sheetViews>
  <sheetFormatPr defaultRowHeight="12.75"/>
  <cols>
    <col min="1" max="1" width="7" style="626" customWidth="1"/>
    <col min="2" max="2" width="45.85546875" style="626" customWidth="1"/>
    <col min="3" max="3" width="10.85546875" style="626" customWidth="1"/>
    <col min="4" max="4" width="10.5703125" style="626" customWidth="1"/>
    <col min="5" max="5" width="8.7109375" style="626" customWidth="1"/>
    <col min="6" max="6" width="10.5703125" style="626" customWidth="1"/>
    <col min="7" max="7" width="13.140625" style="626" customWidth="1"/>
    <col min="8" max="9" width="11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8"/>
      <c r="B1" s="679"/>
      <c r="C1" s="680"/>
      <c r="D1" s="678"/>
      <c r="E1" s="681"/>
      <c r="F1" s="2598" t="s">
        <v>32</v>
      </c>
      <c r="G1" s="2598"/>
      <c r="H1" s="2598"/>
      <c r="I1" s="2598"/>
      <c r="J1" s="2598"/>
      <c r="K1" s="678"/>
      <c r="L1" s="678"/>
    </row>
    <row r="2" spans="1:12">
      <c r="A2" s="678"/>
      <c r="B2" s="679"/>
      <c r="C2" s="680"/>
      <c r="D2" s="678"/>
      <c r="E2" s="681"/>
      <c r="F2" s="682"/>
      <c r="G2" s="682"/>
      <c r="H2" s="682"/>
      <c r="I2" s="682"/>
      <c r="J2" s="682"/>
      <c r="K2" s="678"/>
      <c r="L2" s="678"/>
    </row>
    <row r="3" spans="1:12">
      <c r="A3" s="678"/>
      <c r="B3" s="679"/>
      <c r="C3" s="680"/>
      <c r="D3" s="678"/>
      <c r="E3" s="681"/>
      <c r="F3" s="2599" t="s">
        <v>890</v>
      </c>
      <c r="G3" s="2599"/>
      <c r="H3" s="2599"/>
      <c r="I3" s="2599"/>
      <c r="J3" s="2599"/>
      <c r="K3" s="678"/>
      <c r="L3" s="678"/>
    </row>
    <row r="4" spans="1:12">
      <c r="A4" s="678"/>
      <c r="B4" s="679"/>
      <c r="C4" s="680"/>
      <c r="D4" s="678"/>
      <c r="E4" s="681"/>
      <c r="F4" s="683" t="s">
        <v>34</v>
      </c>
      <c r="G4" s="683"/>
      <c r="H4" s="678"/>
      <c r="I4" s="678"/>
      <c r="J4" s="678"/>
      <c r="K4" s="678"/>
      <c r="L4" s="678"/>
    </row>
    <row r="5" spans="1:12" ht="14.25">
      <c r="A5" s="678"/>
      <c r="B5" s="684" t="s">
        <v>35</v>
      </c>
      <c r="C5" s="680"/>
      <c r="D5" s="678"/>
      <c r="E5" s="681"/>
      <c r="F5" s="681"/>
      <c r="G5" s="685" t="s">
        <v>174</v>
      </c>
      <c r="H5" s="678"/>
      <c r="I5" s="678"/>
      <c r="J5" s="678"/>
      <c r="K5" s="678"/>
      <c r="L5" s="678"/>
    </row>
    <row r="6" spans="1:12">
      <c r="A6" s="683" t="s">
        <v>1841</v>
      </c>
      <c r="B6" s="679"/>
      <c r="C6" s="680"/>
      <c r="D6" s="678"/>
      <c r="E6" s="681" t="s">
        <v>175</v>
      </c>
      <c r="F6" s="683" t="s">
        <v>935</v>
      </c>
      <c r="G6" s="678"/>
      <c r="H6" s="678"/>
      <c r="I6" s="678"/>
      <c r="J6" s="688"/>
      <c r="K6" s="678"/>
      <c r="L6" s="678"/>
    </row>
    <row r="7" spans="1:12">
      <c r="A7" s="688"/>
      <c r="B7" s="837" t="s">
        <v>1701</v>
      </c>
      <c r="C7" s="708"/>
      <c r="D7" s="688"/>
      <c r="E7" s="710"/>
      <c r="F7" s="688"/>
      <c r="G7" s="688"/>
      <c r="H7" s="678"/>
      <c r="I7" s="678"/>
      <c r="J7" s="678"/>
      <c r="K7" s="688"/>
      <c r="L7" s="688"/>
    </row>
    <row r="8" spans="1:12" ht="14.25">
      <c r="A8" s="838" t="s">
        <v>1702</v>
      </c>
      <c r="B8" s="830"/>
      <c r="C8" s="839"/>
      <c r="D8" s="840"/>
      <c r="E8" s="841"/>
      <c r="F8" s="841"/>
      <c r="G8" s="688"/>
      <c r="H8" s="678"/>
      <c r="I8" s="678"/>
      <c r="J8" s="678"/>
      <c r="K8" s="678"/>
      <c r="L8" s="678"/>
    </row>
    <row r="9" spans="1:12">
      <c r="A9" s="678"/>
      <c r="B9" s="679"/>
      <c r="C9" s="680"/>
      <c r="D9" s="678"/>
      <c r="E9" s="681"/>
      <c r="F9" s="681"/>
      <c r="G9" s="678"/>
      <c r="H9" s="678"/>
      <c r="I9" s="678"/>
      <c r="J9" s="678"/>
      <c r="K9" s="678"/>
      <c r="L9" s="678"/>
    </row>
    <row r="10" spans="1:12">
      <c r="A10" s="2602" t="s">
        <v>1168</v>
      </c>
      <c r="B10" s="2602"/>
      <c r="C10" s="2602"/>
      <c r="D10" s="2602"/>
      <c r="E10" s="2602"/>
      <c r="F10" s="681"/>
      <c r="G10" s="690" t="s">
        <v>208</v>
      </c>
      <c r="H10" s="678"/>
      <c r="I10" s="678"/>
      <c r="J10" s="678"/>
      <c r="K10" s="678"/>
      <c r="L10" s="678"/>
    </row>
    <row r="11" spans="1:12">
      <c r="A11" s="2597" t="s">
        <v>903</v>
      </c>
      <c r="B11" s="2597"/>
      <c r="C11" s="2597"/>
      <c r="D11" s="2597"/>
      <c r="E11" s="2597"/>
      <c r="F11" s="681"/>
      <c r="G11" s="678"/>
      <c r="H11" s="678"/>
      <c r="I11" s="678"/>
      <c r="J11" s="678"/>
      <c r="K11" s="678"/>
      <c r="L11" s="678"/>
    </row>
    <row r="12" spans="1:12" s="857" customFormat="1">
      <c r="A12" s="2603" t="s">
        <v>2266</v>
      </c>
      <c r="B12" s="2604"/>
      <c r="C12" s="1530"/>
      <c r="F12" s="1531"/>
      <c r="G12" s="1531"/>
    </row>
    <row r="13" spans="1:12" ht="18">
      <c r="A13" s="2605" t="s">
        <v>816</v>
      </c>
      <c r="B13" s="2605"/>
      <c r="C13" s="2605"/>
      <c r="D13" s="2605"/>
      <c r="E13" s="2605"/>
      <c r="F13" s="2605"/>
      <c r="G13" s="2605"/>
      <c r="H13" s="2605"/>
      <c r="I13" s="2605"/>
      <c r="J13" s="2605"/>
      <c r="K13" s="678"/>
      <c r="L13" s="678"/>
    </row>
    <row r="14" spans="1:12" ht="14.25">
      <c r="A14" s="2606" t="s">
        <v>1036</v>
      </c>
      <c r="B14" s="2607"/>
      <c r="C14" s="2607"/>
      <c r="D14" s="2607"/>
      <c r="E14" s="2607"/>
      <c r="F14" s="2607"/>
      <c r="G14" s="2607"/>
      <c r="H14" s="2607"/>
      <c r="I14" s="2607"/>
      <c r="J14" s="2607"/>
      <c r="K14" s="678"/>
      <c r="L14" s="678"/>
    </row>
    <row r="15" spans="1:12" ht="16.5">
      <c r="A15" s="2608" t="s">
        <v>1659</v>
      </c>
      <c r="B15" s="2608"/>
      <c r="C15" s="2608"/>
      <c r="D15" s="2608"/>
      <c r="E15" s="2608"/>
      <c r="F15" s="2608"/>
      <c r="G15" s="2608"/>
      <c r="H15" s="2608"/>
      <c r="I15" s="2608"/>
      <c r="J15" s="2608"/>
      <c r="K15" s="678"/>
      <c r="L15" s="678"/>
    </row>
    <row r="16" spans="1:12" s="688" customFormat="1" ht="12.75" customHeight="1">
      <c r="A16" s="898"/>
      <c r="B16" s="2609" t="s">
        <v>2182</v>
      </c>
      <c r="C16" s="2609"/>
      <c r="D16" s="2609"/>
      <c r="E16" s="2609"/>
      <c r="F16" s="2609"/>
      <c r="G16" s="903"/>
      <c r="H16" s="903"/>
      <c r="I16" s="903"/>
      <c r="J16" s="903"/>
    </row>
    <row r="17" spans="1:14" ht="14.25">
      <c r="A17" s="691"/>
      <c r="B17" s="2609"/>
      <c r="C17" s="2609"/>
      <c r="D17" s="2609"/>
      <c r="E17" s="2609"/>
      <c r="F17" s="2609"/>
      <c r="G17" s="691"/>
      <c r="H17" s="688"/>
      <c r="I17" s="688"/>
      <c r="J17" s="688"/>
      <c r="K17" s="688"/>
      <c r="L17" s="688"/>
    </row>
    <row r="18" spans="1:14">
      <c r="A18" s="693" t="s">
        <v>1005</v>
      </c>
      <c r="B18" s="694"/>
      <c r="C18" s="694"/>
      <c r="D18" s="694"/>
      <c r="E18" s="688"/>
      <c r="F18" s="695" t="s">
        <v>332</v>
      </c>
      <c r="G18" s="688"/>
      <c r="H18" s="688"/>
      <c r="I18" s="688"/>
      <c r="J18" s="688"/>
      <c r="K18" s="688"/>
      <c r="L18" s="688"/>
    </row>
    <row r="19" spans="1:14">
      <c r="A19" s="693" t="s">
        <v>1004</v>
      </c>
      <c r="B19" s="696"/>
      <c r="C19" s="696"/>
      <c r="D19" s="696"/>
      <c r="E19" s="696"/>
      <c r="F19" s="693" t="s">
        <v>333</v>
      </c>
      <c r="G19" s="660" t="s">
        <v>106</v>
      </c>
      <c r="H19" s="656" t="s">
        <v>715</v>
      </c>
      <c r="I19" s="657" t="s">
        <v>739</v>
      </c>
      <c r="J19" s="696"/>
      <c r="K19" s="696"/>
      <c r="L19" s="696"/>
    </row>
    <row r="20" spans="1:14">
      <c r="A20" s="693" t="s">
        <v>334</v>
      </c>
      <c r="B20" s="693"/>
      <c r="C20" s="693"/>
      <c r="D20" s="693"/>
      <c r="E20" s="693"/>
      <c r="F20" s="696"/>
      <c r="G20" s="693"/>
      <c r="H20" s="696"/>
      <c r="I20" s="693"/>
      <c r="J20" s="693"/>
      <c r="K20" s="693"/>
      <c r="L20" s="693"/>
    </row>
    <row r="21" spans="1:14">
      <c r="A21" s="693" t="s">
        <v>926</v>
      </c>
      <c r="B21" s="693"/>
      <c r="C21" s="693"/>
      <c r="D21" s="697"/>
      <c r="E21" s="697"/>
      <c r="F21" s="693" t="s">
        <v>728</v>
      </c>
      <c r="G21" s="693"/>
      <c r="H21" s="693"/>
      <c r="I21" s="693"/>
      <c r="J21" s="693"/>
      <c r="K21" s="693"/>
      <c r="L21" s="693"/>
    </row>
    <row r="22" spans="1:14" ht="24" customHeight="1">
      <c r="A22" s="693" t="s">
        <v>1660</v>
      </c>
      <c r="B22" s="696"/>
      <c r="C22" s="696"/>
      <c r="D22" s="696"/>
      <c r="E22" s="696"/>
      <c r="F22" s="693" t="s">
        <v>937</v>
      </c>
      <c r="G22" s="693"/>
      <c r="H22" s="693"/>
      <c r="I22" s="696"/>
      <c r="J22" s="698"/>
      <c r="K22" s="696"/>
      <c r="L22" s="696"/>
    </row>
    <row r="23" spans="1:14" ht="17.25" customHeight="1">
      <c r="A23" s="696" t="s">
        <v>207</v>
      </c>
      <c r="B23" s="698"/>
      <c r="C23" s="699"/>
      <c r="D23" s="696"/>
      <c r="E23" s="696"/>
      <c r="F23" s="2611" t="s">
        <v>942</v>
      </c>
      <c r="G23" s="2611"/>
      <c r="H23" s="2611"/>
      <c r="I23" s="2611"/>
      <c r="J23" s="2611"/>
      <c r="K23" s="696"/>
      <c r="L23" s="696"/>
    </row>
    <row r="24" spans="1:14" ht="13.5" thickBot="1">
      <c r="A24" s="695" t="s">
        <v>128</v>
      </c>
      <c r="B24" s="700"/>
      <c r="C24" s="701"/>
      <c r="D24" s="700"/>
      <c r="E24" s="696"/>
      <c r="F24" s="2611"/>
      <c r="G24" s="2611"/>
      <c r="H24" s="2611"/>
      <c r="I24" s="2611"/>
      <c r="J24" s="2611"/>
      <c r="K24" s="696"/>
      <c r="L24" s="696"/>
    </row>
    <row r="25" spans="1:14" ht="13.5" thickBot="1">
      <c r="A25" s="693" t="s">
        <v>116</v>
      </c>
      <c r="B25" s="696"/>
      <c r="C25" s="699"/>
      <c r="D25" s="698"/>
      <c r="E25" s="702"/>
      <c r="G25" s="703"/>
      <c r="H25" s="704"/>
      <c r="I25" s="705"/>
      <c r="K25" s="698"/>
      <c r="L25" s="698"/>
    </row>
    <row r="26" spans="1:14" ht="13.5" thickBot="1">
      <c r="A26" s="693" t="s">
        <v>418</v>
      </c>
      <c r="B26" s="696"/>
      <c r="C26" s="696"/>
      <c r="D26" s="700"/>
      <c r="E26" s="700"/>
      <c r="F26" s="700"/>
      <c r="G26" s="706" t="s">
        <v>419</v>
      </c>
      <c r="H26" s="696"/>
      <c r="I26" s="698"/>
      <c r="J26" s="698"/>
      <c r="K26" s="700"/>
      <c r="L26" s="700"/>
    </row>
    <row r="27" spans="1:14" ht="13.5" thickBot="1">
      <c r="A27" s="693" t="s">
        <v>420</v>
      </c>
      <c r="B27" s="707"/>
      <c r="C27" s="708"/>
      <c r="D27" s="699"/>
      <c r="E27" s="709"/>
      <c r="F27" s="710"/>
      <c r="G27" s="2722">
        <v>900272213027</v>
      </c>
      <c r="H27" s="2722"/>
      <c r="I27" s="2722"/>
      <c r="J27" s="2722"/>
      <c r="K27" s="688"/>
      <c r="L27" s="688"/>
    </row>
    <row r="28" spans="1:14" ht="4.5" customHeight="1" thickBot="1">
      <c r="G28" s="2723"/>
      <c r="H28" s="2723"/>
      <c r="I28" s="2723"/>
      <c r="J28" s="2723"/>
    </row>
    <row r="29" spans="1:14" ht="41.25" customHeight="1" thickBot="1">
      <c r="A29" s="711" t="s">
        <v>406</v>
      </c>
      <c r="B29" s="712" t="s">
        <v>421</v>
      </c>
      <c r="C29" s="713"/>
      <c r="D29" s="712" t="s">
        <v>422</v>
      </c>
      <c r="E29" s="714"/>
      <c r="F29" s="2612" t="s">
        <v>362</v>
      </c>
      <c r="G29" s="2614" t="s">
        <v>363</v>
      </c>
      <c r="H29" s="2615"/>
      <c r="I29" s="2615"/>
      <c r="J29" s="2616"/>
    </row>
    <row r="30" spans="1:14" ht="69.75" customHeight="1" thickBot="1">
      <c r="A30" s="715"/>
      <c r="B30" s="716" t="s">
        <v>349</v>
      </c>
      <c r="C30" s="717" t="s">
        <v>671</v>
      </c>
      <c r="D30" s="718" t="s">
        <v>796</v>
      </c>
      <c r="E30" s="719" t="s">
        <v>971</v>
      </c>
      <c r="F30" s="2613"/>
      <c r="G30" s="718" t="s">
        <v>972</v>
      </c>
      <c r="H30" s="718" t="s">
        <v>973</v>
      </c>
      <c r="I30" s="718" t="s">
        <v>974</v>
      </c>
      <c r="J30" s="718" t="s">
        <v>975</v>
      </c>
      <c r="M30" s="704"/>
      <c r="N30" s="698"/>
    </row>
    <row r="31" spans="1:14" ht="12" customHeight="1" thickBot="1">
      <c r="A31" s="720" t="s">
        <v>976</v>
      </c>
      <c r="B31" s="721" t="s">
        <v>977</v>
      </c>
      <c r="C31" s="722" t="s">
        <v>978</v>
      </c>
      <c r="D31" s="723" t="s">
        <v>739</v>
      </c>
      <c r="E31" s="723" t="s">
        <v>740</v>
      </c>
      <c r="F31" s="723" t="s">
        <v>672</v>
      </c>
      <c r="G31" s="724">
        <v>4</v>
      </c>
      <c r="H31" s="725">
        <v>5</v>
      </c>
      <c r="I31" s="726">
        <v>6</v>
      </c>
      <c r="J31" s="725">
        <v>7</v>
      </c>
    </row>
    <row r="32" spans="1:14" ht="24.75" customHeight="1" thickBot="1">
      <c r="A32" s="720">
        <v>1100000</v>
      </c>
      <c r="B32" s="727" t="s">
        <v>1661</v>
      </c>
      <c r="C32" s="728" t="s">
        <v>358</v>
      </c>
      <c r="D32" s="1003">
        <f>D99+D113+D134</f>
        <v>0</v>
      </c>
      <c r="E32" s="1003">
        <f>E35</f>
        <v>0</v>
      </c>
      <c r="F32" s="1003">
        <f>F35</f>
        <v>0</v>
      </c>
      <c r="G32" s="1003">
        <f>G99+G113+G134</f>
        <v>0</v>
      </c>
      <c r="H32" s="1003">
        <f>H99+H113+H134</f>
        <v>0</v>
      </c>
      <c r="I32" s="1003">
        <f>I35</f>
        <v>0</v>
      </c>
      <c r="J32" s="1003">
        <f>F32</f>
        <v>0</v>
      </c>
    </row>
    <row r="33" spans="1:10" ht="47.25" customHeight="1" thickBot="1">
      <c r="A33" s="720">
        <v>1110000</v>
      </c>
      <c r="B33" s="730" t="s">
        <v>1662</v>
      </c>
      <c r="C33" s="728" t="s">
        <v>358</v>
      </c>
      <c r="D33" s="1004">
        <v>0</v>
      </c>
      <c r="E33" s="1004"/>
      <c r="F33" s="1004">
        <v>0</v>
      </c>
      <c r="G33" s="1004">
        <v>0</v>
      </c>
      <c r="H33" s="1004">
        <v>0</v>
      </c>
      <c r="I33" s="1004">
        <v>0</v>
      </c>
      <c r="J33" s="1004">
        <v>0</v>
      </c>
    </row>
    <row r="34" spans="1:10" ht="14.25">
      <c r="A34" s="732">
        <v>1110000</v>
      </c>
      <c r="B34" s="733" t="s">
        <v>803</v>
      </c>
      <c r="C34" s="734" t="s">
        <v>358</v>
      </c>
      <c r="D34" s="1005">
        <v>0</v>
      </c>
      <c r="E34" s="1005"/>
      <c r="F34" s="1005">
        <v>0</v>
      </c>
      <c r="G34" s="1005">
        <v>0</v>
      </c>
      <c r="H34" s="1005">
        <v>0</v>
      </c>
      <c r="I34" s="1005">
        <v>0</v>
      </c>
      <c r="J34" s="1005">
        <v>0</v>
      </c>
    </row>
    <row r="35" spans="1:10" ht="25.5">
      <c r="A35" s="736">
        <v>1111000</v>
      </c>
      <c r="B35" s="737" t="s">
        <v>673</v>
      </c>
      <c r="C35" s="738" t="s">
        <v>804</v>
      </c>
      <c r="D35" s="1017"/>
      <c r="E35" s="1598">
        <v>0</v>
      </c>
      <c r="F35" s="1568">
        <f>D35+E35</f>
        <v>0</v>
      </c>
      <c r="G35" s="1568">
        <v>0</v>
      </c>
      <c r="H35" s="1568">
        <v>0</v>
      </c>
      <c r="I35" s="1568">
        <v>0</v>
      </c>
      <c r="J35" s="1568">
        <f>F35</f>
        <v>0</v>
      </c>
    </row>
    <row r="36" spans="1:10" ht="24.75" customHeight="1">
      <c r="A36" s="740">
        <v>1112000</v>
      </c>
      <c r="B36" s="741" t="s">
        <v>271</v>
      </c>
      <c r="C36" s="742" t="s">
        <v>805</v>
      </c>
      <c r="D36" s="1012"/>
      <c r="E36" s="1012"/>
      <c r="F36" s="1012"/>
      <c r="G36" s="1012"/>
      <c r="H36" s="1012"/>
      <c r="I36" s="1012"/>
      <c r="J36" s="1012"/>
    </row>
    <row r="37" spans="1:10" ht="25.5" hidden="1">
      <c r="A37" s="740">
        <v>1113000</v>
      </c>
      <c r="B37" s="741" t="s">
        <v>806</v>
      </c>
      <c r="C37" s="742" t="s">
        <v>807</v>
      </c>
      <c r="D37" s="1012"/>
      <c r="E37" s="1012"/>
      <c r="F37" s="1012"/>
      <c r="G37" s="1012"/>
      <c r="H37" s="1012"/>
      <c r="I37" s="1012"/>
      <c r="J37" s="1012"/>
    </row>
    <row r="38" spans="1:10" ht="38.25" hidden="1">
      <c r="A38" s="740">
        <v>1114000</v>
      </c>
      <c r="B38" s="741" t="s">
        <v>398</v>
      </c>
      <c r="C38" s="742" t="s">
        <v>399</v>
      </c>
      <c r="D38" s="1012"/>
      <c r="E38" s="1012"/>
      <c r="F38" s="1012"/>
      <c r="G38" s="1012"/>
      <c r="H38" s="1012"/>
      <c r="I38" s="1012"/>
      <c r="J38" s="1012"/>
    </row>
    <row r="39" spans="1:10" hidden="1">
      <c r="A39" s="740">
        <v>1115000</v>
      </c>
      <c r="B39" s="741" t="s">
        <v>615</v>
      </c>
      <c r="C39" s="742" t="s">
        <v>388</v>
      </c>
      <c r="D39" s="1012"/>
      <c r="E39" s="1012"/>
      <c r="F39" s="1012"/>
      <c r="G39" s="1012"/>
      <c r="H39" s="1012"/>
      <c r="I39" s="1012"/>
      <c r="J39" s="1012"/>
    </row>
    <row r="40" spans="1:10" ht="25.5" hidden="1">
      <c r="A40" s="740">
        <v>1116000</v>
      </c>
      <c r="B40" s="741" t="s">
        <v>1024</v>
      </c>
      <c r="C40" s="742" t="s">
        <v>389</v>
      </c>
      <c r="D40" s="1012"/>
      <c r="E40" s="1012"/>
      <c r="F40" s="1012"/>
      <c r="G40" s="1012"/>
      <c r="H40" s="1012"/>
      <c r="I40" s="1012"/>
      <c r="J40" s="1012"/>
    </row>
    <row r="41" spans="1:10" ht="39" hidden="1" thickBot="1">
      <c r="A41" s="744">
        <v>1117000</v>
      </c>
      <c r="B41" s="745" t="s">
        <v>19</v>
      </c>
      <c r="C41" s="746" t="s">
        <v>20</v>
      </c>
      <c r="D41" s="1014"/>
      <c r="E41" s="1014"/>
      <c r="F41" s="1014"/>
      <c r="G41" s="1014"/>
      <c r="H41" s="1014"/>
      <c r="I41" s="1014"/>
      <c r="J41" s="1014"/>
    </row>
    <row r="42" spans="1:10" ht="29.25" hidden="1" thickBot="1">
      <c r="A42" s="748">
        <v>1120000</v>
      </c>
      <c r="B42" s="749" t="s">
        <v>21</v>
      </c>
      <c r="C42" s="728" t="s">
        <v>358</v>
      </c>
      <c r="D42" s="1146">
        <v>0</v>
      </c>
      <c r="E42" s="1146"/>
      <c r="F42" s="1146">
        <v>0</v>
      </c>
      <c r="G42" s="1146">
        <v>0</v>
      </c>
      <c r="H42" s="1146">
        <v>0</v>
      </c>
      <c r="I42" s="1146">
        <v>0</v>
      </c>
      <c r="J42" s="1146">
        <v>0</v>
      </c>
    </row>
    <row r="43" spans="1:10" ht="14.25" hidden="1">
      <c r="A43" s="732">
        <v>1121000</v>
      </c>
      <c r="B43" s="751" t="s">
        <v>22</v>
      </c>
      <c r="C43" s="752"/>
      <c r="D43" s="1017">
        <v>0</v>
      </c>
      <c r="E43" s="1017"/>
      <c r="F43" s="1017">
        <v>0</v>
      </c>
      <c r="G43" s="1017">
        <v>0</v>
      </c>
      <c r="H43" s="1017">
        <v>0</v>
      </c>
      <c r="I43" s="1017">
        <v>0</v>
      </c>
      <c r="J43" s="1017">
        <v>0</v>
      </c>
    </row>
    <row r="44" spans="1:10" ht="25.5" hidden="1">
      <c r="A44" s="740">
        <v>1121100</v>
      </c>
      <c r="B44" s="753" t="s">
        <v>380</v>
      </c>
      <c r="C44" s="742" t="s">
        <v>381</v>
      </c>
      <c r="D44" s="1012"/>
      <c r="E44" s="1012"/>
      <c r="F44" s="1012"/>
      <c r="G44" s="1012"/>
      <c r="H44" s="1012"/>
      <c r="I44" s="1012"/>
      <c r="J44" s="1012"/>
    </row>
    <row r="45" spans="1:10" hidden="1">
      <c r="A45" s="740">
        <v>1121200</v>
      </c>
      <c r="B45" s="754" t="s">
        <v>1663</v>
      </c>
      <c r="C45" s="742" t="s">
        <v>383</v>
      </c>
      <c r="D45" s="1012"/>
      <c r="E45" s="1012"/>
      <c r="F45" s="1012"/>
      <c r="G45" s="1012"/>
      <c r="H45" s="1012"/>
      <c r="I45" s="1012"/>
      <c r="J45" s="1012"/>
    </row>
    <row r="46" spans="1:10" hidden="1">
      <c r="A46" s="740">
        <v>1121300</v>
      </c>
      <c r="B46" s="753" t="s">
        <v>769</v>
      </c>
      <c r="C46" s="742" t="s">
        <v>384</v>
      </c>
      <c r="D46" s="1012"/>
      <c r="E46" s="1012"/>
      <c r="F46" s="1012"/>
      <c r="G46" s="1012"/>
      <c r="H46" s="1012"/>
      <c r="I46" s="1012"/>
      <c r="J46" s="1012"/>
    </row>
    <row r="47" spans="1:10" hidden="1">
      <c r="A47" s="740">
        <v>1121400</v>
      </c>
      <c r="B47" s="753" t="s">
        <v>770</v>
      </c>
      <c r="C47" s="742" t="s">
        <v>385</v>
      </c>
      <c r="D47" s="1012"/>
      <c r="E47" s="1012"/>
      <c r="F47" s="1012"/>
      <c r="G47" s="1012"/>
      <c r="H47" s="1012"/>
      <c r="I47" s="1012"/>
      <c r="J47" s="1012"/>
    </row>
    <row r="48" spans="1:10" hidden="1">
      <c r="A48" s="740">
        <v>1121500</v>
      </c>
      <c r="B48" s="753" t="s">
        <v>69</v>
      </c>
      <c r="C48" s="742" t="s">
        <v>386</v>
      </c>
      <c r="D48" s="1017"/>
      <c r="E48" s="1017"/>
      <c r="F48" s="1017"/>
      <c r="G48" s="1017"/>
      <c r="H48" s="1017"/>
      <c r="I48" s="1017"/>
      <c r="J48" s="1017"/>
    </row>
    <row r="49" spans="1:10" hidden="1">
      <c r="A49" s="740">
        <v>1121600</v>
      </c>
      <c r="B49" s="753" t="s">
        <v>70</v>
      </c>
      <c r="C49" s="742" t="s">
        <v>387</v>
      </c>
      <c r="D49" s="1012"/>
      <c r="E49" s="1012"/>
      <c r="F49" s="1012"/>
      <c r="G49" s="1012"/>
      <c r="H49" s="1012"/>
      <c r="I49" s="1012"/>
      <c r="J49" s="1012"/>
    </row>
    <row r="50" spans="1:10" ht="9.75" hidden="1" customHeight="1" thickBot="1">
      <c r="A50" s="756">
        <v>1121700</v>
      </c>
      <c r="B50" s="757" t="s">
        <v>71</v>
      </c>
      <c r="C50" s="746" t="s">
        <v>766</v>
      </c>
      <c r="D50" s="1014"/>
      <c r="E50" s="1014"/>
      <c r="F50" s="1014"/>
      <c r="G50" s="1014"/>
      <c r="H50" s="1014"/>
      <c r="I50" s="1014"/>
      <c r="J50" s="1014"/>
    </row>
    <row r="51" spans="1:10" ht="28.5" hidden="1">
      <c r="A51" s="732">
        <v>1122000</v>
      </c>
      <c r="B51" s="758" t="s">
        <v>767</v>
      </c>
      <c r="C51" s="734" t="s">
        <v>358</v>
      </c>
      <c r="D51" s="1016">
        <v>0</v>
      </c>
      <c r="E51" s="1016"/>
      <c r="F51" s="1016">
        <v>0</v>
      </c>
      <c r="G51" s="1016">
        <v>0</v>
      </c>
      <c r="H51" s="1016">
        <v>0</v>
      </c>
      <c r="I51" s="1016">
        <v>0</v>
      </c>
      <c r="J51" s="1016">
        <v>0</v>
      </c>
    </row>
    <row r="52" spans="1:10" hidden="1">
      <c r="A52" s="760">
        <v>1122100</v>
      </c>
      <c r="B52" s="753" t="s">
        <v>72</v>
      </c>
      <c r="C52" s="738" t="s">
        <v>768</v>
      </c>
      <c r="D52" s="1012"/>
      <c r="E52" s="1012"/>
      <c r="F52" s="1012"/>
      <c r="G52" s="1012"/>
      <c r="H52" s="1012"/>
      <c r="I52" s="1012"/>
      <c r="J52" s="1012"/>
    </row>
    <row r="53" spans="1:10" hidden="1">
      <c r="A53" s="760">
        <v>1122200</v>
      </c>
      <c r="B53" s="753" t="s">
        <v>487</v>
      </c>
      <c r="C53" s="742" t="s">
        <v>1021</v>
      </c>
      <c r="D53" s="1012"/>
      <c r="E53" s="1012"/>
      <c r="F53" s="1012"/>
      <c r="G53" s="1012"/>
      <c r="H53" s="1012"/>
      <c r="I53" s="1012"/>
      <c r="J53" s="1012"/>
    </row>
    <row r="54" spans="1:10" ht="13.5" hidden="1" thickBot="1">
      <c r="A54" s="748">
        <v>1122300</v>
      </c>
      <c r="B54" s="757" t="s">
        <v>148</v>
      </c>
      <c r="C54" s="746" t="s">
        <v>1022</v>
      </c>
      <c r="D54" s="1014"/>
      <c r="E54" s="1014"/>
      <c r="F54" s="1014"/>
      <c r="G54" s="1014"/>
      <c r="H54" s="1014"/>
      <c r="I54" s="1014"/>
      <c r="J54" s="1014"/>
    </row>
    <row r="55" spans="1:10" ht="28.5" hidden="1">
      <c r="A55" s="732">
        <v>1123000</v>
      </c>
      <c r="B55" s="758" t="s">
        <v>364</v>
      </c>
      <c r="C55" s="734" t="s">
        <v>358</v>
      </c>
      <c r="D55" s="1016">
        <v>0</v>
      </c>
      <c r="E55" s="1016"/>
      <c r="F55" s="1016">
        <v>0</v>
      </c>
      <c r="G55" s="1016">
        <v>0</v>
      </c>
      <c r="H55" s="1016">
        <v>0</v>
      </c>
      <c r="I55" s="1016">
        <v>0</v>
      </c>
      <c r="J55" s="1016">
        <v>0</v>
      </c>
    </row>
    <row r="56" spans="1:10" hidden="1">
      <c r="A56" s="760">
        <v>1123100</v>
      </c>
      <c r="B56" s="753" t="s">
        <v>149</v>
      </c>
      <c r="C56" s="738" t="s">
        <v>365</v>
      </c>
      <c r="D56" s="1012"/>
      <c r="E56" s="1012"/>
      <c r="F56" s="1012"/>
      <c r="G56" s="1012"/>
      <c r="H56" s="1012"/>
      <c r="I56" s="1012"/>
      <c r="J56" s="1012"/>
    </row>
    <row r="57" spans="1:10" hidden="1">
      <c r="A57" s="760">
        <v>1123200</v>
      </c>
      <c r="B57" s="753" t="s">
        <v>150</v>
      </c>
      <c r="C57" s="742" t="s">
        <v>366</v>
      </c>
      <c r="D57" s="1012"/>
      <c r="E57" s="1012"/>
      <c r="F57" s="1012"/>
      <c r="G57" s="1012"/>
      <c r="H57" s="1012"/>
      <c r="I57" s="1012"/>
      <c r="J57" s="1012"/>
    </row>
    <row r="58" spans="1:10" ht="25.5" hidden="1">
      <c r="A58" s="760">
        <v>1123300</v>
      </c>
      <c r="B58" s="753" t="s">
        <v>151</v>
      </c>
      <c r="C58" s="742" t="s">
        <v>367</v>
      </c>
      <c r="D58" s="1012"/>
      <c r="E58" s="1012"/>
      <c r="F58" s="1012"/>
      <c r="G58" s="1012"/>
      <c r="H58" s="1012"/>
      <c r="I58" s="1012"/>
      <c r="J58" s="1012"/>
    </row>
    <row r="59" spans="1:10" hidden="1">
      <c r="A59" s="760">
        <v>1123400</v>
      </c>
      <c r="B59" s="753" t="s">
        <v>556</v>
      </c>
      <c r="C59" s="742" t="s">
        <v>368</v>
      </c>
      <c r="D59" s="1012"/>
      <c r="E59" s="1012"/>
      <c r="F59" s="1012"/>
      <c r="G59" s="1012"/>
      <c r="H59" s="1012"/>
      <c r="I59" s="1012"/>
      <c r="J59" s="1012"/>
    </row>
    <row r="60" spans="1:10" hidden="1">
      <c r="A60" s="760">
        <v>1123500</v>
      </c>
      <c r="B60" s="761" t="s">
        <v>557</v>
      </c>
      <c r="C60" s="762">
        <v>423500</v>
      </c>
      <c r="D60" s="1012"/>
      <c r="E60" s="1012"/>
      <c r="F60" s="1012"/>
      <c r="G60" s="1012"/>
      <c r="H60" s="1012"/>
      <c r="I60" s="1012"/>
      <c r="J60" s="1012"/>
    </row>
    <row r="61" spans="1:10" ht="25.5" hidden="1">
      <c r="A61" s="760">
        <v>1123600</v>
      </c>
      <c r="B61" s="753" t="s">
        <v>186</v>
      </c>
      <c r="C61" s="742" t="s">
        <v>369</v>
      </c>
      <c r="D61" s="1012"/>
      <c r="E61" s="1012"/>
      <c r="F61" s="1012"/>
      <c r="G61" s="1012"/>
      <c r="H61" s="1012"/>
      <c r="I61" s="1012"/>
      <c r="J61" s="1012"/>
    </row>
    <row r="62" spans="1:10" hidden="1">
      <c r="A62" s="760">
        <v>1123700</v>
      </c>
      <c r="B62" s="753" t="s">
        <v>187</v>
      </c>
      <c r="C62" s="742" t="s">
        <v>370</v>
      </c>
      <c r="D62" s="1012"/>
      <c r="E62" s="1012"/>
      <c r="F62" s="1012"/>
      <c r="G62" s="1012"/>
      <c r="H62" s="1012"/>
      <c r="I62" s="1012"/>
      <c r="J62" s="1012"/>
    </row>
    <row r="63" spans="1:10" ht="13.5" hidden="1" thickBot="1">
      <c r="A63" s="748">
        <v>1123800</v>
      </c>
      <c r="B63" s="757" t="s">
        <v>188</v>
      </c>
      <c r="C63" s="746" t="s">
        <v>371</v>
      </c>
      <c r="D63" s="1014"/>
      <c r="E63" s="1014"/>
      <c r="F63" s="1014"/>
      <c r="G63" s="1014"/>
      <c r="H63" s="1014"/>
      <c r="I63" s="1014"/>
      <c r="J63" s="1014"/>
    </row>
    <row r="64" spans="1:10" ht="28.5" hidden="1">
      <c r="A64" s="732">
        <v>1124000</v>
      </c>
      <c r="B64" s="758" t="s">
        <v>213</v>
      </c>
      <c r="C64" s="734" t="s">
        <v>358</v>
      </c>
      <c r="D64" s="1016">
        <v>0</v>
      </c>
      <c r="E64" s="1016"/>
      <c r="F64" s="1016">
        <v>0</v>
      </c>
      <c r="G64" s="1016">
        <v>0</v>
      </c>
      <c r="H64" s="1016">
        <v>0</v>
      </c>
      <c r="I64" s="1016">
        <v>0</v>
      </c>
      <c r="J64" s="1016">
        <v>0</v>
      </c>
    </row>
    <row r="65" spans="1:10" ht="13.5" hidden="1" thickBot="1">
      <c r="A65" s="748">
        <v>1124100</v>
      </c>
      <c r="B65" s="757" t="s">
        <v>189</v>
      </c>
      <c r="C65" s="746" t="s">
        <v>214</v>
      </c>
      <c r="D65" s="1014"/>
      <c r="E65" s="1014"/>
      <c r="F65" s="1014"/>
      <c r="G65" s="1014"/>
      <c r="H65" s="1014"/>
      <c r="I65" s="1014"/>
      <c r="J65" s="1014"/>
    </row>
    <row r="66" spans="1:10" ht="28.5" hidden="1">
      <c r="A66" s="732">
        <v>1125000</v>
      </c>
      <c r="B66" s="758" t="s">
        <v>918</v>
      </c>
      <c r="C66" s="734" t="s">
        <v>358</v>
      </c>
      <c r="D66" s="1016">
        <v>0</v>
      </c>
      <c r="E66" s="1016"/>
      <c r="F66" s="1016">
        <v>0</v>
      </c>
      <c r="G66" s="1016">
        <v>0</v>
      </c>
      <c r="H66" s="1016">
        <v>0</v>
      </c>
      <c r="I66" s="1016">
        <v>0</v>
      </c>
      <c r="J66" s="1016">
        <v>0</v>
      </c>
    </row>
    <row r="67" spans="1:10" ht="25.5" hidden="1">
      <c r="A67" s="760">
        <v>1125100</v>
      </c>
      <c r="B67" s="753" t="s">
        <v>190</v>
      </c>
      <c r="C67" s="738" t="s">
        <v>919</v>
      </c>
      <c r="D67" s="1012"/>
      <c r="E67" s="1012"/>
      <c r="F67" s="1012"/>
      <c r="G67" s="1012"/>
      <c r="H67" s="1012"/>
      <c r="I67" s="1012"/>
      <c r="J67" s="1012"/>
    </row>
    <row r="68" spans="1:10" ht="26.25" hidden="1" thickBot="1">
      <c r="A68" s="748">
        <v>1125200</v>
      </c>
      <c r="B68" s="757" t="s">
        <v>703</v>
      </c>
      <c r="C68" s="746" t="s">
        <v>1031</v>
      </c>
      <c r="D68" s="1014"/>
      <c r="E68" s="1014"/>
      <c r="F68" s="1014"/>
      <c r="G68" s="1014"/>
      <c r="H68" s="1014"/>
      <c r="I68" s="1014"/>
      <c r="J68" s="1014"/>
    </row>
    <row r="69" spans="1:10" ht="14.25" hidden="1">
      <c r="A69" s="732">
        <v>1126000</v>
      </c>
      <c r="B69" s="758" t="s">
        <v>1032</v>
      </c>
      <c r="C69" s="734" t="s">
        <v>358</v>
      </c>
      <c r="D69" s="1016">
        <v>0</v>
      </c>
      <c r="E69" s="1016"/>
      <c r="F69" s="1016">
        <v>0</v>
      </c>
      <c r="G69" s="1016">
        <v>0</v>
      </c>
      <c r="H69" s="1016">
        <v>0</v>
      </c>
      <c r="I69" s="1016">
        <v>0</v>
      </c>
      <c r="J69" s="1016">
        <v>0</v>
      </c>
    </row>
    <row r="70" spans="1:10" hidden="1">
      <c r="A70" s="732">
        <v>1126100</v>
      </c>
      <c r="B70" s="753" t="s">
        <v>983</v>
      </c>
      <c r="C70" s="738" t="s">
        <v>1033</v>
      </c>
      <c r="D70" s="1012"/>
      <c r="E70" s="1012"/>
      <c r="F70" s="1012"/>
      <c r="G70" s="1012"/>
      <c r="H70" s="1012"/>
      <c r="I70" s="1012"/>
      <c r="J70" s="1012"/>
    </row>
    <row r="71" spans="1:10" hidden="1">
      <c r="A71" s="732">
        <v>1126200</v>
      </c>
      <c r="B71" s="753" t="s">
        <v>984</v>
      </c>
      <c r="C71" s="742" t="s">
        <v>1034</v>
      </c>
      <c r="D71" s="1012"/>
      <c r="E71" s="1012"/>
      <c r="F71" s="1012"/>
      <c r="G71" s="1012"/>
      <c r="H71" s="1012"/>
      <c r="I71" s="1012"/>
      <c r="J71" s="1012"/>
    </row>
    <row r="72" spans="1:10" hidden="1">
      <c r="A72" s="732">
        <v>1126300</v>
      </c>
      <c r="B72" s="753" t="s">
        <v>390</v>
      </c>
      <c r="C72" s="742" t="s">
        <v>391</v>
      </c>
      <c r="D72" s="1012"/>
      <c r="E72" s="1012"/>
      <c r="F72" s="1012"/>
      <c r="G72" s="1012"/>
      <c r="H72" s="1012"/>
      <c r="I72" s="1012"/>
      <c r="J72" s="1012"/>
    </row>
    <row r="73" spans="1:10" hidden="1">
      <c r="A73" s="740">
        <v>1126400</v>
      </c>
      <c r="B73" s="763" t="s">
        <v>985</v>
      </c>
      <c r="C73" s="742" t="s">
        <v>392</v>
      </c>
      <c r="D73" s="1012"/>
      <c r="E73" s="1012"/>
      <c r="F73" s="1012"/>
      <c r="G73" s="1012"/>
      <c r="H73" s="1012"/>
      <c r="I73" s="1012"/>
      <c r="J73" s="1012"/>
    </row>
    <row r="74" spans="1:10" ht="25.5" hidden="1">
      <c r="A74" s="744">
        <v>1126500</v>
      </c>
      <c r="B74" s="764" t="s">
        <v>943</v>
      </c>
      <c r="C74" s="742" t="s">
        <v>393</v>
      </c>
      <c r="D74" s="1012"/>
      <c r="E74" s="1012"/>
      <c r="F74" s="1012"/>
      <c r="G74" s="1012"/>
      <c r="H74" s="1012"/>
      <c r="I74" s="1012"/>
      <c r="J74" s="1012"/>
    </row>
    <row r="75" spans="1:10" hidden="1">
      <c r="A75" s="740">
        <v>1126600</v>
      </c>
      <c r="B75" s="763" t="s">
        <v>229</v>
      </c>
      <c r="C75" s="742" t="s">
        <v>394</v>
      </c>
      <c r="D75" s="1012"/>
      <c r="E75" s="1012"/>
      <c r="F75" s="1012"/>
      <c r="G75" s="1012"/>
      <c r="H75" s="1012"/>
      <c r="I75" s="1012"/>
      <c r="J75" s="1012"/>
    </row>
    <row r="76" spans="1:10" hidden="1">
      <c r="A76" s="740">
        <v>1126700</v>
      </c>
      <c r="B76" s="763" t="s">
        <v>230</v>
      </c>
      <c r="C76" s="742" t="s">
        <v>395</v>
      </c>
      <c r="D76" s="1012"/>
      <c r="E76" s="1012"/>
      <c r="F76" s="1012"/>
      <c r="G76" s="1012"/>
      <c r="H76" s="1012"/>
      <c r="I76" s="1012"/>
      <c r="J76" s="1012"/>
    </row>
    <row r="77" spans="1:10" ht="13.5" hidden="1" thickBot="1">
      <c r="A77" s="756">
        <v>1126800</v>
      </c>
      <c r="B77" s="765" t="s">
        <v>480</v>
      </c>
      <c r="C77" s="746" t="s">
        <v>396</v>
      </c>
      <c r="D77" s="1014"/>
      <c r="E77" s="1014"/>
      <c r="F77" s="1014"/>
      <c r="G77" s="1014"/>
      <c r="H77" s="1014"/>
      <c r="I77" s="1014"/>
      <c r="J77" s="1014"/>
    </row>
    <row r="78" spans="1:10" ht="0.75" hidden="1" customHeight="1">
      <c r="A78" s="766">
        <v>1130000</v>
      </c>
      <c r="B78" s="767" t="s">
        <v>294</v>
      </c>
      <c r="C78" s="734" t="s">
        <v>358</v>
      </c>
      <c r="D78" s="1016">
        <v>0</v>
      </c>
      <c r="E78" s="1016"/>
      <c r="F78" s="1016">
        <v>0</v>
      </c>
      <c r="G78" s="1016">
        <v>0</v>
      </c>
      <c r="H78" s="1016">
        <v>0</v>
      </c>
      <c r="I78" s="1016">
        <v>0</v>
      </c>
      <c r="J78" s="1016">
        <v>0</v>
      </c>
    </row>
    <row r="79" spans="1:10" hidden="1">
      <c r="A79" s="766">
        <v>1130100</v>
      </c>
      <c r="B79" s="763" t="s">
        <v>481</v>
      </c>
      <c r="C79" s="738" t="s">
        <v>295</v>
      </c>
      <c r="D79" s="1012"/>
      <c r="E79" s="1012"/>
      <c r="F79" s="1012"/>
      <c r="G79" s="1012"/>
      <c r="H79" s="1012"/>
      <c r="I79" s="1012"/>
      <c r="J79" s="1012"/>
    </row>
    <row r="80" spans="1:10" hidden="1">
      <c r="A80" s="766">
        <v>1130200</v>
      </c>
      <c r="B80" s="763" t="s">
        <v>482</v>
      </c>
      <c r="C80" s="742" t="s">
        <v>296</v>
      </c>
      <c r="D80" s="1012"/>
      <c r="E80" s="1012"/>
      <c r="F80" s="1012"/>
      <c r="G80" s="1012"/>
      <c r="H80" s="1012"/>
      <c r="I80" s="1012"/>
      <c r="J80" s="1012"/>
    </row>
    <row r="81" spans="1:10" hidden="1">
      <c r="A81" s="766">
        <v>1130300</v>
      </c>
      <c r="B81" s="763" t="s">
        <v>483</v>
      </c>
      <c r="C81" s="742" t="s">
        <v>297</v>
      </c>
      <c r="D81" s="1012"/>
      <c r="E81" s="1012"/>
      <c r="F81" s="1012"/>
      <c r="G81" s="1012"/>
      <c r="H81" s="1012"/>
      <c r="I81" s="1012"/>
      <c r="J81" s="1012"/>
    </row>
    <row r="82" spans="1:10" hidden="1">
      <c r="A82" s="766">
        <v>1130400</v>
      </c>
      <c r="B82" s="768" t="s">
        <v>484</v>
      </c>
      <c r="C82" s="769" t="s">
        <v>298</v>
      </c>
      <c r="D82" s="1017"/>
      <c r="E82" s="1017"/>
      <c r="F82" s="1017"/>
      <c r="G82" s="1017"/>
      <c r="H82" s="1017"/>
      <c r="I82" s="1017"/>
      <c r="J82" s="1017"/>
    </row>
    <row r="83" spans="1:10" ht="14.25" hidden="1">
      <c r="A83" s="740">
        <v>1131000</v>
      </c>
      <c r="B83" s="770" t="s">
        <v>299</v>
      </c>
      <c r="C83" s="771" t="s">
        <v>358</v>
      </c>
      <c r="D83" s="1019"/>
      <c r="E83" s="1019"/>
      <c r="F83" s="1019"/>
      <c r="G83" s="1019"/>
      <c r="H83" s="1019"/>
      <c r="I83" s="1019"/>
      <c r="J83" s="1019"/>
    </row>
    <row r="84" spans="1:10" ht="25.5" hidden="1">
      <c r="A84" s="740">
        <v>1131100</v>
      </c>
      <c r="B84" s="763" t="s">
        <v>588</v>
      </c>
      <c r="C84" s="738" t="s">
        <v>300</v>
      </c>
      <c r="D84" s="1012"/>
      <c r="E84" s="1012"/>
      <c r="F84" s="1012"/>
      <c r="G84" s="1012"/>
      <c r="H84" s="1012"/>
      <c r="I84" s="1012"/>
      <c r="J84" s="1012"/>
    </row>
    <row r="85" spans="1:10" hidden="1">
      <c r="A85" s="740">
        <v>1131200</v>
      </c>
      <c r="B85" s="763" t="s">
        <v>589</v>
      </c>
      <c r="C85" s="742" t="s">
        <v>301</v>
      </c>
      <c r="D85" s="1012"/>
      <c r="E85" s="1012"/>
      <c r="F85" s="1012"/>
      <c r="G85" s="1012"/>
      <c r="H85" s="1012"/>
      <c r="I85" s="1012"/>
      <c r="J85" s="1012"/>
    </row>
    <row r="86" spans="1:10" ht="13.5" hidden="1" thickBot="1">
      <c r="A86" s="740">
        <v>1131300</v>
      </c>
      <c r="B86" s="765" t="s">
        <v>590</v>
      </c>
      <c r="C86" s="746" t="s">
        <v>302</v>
      </c>
      <c r="D86" s="1014"/>
      <c r="E86" s="1014"/>
      <c r="F86" s="1014"/>
      <c r="G86" s="1014"/>
      <c r="H86" s="1014"/>
      <c r="I86" s="1014"/>
      <c r="J86" s="1014"/>
    </row>
    <row r="87" spans="1:10" ht="14.25" hidden="1">
      <c r="A87" s="773">
        <v>1140000</v>
      </c>
      <c r="B87" s="767" t="s">
        <v>303</v>
      </c>
      <c r="C87" s="734" t="s">
        <v>358</v>
      </c>
      <c r="D87" s="1016">
        <v>0</v>
      </c>
      <c r="E87" s="1016"/>
      <c r="F87" s="1016">
        <v>0</v>
      </c>
      <c r="G87" s="1016">
        <v>0</v>
      </c>
      <c r="H87" s="1016">
        <v>0</v>
      </c>
      <c r="I87" s="1016">
        <v>0</v>
      </c>
      <c r="J87" s="1016">
        <v>0</v>
      </c>
    </row>
    <row r="88" spans="1:10" ht="25.5" hidden="1">
      <c r="A88" s="773">
        <v>1141000</v>
      </c>
      <c r="B88" s="763" t="s">
        <v>304</v>
      </c>
      <c r="C88" s="738" t="s">
        <v>1003</v>
      </c>
      <c r="D88" s="1012"/>
      <c r="E88" s="1012"/>
      <c r="F88" s="1012"/>
      <c r="G88" s="1012"/>
      <c r="H88" s="1012"/>
      <c r="I88" s="1012"/>
      <c r="J88" s="1012"/>
    </row>
    <row r="89" spans="1:10" ht="25.5" hidden="1">
      <c r="A89" s="773">
        <v>1142000</v>
      </c>
      <c r="B89" s="763" t="s">
        <v>42</v>
      </c>
      <c r="C89" s="742" t="s">
        <v>43</v>
      </c>
      <c r="D89" s="1012"/>
      <c r="E89" s="1012"/>
      <c r="F89" s="1012"/>
      <c r="G89" s="1012"/>
      <c r="H89" s="1012"/>
      <c r="I89" s="1012"/>
      <c r="J89" s="1012"/>
    </row>
    <row r="90" spans="1:10" ht="25.5" hidden="1">
      <c r="A90" s="773">
        <v>1143000</v>
      </c>
      <c r="B90" s="763" t="s">
        <v>44</v>
      </c>
      <c r="C90" s="742" t="s">
        <v>45</v>
      </c>
      <c r="D90" s="1012"/>
      <c r="E90" s="1012"/>
      <c r="F90" s="1012"/>
      <c r="G90" s="1012"/>
      <c r="H90" s="1012"/>
      <c r="I90" s="1012"/>
      <c r="J90" s="1012"/>
    </row>
    <row r="91" spans="1:10" ht="26.25" hidden="1" thickBot="1">
      <c r="A91" s="773">
        <v>1144000</v>
      </c>
      <c r="B91" s="765" t="s">
        <v>46</v>
      </c>
      <c r="C91" s="746" t="s">
        <v>439</v>
      </c>
      <c r="D91" s="1014"/>
      <c r="E91" s="1014"/>
      <c r="F91" s="1014"/>
      <c r="G91" s="1014"/>
      <c r="H91" s="1014"/>
      <c r="I91" s="1014"/>
      <c r="J91" s="1014"/>
    </row>
    <row r="92" spans="1:10" ht="14.25" hidden="1">
      <c r="A92" s="773">
        <v>1150000</v>
      </c>
      <c r="B92" s="774" t="s">
        <v>730</v>
      </c>
      <c r="C92" s="734" t="s">
        <v>358</v>
      </c>
      <c r="D92" s="1016">
        <v>0</v>
      </c>
      <c r="E92" s="1016"/>
      <c r="F92" s="1016">
        <v>0</v>
      </c>
      <c r="G92" s="1016">
        <v>0</v>
      </c>
      <c r="H92" s="1016">
        <v>0</v>
      </c>
      <c r="I92" s="1016">
        <v>0</v>
      </c>
      <c r="J92" s="1016">
        <v>0</v>
      </c>
    </row>
    <row r="93" spans="1:10" ht="25.5" hidden="1">
      <c r="A93" s="775">
        <v>1151000</v>
      </c>
      <c r="B93" s="763" t="s">
        <v>808</v>
      </c>
      <c r="C93" s="738" t="s">
        <v>809</v>
      </c>
      <c r="D93" s="1012"/>
      <c r="E93" s="1012"/>
      <c r="F93" s="1012"/>
      <c r="G93" s="1012"/>
      <c r="H93" s="1012"/>
      <c r="I93" s="1012"/>
      <c r="J93" s="1012"/>
    </row>
    <row r="94" spans="1:10" ht="25.5" hidden="1">
      <c r="A94" s="775">
        <v>1152000</v>
      </c>
      <c r="B94" s="763" t="s">
        <v>1101</v>
      </c>
      <c r="C94" s="742" t="s">
        <v>810</v>
      </c>
      <c r="D94" s="1012"/>
      <c r="E94" s="1012"/>
      <c r="F94" s="1012"/>
      <c r="G94" s="1012"/>
      <c r="H94" s="1012"/>
      <c r="I94" s="1012"/>
      <c r="J94" s="1012"/>
    </row>
    <row r="95" spans="1:10" ht="25.5" hidden="1">
      <c r="A95" s="775">
        <v>1153000</v>
      </c>
      <c r="B95" s="763" t="s">
        <v>830</v>
      </c>
      <c r="C95" s="742" t="s">
        <v>811</v>
      </c>
      <c r="D95" s="1012"/>
      <c r="E95" s="1012"/>
      <c r="F95" s="1012"/>
      <c r="G95" s="1012"/>
      <c r="H95" s="1012"/>
      <c r="I95" s="1012"/>
      <c r="J95" s="1012"/>
    </row>
    <row r="96" spans="1:10" ht="25.5" hidden="1">
      <c r="A96" s="775">
        <v>1154000</v>
      </c>
      <c r="B96" s="763" t="s">
        <v>737</v>
      </c>
      <c r="C96" s="742" t="s">
        <v>812</v>
      </c>
      <c r="D96" s="1012"/>
      <c r="E96" s="1012"/>
      <c r="F96" s="1012"/>
      <c r="G96" s="1012"/>
      <c r="H96" s="1012"/>
      <c r="I96" s="1012"/>
      <c r="J96" s="1012"/>
    </row>
    <row r="97" spans="1:10" ht="25.5" hidden="1">
      <c r="A97" s="760">
        <v>1155000</v>
      </c>
      <c r="B97" s="776" t="s">
        <v>1664</v>
      </c>
      <c r="C97" s="742" t="s">
        <v>727</v>
      </c>
      <c r="D97" s="1007"/>
      <c r="E97" s="1007"/>
      <c r="F97" s="1007"/>
      <c r="G97" s="1007"/>
      <c r="H97" s="1007"/>
      <c r="I97" s="1007"/>
      <c r="J97" s="1007"/>
    </row>
    <row r="98" spans="1:10" ht="26.25" hidden="1" thickBot="1">
      <c r="A98" s="748">
        <v>1156000</v>
      </c>
      <c r="B98" s="778" t="s">
        <v>1665</v>
      </c>
      <c r="C98" s="746" t="s">
        <v>818</v>
      </c>
      <c r="D98" s="1008"/>
      <c r="E98" s="1008"/>
      <c r="F98" s="1008"/>
      <c r="G98" s="1008"/>
      <c r="H98" s="1008"/>
      <c r="I98" s="1008"/>
      <c r="J98" s="1008"/>
    </row>
    <row r="99" spans="1:10" hidden="1">
      <c r="A99" s="732">
        <v>1160000</v>
      </c>
      <c r="B99" s="780" t="s">
        <v>819</v>
      </c>
      <c r="C99" s="734" t="s">
        <v>358</v>
      </c>
      <c r="D99" s="1010">
        <f>D103</f>
        <v>0</v>
      </c>
      <c r="E99" s="1010"/>
      <c r="F99" s="1010">
        <f>F103</f>
        <v>0</v>
      </c>
      <c r="G99" s="1010">
        <f>G103</f>
        <v>0</v>
      </c>
      <c r="H99" s="1010">
        <f>H103</f>
        <v>0</v>
      </c>
      <c r="I99" s="1010">
        <f>I103</f>
        <v>0</v>
      </c>
      <c r="J99" s="1010">
        <f>J103</f>
        <v>0</v>
      </c>
    </row>
    <row r="100" spans="1:10" ht="38.25" hidden="1">
      <c r="A100" s="760">
        <v>1161000</v>
      </c>
      <c r="B100" s="782" t="s">
        <v>206</v>
      </c>
      <c r="C100" s="783" t="s">
        <v>358</v>
      </c>
      <c r="D100" s="1007">
        <v>0</v>
      </c>
      <c r="E100" s="1007"/>
      <c r="F100" s="1007">
        <v>0</v>
      </c>
      <c r="G100" s="1007">
        <v>0</v>
      </c>
      <c r="H100" s="1007">
        <v>0</v>
      </c>
      <c r="I100" s="1007">
        <v>0</v>
      </c>
      <c r="J100" s="1007">
        <v>0</v>
      </c>
    </row>
    <row r="101" spans="1:10" ht="25.5" hidden="1">
      <c r="A101" s="760">
        <v>1161100</v>
      </c>
      <c r="B101" s="741" t="s">
        <v>1666</v>
      </c>
      <c r="C101" s="762">
        <v>471100</v>
      </c>
      <c r="D101" s="1007"/>
      <c r="E101" s="1007"/>
      <c r="F101" s="1007"/>
      <c r="G101" s="1007"/>
      <c r="H101" s="1007"/>
      <c r="I101" s="1007"/>
      <c r="J101" s="1007"/>
    </row>
    <row r="102" spans="1:10" ht="25.5" hidden="1">
      <c r="A102" s="760">
        <v>1161200</v>
      </c>
      <c r="B102" s="776" t="s">
        <v>1667</v>
      </c>
      <c r="C102" s="762">
        <v>471200</v>
      </c>
      <c r="D102" s="1007"/>
      <c r="E102" s="1007"/>
      <c r="F102" s="1007"/>
      <c r="G102" s="1007"/>
      <c r="H102" s="1007"/>
      <c r="I102" s="1007"/>
      <c r="J102" s="1007"/>
    </row>
    <row r="103" spans="1:10" ht="25.5" hidden="1">
      <c r="A103" s="760">
        <v>1162000</v>
      </c>
      <c r="B103" s="782" t="s">
        <v>1125</v>
      </c>
      <c r="C103" s="783" t="s">
        <v>358</v>
      </c>
      <c r="D103" s="1007">
        <f>D109+D112</f>
        <v>0</v>
      </c>
      <c r="E103" s="1007"/>
      <c r="F103" s="1007">
        <f>F109+F112</f>
        <v>0</v>
      </c>
      <c r="G103" s="1007">
        <f>G109+G112</f>
        <v>0</v>
      </c>
      <c r="H103" s="1007">
        <f>H109+H112</f>
        <v>0</v>
      </c>
      <c r="I103" s="1007">
        <f>I109+I112</f>
        <v>0</v>
      </c>
      <c r="J103" s="1007">
        <f>J109+J112</f>
        <v>0</v>
      </c>
    </row>
    <row r="104" spans="1:10" ht="25.5" hidden="1">
      <c r="A104" s="760">
        <v>1162100</v>
      </c>
      <c r="B104" s="776" t="s">
        <v>1668</v>
      </c>
      <c r="C104" s="742" t="s">
        <v>130</v>
      </c>
      <c r="D104" s="1007"/>
      <c r="E104" s="1007"/>
      <c r="F104" s="1007"/>
      <c r="G104" s="1007"/>
      <c r="H104" s="1007"/>
      <c r="I104" s="1007"/>
      <c r="J104" s="1007"/>
    </row>
    <row r="105" spans="1:10" hidden="1">
      <c r="A105" s="760">
        <v>1162200</v>
      </c>
      <c r="B105" s="776" t="s">
        <v>1669</v>
      </c>
      <c r="C105" s="742" t="s">
        <v>24</v>
      </c>
      <c r="D105" s="1007"/>
      <c r="E105" s="1007"/>
      <c r="F105" s="1007"/>
      <c r="G105" s="1007"/>
      <c r="H105" s="1007"/>
      <c r="I105" s="1007"/>
      <c r="J105" s="1007"/>
    </row>
    <row r="106" spans="1:10" ht="25.5" hidden="1">
      <c r="A106" s="760">
        <v>1162300</v>
      </c>
      <c r="B106" s="776" t="s">
        <v>1670</v>
      </c>
      <c r="C106" s="742" t="s">
        <v>26</v>
      </c>
      <c r="D106" s="1007"/>
      <c r="E106" s="1007"/>
      <c r="F106" s="1007"/>
      <c r="G106" s="1007"/>
      <c r="H106" s="1007"/>
      <c r="I106" s="1007"/>
      <c r="J106" s="1007"/>
    </row>
    <row r="107" spans="1:10" hidden="1">
      <c r="A107" s="760">
        <v>1162400</v>
      </c>
      <c r="B107" s="776" t="s">
        <v>1671</v>
      </c>
      <c r="C107" s="742" t="s">
        <v>832</v>
      </c>
      <c r="D107" s="1007"/>
      <c r="E107" s="1007"/>
      <c r="F107" s="1007"/>
      <c r="G107" s="1007"/>
      <c r="H107" s="1007"/>
      <c r="I107" s="1007"/>
      <c r="J107" s="1007"/>
    </row>
    <row r="108" spans="1:10" ht="25.5" hidden="1">
      <c r="A108" s="760">
        <v>1162500</v>
      </c>
      <c r="B108" s="776" t="s">
        <v>1672</v>
      </c>
      <c r="C108" s="742" t="s">
        <v>834</v>
      </c>
      <c r="D108" s="1007"/>
      <c r="E108" s="1007"/>
      <c r="F108" s="1007"/>
      <c r="G108" s="1007"/>
      <c r="H108" s="1007"/>
      <c r="I108" s="1007"/>
      <c r="J108" s="1007"/>
    </row>
    <row r="109" spans="1:10" hidden="1">
      <c r="A109" s="760">
        <v>1162600</v>
      </c>
      <c r="B109" s="776" t="s">
        <v>1673</v>
      </c>
      <c r="C109" s="742" t="s">
        <v>511</v>
      </c>
      <c r="D109" s="1022">
        <v>0</v>
      </c>
      <c r="E109" s="1007"/>
      <c r="F109" s="1022">
        <v>0</v>
      </c>
      <c r="G109" s="1022">
        <v>0</v>
      </c>
      <c r="H109" s="1022">
        <v>0</v>
      </c>
      <c r="I109" s="1022">
        <v>0</v>
      </c>
      <c r="J109" s="1022">
        <f>F109</f>
        <v>0</v>
      </c>
    </row>
    <row r="110" spans="1:10" ht="25.5" hidden="1">
      <c r="A110" s="760">
        <v>1162700</v>
      </c>
      <c r="B110" s="741" t="s">
        <v>1674</v>
      </c>
      <c r="C110" s="742" t="s">
        <v>513</v>
      </c>
      <c r="D110" s="1006"/>
      <c r="E110" s="1007"/>
      <c r="F110" s="1006"/>
      <c r="G110" s="1006"/>
      <c r="H110" s="1006"/>
      <c r="I110" s="1006"/>
      <c r="J110" s="1006"/>
    </row>
    <row r="111" spans="1:10" hidden="1">
      <c r="A111" s="760">
        <v>1162800</v>
      </c>
      <c r="B111" s="1579" t="s">
        <v>1675</v>
      </c>
      <c r="C111" s="742" t="s">
        <v>872</v>
      </c>
      <c r="D111" s="1022"/>
      <c r="E111" s="1022"/>
      <c r="F111" s="1022"/>
      <c r="G111" s="1022"/>
      <c r="H111" s="1022"/>
      <c r="I111" s="1022"/>
      <c r="J111" s="1022"/>
    </row>
    <row r="112" spans="1:10" s="1145" customFormat="1" ht="10.5" hidden="1" customHeight="1" thickBot="1">
      <c r="A112" s="1141">
        <v>1162900</v>
      </c>
      <c r="B112" s="1142" t="s">
        <v>16</v>
      </c>
      <c r="C112" s="1143" t="s">
        <v>874</v>
      </c>
      <c r="D112" s="1020">
        <v>0</v>
      </c>
      <c r="E112" s="1020">
        <v>0</v>
      </c>
      <c r="F112" s="1008">
        <f>D112+E112</f>
        <v>0</v>
      </c>
      <c r="G112" s="1008">
        <v>0</v>
      </c>
      <c r="H112" s="1008">
        <v>0</v>
      </c>
      <c r="I112" s="1008">
        <v>0</v>
      </c>
      <c r="J112" s="1008">
        <f>F112</f>
        <v>0</v>
      </c>
    </row>
    <row r="113" spans="1:10" hidden="1">
      <c r="A113" s="787">
        <v>1170000</v>
      </c>
      <c r="B113" s="788" t="s">
        <v>875</v>
      </c>
      <c r="C113" s="789" t="s">
        <v>358</v>
      </c>
      <c r="D113" s="1026">
        <v>0</v>
      </c>
      <c r="E113" s="1026">
        <v>0</v>
      </c>
      <c r="F113" s="1026">
        <v>0</v>
      </c>
      <c r="G113" s="1026">
        <v>0</v>
      </c>
      <c r="H113" s="1026">
        <v>0</v>
      </c>
      <c r="I113" s="1026">
        <v>0</v>
      </c>
      <c r="J113" s="1026">
        <v>0</v>
      </c>
    </row>
    <row r="114" spans="1:10" ht="38.25" hidden="1">
      <c r="A114" s="791">
        <v>1171000</v>
      </c>
      <c r="B114" s="792" t="s">
        <v>215</v>
      </c>
      <c r="C114" s="734" t="s">
        <v>358</v>
      </c>
      <c r="D114" s="1028">
        <v>0</v>
      </c>
      <c r="E114" s="1028">
        <v>0</v>
      </c>
      <c r="F114" s="1028">
        <v>0</v>
      </c>
      <c r="G114" s="1028">
        <v>0</v>
      </c>
      <c r="H114" s="1028">
        <v>0</v>
      </c>
      <c r="I114" s="1028">
        <v>0</v>
      </c>
      <c r="J114" s="1028">
        <v>0</v>
      </c>
    </row>
    <row r="115" spans="1:10" ht="38.25" hidden="1">
      <c r="A115" s="791">
        <v>1171100</v>
      </c>
      <c r="B115" s="741" t="s">
        <v>1677</v>
      </c>
      <c r="C115" s="738" t="s">
        <v>479</v>
      </c>
      <c r="D115" s="1022"/>
      <c r="E115" s="1022"/>
      <c r="F115" s="1022"/>
      <c r="G115" s="1022"/>
      <c r="H115" s="1022"/>
      <c r="I115" s="1022"/>
      <c r="J115" s="1022"/>
    </row>
    <row r="116" spans="1:10" ht="25.5" hidden="1">
      <c r="A116" s="791">
        <v>1171200</v>
      </c>
      <c r="B116" s="776" t="s">
        <v>1678</v>
      </c>
      <c r="C116" s="794" t="s">
        <v>352</v>
      </c>
      <c r="D116" s="1022"/>
      <c r="E116" s="1022"/>
      <c r="F116" s="1022"/>
      <c r="G116" s="1022"/>
      <c r="H116" s="1022"/>
      <c r="I116" s="1022"/>
      <c r="J116" s="1022"/>
    </row>
    <row r="117" spans="1:10" ht="51" hidden="1">
      <c r="A117" s="760">
        <v>1172000</v>
      </c>
      <c r="B117" s="795" t="s">
        <v>1017</v>
      </c>
      <c r="C117" s="771" t="s">
        <v>358</v>
      </c>
      <c r="D117" s="1026">
        <v>0</v>
      </c>
      <c r="E117" s="1026">
        <v>0</v>
      </c>
      <c r="F117" s="1026">
        <v>0</v>
      </c>
      <c r="G117" s="1026">
        <v>0</v>
      </c>
      <c r="H117" s="1026">
        <v>0</v>
      </c>
      <c r="I117" s="1026">
        <v>0</v>
      </c>
      <c r="J117" s="1026">
        <v>0</v>
      </c>
    </row>
    <row r="118" spans="1:10" hidden="1">
      <c r="A118" s="760">
        <v>1172100</v>
      </c>
      <c r="B118" s="763" t="s">
        <v>1102</v>
      </c>
      <c r="C118" s="738" t="s">
        <v>1018</v>
      </c>
      <c r="D118" s="1022"/>
      <c r="E118" s="1022"/>
      <c r="F118" s="1022"/>
      <c r="G118" s="1022"/>
      <c r="H118" s="1022"/>
      <c r="I118" s="1022"/>
      <c r="J118" s="1022"/>
    </row>
    <row r="119" spans="1:10" hidden="1">
      <c r="A119" s="760">
        <v>1172200</v>
      </c>
      <c r="B119" s="763" t="s">
        <v>1103</v>
      </c>
      <c r="C119" s="796">
        <v>482200</v>
      </c>
      <c r="D119" s="1022"/>
      <c r="E119" s="1022"/>
      <c r="F119" s="1022"/>
      <c r="G119" s="1022"/>
      <c r="H119" s="1022"/>
      <c r="I119" s="1022"/>
      <c r="J119" s="1022"/>
    </row>
    <row r="120" spans="1:10" hidden="1">
      <c r="A120" s="760">
        <v>1172300</v>
      </c>
      <c r="B120" s="776" t="s">
        <v>1679</v>
      </c>
      <c r="C120" s="742" t="s">
        <v>1020</v>
      </c>
      <c r="D120" s="1022"/>
      <c r="E120" s="1022"/>
      <c r="F120" s="1022"/>
      <c r="G120" s="1022"/>
      <c r="H120" s="1022"/>
      <c r="I120" s="1022"/>
      <c r="J120" s="1022"/>
    </row>
    <row r="121" spans="1:10" ht="25.5" hidden="1">
      <c r="A121" s="760">
        <v>1172400</v>
      </c>
      <c r="B121" s="797" t="s">
        <v>1680</v>
      </c>
      <c r="C121" s="742" t="s">
        <v>125</v>
      </c>
      <c r="D121" s="1028"/>
      <c r="E121" s="1028"/>
      <c r="F121" s="1028"/>
      <c r="G121" s="1028"/>
      <c r="H121" s="1028"/>
      <c r="I121" s="1028"/>
      <c r="J121" s="1028"/>
    </row>
    <row r="122" spans="1:10" ht="25.5" hidden="1">
      <c r="A122" s="760">
        <v>1173000</v>
      </c>
      <c r="B122" s="795" t="s">
        <v>126</v>
      </c>
      <c r="C122" s="771" t="s">
        <v>358</v>
      </c>
      <c r="D122" s="1028">
        <v>0</v>
      </c>
      <c r="E122" s="1028">
        <v>0</v>
      </c>
      <c r="F122" s="1028">
        <v>0</v>
      </c>
      <c r="G122" s="1028">
        <v>0</v>
      </c>
      <c r="H122" s="1028">
        <v>0</v>
      </c>
      <c r="I122" s="1028">
        <v>0</v>
      </c>
      <c r="J122" s="1028">
        <v>0</v>
      </c>
    </row>
    <row r="123" spans="1:10" ht="25.5" hidden="1">
      <c r="A123" s="791">
        <v>1173100</v>
      </c>
      <c r="B123" s="798" t="s">
        <v>127</v>
      </c>
      <c r="C123" s="742" t="s">
        <v>1088</v>
      </c>
      <c r="D123" s="1028"/>
      <c r="E123" s="1028"/>
      <c r="F123" s="1028"/>
      <c r="G123" s="1028"/>
      <c r="H123" s="1028"/>
      <c r="I123" s="1028"/>
      <c r="J123" s="1028"/>
    </row>
    <row r="124" spans="1:10" ht="38.25" hidden="1">
      <c r="A124" s="791">
        <v>1174000</v>
      </c>
      <c r="B124" s="795" t="s">
        <v>1089</v>
      </c>
      <c r="C124" s="771" t="s">
        <v>358</v>
      </c>
      <c r="D124" s="1028">
        <v>0</v>
      </c>
      <c r="E124" s="1028">
        <v>0</v>
      </c>
      <c r="F124" s="1028">
        <v>0</v>
      </c>
      <c r="G124" s="1028">
        <v>0</v>
      </c>
      <c r="H124" s="1028">
        <v>0</v>
      </c>
      <c r="I124" s="1028">
        <v>0</v>
      </c>
      <c r="J124" s="1028">
        <v>0</v>
      </c>
    </row>
    <row r="125" spans="1:10" ht="25.5" hidden="1">
      <c r="A125" s="791">
        <v>1174100</v>
      </c>
      <c r="B125" s="798" t="s">
        <v>1104</v>
      </c>
      <c r="C125" s="742" t="s">
        <v>1090</v>
      </c>
      <c r="D125" s="1028"/>
      <c r="E125" s="1028"/>
      <c r="F125" s="1028"/>
      <c r="G125" s="1028"/>
      <c r="H125" s="1028"/>
      <c r="I125" s="1028"/>
      <c r="J125" s="1028"/>
    </row>
    <row r="126" spans="1:10" ht="25.5" hidden="1">
      <c r="A126" s="791">
        <v>1174200</v>
      </c>
      <c r="B126" s="797" t="s">
        <v>1681</v>
      </c>
      <c r="C126" s="742" t="s">
        <v>447</v>
      </c>
      <c r="D126" s="1028"/>
      <c r="E126" s="1028"/>
      <c r="F126" s="1028"/>
      <c r="G126" s="1028"/>
      <c r="H126" s="1028"/>
      <c r="I126" s="1028"/>
      <c r="J126" s="1028"/>
    </row>
    <row r="127" spans="1:10" ht="51" hidden="1">
      <c r="A127" s="791">
        <v>1175000</v>
      </c>
      <c r="B127" s="795" t="s">
        <v>558</v>
      </c>
      <c r="C127" s="771" t="s">
        <v>358</v>
      </c>
      <c r="D127" s="1028">
        <v>0</v>
      </c>
      <c r="E127" s="1028">
        <v>0</v>
      </c>
      <c r="F127" s="1028">
        <v>0</v>
      </c>
      <c r="G127" s="1028">
        <v>0</v>
      </c>
      <c r="H127" s="1028">
        <v>0</v>
      </c>
      <c r="I127" s="1028">
        <v>0</v>
      </c>
      <c r="J127" s="1028">
        <v>0</v>
      </c>
    </row>
    <row r="128" spans="1:10" ht="38.25">
      <c r="A128" s="791">
        <v>1175100</v>
      </c>
      <c r="B128" s="797" t="s">
        <v>1682</v>
      </c>
      <c r="C128" s="742" t="s">
        <v>227</v>
      </c>
      <c r="D128" s="1028"/>
      <c r="E128" s="1028"/>
      <c r="F128" s="1028"/>
      <c r="G128" s="1028"/>
      <c r="H128" s="1028"/>
      <c r="I128" s="1028"/>
      <c r="J128" s="1028"/>
    </row>
    <row r="129" spans="1:12" hidden="1">
      <c r="A129" s="791">
        <v>1176000</v>
      </c>
      <c r="B129" s="795" t="s">
        <v>228</v>
      </c>
      <c r="C129" s="771" t="s">
        <v>358</v>
      </c>
      <c r="D129" s="1028">
        <v>0</v>
      </c>
      <c r="E129" s="1028">
        <v>0</v>
      </c>
      <c r="F129" s="1028">
        <v>0</v>
      </c>
      <c r="G129" s="1028">
        <v>0</v>
      </c>
      <c r="H129" s="1028">
        <v>0</v>
      </c>
      <c r="I129" s="1028">
        <v>0</v>
      </c>
      <c r="J129" s="1028">
        <v>0</v>
      </c>
    </row>
    <row r="130" spans="1:12" ht="1.5" hidden="1" customHeight="1">
      <c r="A130" s="791">
        <v>1176100</v>
      </c>
      <c r="B130" s="797" t="s">
        <v>1683</v>
      </c>
      <c r="C130" s="742" t="s">
        <v>8</v>
      </c>
      <c r="D130" s="1028"/>
      <c r="E130" s="1028"/>
      <c r="F130" s="1028"/>
      <c r="G130" s="1028"/>
      <c r="H130" s="1028"/>
      <c r="I130" s="1028"/>
      <c r="J130" s="1028"/>
    </row>
    <row r="131" spans="1:12" hidden="1">
      <c r="A131" s="791">
        <v>1177000</v>
      </c>
      <c r="B131" s="795" t="s">
        <v>587</v>
      </c>
      <c r="C131" s="771" t="s">
        <v>358</v>
      </c>
      <c r="D131" s="1028">
        <v>0</v>
      </c>
      <c r="E131" s="1028">
        <v>0</v>
      </c>
      <c r="F131" s="1028">
        <v>0</v>
      </c>
      <c r="G131" s="1028">
        <v>0</v>
      </c>
      <c r="H131" s="1028">
        <v>0</v>
      </c>
      <c r="I131" s="1028">
        <v>0</v>
      </c>
      <c r="J131" s="1028">
        <v>0</v>
      </c>
    </row>
    <row r="132" spans="1:12" ht="13.5" hidden="1" thickBot="1">
      <c r="A132" s="785">
        <v>1177100</v>
      </c>
      <c r="B132" s="799" t="s">
        <v>1684</v>
      </c>
      <c r="C132" s="746" t="s">
        <v>259</v>
      </c>
      <c r="D132" s="1030"/>
      <c r="E132" s="1030"/>
      <c r="F132" s="1030"/>
      <c r="G132" s="1030"/>
      <c r="H132" s="1030"/>
      <c r="I132" s="1030"/>
      <c r="J132" s="1030"/>
    </row>
    <row r="133" spans="1:12" ht="13.5" hidden="1" thickBot="1">
      <c r="A133" s="801" t="s">
        <v>260</v>
      </c>
      <c r="B133" s="802" t="s">
        <v>261</v>
      </c>
      <c r="C133" s="803"/>
      <c r="D133" s="1032"/>
      <c r="E133" s="1032"/>
      <c r="F133" s="1032"/>
      <c r="G133" s="1032"/>
      <c r="H133" s="1032"/>
      <c r="I133" s="1032"/>
      <c r="J133" s="1032"/>
    </row>
    <row r="134" spans="1:12" ht="26.25" hidden="1" thickBot="1">
      <c r="A134" s="805" t="s">
        <v>262</v>
      </c>
      <c r="B134" s="806" t="s">
        <v>648</v>
      </c>
      <c r="C134" s="807" t="s">
        <v>358</v>
      </c>
      <c r="D134" s="1032">
        <v>0</v>
      </c>
      <c r="E134" s="1032">
        <v>0</v>
      </c>
      <c r="F134" s="1032">
        <v>0</v>
      </c>
      <c r="G134" s="1032">
        <v>0</v>
      </c>
      <c r="H134" s="1032">
        <v>0</v>
      </c>
      <c r="I134" s="1032">
        <v>0</v>
      </c>
      <c r="J134" s="1032">
        <v>0</v>
      </c>
    </row>
    <row r="135" spans="1:12" ht="13.5" hidden="1" thickBot="1">
      <c r="A135" s="808"/>
      <c r="B135" s="809" t="s">
        <v>649</v>
      </c>
      <c r="C135" s="810"/>
      <c r="D135" s="1034"/>
      <c r="E135" s="1034"/>
      <c r="F135" s="1034"/>
      <c r="G135" s="1034"/>
      <c r="H135" s="1034"/>
      <c r="I135" s="1034"/>
      <c r="J135" s="1034"/>
    </row>
    <row r="136" spans="1:12" hidden="1">
      <c r="A136" s="801" t="s">
        <v>260</v>
      </c>
      <c r="B136" s="802" t="s">
        <v>261</v>
      </c>
      <c r="C136" s="812"/>
      <c r="D136" s="1035"/>
      <c r="E136" s="1035"/>
      <c r="F136" s="1035"/>
      <c r="G136" s="1035"/>
      <c r="H136" s="1035"/>
      <c r="I136" s="1035"/>
      <c r="J136" s="1035"/>
    </row>
    <row r="137" spans="1:12" hidden="1">
      <c r="A137" s="814" t="s">
        <v>650</v>
      </c>
      <c r="B137" s="815" t="s">
        <v>651</v>
      </c>
      <c r="C137" s="816" t="s">
        <v>358</v>
      </c>
      <c r="D137" s="1036">
        <v>0</v>
      </c>
      <c r="E137" s="1036">
        <v>0</v>
      </c>
      <c r="F137" s="1036">
        <v>0</v>
      </c>
      <c r="G137" s="1036">
        <v>0</v>
      </c>
      <c r="H137" s="1036">
        <v>0</v>
      </c>
      <c r="I137" s="1036">
        <v>0</v>
      </c>
      <c r="J137" s="1036">
        <v>0</v>
      </c>
    </row>
    <row r="138" spans="1:12" hidden="1">
      <c r="A138" s="818" t="s">
        <v>652</v>
      </c>
      <c r="B138" s="797" t="s">
        <v>1685</v>
      </c>
      <c r="C138" s="819" t="s">
        <v>987</v>
      </c>
      <c r="D138" s="1028"/>
      <c r="E138" s="1028"/>
      <c r="F138" s="1028"/>
      <c r="G138" s="1028"/>
      <c r="H138" s="1028"/>
      <c r="I138" s="1028"/>
      <c r="J138" s="1028"/>
    </row>
    <row r="139" spans="1:12" hidden="1">
      <c r="A139" s="818" t="s">
        <v>988</v>
      </c>
      <c r="B139" s="797" t="s">
        <v>1686</v>
      </c>
      <c r="C139" s="819" t="s">
        <v>965</v>
      </c>
      <c r="D139" s="1028"/>
      <c r="E139" s="1028"/>
      <c r="F139" s="1028"/>
      <c r="G139" s="1028"/>
      <c r="H139" s="1028"/>
      <c r="I139" s="1028"/>
      <c r="J139" s="1028"/>
      <c r="L139" s="626" t="s">
        <v>89</v>
      </c>
    </row>
    <row r="140" spans="1:12" ht="25.5" hidden="1">
      <c r="A140" s="818" t="s">
        <v>966</v>
      </c>
      <c r="B140" s="797" t="s">
        <v>1687</v>
      </c>
      <c r="C140" s="819" t="s">
        <v>968</v>
      </c>
      <c r="D140" s="1028"/>
      <c r="E140" s="1028"/>
      <c r="F140" s="1028"/>
      <c r="G140" s="1028"/>
      <c r="H140" s="1028"/>
      <c r="I140" s="1028"/>
      <c r="J140" s="1028"/>
    </row>
    <row r="141" spans="1:12" hidden="1">
      <c r="A141" s="818" t="s">
        <v>969</v>
      </c>
      <c r="B141" s="797" t="s">
        <v>1688</v>
      </c>
      <c r="C141" s="819" t="s">
        <v>1099</v>
      </c>
      <c r="D141" s="1028"/>
      <c r="E141" s="1028"/>
      <c r="F141" s="1028"/>
      <c r="G141" s="1028"/>
      <c r="H141" s="1028"/>
      <c r="I141" s="1028"/>
      <c r="J141" s="1028"/>
    </row>
    <row r="142" spans="1:12" hidden="1">
      <c r="A142" s="818" t="s">
        <v>138</v>
      </c>
      <c r="B142" s="798" t="s">
        <v>139</v>
      </c>
      <c r="C142" s="819" t="s">
        <v>140</v>
      </c>
      <c r="D142" s="1028"/>
      <c r="E142" s="1028"/>
      <c r="F142" s="1028"/>
      <c r="G142" s="1028"/>
      <c r="H142" s="1028"/>
      <c r="I142" s="1028"/>
      <c r="J142" s="1028"/>
    </row>
    <row r="143" spans="1:12" hidden="1">
      <c r="A143" s="818" t="s">
        <v>141</v>
      </c>
      <c r="B143" s="797" t="s">
        <v>1689</v>
      </c>
      <c r="C143" s="819" t="s">
        <v>897</v>
      </c>
      <c r="D143" s="1028"/>
      <c r="E143" s="1028"/>
      <c r="F143" s="1028"/>
      <c r="G143" s="1028"/>
      <c r="H143" s="1028"/>
      <c r="I143" s="1028"/>
      <c r="J143" s="1028"/>
    </row>
    <row r="144" spans="1:12" hidden="1">
      <c r="A144" s="818" t="s">
        <v>898</v>
      </c>
      <c r="B144" s="797" t="s">
        <v>1690</v>
      </c>
      <c r="C144" s="819" t="s">
        <v>900</v>
      </c>
      <c r="D144" s="1028"/>
      <c r="E144" s="1028"/>
      <c r="F144" s="1028"/>
      <c r="G144" s="1028"/>
      <c r="H144" s="1028"/>
      <c r="I144" s="1028"/>
      <c r="J144" s="1028"/>
    </row>
    <row r="145" spans="1:10" hidden="1">
      <c r="A145" s="818" t="s">
        <v>655</v>
      </c>
      <c r="B145" s="797" t="s">
        <v>1691</v>
      </c>
      <c r="C145" s="819" t="s">
        <v>657</v>
      </c>
      <c r="D145" s="1028"/>
      <c r="E145" s="1028"/>
      <c r="F145" s="1028"/>
      <c r="G145" s="1028"/>
      <c r="H145" s="1028"/>
      <c r="I145" s="1028"/>
      <c r="J145" s="1028"/>
    </row>
    <row r="146" spans="1:10" hidden="1">
      <c r="A146" s="818" t="s">
        <v>658</v>
      </c>
      <c r="B146" s="795" t="s">
        <v>659</v>
      </c>
      <c r="C146" s="820" t="s">
        <v>358</v>
      </c>
      <c r="D146" s="1028">
        <v>0</v>
      </c>
      <c r="E146" s="1028">
        <v>0</v>
      </c>
      <c r="F146" s="1028">
        <v>0</v>
      </c>
      <c r="G146" s="1028">
        <v>0</v>
      </c>
      <c r="H146" s="1028">
        <v>0</v>
      </c>
      <c r="I146" s="1028">
        <v>0</v>
      </c>
      <c r="J146" s="1028">
        <v>0</v>
      </c>
    </row>
    <row r="147" spans="1:10" hidden="1">
      <c r="A147" s="818" t="s">
        <v>660</v>
      </c>
      <c r="B147" s="798" t="s">
        <v>661</v>
      </c>
      <c r="C147" s="819" t="s">
        <v>662</v>
      </c>
      <c r="D147" s="1028"/>
      <c r="E147" s="1028"/>
      <c r="F147" s="1028"/>
      <c r="G147" s="1028"/>
      <c r="H147" s="1028"/>
      <c r="I147" s="1028"/>
      <c r="J147" s="1028"/>
    </row>
    <row r="148" spans="1:10" hidden="1">
      <c r="A148" s="818" t="s">
        <v>663</v>
      </c>
      <c r="B148" s="798" t="s">
        <v>664</v>
      </c>
      <c r="C148" s="819" t="s">
        <v>665</v>
      </c>
      <c r="D148" s="1028"/>
      <c r="E148" s="1028"/>
      <c r="F148" s="1028"/>
      <c r="G148" s="1028"/>
      <c r="H148" s="1028"/>
      <c r="I148" s="1028"/>
      <c r="J148" s="1028"/>
    </row>
    <row r="149" spans="1:10" ht="25.5" hidden="1">
      <c r="A149" s="818" t="s">
        <v>666</v>
      </c>
      <c r="B149" s="797" t="s">
        <v>1692</v>
      </c>
      <c r="C149" s="819" t="s">
        <v>314</v>
      </c>
      <c r="D149" s="1028"/>
      <c r="E149" s="1028"/>
      <c r="F149" s="1028"/>
      <c r="G149" s="1028"/>
      <c r="H149" s="1028"/>
      <c r="I149" s="1028"/>
      <c r="J149" s="1028"/>
    </row>
    <row r="150" spans="1:10" hidden="1">
      <c r="A150" s="818" t="s">
        <v>315</v>
      </c>
      <c r="B150" s="797" t="s">
        <v>1693</v>
      </c>
      <c r="C150" s="819" t="s">
        <v>317</v>
      </c>
      <c r="D150" s="1028"/>
      <c r="E150" s="1028"/>
      <c r="F150" s="1028"/>
      <c r="G150" s="1028"/>
      <c r="H150" s="1028"/>
      <c r="I150" s="1028"/>
      <c r="J150" s="1028"/>
    </row>
    <row r="151" spans="1:10" hidden="1">
      <c r="A151" s="818" t="s">
        <v>318</v>
      </c>
      <c r="B151" s="795" t="s">
        <v>319</v>
      </c>
      <c r="C151" s="820" t="s">
        <v>358</v>
      </c>
      <c r="D151" s="1028">
        <v>0</v>
      </c>
      <c r="E151" s="1028">
        <v>0</v>
      </c>
      <c r="F151" s="1028">
        <v>0</v>
      </c>
      <c r="G151" s="1028">
        <v>0</v>
      </c>
      <c r="H151" s="1028">
        <v>0</v>
      </c>
      <c r="I151" s="1028">
        <v>0</v>
      </c>
      <c r="J151" s="1028">
        <v>0</v>
      </c>
    </row>
    <row r="152" spans="1:10" hidden="1">
      <c r="A152" s="818" t="s">
        <v>320</v>
      </c>
      <c r="B152" s="798" t="s">
        <v>1105</v>
      </c>
      <c r="C152" s="819" t="s">
        <v>321</v>
      </c>
      <c r="D152" s="1028"/>
      <c r="E152" s="1028"/>
      <c r="F152" s="1028"/>
      <c r="G152" s="1028"/>
      <c r="H152" s="1028"/>
      <c r="I152" s="1028"/>
      <c r="J152" s="1028"/>
    </row>
    <row r="153" spans="1:10" hidden="1">
      <c r="A153" s="821" t="s">
        <v>322</v>
      </c>
      <c r="B153" s="822" t="s">
        <v>323</v>
      </c>
      <c r="C153" s="820" t="s">
        <v>358</v>
      </c>
      <c r="D153" s="1028">
        <v>0</v>
      </c>
      <c r="E153" s="1028">
        <v>0</v>
      </c>
      <c r="F153" s="1028">
        <v>0</v>
      </c>
      <c r="G153" s="1028">
        <v>0</v>
      </c>
      <c r="H153" s="1028">
        <v>0</v>
      </c>
      <c r="I153" s="1028">
        <v>0</v>
      </c>
      <c r="J153" s="1028">
        <v>0</v>
      </c>
    </row>
    <row r="154" spans="1:10" hidden="1">
      <c r="A154" s="818" t="s">
        <v>324</v>
      </c>
      <c r="B154" s="798" t="s">
        <v>1106</v>
      </c>
      <c r="C154" s="819" t="s">
        <v>325</v>
      </c>
      <c r="D154" s="1028"/>
      <c r="E154" s="1028"/>
      <c r="F154" s="1028"/>
      <c r="G154" s="1028"/>
      <c r="H154" s="1028"/>
      <c r="I154" s="1028"/>
      <c r="J154" s="1028"/>
    </row>
    <row r="155" spans="1:10">
      <c r="A155" s="818" t="s">
        <v>326</v>
      </c>
      <c r="B155" s="798" t="s">
        <v>1107</v>
      </c>
      <c r="C155" s="819" t="s">
        <v>327</v>
      </c>
      <c r="D155" s="1028"/>
      <c r="E155" s="1028"/>
      <c r="F155" s="1028"/>
      <c r="G155" s="1028"/>
      <c r="H155" s="1028"/>
      <c r="I155" s="1028"/>
      <c r="J155" s="1028"/>
    </row>
    <row r="156" spans="1:10">
      <c r="A156" s="818" t="s">
        <v>328</v>
      </c>
      <c r="B156" s="797" t="s">
        <v>1694</v>
      </c>
      <c r="C156" s="819" t="s">
        <v>330</v>
      </c>
      <c r="D156" s="1028"/>
      <c r="E156" s="1028"/>
      <c r="F156" s="1028"/>
      <c r="G156" s="1028"/>
      <c r="H156" s="1028"/>
      <c r="I156" s="1028"/>
      <c r="J156" s="1028"/>
    </row>
    <row r="157" spans="1:10" ht="15" customHeight="1" thickBot="1">
      <c r="A157" s="823">
        <v>1244000</v>
      </c>
      <c r="B157" s="824" t="s">
        <v>1695</v>
      </c>
      <c r="C157" s="825" t="s">
        <v>1134</v>
      </c>
      <c r="D157" s="1038"/>
      <c r="E157" s="1038"/>
      <c r="F157" s="1038"/>
      <c r="G157" s="1038"/>
      <c r="H157" s="1038"/>
      <c r="I157" s="1038"/>
      <c r="J157" s="1038"/>
    </row>
    <row r="158" spans="1:10" ht="26.25" thickBot="1">
      <c r="A158" s="826">
        <v>1000000</v>
      </c>
      <c r="B158" s="827" t="s">
        <v>1135</v>
      </c>
      <c r="C158" s="828" t="s">
        <v>358</v>
      </c>
      <c r="D158" s="1039">
        <f t="shared" ref="D158:J158" si="0">D32</f>
        <v>0</v>
      </c>
      <c r="E158" s="1039">
        <f t="shared" si="0"/>
        <v>0</v>
      </c>
      <c r="F158" s="1039">
        <f t="shared" si="0"/>
        <v>0</v>
      </c>
      <c r="G158" s="1039">
        <f t="shared" si="0"/>
        <v>0</v>
      </c>
      <c r="H158" s="1039">
        <f t="shared" si="0"/>
        <v>0</v>
      </c>
      <c r="I158" s="1039">
        <f t="shared" si="0"/>
        <v>0</v>
      </c>
      <c r="J158" s="1575">
        <f t="shared" si="0"/>
        <v>0</v>
      </c>
    </row>
    <row r="159" spans="1:10">
      <c r="A159" s="829"/>
      <c r="B159" s="830"/>
      <c r="C159" s="831"/>
      <c r="D159" s="678"/>
      <c r="E159" s="678"/>
      <c r="F159" s="678"/>
      <c r="G159" s="678"/>
      <c r="H159" s="678"/>
      <c r="I159" s="678"/>
      <c r="J159" s="678"/>
    </row>
    <row r="160" spans="1:10" s="678" customFormat="1">
      <c r="A160" s="2594" t="s">
        <v>1842</v>
      </c>
      <c r="B160" s="2594"/>
      <c r="C160" s="2594"/>
      <c r="D160" s="2594"/>
      <c r="E160" s="2594"/>
      <c r="F160" s="2594"/>
      <c r="G160" s="2594"/>
      <c r="H160" s="2594"/>
      <c r="I160" s="2594"/>
      <c r="J160" s="2594"/>
    </row>
    <row r="161" spans="1:10">
      <c r="A161" s="2610" t="s">
        <v>1114</v>
      </c>
      <c r="B161" s="2610"/>
      <c r="C161" s="2610"/>
      <c r="D161" s="2610"/>
      <c r="E161" s="2610"/>
      <c r="F161" s="2610"/>
      <c r="G161" s="2610"/>
      <c r="H161" s="2610"/>
      <c r="I161" s="2610"/>
      <c r="J161" s="2610"/>
    </row>
    <row r="162" spans="1:10" ht="14.25">
      <c r="A162" s="832" t="s">
        <v>1696</v>
      </c>
      <c r="B162" s="832"/>
      <c r="C162" s="833"/>
      <c r="D162" s="832"/>
      <c r="E162" s="832"/>
      <c r="F162" s="832"/>
      <c r="G162" s="832" t="s">
        <v>1143</v>
      </c>
      <c r="H162" s="832"/>
      <c r="I162" s="832"/>
      <c r="J162" s="832"/>
    </row>
    <row r="163" spans="1:10" ht="14.25">
      <c r="A163" s="834" t="s">
        <v>1697</v>
      </c>
      <c r="B163" s="834"/>
      <c r="C163" s="834"/>
      <c r="D163" s="678"/>
      <c r="E163" s="675" t="s">
        <v>309</v>
      </c>
      <c r="F163" s="678"/>
      <c r="G163" s="675" t="s">
        <v>310</v>
      </c>
      <c r="H163" s="678"/>
      <c r="I163" s="678"/>
      <c r="J163" s="834"/>
    </row>
    <row r="164" spans="1:10" ht="14.25">
      <c r="A164" s="835" t="s">
        <v>1698</v>
      </c>
      <c r="B164" s="835"/>
      <c r="C164" s="834"/>
      <c r="D164" s="835"/>
      <c r="E164" s="835"/>
      <c r="F164" s="835"/>
      <c r="G164" s="835"/>
      <c r="H164" s="835"/>
      <c r="I164" s="835"/>
      <c r="J164" s="835"/>
    </row>
    <row r="165" spans="1:10" ht="14.25">
      <c r="A165" s="832" t="s">
        <v>1699</v>
      </c>
      <c r="B165" s="832"/>
      <c r="C165" s="833"/>
      <c r="D165" s="832"/>
      <c r="E165" s="832"/>
      <c r="F165" s="832"/>
      <c r="G165" s="832" t="s">
        <v>1147</v>
      </c>
      <c r="H165" s="832"/>
      <c r="I165" s="832"/>
      <c r="J165" s="832"/>
    </row>
  </sheetData>
  <mergeCells count="15">
    <mergeCell ref="A160:J160"/>
    <mergeCell ref="A161:J161"/>
    <mergeCell ref="A14:J14"/>
    <mergeCell ref="A15:J15"/>
    <mergeCell ref="B16:F17"/>
    <mergeCell ref="F23:J24"/>
    <mergeCell ref="F29:F30"/>
    <mergeCell ref="G29:J29"/>
    <mergeCell ref="A13:J13"/>
    <mergeCell ref="G27:J28"/>
    <mergeCell ref="F1:J1"/>
    <mergeCell ref="F3:J3"/>
    <mergeCell ref="A10:E10"/>
    <mergeCell ref="A11:E11"/>
    <mergeCell ref="A12:B12"/>
  </mergeCells>
  <pageMargins left="0.7" right="0.7" top="0.75" bottom="0.75" header="0.3" footer="0.3"/>
  <pageSetup paperSize="9" orientation="portrait" verticalDpi="0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N170"/>
  <sheetViews>
    <sheetView topLeftCell="A29" workbookViewId="0">
      <selection activeCell="A160" sqref="A160:XFD160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0.5703125" style="626" customWidth="1"/>
    <col min="5" max="5" width="8.7109375" style="626" customWidth="1"/>
    <col min="6" max="6" width="10.5703125" style="626" customWidth="1"/>
    <col min="7" max="7" width="13.140625" style="626" customWidth="1"/>
    <col min="8" max="9" width="11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678"/>
      <c r="B1" s="679"/>
      <c r="C1" s="680"/>
      <c r="D1" s="678"/>
      <c r="E1" s="681"/>
      <c r="F1" s="2598" t="s">
        <v>32</v>
      </c>
      <c r="G1" s="2598"/>
      <c r="H1" s="2598"/>
      <c r="I1" s="2598"/>
      <c r="J1" s="2598"/>
      <c r="K1" s="678"/>
      <c r="L1" s="678"/>
    </row>
    <row r="2" spans="1:12" ht="0.75" customHeight="1">
      <c r="A2" s="678"/>
      <c r="B2" s="679"/>
      <c r="C2" s="680"/>
      <c r="D2" s="678"/>
      <c r="E2" s="681"/>
      <c r="F2" s="682"/>
      <c r="G2" s="682"/>
      <c r="H2" s="682"/>
      <c r="I2" s="682"/>
      <c r="J2" s="682"/>
      <c r="K2" s="678"/>
      <c r="L2" s="678"/>
    </row>
    <row r="3" spans="1:12">
      <c r="A3" s="678"/>
      <c r="B3" s="679"/>
      <c r="C3" s="680"/>
      <c r="D3" s="678"/>
      <c r="E3" s="681"/>
      <c r="F3" s="2599" t="s">
        <v>890</v>
      </c>
      <c r="G3" s="2599"/>
      <c r="H3" s="2599"/>
      <c r="I3" s="2599"/>
      <c r="J3" s="2599"/>
      <c r="K3" s="678"/>
      <c r="L3" s="678"/>
    </row>
    <row r="4" spans="1:12">
      <c r="A4" s="678"/>
      <c r="B4" s="679"/>
      <c r="C4" s="680"/>
      <c r="D4" s="678"/>
      <c r="E4" s="681"/>
      <c r="F4" s="683" t="s">
        <v>34</v>
      </c>
      <c r="G4" s="683"/>
      <c r="H4" s="678"/>
      <c r="I4" s="678"/>
      <c r="J4" s="678"/>
      <c r="K4" s="678"/>
      <c r="L4" s="678"/>
    </row>
    <row r="5" spans="1:12" ht="14.25">
      <c r="A5" s="678"/>
      <c r="B5" s="2044" t="s">
        <v>35</v>
      </c>
      <c r="C5" s="680"/>
      <c r="D5" s="678"/>
      <c r="E5" s="681"/>
      <c r="F5" s="681"/>
      <c r="G5" s="685" t="s">
        <v>174</v>
      </c>
      <c r="H5" s="678"/>
      <c r="I5" s="678"/>
      <c r="J5" s="678"/>
      <c r="K5" s="678"/>
      <c r="L5" s="678"/>
    </row>
    <row r="6" spans="1:12">
      <c r="A6" s="683" t="s">
        <v>2269</v>
      </c>
      <c r="B6" s="679"/>
      <c r="C6" s="680"/>
      <c r="D6" s="678"/>
      <c r="E6" s="681" t="s">
        <v>175</v>
      </c>
      <c r="F6" s="683" t="s">
        <v>935</v>
      </c>
      <c r="G6" s="678"/>
      <c r="H6" s="678"/>
      <c r="I6" s="678"/>
      <c r="J6" s="688"/>
      <c r="K6" s="678"/>
      <c r="L6" s="678"/>
    </row>
    <row r="7" spans="1:12">
      <c r="A7" s="688"/>
      <c r="B7" s="837" t="s">
        <v>1701</v>
      </c>
      <c r="C7" s="708"/>
      <c r="D7" s="688"/>
      <c r="E7" s="710"/>
      <c r="F7" s="688"/>
      <c r="G7" s="688"/>
      <c r="H7" s="678"/>
      <c r="I7" s="678"/>
      <c r="J7" s="678"/>
      <c r="K7" s="688"/>
      <c r="L7" s="688"/>
    </row>
    <row r="8" spans="1:12" ht="14.25">
      <c r="A8" s="838" t="s">
        <v>1702</v>
      </c>
      <c r="B8" s="830"/>
      <c r="C8" s="839"/>
      <c r="D8" s="840"/>
      <c r="E8" s="841"/>
      <c r="F8" s="841"/>
      <c r="G8" s="688"/>
      <c r="H8" s="678"/>
      <c r="I8" s="678"/>
      <c r="J8" s="678"/>
      <c r="K8" s="678"/>
      <c r="L8" s="678"/>
    </row>
    <row r="9" spans="1:12">
      <c r="A9" s="678"/>
      <c r="B9" s="679"/>
      <c r="C9" s="680"/>
      <c r="D9" s="678"/>
      <c r="E9" s="681"/>
      <c r="F9" s="681"/>
      <c r="G9" s="678"/>
      <c r="H9" s="678"/>
      <c r="I9" s="678"/>
      <c r="J9" s="678"/>
      <c r="K9" s="678"/>
      <c r="L9" s="678"/>
    </row>
    <row r="10" spans="1:12" ht="14.25" customHeight="1">
      <c r="A10" s="2602" t="s">
        <v>1168</v>
      </c>
      <c r="B10" s="2602"/>
      <c r="C10" s="2602"/>
      <c r="D10" s="2602"/>
      <c r="E10" s="2602"/>
      <c r="F10" s="681"/>
      <c r="G10" s="690" t="s">
        <v>208</v>
      </c>
      <c r="H10" s="678"/>
      <c r="I10" s="678"/>
      <c r="J10" s="678"/>
      <c r="K10" s="678"/>
      <c r="L10" s="678"/>
    </row>
    <row r="11" spans="1:12" ht="27" customHeight="1">
      <c r="A11" s="2597" t="s">
        <v>903</v>
      </c>
      <c r="B11" s="2597"/>
      <c r="C11" s="2597"/>
      <c r="D11" s="2597"/>
      <c r="E11" s="2597"/>
      <c r="F11" s="681"/>
      <c r="G11" s="678"/>
      <c r="H11" s="678"/>
      <c r="I11" s="678"/>
      <c r="J11" s="678"/>
      <c r="K11" s="678"/>
      <c r="L11" s="678"/>
    </row>
    <row r="12" spans="1:12" s="857" customFormat="1">
      <c r="A12" s="2603" t="s">
        <v>2266</v>
      </c>
      <c r="B12" s="2604"/>
      <c r="C12" s="1530"/>
      <c r="F12" s="1531"/>
      <c r="G12" s="1531"/>
    </row>
    <row r="13" spans="1:12" ht="15.75">
      <c r="A13" s="2632" t="s">
        <v>816</v>
      </c>
      <c r="B13" s="2632"/>
      <c r="C13" s="2632"/>
      <c r="D13" s="2632"/>
      <c r="E13" s="2632"/>
      <c r="F13" s="2632"/>
      <c r="G13" s="2632"/>
      <c r="H13" s="2632"/>
      <c r="I13" s="2632"/>
      <c r="J13" s="2632"/>
      <c r="K13" s="678"/>
      <c r="L13" s="678"/>
    </row>
    <row r="14" spans="1:12" ht="14.25">
      <c r="A14" s="2638" t="s">
        <v>1036</v>
      </c>
      <c r="B14" s="2622"/>
      <c r="C14" s="2622"/>
      <c r="D14" s="2622"/>
      <c r="E14" s="2622"/>
      <c r="F14" s="2622"/>
      <c r="G14" s="2622"/>
      <c r="H14" s="2622"/>
      <c r="I14" s="2622"/>
      <c r="J14" s="2622"/>
      <c r="K14" s="678"/>
      <c r="L14" s="678"/>
    </row>
    <row r="15" spans="1:12" ht="16.5">
      <c r="A15" s="2639" t="s">
        <v>2233</v>
      </c>
      <c r="B15" s="2639"/>
      <c r="C15" s="2639"/>
      <c r="D15" s="2639"/>
      <c r="E15" s="2639"/>
      <c r="F15" s="2639"/>
      <c r="G15" s="2639"/>
      <c r="H15" s="2639"/>
      <c r="I15" s="2639"/>
      <c r="J15" s="2639"/>
      <c r="K15" s="678"/>
      <c r="L15" s="678"/>
    </row>
    <row r="16" spans="1:12" s="688" customFormat="1" ht="21.75" customHeight="1">
      <c r="A16" s="898"/>
      <c r="B16" s="2619" t="s">
        <v>2229</v>
      </c>
      <c r="C16" s="2619"/>
      <c r="D16" s="2619"/>
      <c r="E16" s="2619"/>
      <c r="F16" s="2619"/>
      <c r="G16" s="2063"/>
      <c r="H16" s="2063"/>
      <c r="I16" s="2063"/>
      <c r="J16" s="2063"/>
    </row>
    <row r="17" spans="1:14" ht="14.25">
      <c r="A17" s="1352"/>
      <c r="B17" s="2619"/>
      <c r="C17" s="2619"/>
      <c r="D17" s="2619"/>
      <c r="E17" s="2619"/>
      <c r="F17" s="2619"/>
      <c r="G17" s="1352"/>
      <c r="H17" s="688"/>
      <c r="I17" s="688"/>
      <c r="J17" s="688"/>
      <c r="K17" s="688"/>
      <c r="L17" s="688"/>
    </row>
    <row r="18" spans="1:14">
      <c r="A18" s="693" t="s">
        <v>1005</v>
      </c>
      <c r="B18" s="694"/>
      <c r="C18" s="694"/>
      <c r="D18" s="694"/>
      <c r="E18" s="688"/>
      <c r="F18" s="695" t="s">
        <v>332</v>
      </c>
      <c r="G18" s="688"/>
      <c r="H18" s="688"/>
      <c r="I18" s="688"/>
      <c r="J18" s="688"/>
      <c r="K18" s="688"/>
      <c r="L18" s="688"/>
    </row>
    <row r="19" spans="1:14">
      <c r="A19" s="693" t="s">
        <v>1004</v>
      </c>
      <c r="B19" s="696"/>
      <c r="C19" s="696"/>
      <c r="D19" s="696"/>
      <c r="E19" s="696"/>
      <c r="F19" s="693" t="s">
        <v>333</v>
      </c>
      <c r="G19" s="660" t="s">
        <v>106</v>
      </c>
      <c r="H19" s="656" t="s">
        <v>61</v>
      </c>
      <c r="I19" s="657" t="s">
        <v>739</v>
      </c>
      <c r="J19" s="696"/>
      <c r="K19" s="696"/>
      <c r="L19" s="696"/>
    </row>
    <row r="20" spans="1:14">
      <c r="A20" s="693" t="s">
        <v>334</v>
      </c>
      <c r="B20" s="693"/>
      <c r="C20" s="693"/>
      <c r="D20" s="693"/>
      <c r="E20" s="693"/>
      <c r="F20" s="696"/>
      <c r="G20" s="693"/>
      <c r="H20" s="696"/>
      <c r="I20" s="693"/>
      <c r="J20" s="693"/>
      <c r="K20" s="693"/>
      <c r="L20" s="693"/>
    </row>
    <row r="21" spans="1:14">
      <c r="A21" s="693" t="s">
        <v>926</v>
      </c>
      <c r="B21" s="693"/>
      <c r="C21" s="693"/>
      <c r="D21" s="697"/>
      <c r="E21" s="697"/>
      <c r="F21" s="693" t="s">
        <v>728</v>
      </c>
      <c r="G21" s="693"/>
      <c r="H21" s="693"/>
      <c r="I21" s="693"/>
      <c r="J21" s="693"/>
      <c r="K21" s="693"/>
      <c r="L21" s="693"/>
    </row>
    <row r="22" spans="1:14" ht="24" customHeight="1">
      <c r="A22" s="693" t="s">
        <v>1660</v>
      </c>
      <c r="B22" s="696"/>
      <c r="C22" s="696"/>
      <c r="D22" s="696"/>
      <c r="E22" s="696"/>
      <c r="F22" s="693" t="s">
        <v>937</v>
      </c>
      <c r="G22" s="693"/>
      <c r="H22" s="693"/>
      <c r="I22" s="696"/>
      <c r="J22" s="698"/>
      <c r="K22" s="696"/>
      <c r="L22" s="696"/>
    </row>
    <row r="23" spans="1:14" ht="17.25" customHeight="1">
      <c r="A23" s="696" t="s">
        <v>207</v>
      </c>
      <c r="B23" s="698"/>
      <c r="C23" s="699"/>
      <c r="D23" s="696"/>
      <c r="E23" s="696"/>
      <c r="F23" s="2611" t="s">
        <v>942</v>
      </c>
      <c r="G23" s="2611"/>
      <c r="H23" s="2611"/>
      <c r="I23" s="2611"/>
      <c r="J23" s="2611"/>
      <c r="K23" s="696"/>
      <c r="L23" s="696"/>
    </row>
    <row r="24" spans="1:14" ht="13.5" thickBot="1">
      <c r="A24" s="695" t="s">
        <v>128</v>
      </c>
      <c r="B24" s="700"/>
      <c r="C24" s="701"/>
      <c r="D24" s="700"/>
      <c r="E24" s="696"/>
      <c r="F24" s="2611"/>
      <c r="G24" s="2611"/>
      <c r="H24" s="2611"/>
      <c r="I24" s="2611"/>
      <c r="J24" s="2611"/>
      <c r="K24" s="696"/>
      <c r="L24" s="696"/>
    </row>
    <row r="25" spans="1:14" ht="13.5" thickBot="1">
      <c r="A25" s="693" t="s">
        <v>116</v>
      </c>
      <c r="B25" s="696"/>
      <c r="C25" s="699"/>
      <c r="D25" s="698"/>
      <c r="E25" s="702"/>
      <c r="G25" s="703"/>
      <c r="H25" s="704"/>
      <c r="I25" s="705"/>
      <c r="K25" s="698"/>
      <c r="L25" s="698"/>
    </row>
    <row r="26" spans="1:14" ht="13.5" thickBot="1">
      <c r="A26" s="693" t="s">
        <v>418</v>
      </c>
      <c r="B26" s="696"/>
      <c r="C26" s="696"/>
      <c r="D26" s="700"/>
      <c r="E26" s="700"/>
      <c r="F26" s="700"/>
      <c r="G26" s="706" t="s">
        <v>419</v>
      </c>
      <c r="H26" s="696"/>
      <c r="I26" s="698"/>
      <c r="J26" s="698"/>
      <c r="K26" s="700"/>
      <c r="L26" s="700"/>
    </row>
    <row r="27" spans="1:14" ht="13.5" thickBot="1">
      <c r="A27" s="693" t="s">
        <v>420</v>
      </c>
      <c r="B27" s="707"/>
      <c r="C27" s="708"/>
      <c r="D27" s="699"/>
      <c r="E27" s="709"/>
      <c r="F27" s="710"/>
      <c r="G27" s="688"/>
      <c r="H27" s="688"/>
      <c r="I27" s="688"/>
      <c r="J27" s="688"/>
      <c r="K27" s="688"/>
      <c r="L27" s="688"/>
    </row>
    <row r="28" spans="1:14" ht="4.5" customHeight="1" thickBot="1"/>
    <row r="29" spans="1:14" ht="41.25" customHeight="1" thickBot="1">
      <c r="A29" s="711" t="s">
        <v>406</v>
      </c>
      <c r="B29" s="712" t="s">
        <v>421</v>
      </c>
      <c r="C29" s="713"/>
      <c r="D29" s="712" t="s">
        <v>422</v>
      </c>
      <c r="E29" s="714"/>
      <c r="F29" s="2612" t="s">
        <v>362</v>
      </c>
      <c r="G29" s="2614" t="s">
        <v>363</v>
      </c>
      <c r="H29" s="2615"/>
      <c r="I29" s="2615"/>
      <c r="J29" s="2616"/>
    </row>
    <row r="30" spans="1:14" ht="69.75" customHeight="1" thickBot="1">
      <c r="A30" s="715"/>
      <c r="B30" s="716" t="s">
        <v>349</v>
      </c>
      <c r="C30" s="717" t="s">
        <v>671</v>
      </c>
      <c r="D30" s="718" t="s">
        <v>796</v>
      </c>
      <c r="E30" s="719" t="s">
        <v>971</v>
      </c>
      <c r="F30" s="2613"/>
      <c r="G30" s="718" t="s">
        <v>972</v>
      </c>
      <c r="H30" s="718" t="s">
        <v>973</v>
      </c>
      <c r="I30" s="718" t="s">
        <v>974</v>
      </c>
      <c r="J30" s="718" t="s">
        <v>975</v>
      </c>
      <c r="M30" s="704"/>
      <c r="N30" s="698"/>
    </row>
    <row r="31" spans="1:14" ht="13.5" thickBot="1">
      <c r="A31" s="720" t="s">
        <v>976</v>
      </c>
      <c r="B31" s="721" t="s">
        <v>977</v>
      </c>
      <c r="C31" s="722" t="s">
        <v>978</v>
      </c>
      <c r="D31" s="723" t="s">
        <v>739</v>
      </c>
      <c r="E31" s="723" t="s">
        <v>740</v>
      </c>
      <c r="F31" s="723" t="s">
        <v>672</v>
      </c>
      <c r="G31" s="724">
        <v>4</v>
      </c>
      <c r="H31" s="725">
        <v>5</v>
      </c>
      <c r="I31" s="726">
        <v>6</v>
      </c>
      <c r="J31" s="725">
        <v>7</v>
      </c>
    </row>
    <row r="32" spans="1:14" ht="27.75" customHeight="1" thickBot="1">
      <c r="A32" s="720">
        <v>1100000</v>
      </c>
      <c r="B32" s="727" t="s">
        <v>1661</v>
      </c>
      <c r="C32" s="728" t="s">
        <v>358</v>
      </c>
      <c r="D32" s="1003">
        <f>D99+D113+D134+D43</f>
        <v>4000</v>
      </c>
      <c r="E32" s="1003">
        <f>E76</f>
        <v>0</v>
      </c>
      <c r="F32" s="1003">
        <f>F99+F113+F134+F42</f>
        <v>4000</v>
      </c>
      <c r="G32" s="1003">
        <f>G99+G113+G134+G43</f>
        <v>700</v>
      </c>
      <c r="H32" s="1003">
        <f>H99+H113+H134+H43</f>
        <v>1000</v>
      </c>
      <c r="I32" s="1003">
        <f>I99+I113+I134+I43</f>
        <v>1800</v>
      </c>
      <c r="J32" s="1003">
        <f>F32</f>
        <v>4000</v>
      </c>
    </row>
    <row r="33" spans="1:10" ht="0.75" hidden="1" customHeight="1" thickBot="1">
      <c r="A33" s="720">
        <v>1110000</v>
      </c>
      <c r="B33" s="730" t="s">
        <v>1662</v>
      </c>
      <c r="C33" s="728" t="s">
        <v>358</v>
      </c>
      <c r="D33" s="1004">
        <v>0</v>
      </c>
      <c r="E33" s="1004"/>
      <c r="F33" s="1004">
        <v>0</v>
      </c>
      <c r="G33" s="1004">
        <v>0</v>
      </c>
      <c r="H33" s="1004">
        <v>0</v>
      </c>
      <c r="I33" s="1004">
        <v>0</v>
      </c>
      <c r="J33" s="1004">
        <v>0</v>
      </c>
    </row>
    <row r="34" spans="1:10" ht="15" hidden="1" thickBot="1">
      <c r="A34" s="732">
        <v>1110000</v>
      </c>
      <c r="B34" s="733" t="s">
        <v>803</v>
      </c>
      <c r="C34" s="734" t="s">
        <v>358</v>
      </c>
      <c r="D34" s="1005">
        <v>0</v>
      </c>
      <c r="E34" s="1005"/>
      <c r="F34" s="1005">
        <v>0</v>
      </c>
      <c r="G34" s="1005">
        <v>0</v>
      </c>
      <c r="H34" s="1005">
        <v>0</v>
      </c>
      <c r="I34" s="1005">
        <v>0</v>
      </c>
      <c r="J34" s="1005">
        <v>0</v>
      </c>
    </row>
    <row r="35" spans="1:10" ht="5.25" hidden="1" customHeight="1" thickBot="1">
      <c r="A35" s="736">
        <v>1111000</v>
      </c>
      <c r="B35" s="737" t="s">
        <v>673</v>
      </c>
      <c r="C35" s="738" t="s">
        <v>804</v>
      </c>
      <c r="D35" s="1017"/>
      <c r="E35" s="1017"/>
      <c r="F35" s="1017"/>
      <c r="G35" s="1017"/>
      <c r="H35" s="1017"/>
      <c r="I35" s="1017"/>
      <c r="J35" s="1017"/>
    </row>
    <row r="36" spans="1:10" ht="26.25" hidden="1" thickBot="1">
      <c r="A36" s="740">
        <v>1112000</v>
      </c>
      <c r="B36" s="741" t="s">
        <v>271</v>
      </c>
      <c r="C36" s="742" t="s">
        <v>805</v>
      </c>
      <c r="D36" s="1012"/>
      <c r="E36" s="1012"/>
      <c r="F36" s="1012"/>
      <c r="G36" s="1012"/>
      <c r="H36" s="1012"/>
      <c r="I36" s="1012"/>
      <c r="J36" s="1012"/>
    </row>
    <row r="37" spans="1:10" ht="26.25" hidden="1" thickBot="1">
      <c r="A37" s="740">
        <v>1113000</v>
      </c>
      <c r="B37" s="741" t="s">
        <v>806</v>
      </c>
      <c r="C37" s="742" t="s">
        <v>807</v>
      </c>
      <c r="D37" s="1012"/>
      <c r="E37" s="1012"/>
      <c r="F37" s="1012"/>
      <c r="G37" s="1012"/>
      <c r="H37" s="1012"/>
      <c r="I37" s="1012"/>
      <c r="J37" s="1012"/>
    </row>
    <row r="38" spans="1:10" ht="39" hidden="1" thickBot="1">
      <c r="A38" s="740">
        <v>1114000</v>
      </c>
      <c r="B38" s="741" t="s">
        <v>398</v>
      </c>
      <c r="C38" s="742" t="s">
        <v>399</v>
      </c>
      <c r="D38" s="1012"/>
      <c r="E38" s="1012"/>
      <c r="F38" s="1012"/>
      <c r="G38" s="1012"/>
      <c r="H38" s="1012"/>
      <c r="I38" s="1012"/>
      <c r="J38" s="1012"/>
    </row>
    <row r="39" spans="1:10" ht="13.5" hidden="1" thickBot="1">
      <c r="A39" s="740">
        <v>1115000</v>
      </c>
      <c r="B39" s="741" t="s">
        <v>615</v>
      </c>
      <c r="C39" s="742" t="s">
        <v>388</v>
      </c>
      <c r="D39" s="1012"/>
      <c r="E39" s="1012"/>
      <c r="F39" s="1012"/>
      <c r="G39" s="1012"/>
      <c r="H39" s="1012"/>
      <c r="I39" s="1012"/>
      <c r="J39" s="1012"/>
    </row>
    <row r="40" spans="1:10" ht="26.25" hidden="1" thickBot="1">
      <c r="A40" s="740">
        <v>1116000</v>
      </c>
      <c r="B40" s="741" t="s">
        <v>1024</v>
      </c>
      <c r="C40" s="742" t="s">
        <v>389</v>
      </c>
      <c r="D40" s="1012"/>
      <c r="E40" s="1012"/>
      <c r="F40" s="1012"/>
      <c r="G40" s="1012"/>
      <c r="H40" s="1012"/>
      <c r="I40" s="1012"/>
      <c r="J40" s="1012"/>
    </row>
    <row r="41" spans="1:10" ht="39" hidden="1" thickBot="1">
      <c r="A41" s="744">
        <v>1117000</v>
      </c>
      <c r="B41" s="745" t="s">
        <v>19</v>
      </c>
      <c r="C41" s="746" t="s">
        <v>20</v>
      </c>
      <c r="D41" s="1014"/>
      <c r="E41" s="1014"/>
      <c r="F41" s="1014"/>
      <c r="G41" s="1014"/>
      <c r="H41" s="1014"/>
      <c r="I41" s="1014"/>
      <c r="J41" s="1014"/>
    </row>
    <row r="42" spans="1:10" ht="21" customHeight="1" thickBot="1">
      <c r="A42" s="748">
        <v>1120000</v>
      </c>
      <c r="B42" s="749" t="s">
        <v>21</v>
      </c>
      <c r="C42" s="728" t="s">
        <v>358</v>
      </c>
      <c r="D42" s="1146">
        <v>0</v>
      </c>
      <c r="E42" s="1146"/>
      <c r="F42" s="1146">
        <f>F43</f>
        <v>4000</v>
      </c>
      <c r="G42" s="1146">
        <f>G43</f>
        <v>700</v>
      </c>
      <c r="H42" s="1146">
        <f>H43</f>
        <v>1000</v>
      </c>
      <c r="I42" s="1146">
        <f>I43</f>
        <v>1800</v>
      </c>
      <c r="J42" s="1146">
        <f>J43</f>
        <v>4000</v>
      </c>
    </row>
    <row r="43" spans="1:10" ht="26.25" customHeight="1">
      <c r="A43" s="732">
        <v>1121000</v>
      </c>
      <c r="B43" s="751" t="s">
        <v>22</v>
      </c>
      <c r="C43" s="752"/>
      <c r="D43" s="1017">
        <f>D76+D77</f>
        <v>4000</v>
      </c>
      <c r="E43" s="1017"/>
      <c r="F43" s="1017">
        <f>F76+F77</f>
        <v>4000</v>
      </c>
      <c r="G43" s="1017">
        <f>G76+G77</f>
        <v>700</v>
      </c>
      <c r="H43" s="1017">
        <f>H76+H77</f>
        <v>1000</v>
      </c>
      <c r="I43" s="1017">
        <f>I76+I77</f>
        <v>1800</v>
      </c>
      <c r="J43" s="1017">
        <f>J76+J77</f>
        <v>4000</v>
      </c>
    </row>
    <row r="44" spans="1:10" ht="25.5" hidden="1">
      <c r="A44" s="740">
        <v>1121100</v>
      </c>
      <c r="B44" s="753" t="s">
        <v>380</v>
      </c>
      <c r="C44" s="742" t="s">
        <v>381</v>
      </c>
      <c r="D44" s="1012"/>
      <c r="E44" s="1012"/>
      <c r="F44" s="1012"/>
      <c r="G44" s="1012"/>
      <c r="H44" s="1012"/>
      <c r="I44" s="1012"/>
      <c r="J44" s="1012"/>
    </row>
    <row r="45" spans="1:10" hidden="1">
      <c r="A45" s="740">
        <v>1121200</v>
      </c>
      <c r="B45" s="754" t="s">
        <v>1663</v>
      </c>
      <c r="C45" s="742" t="s">
        <v>383</v>
      </c>
      <c r="D45" s="1012"/>
      <c r="E45" s="1012"/>
      <c r="F45" s="1012"/>
      <c r="G45" s="1012"/>
      <c r="H45" s="1012"/>
      <c r="I45" s="1012"/>
      <c r="J45" s="1012"/>
    </row>
    <row r="46" spans="1:10" hidden="1">
      <c r="A46" s="740">
        <v>1121300</v>
      </c>
      <c r="B46" s="753" t="s">
        <v>769</v>
      </c>
      <c r="C46" s="742" t="s">
        <v>384</v>
      </c>
      <c r="D46" s="1012"/>
      <c r="E46" s="1012"/>
      <c r="F46" s="1012"/>
      <c r="G46" s="1012"/>
      <c r="H46" s="1012"/>
      <c r="I46" s="1012"/>
      <c r="J46" s="1012"/>
    </row>
    <row r="47" spans="1:10" hidden="1">
      <c r="A47" s="740">
        <v>1121400</v>
      </c>
      <c r="B47" s="753" t="s">
        <v>770</v>
      </c>
      <c r="C47" s="742" t="s">
        <v>385</v>
      </c>
      <c r="D47" s="1012"/>
      <c r="E47" s="1012"/>
      <c r="F47" s="1012"/>
      <c r="G47" s="1012"/>
      <c r="H47" s="1012"/>
      <c r="I47" s="1012"/>
      <c r="J47" s="1012"/>
    </row>
    <row r="48" spans="1:10" hidden="1">
      <c r="A48" s="740">
        <v>1121500</v>
      </c>
      <c r="B48" s="753" t="s">
        <v>69</v>
      </c>
      <c r="C48" s="742" t="s">
        <v>386</v>
      </c>
      <c r="D48" s="1017"/>
      <c r="E48" s="1017"/>
      <c r="F48" s="1017"/>
      <c r="G48" s="1017"/>
      <c r="H48" s="1017"/>
      <c r="I48" s="1017"/>
      <c r="J48" s="1017"/>
    </row>
    <row r="49" spans="1:10" hidden="1">
      <c r="A49" s="740">
        <v>1121600</v>
      </c>
      <c r="B49" s="753" t="s">
        <v>70</v>
      </c>
      <c r="C49" s="742" t="s">
        <v>387</v>
      </c>
      <c r="D49" s="1012"/>
      <c r="E49" s="1012"/>
      <c r="F49" s="1012"/>
      <c r="G49" s="1012"/>
      <c r="H49" s="1012"/>
      <c r="I49" s="1012"/>
      <c r="J49" s="1012"/>
    </row>
    <row r="50" spans="1:10" ht="13.5" hidden="1" thickBot="1">
      <c r="A50" s="756">
        <v>1121700</v>
      </c>
      <c r="B50" s="757" t="s">
        <v>71</v>
      </c>
      <c r="C50" s="746" t="s">
        <v>766</v>
      </c>
      <c r="D50" s="1014"/>
      <c r="E50" s="1014"/>
      <c r="F50" s="1014"/>
      <c r="G50" s="1014"/>
      <c r="H50" s="1014"/>
      <c r="I50" s="1014"/>
      <c r="J50" s="1014"/>
    </row>
    <row r="51" spans="1:10" ht="28.5" hidden="1">
      <c r="A51" s="732">
        <v>1122000</v>
      </c>
      <c r="B51" s="758" t="s">
        <v>767</v>
      </c>
      <c r="C51" s="734" t="s">
        <v>358</v>
      </c>
      <c r="D51" s="1016">
        <v>0</v>
      </c>
      <c r="E51" s="1016"/>
      <c r="F51" s="1016">
        <v>0</v>
      </c>
      <c r="G51" s="1016">
        <v>0</v>
      </c>
      <c r="H51" s="1016">
        <v>0</v>
      </c>
      <c r="I51" s="1016">
        <v>0</v>
      </c>
      <c r="J51" s="1016">
        <v>0</v>
      </c>
    </row>
    <row r="52" spans="1:10" hidden="1">
      <c r="A52" s="760">
        <v>1122100</v>
      </c>
      <c r="B52" s="753" t="s">
        <v>72</v>
      </c>
      <c r="C52" s="738" t="s">
        <v>768</v>
      </c>
      <c r="D52" s="1012"/>
      <c r="E52" s="1012"/>
      <c r="F52" s="1012"/>
      <c r="G52" s="1012"/>
      <c r="H52" s="1012"/>
      <c r="I52" s="1012"/>
      <c r="J52" s="1012"/>
    </row>
    <row r="53" spans="1:10" hidden="1">
      <c r="A53" s="760">
        <v>1122200</v>
      </c>
      <c r="B53" s="753" t="s">
        <v>487</v>
      </c>
      <c r="C53" s="742" t="s">
        <v>1021</v>
      </c>
      <c r="D53" s="1012"/>
      <c r="E53" s="1012"/>
      <c r="F53" s="1012"/>
      <c r="G53" s="1012"/>
      <c r="H53" s="1012"/>
      <c r="I53" s="1012"/>
      <c r="J53" s="1012"/>
    </row>
    <row r="54" spans="1:10" ht="13.5" hidden="1" thickBot="1">
      <c r="A54" s="748">
        <v>1122300</v>
      </c>
      <c r="B54" s="757" t="s">
        <v>148</v>
      </c>
      <c r="C54" s="746" t="s">
        <v>1022</v>
      </c>
      <c r="D54" s="1014"/>
      <c r="E54" s="1014"/>
      <c r="F54" s="1014"/>
      <c r="G54" s="1014"/>
      <c r="H54" s="1014"/>
      <c r="I54" s="1014"/>
      <c r="J54" s="1014"/>
    </row>
    <row r="55" spans="1:10" ht="28.5" hidden="1">
      <c r="A55" s="732">
        <v>1123000</v>
      </c>
      <c r="B55" s="758" t="s">
        <v>364</v>
      </c>
      <c r="C55" s="734" t="s">
        <v>358</v>
      </c>
      <c r="D55" s="1016">
        <v>0</v>
      </c>
      <c r="E55" s="1016"/>
      <c r="F55" s="1016">
        <v>0</v>
      </c>
      <c r="G55" s="1016">
        <v>0</v>
      </c>
      <c r="H55" s="1016">
        <v>0</v>
      </c>
      <c r="I55" s="1016">
        <v>0</v>
      </c>
      <c r="J55" s="1016">
        <v>0</v>
      </c>
    </row>
    <row r="56" spans="1:10" hidden="1">
      <c r="A56" s="760">
        <v>1123100</v>
      </c>
      <c r="B56" s="753" t="s">
        <v>149</v>
      </c>
      <c r="C56" s="738" t="s">
        <v>365</v>
      </c>
      <c r="D56" s="1012"/>
      <c r="E56" s="1012"/>
      <c r="F56" s="1012"/>
      <c r="G56" s="1012"/>
      <c r="H56" s="1012"/>
      <c r="I56" s="1012"/>
      <c r="J56" s="1012"/>
    </row>
    <row r="57" spans="1:10" hidden="1">
      <c r="A57" s="760">
        <v>1123200</v>
      </c>
      <c r="B57" s="753" t="s">
        <v>150</v>
      </c>
      <c r="C57" s="742" t="s">
        <v>366</v>
      </c>
      <c r="D57" s="1012"/>
      <c r="E57" s="1012"/>
      <c r="F57" s="1012"/>
      <c r="G57" s="1012"/>
      <c r="H57" s="1012"/>
      <c r="I57" s="1012"/>
      <c r="J57" s="1012"/>
    </row>
    <row r="58" spans="1:10" ht="25.5" hidden="1">
      <c r="A58" s="760">
        <v>1123300</v>
      </c>
      <c r="B58" s="753" t="s">
        <v>151</v>
      </c>
      <c r="C58" s="742" t="s">
        <v>367</v>
      </c>
      <c r="D58" s="1012"/>
      <c r="E58" s="1012"/>
      <c r="F58" s="1012"/>
      <c r="G58" s="1012"/>
      <c r="H58" s="1012"/>
      <c r="I58" s="1012"/>
      <c r="J58" s="1012"/>
    </row>
    <row r="59" spans="1:10" hidden="1">
      <c r="A59" s="760">
        <v>1123400</v>
      </c>
      <c r="B59" s="753" t="s">
        <v>556</v>
      </c>
      <c r="C59" s="742" t="s">
        <v>368</v>
      </c>
      <c r="D59" s="1012"/>
      <c r="E59" s="1012"/>
      <c r="F59" s="1012"/>
      <c r="G59" s="1012"/>
      <c r="H59" s="1012"/>
      <c r="I59" s="1012"/>
      <c r="J59" s="1012"/>
    </row>
    <row r="60" spans="1:10" hidden="1">
      <c r="A60" s="760">
        <v>1123500</v>
      </c>
      <c r="B60" s="761" t="s">
        <v>557</v>
      </c>
      <c r="C60" s="762">
        <v>423500</v>
      </c>
      <c r="D60" s="1012"/>
      <c r="E60" s="1012"/>
      <c r="F60" s="1012"/>
      <c r="G60" s="1012"/>
      <c r="H60" s="1012"/>
      <c r="I60" s="1012"/>
      <c r="J60" s="1012"/>
    </row>
    <row r="61" spans="1:10" ht="25.5" hidden="1">
      <c r="A61" s="760">
        <v>1123600</v>
      </c>
      <c r="B61" s="753" t="s">
        <v>186</v>
      </c>
      <c r="C61" s="742" t="s">
        <v>369</v>
      </c>
      <c r="D61" s="1012"/>
      <c r="E61" s="1012"/>
      <c r="F61" s="1012"/>
      <c r="G61" s="1012"/>
      <c r="H61" s="1012"/>
      <c r="I61" s="1012"/>
      <c r="J61" s="1012"/>
    </row>
    <row r="62" spans="1:10" hidden="1">
      <c r="A62" s="760">
        <v>1123700</v>
      </c>
      <c r="B62" s="753" t="s">
        <v>187</v>
      </c>
      <c r="C62" s="742" t="s">
        <v>370</v>
      </c>
      <c r="D62" s="1012"/>
      <c r="E62" s="1012"/>
      <c r="F62" s="1012"/>
      <c r="G62" s="1012"/>
      <c r="H62" s="1012"/>
      <c r="I62" s="1012"/>
      <c r="J62" s="1012"/>
    </row>
    <row r="63" spans="1:10" ht="13.5" hidden="1" thickBot="1">
      <c r="A63" s="748">
        <v>1123800</v>
      </c>
      <c r="B63" s="757" t="s">
        <v>188</v>
      </c>
      <c r="C63" s="746" t="s">
        <v>371</v>
      </c>
      <c r="D63" s="1014"/>
      <c r="E63" s="1014"/>
      <c r="F63" s="1014"/>
      <c r="G63" s="1014"/>
      <c r="H63" s="1014"/>
      <c r="I63" s="1014"/>
      <c r="J63" s="1014"/>
    </row>
    <row r="64" spans="1:10" ht="28.5" hidden="1">
      <c r="A64" s="732">
        <v>1124000</v>
      </c>
      <c r="B64" s="758" t="s">
        <v>213</v>
      </c>
      <c r="C64" s="734" t="s">
        <v>358</v>
      </c>
      <c r="D64" s="1016">
        <v>0</v>
      </c>
      <c r="E64" s="1016"/>
      <c r="F64" s="1016">
        <v>0</v>
      </c>
      <c r="G64" s="1016">
        <v>0</v>
      </c>
      <c r="H64" s="1016">
        <v>0</v>
      </c>
      <c r="I64" s="1016">
        <v>0</v>
      </c>
      <c r="J64" s="1016">
        <v>0</v>
      </c>
    </row>
    <row r="65" spans="1:10" ht="13.5" hidden="1" thickBot="1">
      <c r="A65" s="748">
        <v>1124100</v>
      </c>
      <c r="B65" s="757" t="s">
        <v>189</v>
      </c>
      <c r="C65" s="746" t="s">
        <v>214</v>
      </c>
      <c r="D65" s="1014"/>
      <c r="E65" s="1014"/>
      <c r="F65" s="1014"/>
      <c r="G65" s="1014"/>
      <c r="H65" s="1014"/>
      <c r="I65" s="1014"/>
      <c r="J65" s="1014"/>
    </row>
    <row r="66" spans="1:10" ht="28.5" hidden="1">
      <c r="A66" s="732">
        <v>1125000</v>
      </c>
      <c r="B66" s="758" t="s">
        <v>918</v>
      </c>
      <c r="C66" s="734" t="s">
        <v>358</v>
      </c>
      <c r="D66" s="1016">
        <v>0</v>
      </c>
      <c r="E66" s="1016"/>
      <c r="F66" s="1016">
        <v>0</v>
      </c>
      <c r="G66" s="1016">
        <v>0</v>
      </c>
      <c r="H66" s="1016">
        <v>0</v>
      </c>
      <c r="I66" s="1016">
        <v>0</v>
      </c>
      <c r="J66" s="1016">
        <v>0</v>
      </c>
    </row>
    <row r="67" spans="1:10" ht="25.5" hidden="1">
      <c r="A67" s="760">
        <v>1125100</v>
      </c>
      <c r="B67" s="753" t="s">
        <v>190</v>
      </c>
      <c r="C67" s="738" t="s">
        <v>919</v>
      </c>
      <c r="D67" s="1012"/>
      <c r="E67" s="1012"/>
      <c r="F67" s="1012"/>
      <c r="G67" s="1012"/>
      <c r="H67" s="1012"/>
      <c r="I67" s="1012"/>
      <c r="J67" s="1012"/>
    </row>
    <row r="68" spans="1:10" ht="26.25" hidden="1" thickBot="1">
      <c r="A68" s="748">
        <v>1125200</v>
      </c>
      <c r="B68" s="757" t="s">
        <v>703</v>
      </c>
      <c r="C68" s="746" t="s">
        <v>1031</v>
      </c>
      <c r="D68" s="1014"/>
      <c r="E68" s="1014"/>
      <c r="F68" s="1014"/>
      <c r="G68" s="1014"/>
      <c r="H68" s="1014"/>
      <c r="I68" s="1014"/>
      <c r="J68" s="1014"/>
    </row>
    <row r="69" spans="1:10" ht="14.25" hidden="1">
      <c r="A69" s="732">
        <v>1126000</v>
      </c>
      <c r="B69" s="758" t="s">
        <v>1032</v>
      </c>
      <c r="C69" s="734" t="s">
        <v>358</v>
      </c>
      <c r="D69" s="1016">
        <v>0</v>
      </c>
      <c r="E69" s="1016"/>
      <c r="F69" s="1016">
        <v>0</v>
      </c>
      <c r="G69" s="1016">
        <v>0</v>
      </c>
      <c r="H69" s="1016">
        <v>0</v>
      </c>
      <c r="I69" s="1016">
        <v>0</v>
      </c>
      <c r="J69" s="1016">
        <v>0</v>
      </c>
    </row>
    <row r="70" spans="1:10" hidden="1">
      <c r="A70" s="732">
        <v>1126100</v>
      </c>
      <c r="B70" s="753" t="s">
        <v>983</v>
      </c>
      <c r="C70" s="738" t="s">
        <v>1033</v>
      </c>
      <c r="D70" s="1012"/>
      <c r="E70" s="1012"/>
      <c r="F70" s="1012"/>
      <c r="G70" s="1012"/>
      <c r="H70" s="1012"/>
      <c r="I70" s="1012"/>
      <c r="J70" s="1012"/>
    </row>
    <row r="71" spans="1:10" hidden="1">
      <c r="A71" s="732">
        <v>1126200</v>
      </c>
      <c r="B71" s="753" t="s">
        <v>984</v>
      </c>
      <c r="C71" s="742" t="s">
        <v>1034</v>
      </c>
      <c r="D71" s="1012"/>
      <c r="E71" s="1012"/>
      <c r="F71" s="1012"/>
      <c r="G71" s="1012"/>
      <c r="H71" s="1012"/>
      <c r="I71" s="1012"/>
      <c r="J71" s="1012"/>
    </row>
    <row r="72" spans="1:10" hidden="1">
      <c r="A72" s="732">
        <v>1126300</v>
      </c>
      <c r="B72" s="753" t="s">
        <v>390</v>
      </c>
      <c r="C72" s="742" t="s">
        <v>391</v>
      </c>
      <c r="D72" s="1012"/>
      <c r="E72" s="1012"/>
      <c r="F72" s="1012"/>
      <c r="G72" s="1012"/>
      <c r="H72" s="1012"/>
      <c r="I72" s="1012"/>
      <c r="J72" s="1012"/>
    </row>
    <row r="73" spans="1:10" hidden="1">
      <c r="A73" s="740">
        <v>1126400</v>
      </c>
      <c r="B73" s="763" t="s">
        <v>985</v>
      </c>
      <c r="C73" s="742" t="s">
        <v>392</v>
      </c>
      <c r="D73" s="1012"/>
      <c r="E73" s="1012"/>
      <c r="F73" s="1012"/>
      <c r="G73" s="1012"/>
      <c r="H73" s="1012"/>
      <c r="I73" s="1012"/>
      <c r="J73" s="1012"/>
    </row>
    <row r="74" spans="1:10" ht="15" customHeight="1">
      <c r="A74" s="744">
        <v>1126500</v>
      </c>
      <c r="B74" s="764" t="s">
        <v>943</v>
      </c>
      <c r="C74" s="742" t="s">
        <v>393</v>
      </c>
      <c r="D74" s="1012"/>
      <c r="E74" s="1012"/>
      <c r="F74" s="1012"/>
      <c r="G74" s="1012"/>
      <c r="H74" s="1012"/>
      <c r="I74" s="1012"/>
      <c r="J74" s="1012"/>
    </row>
    <row r="75" spans="1:10">
      <c r="A75" s="740">
        <v>1126600</v>
      </c>
      <c r="B75" s="763" t="s">
        <v>229</v>
      </c>
      <c r="C75" s="742" t="s">
        <v>394</v>
      </c>
      <c r="D75" s="1012"/>
      <c r="E75" s="1012"/>
      <c r="F75" s="1012"/>
      <c r="G75" s="1012"/>
      <c r="H75" s="1012"/>
      <c r="I75" s="1012"/>
      <c r="J75" s="1012"/>
    </row>
    <row r="76" spans="1:10" ht="24" customHeight="1">
      <c r="A76" s="740">
        <v>1126700</v>
      </c>
      <c r="B76" s="763" t="s">
        <v>230</v>
      </c>
      <c r="C76" s="742" t="s">
        <v>395</v>
      </c>
      <c r="D76" s="1007">
        <v>1000</v>
      </c>
      <c r="E76" s="1011">
        <v>0</v>
      </c>
      <c r="F76" s="1007">
        <f>D76+E76</f>
        <v>1000</v>
      </c>
      <c r="G76" s="1007">
        <v>200</v>
      </c>
      <c r="H76" s="1007">
        <v>500</v>
      </c>
      <c r="I76" s="1007">
        <v>800</v>
      </c>
      <c r="J76" s="1007">
        <f>F76</f>
        <v>1000</v>
      </c>
    </row>
    <row r="77" spans="1:10" ht="24.75" customHeight="1" thickBot="1">
      <c r="A77" s="756">
        <v>1126800</v>
      </c>
      <c r="B77" s="765" t="s">
        <v>480</v>
      </c>
      <c r="C77" s="746" t="s">
        <v>396</v>
      </c>
      <c r="D77" s="1008">
        <v>3000</v>
      </c>
      <c r="E77" s="1008"/>
      <c r="F77" s="1008">
        <f>D77+E77</f>
        <v>3000</v>
      </c>
      <c r="G77" s="1008">
        <v>500</v>
      </c>
      <c r="H77" s="1008">
        <v>500</v>
      </c>
      <c r="I77" s="1008">
        <v>1000</v>
      </c>
      <c r="J77" s="1008">
        <f>F77</f>
        <v>3000</v>
      </c>
    </row>
    <row r="78" spans="1:10" ht="14.25" hidden="1">
      <c r="A78" s="766">
        <v>1130000</v>
      </c>
      <c r="B78" s="767" t="s">
        <v>294</v>
      </c>
      <c r="C78" s="734" t="s">
        <v>358</v>
      </c>
      <c r="D78" s="1016">
        <v>0</v>
      </c>
      <c r="E78" s="1016"/>
      <c r="F78" s="1016">
        <v>0</v>
      </c>
      <c r="G78" s="1016">
        <v>0</v>
      </c>
      <c r="H78" s="1016">
        <v>0</v>
      </c>
      <c r="I78" s="1016">
        <v>0</v>
      </c>
      <c r="J78" s="1016">
        <v>0</v>
      </c>
    </row>
    <row r="79" spans="1:10" hidden="1">
      <c r="A79" s="766">
        <v>1130100</v>
      </c>
      <c r="B79" s="763" t="s">
        <v>481</v>
      </c>
      <c r="C79" s="738" t="s">
        <v>295</v>
      </c>
      <c r="D79" s="1012"/>
      <c r="E79" s="1012"/>
      <c r="F79" s="1012"/>
      <c r="G79" s="1012"/>
      <c r="H79" s="1012"/>
      <c r="I79" s="1012"/>
      <c r="J79" s="1012"/>
    </row>
    <row r="80" spans="1:10" hidden="1">
      <c r="A80" s="766">
        <v>1130200</v>
      </c>
      <c r="B80" s="763" t="s">
        <v>482</v>
      </c>
      <c r="C80" s="742" t="s">
        <v>296</v>
      </c>
      <c r="D80" s="1012"/>
      <c r="E80" s="1012"/>
      <c r="F80" s="1012"/>
      <c r="G80" s="1012"/>
      <c r="H80" s="1012"/>
      <c r="I80" s="1012"/>
      <c r="J80" s="1012"/>
    </row>
    <row r="81" spans="1:10" hidden="1">
      <c r="A81" s="766">
        <v>1130300</v>
      </c>
      <c r="B81" s="763" t="s">
        <v>483</v>
      </c>
      <c r="C81" s="742" t="s">
        <v>297</v>
      </c>
      <c r="D81" s="1012"/>
      <c r="E81" s="1012"/>
      <c r="F81" s="1012"/>
      <c r="G81" s="1012"/>
      <c r="H81" s="1012"/>
      <c r="I81" s="1012"/>
      <c r="J81" s="1012"/>
    </row>
    <row r="82" spans="1:10" hidden="1">
      <c r="A82" s="766">
        <v>1130400</v>
      </c>
      <c r="B82" s="768" t="s">
        <v>484</v>
      </c>
      <c r="C82" s="769" t="s">
        <v>298</v>
      </c>
      <c r="D82" s="1017"/>
      <c r="E82" s="1017"/>
      <c r="F82" s="1017"/>
      <c r="G82" s="1017"/>
      <c r="H82" s="1017"/>
      <c r="I82" s="1017"/>
      <c r="J82" s="1017"/>
    </row>
    <row r="83" spans="1:10" ht="14.25" hidden="1">
      <c r="A83" s="740">
        <v>1131000</v>
      </c>
      <c r="B83" s="770" t="s">
        <v>299</v>
      </c>
      <c r="C83" s="771" t="s">
        <v>358</v>
      </c>
      <c r="D83" s="1019"/>
      <c r="E83" s="1019"/>
      <c r="F83" s="1019"/>
      <c r="G83" s="1019"/>
      <c r="H83" s="1019"/>
      <c r="I83" s="1019"/>
      <c r="J83" s="1019"/>
    </row>
    <row r="84" spans="1:10" ht="25.5" hidden="1">
      <c r="A84" s="740">
        <v>1131100</v>
      </c>
      <c r="B84" s="763" t="s">
        <v>588</v>
      </c>
      <c r="C84" s="738" t="s">
        <v>300</v>
      </c>
      <c r="D84" s="1012"/>
      <c r="E84" s="1012"/>
      <c r="F84" s="1012"/>
      <c r="G84" s="1012"/>
      <c r="H84" s="1012"/>
      <c r="I84" s="1012"/>
      <c r="J84" s="1012"/>
    </row>
    <row r="85" spans="1:10" hidden="1">
      <c r="A85" s="740">
        <v>1131200</v>
      </c>
      <c r="B85" s="763" t="s">
        <v>589</v>
      </c>
      <c r="C85" s="742" t="s">
        <v>301</v>
      </c>
      <c r="D85" s="1012"/>
      <c r="E85" s="1012"/>
      <c r="F85" s="1012"/>
      <c r="G85" s="1012"/>
      <c r="H85" s="1012"/>
      <c r="I85" s="1012"/>
      <c r="J85" s="1012"/>
    </row>
    <row r="86" spans="1:10" ht="13.5" hidden="1" thickBot="1">
      <c r="A86" s="740">
        <v>1131300</v>
      </c>
      <c r="B86" s="765" t="s">
        <v>590</v>
      </c>
      <c r="C86" s="746" t="s">
        <v>302</v>
      </c>
      <c r="D86" s="1014"/>
      <c r="E86" s="1014"/>
      <c r="F86" s="1014"/>
      <c r="G86" s="1014"/>
      <c r="H86" s="1014"/>
      <c r="I86" s="1014"/>
      <c r="J86" s="1014"/>
    </row>
    <row r="87" spans="1:10" ht="14.25" hidden="1">
      <c r="A87" s="773">
        <v>1140000</v>
      </c>
      <c r="B87" s="767" t="s">
        <v>303</v>
      </c>
      <c r="C87" s="734" t="s">
        <v>358</v>
      </c>
      <c r="D87" s="1016">
        <v>0</v>
      </c>
      <c r="E87" s="1016"/>
      <c r="F87" s="1016">
        <v>0</v>
      </c>
      <c r="G87" s="1016">
        <v>0</v>
      </c>
      <c r="H87" s="1016">
        <v>0</v>
      </c>
      <c r="I87" s="1016">
        <v>0</v>
      </c>
      <c r="J87" s="1016">
        <v>0</v>
      </c>
    </row>
    <row r="88" spans="1:10" ht="25.5" hidden="1">
      <c r="A88" s="773">
        <v>1141000</v>
      </c>
      <c r="B88" s="763" t="s">
        <v>304</v>
      </c>
      <c r="C88" s="738" t="s">
        <v>1003</v>
      </c>
      <c r="D88" s="1012"/>
      <c r="E88" s="1012"/>
      <c r="F88" s="1012"/>
      <c r="G88" s="1012"/>
      <c r="H88" s="1012"/>
      <c r="I88" s="1012"/>
      <c r="J88" s="1012"/>
    </row>
    <row r="89" spans="1:10" ht="25.5" hidden="1">
      <c r="A89" s="773">
        <v>1142000</v>
      </c>
      <c r="B89" s="763" t="s">
        <v>42</v>
      </c>
      <c r="C89" s="742" t="s">
        <v>43</v>
      </c>
      <c r="D89" s="1012"/>
      <c r="E89" s="1012"/>
      <c r="F89" s="1012"/>
      <c r="G89" s="1012"/>
      <c r="H89" s="1012"/>
      <c r="I89" s="1012"/>
      <c r="J89" s="1012"/>
    </row>
    <row r="90" spans="1:10" ht="25.5" hidden="1">
      <c r="A90" s="773">
        <v>1143000</v>
      </c>
      <c r="B90" s="763" t="s">
        <v>44</v>
      </c>
      <c r="C90" s="742" t="s">
        <v>45</v>
      </c>
      <c r="D90" s="1012"/>
      <c r="E90" s="1012"/>
      <c r="F90" s="1012"/>
      <c r="G90" s="1012"/>
      <c r="H90" s="1012"/>
      <c r="I90" s="1012"/>
      <c r="J90" s="1012"/>
    </row>
    <row r="91" spans="1:10" ht="26.25" hidden="1" thickBot="1">
      <c r="A91" s="773">
        <v>1144000</v>
      </c>
      <c r="B91" s="765" t="s">
        <v>46</v>
      </c>
      <c r="C91" s="746" t="s">
        <v>439</v>
      </c>
      <c r="D91" s="1014"/>
      <c r="E91" s="1014"/>
      <c r="F91" s="1014"/>
      <c r="G91" s="1014"/>
      <c r="H91" s="1014"/>
      <c r="I91" s="1014"/>
      <c r="J91" s="1014"/>
    </row>
    <row r="92" spans="1:10" ht="14.25" hidden="1">
      <c r="A92" s="773">
        <v>1150000</v>
      </c>
      <c r="B92" s="774" t="s">
        <v>730</v>
      </c>
      <c r="C92" s="734" t="s">
        <v>358</v>
      </c>
      <c r="D92" s="1016">
        <v>0</v>
      </c>
      <c r="E92" s="1016"/>
      <c r="F92" s="1016">
        <v>0</v>
      </c>
      <c r="G92" s="1016">
        <v>0</v>
      </c>
      <c r="H92" s="1016">
        <v>0</v>
      </c>
      <c r="I92" s="1016">
        <v>0</v>
      </c>
      <c r="J92" s="1016">
        <v>0</v>
      </c>
    </row>
    <row r="93" spans="1:10" ht="25.5" hidden="1">
      <c r="A93" s="775">
        <v>1151000</v>
      </c>
      <c r="B93" s="763" t="s">
        <v>808</v>
      </c>
      <c r="C93" s="738" t="s">
        <v>809</v>
      </c>
      <c r="D93" s="1012"/>
      <c r="E93" s="1012"/>
      <c r="F93" s="1012"/>
      <c r="G93" s="1012"/>
      <c r="H93" s="1012"/>
      <c r="I93" s="1012"/>
      <c r="J93" s="1012"/>
    </row>
    <row r="94" spans="1:10" ht="25.5" hidden="1">
      <c r="A94" s="775">
        <v>1152000</v>
      </c>
      <c r="B94" s="763" t="s">
        <v>1101</v>
      </c>
      <c r="C94" s="742" t="s">
        <v>810</v>
      </c>
      <c r="D94" s="1012"/>
      <c r="E94" s="1012"/>
      <c r="F94" s="1012"/>
      <c r="G94" s="1012"/>
      <c r="H94" s="1012"/>
      <c r="I94" s="1012"/>
      <c r="J94" s="1012"/>
    </row>
    <row r="95" spans="1:10" ht="25.5" hidden="1">
      <c r="A95" s="775">
        <v>1153000</v>
      </c>
      <c r="B95" s="763" t="s">
        <v>830</v>
      </c>
      <c r="C95" s="742" t="s">
        <v>811</v>
      </c>
      <c r="D95" s="1012"/>
      <c r="E95" s="1012"/>
      <c r="F95" s="1012"/>
      <c r="G95" s="1012"/>
      <c r="H95" s="1012"/>
      <c r="I95" s="1012"/>
      <c r="J95" s="1012"/>
    </row>
    <row r="96" spans="1:10" ht="25.5" hidden="1">
      <c r="A96" s="775">
        <v>1154000</v>
      </c>
      <c r="B96" s="763" t="s">
        <v>737</v>
      </c>
      <c r="C96" s="742" t="s">
        <v>812</v>
      </c>
      <c r="D96" s="1012"/>
      <c r="E96" s="1012"/>
      <c r="F96" s="1012"/>
      <c r="G96" s="1012"/>
      <c r="H96" s="1012"/>
      <c r="I96" s="1012"/>
      <c r="J96" s="1012"/>
    </row>
    <row r="97" spans="1:10" ht="25.5" hidden="1">
      <c r="A97" s="760">
        <v>1155000</v>
      </c>
      <c r="B97" s="776" t="s">
        <v>1664</v>
      </c>
      <c r="C97" s="742" t="s">
        <v>727</v>
      </c>
      <c r="D97" s="1007"/>
      <c r="E97" s="1007"/>
      <c r="F97" s="1007"/>
      <c r="G97" s="1007"/>
      <c r="H97" s="1007"/>
      <c r="I97" s="1007"/>
      <c r="J97" s="1007"/>
    </row>
    <row r="98" spans="1:10" ht="26.25" thickBot="1">
      <c r="A98" s="748">
        <v>1156000</v>
      </c>
      <c r="B98" s="778" t="s">
        <v>1665</v>
      </c>
      <c r="C98" s="746" t="s">
        <v>818</v>
      </c>
      <c r="D98" s="1008"/>
      <c r="E98" s="1008"/>
      <c r="F98" s="1008"/>
      <c r="G98" s="1008"/>
      <c r="H98" s="1008"/>
      <c r="I98" s="1008"/>
      <c r="J98" s="1008"/>
    </row>
    <row r="99" spans="1:10" ht="24" customHeight="1">
      <c r="A99" s="732">
        <v>1160000</v>
      </c>
      <c r="B99" s="780" t="s">
        <v>819</v>
      </c>
      <c r="C99" s="734" t="s">
        <v>358</v>
      </c>
      <c r="D99" s="1010">
        <f>D103</f>
        <v>0</v>
      </c>
      <c r="E99" s="1010"/>
      <c r="F99" s="1010">
        <f>F103</f>
        <v>0</v>
      </c>
      <c r="G99" s="1010">
        <f>G103</f>
        <v>0</v>
      </c>
      <c r="H99" s="1010">
        <f>H103</f>
        <v>0</v>
      </c>
      <c r="I99" s="1010">
        <f>I103</f>
        <v>0</v>
      </c>
      <c r="J99" s="1010">
        <f>J103</f>
        <v>0</v>
      </c>
    </row>
    <row r="100" spans="1:10" ht="19.5" customHeight="1">
      <c r="A100" s="760">
        <v>1161000</v>
      </c>
      <c r="B100" s="782" t="s">
        <v>206</v>
      </c>
      <c r="C100" s="783" t="s">
        <v>358</v>
      </c>
      <c r="D100" s="1007">
        <v>0</v>
      </c>
      <c r="E100" s="1007"/>
      <c r="F100" s="1007">
        <v>0</v>
      </c>
      <c r="G100" s="1007">
        <v>0</v>
      </c>
      <c r="H100" s="1007">
        <v>0</v>
      </c>
      <c r="I100" s="1007">
        <v>0</v>
      </c>
      <c r="J100" s="1007">
        <v>0</v>
      </c>
    </row>
    <row r="101" spans="1:10" ht="25.5" hidden="1">
      <c r="A101" s="760">
        <v>1161100</v>
      </c>
      <c r="B101" s="741" t="s">
        <v>1666</v>
      </c>
      <c r="C101" s="762">
        <v>471100</v>
      </c>
      <c r="D101" s="1007"/>
      <c r="E101" s="1007"/>
      <c r="F101" s="1007"/>
      <c r="G101" s="1007"/>
      <c r="H101" s="1007"/>
      <c r="I101" s="1007"/>
      <c r="J101" s="1007"/>
    </row>
    <row r="102" spans="1:10" ht="25.5" hidden="1">
      <c r="A102" s="760">
        <v>1161200</v>
      </c>
      <c r="B102" s="776" t="s">
        <v>1667</v>
      </c>
      <c r="C102" s="762">
        <v>471200</v>
      </c>
      <c r="D102" s="1007"/>
      <c r="E102" s="1007"/>
      <c r="F102" s="1007"/>
      <c r="G102" s="1007"/>
      <c r="H102" s="1007"/>
      <c r="I102" s="1007"/>
      <c r="J102" s="1007"/>
    </row>
    <row r="103" spans="1:10" ht="25.5">
      <c r="A103" s="760">
        <v>1162000</v>
      </c>
      <c r="B103" s="782" t="s">
        <v>1125</v>
      </c>
      <c r="C103" s="783" t="s">
        <v>358</v>
      </c>
      <c r="D103" s="1007">
        <f>D109+D112</f>
        <v>0</v>
      </c>
      <c r="E103" s="1007"/>
      <c r="F103" s="1007">
        <f>F109+F112</f>
        <v>0</v>
      </c>
      <c r="G103" s="1007">
        <f>G109+G112</f>
        <v>0</v>
      </c>
      <c r="H103" s="1007">
        <f>H109+H112</f>
        <v>0</v>
      </c>
      <c r="I103" s="1007">
        <f>I109+I112</f>
        <v>0</v>
      </c>
      <c r="J103" s="1007">
        <f>J109+J112</f>
        <v>0</v>
      </c>
    </row>
    <row r="104" spans="1:10" ht="0.75" customHeight="1">
      <c r="A104" s="760">
        <v>1162100</v>
      </c>
      <c r="B104" s="776" t="s">
        <v>1668</v>
      </c>
      <c r="C104" s="742" t="s">
        <v>130</v>
      </c>
      <c r="D104" s="1007"/>
      <c r="E104" s="1007"/>
      <c r="F104" s="1007"/>
      <c r="G104" s="1007"/>
      <c r="H104" s="1007"/>
      <c r="I104" s="1007"/>
      <c r="J104" s="1007"/>
    </row>
    <row r="105" spans="1:10" ht="15" hidden="1" customHeight="1">
      <c r="A105" s="760">
        <v>1162200</v>
      </c>
      <c r="B105" s="776" t="s">
        <v>1669</v>
      </c>
      <c r="C105" s="742" t="s">
        <v>24</v>
      </c>
      <c r="D105" s="1007"/>
      <c r="E105" s="1007"/>
      <c r="F105" s="1007"/>
      <c r="G105" s="1007"/>
      <c r="H105" s="1007"/>
      <c r="I105" s="1007"/>
      <c r="J105" s="1007"/>
    </row>
    <row r="106" spans="1:10" ht="13.5" hidden="1" customHeight="1">
      <c r="A106" s="760">
        <v>1162300</v>
      </c>
      <c r="B106" s="776" t="s">
        <v>1670</v>
      </c>
      <c r="C106" s="742" t="s">
        <v>26</v>
      </c>
      <c r="D106" s="1007"/>
      <c r="E106" s="1007"/>
      <c r="F106" s="1007"/>
      <c r="G106" s="1007"/>
      <c r="H106" s="1007"/>
      <c r="I106" s="1007"/>
      <c r="J106" s="1007"/>
    </row>
    <row r="107" spans="1:10" ht="11.25" hidden="1" customHeight="1">
      <c r="A107" s="760">
        <v>1162400</v>
      </c>
      <c r="B107" s="776" t="s">
        <v>1671</v>
      </c>
      <c r="C107" s="742" t="s">
        <v>832</v>
      </c>
      <c r="D107" s="1007"/>
      <c r="E107" s="1007"/>
      <c r="F107" s="1007"/>
      <c r="G107" s="1007"/>
      <c r="H107" s="1007"/>
      <c r="I107" s="1007"/>
      <c r="J107" s="1007"/>
    </row>
    <row r="108" spans="1:10" ht="12.75" hidden="1" customHeight="1">
      <c r="A108" s="760">
        <v>1162500</v>
      </c>
      <c r="B108" s="776" t="s">
        <v>1672</v>
      </c>
      <c r="C108" s="742" t="s">
        <v>834</v>
      </c>
      <c r="D108" s="1007"/>
      <c r="E108" s="1007"/>
      <c r="F108" s="1007"/>
      <c r="G108" s="1007"/>
      <c r="H108" s="1007"/>
      <c r="I108" s="1007"/>
      <c r="J108" s="1007"/>
    </row>
    <row r="109" spans="1:10">
      <c r="A109" s="760">
        <v>1162600</v>
      </c>
      <c r="B109" s="776" t="s">
        <v>1673</v>
      </c>
      <c r="C109" s="742" t="s">
        <v>511</v>
      </c>
      <c r="D109" s="1022">
        <v>0</v>
      </c>
      <c r="E109" s="1007"/>
      <c r="F109" s="1022">
        <v>0</v>
      </c>
      <c r="G109" s="1022">
        <v>0</v>
      </c>
      <c r="H109" s="1022">
        <v>0</v>
      </c>
      <c r="I109" s="1022">
        <v>0</v>
      </c>
      <c r="J109" s="1022">
        <f>F109</f>
        <v>0</v>
      </c>
    </row>
    <row r="110" spans="1:10" ht="16.5" customHeight="1">
      <c r="A110" s="760">
        <v>1162700</v>
      </c>
      <c r="B110" s="741" t="s">
        <v>1674</v>
      </c>
      <c r="C110" s="742" t="s">
        <v>513</v>
      </c>
      <c r="D110" s="1006"/>
      <c r="E110" s="1007"/>
      <c r="F110" s="1006"/>
      <c r="G110" s="1006"/>
      <c r="H110" s="1006"/>
      <c r="I110" s="1006"/>
      <c r="J110" s="1006"/>
    </row>
    <row r="111" spans="1:10" ht="21" hidden="1" customHeight="1">
      <c r="A111" s="760">
        <v>1162800</v>
      </c>
      <c r="B111" s="1579" t="s">
        <v>1675</v>
      </c>
      <c r="C111" s="742" t="s">
        <v>872</v>
      </c>
      <c r="D111" s="1022"/>
      <c r="E111" s="1022"/>
      <c r="F111" s="1022"/>
      <c r="G111" s="1022"/>
      <c r="H111" s="1022"/>
      <c r="I111" s="1022"/>
      <c r="J111" s="1022"/>
    </row>
    <row r="112" spans="1:10" s="1145" customFormat="1" ht="26.25" customHeight="1" thickBot="1">
      <c r="A112" s="1141">
        <v>1162900</v>
      </c>
      <c r="B112" s="1142" t="s">
        <v>16</v>
      </c>
      <c r="C112" s="746" t="s">
        <v>874</v>
      </c>
      <c r="D112" s="1020">
        <v>0</v>
      </c>
      <c r="E112" s="1020">
        <v>0</v>
      </c>
      <c r="F112" s="1008">
        <f>D112+E112</f>
        <v>0</v>
      </c>
      <c r="G112" s="1008">
        <v>0</v>
      </c>
      <c r="H112" s="1008">
        <v>0</v>
      </c>
      <c r="I112" s="1008">
        <v>0</v>
      </c>
      <c r="J112" s="1008">
        <f>F112</f>
        <v>0</v>
      </c>
    </row>
    <row r="113" spans="1:10">
      <c r="A113" s="787">
        <v>1170000</v>
      </c>
      <c r="B113" s="788" t="s">
        <v>875</v>
      </c>
      <c r="C113" s="789" t="s">
        <v>358</v>
      </c>
      <c r="D113" s="1026">
        <v>0</v>
      </c>
      <c r="E113" s="1026">
        <v>0</v>
      </c>
      <c r="F113" s="1026">
        <v>0</v>
      </c>
      <c r="G113" s="1026">
        <v>0</v>
      </c>
      <c r="H113" s="1026">
        <v>0</v>
      </c>
      <c r="I113" s="1026">
        <v>0</v>
      </c>
      <c r="J113" s="1026">
        <v>0</v>
      </c>
    </row>
    <row r="114" spans="1:10" ht="17.25" customHeight="1">
      <c r="A114" s="791">
        <v>1171000</v>
      </c>
      <c r="B114" s="792" t="s">
        <v>215</v>
      </c>
      <c r="C114" s="734" t="s">
        <v>358</v>
      </c>
      <c r="D114" s="1028">
        <v>0</v>
      </c>
      <c r="E114" s="1028">
        <v>0</v>
      </c>
      <c r="F114" s="1028">
        <v>0</v>
      </c>
      <c r="G114" s="1028">
        <v>0</v>
      </c>
      <c r="H114" s="1028">
        <v>0</v>
      </c>
      <c r="I114" s="1028">
        <v>0</v>
      </c>
      <c r="J114" s="1028">
        <v>0</v>
      </c>
    </row>
    <row r="115" spans="1:10" ht="1.5" hidden="1" customHeight="1">
      <c r="A115" s="791">
        <v>1171100</v>
      </c>
      <c r="B115" s="741" t="s">
        <v>1677</v>
      </c>
      <c r="C115" s="738" t="s">
        <v>479</v>
      </c>
      <c r="D115" s="1022"/>
      <c r="E115" s="1022"/>
      <c r="F115" s="1022"/>
      <c r="G115" s="1022"/>
      <c r="H115" s="1022"/>
      <c r="I115" s="1022"/>
      <c r="J115" s="1022"/>
    </row>
    <row r="116" spans="1:10" ht="25.5" hidden="1">
      <c r="A116" s="791">
        <v>1171200</v>
      </c>
      <c r="B116" s="776" t="s">
        <v>1678</v>
      </c>
      <c r="C116" s="794" t="s">
        <v>352</v>
      </c>
      <c r="D116" s="1022"/>
      <c r="E116" s="1022"/>
      <c r="F116" s="1022"/>
      <c r="G116" s="1022"/>
      <c r="H116" s="1022"/>
      <c r="I116" s="1022"/>
      <c r="J116" s="1022"/>
    </row>
    <row r="117" spans="1:10" ht="51" hidden="1">
      <c r="A117" s="760">
        <v>1172000</v>
      </c>
      <c r="B117" s="795" t="s">
        <v>1017</v>
      </c>
      <c r="C117" s="771" t="s">
        <v>358</v>
      </c>
      <c r="D117" s="1026">
        <v>0</v>
      </c>
      <c r="E117" s="1026">
        <v>0</v>
      </c>
      <c r="F117" s="1026">
        <v>0</v>
      </c>
      <c r="G117" s="1026">
        <v>0</v>
      </c>
      <c r="H117" s="1026">
        <v>0</v>
      </c>
      <c r="I117" s="1026">
        <v>0</v>
      </c>
      <c r="J117" s="1026">
        <v>0</v>
      </c>
    </row>
    <row r="118" spans="1:10" hidden="1">
      <c r="A118" s="760">
        <v>1172100</v>
      </c>
      <c r="B118" s="763" t="s">
        <v>1102</v>
      </c>
      <c r="C118" s="738" t="s">
        <v>1018</v>
      </c>
      <c r="D118" s="1022"/>
      <c r="E118" s="1022"/>
      <c r="F118" s="1022"/>
      <c r="G118" s="1022"/>
      <c r="H118" s="1022"/>
      <c r="I118" s="1022"/>
      <c r="J118" s="1022"/>
    </row>
    <row r="119" spans="1:10" hidden="1">
      <c r="A119" s="760">
        <v>1172200</v>
      </c>
      <c r="B119" s="763" t="s">
        <v>1103</v>
      </c>
      <c r="C119" s="796">
        <v>482200</v>
      </c>
      <c r="D119" s="1022"/>
      <c r="E119" s="1022"/>
      <c r="F119" s="1022"/>
      <c r="G119" s="1022"/>
      <c r="H119" s="1022"/>
      <c r="I119" s="1022"/>
      <c r="J119" s="1022"/>
    </row>
    <row r="120" spans="1:10" hidden="1">
      <c r="A120" s="760">
        <v>1172300</v>
      </c>
      <c r="B120" s="776" t="s">
        <v>1679</v>
      </c>
      <c r="C120" s="742" t="s">
        <v>1020</v>
      </c>
      <c r="D120" s="1022"/>
      <c r="E120" s="1022"/>
      <c r="F120" s="1022"/>
      <c r="G120" s="1022"/>
      <c r="H120" s="1022"/>
      <c r="I120" s="1022"/>
      <c r="J120" s="1022"/>
    </row>
    <row r="121" spans="1:10" ht="25.5" hidden="1">
      <c r="A121" s="760">
        <v>1172400</v>
      </c>
      <c r="B121" s="797" t="s">
        <v>1680</v>
      </c>
      <c r="C121" s="742" t="s">
        <v>125</v>
      </c>
      <c r="D121" s="1028"/>
      <c r="E121" s="1028"/>
      <c r="F121" s="1028"/>
      <c r="G121" s="1028"/>
      <c r="H121" s="1028"/>
      <c r="I121" s="1028"/>
      <c r="J121" s="1028"/>
    </row>
    <row r="122" spans="1:10" ht="1.5" hidden="1" customHeight="1">
      <c r="A122" s="760">
        <v>1173000</v>
      </c>
      <c r="B122" s="795" t="s">
        <v>126</v>
      </c>
      <c r="C122" s="771" t="s">
        <v>358</v>
      </c>
      <c r="D122" s="1028">
        <v>0</v>
      </c>
      <c r="E122" s="1028">
        <v>0</v>
      </c>
      <c r="F122" s="1028">
        <v>0</v>
      </c>
      <c r="G122" s="1028">
        <v>0</v>
      </c>
      <c r="H122" s="1028">
        <v>0</v>
      </c>
      <c r="I122" s="1028">
        <v>0</v>
      </c>
      <c r="J122" s="1028">
        <v>0</v>
      </c>
    </row>
    <row r="123" spans="1:10" ht="25.5" hidden="1">
      <c r="A123" s="791">
        <v>1173100</v>
      </c>
      <c r="B123" s="798" t="s">
        <v>127</v>
      </c>
      <c r="C123" s="742" t="s">
        <v>1088</v>
      </c>
      <c r="D123" s="1028"/>
      <c r="E123" s="1028"/>
      <c r="F123" s="1028"/>
      <c r="G123" s="1028"/>
      <c r="H123" s="1028"/>
      <c r="I123" s="1028"/>
      <c r="J123" s="1028"/>
    </row>
    <row r="124" spans="1:10" ht="38.25" hidden="1">
      <c r="A124" s="791">
        <v>1174000</v>
      </c>
      <c r="B124" s="795" t="s">
        <v>1089</v>
      </c>
      <c r="C124" s="771" t="s">
        <v>358</v>
      </c>
      <c r="D124" s="1028">
        <v>0</v>
      </c>
      <c r="E124" s="1028">
        <v>0</v>
      </c>
      <c r="F124" s="1028">
        <v>0</v>
      </c>
      <c r="G124" s="1028">
        <v>0</v>
      </c>
      <c r="H124" s="1028">
        <v>0</v>
      </c>
      <c r="I124" s="1028">
        <v>0</v>
      </c>
      <c r="J124" s="1028">
        <v>0</v>
      </c>
    </row>
    <row r="125" spans="1:10" ht="25.5" hidden="1">
      <c r="A125" s="791">
        <v>1174100</v>
      </c>
      <c r="B125" s="798" t="s">
        <v>1104</v>
      </c>
      <c r="C125" s="742" t="s">
        <v>1090</v>
      </c>
      <c r="D125" s="1028"/>
      <c r="E125" s="1028"/>
      <c r="F125" s="1028"/>
      <c r="G125" s="1028"/>
      <c r="H125" s="1028"/>
      <c r="I125" s="1028"/>
      <c r="J125" s="1028"/>
    </row>
    <row r="126" spans="1:10" ht="25.5" hidden="1">
      <c r="A126" s="791">
        <v>1174200</v>
      </c>
      <c r="B126" s="797" t="s">
        <v>1681</v>
      </c>
      <c r="C126" s="742" t="s">
        <v>447</v>
      </c>
      <c r="D126" s="1028"/>
      <c r="E126" s="1028"/>
      <c r="F126" s="1028"/>
      <c r="G126" s="1028"/>
      <c r="H126" s="1028"/>
      <c r="I126" s="1028"/>
      <c r="J126" s="1028"/>
    </row>
    <row r="127" spans="1:10" ht="51" hidden="1">
      <c r="A127" s="791">
        <v>1175000</v>
      </c>
      <c r="B127" s="795" t="s">
        <v>558</v>
      </c>
      <c r="C127" s="771" t="s">
        <v>358</v>
      </c>
      <c r="D127" s="1028">
        <v>0</v>
      </c>
      <c r="E127" s="1028">
        <v>0</v>
      </c>
      <c r="F127" s="1028">
        <v>0</v>
      </c>
      <c r="G127" s="1028">
        <v>0</v>
      </c>
      <c r="H127" s="1028">
        <v>0</v>
      </c>
      <c r="I127" s="1028">
        <v>0</v>
      </c>
      <c r="J127" s="1028">
        <v>0</v>
      </c>
    </row>
    <row r="128" spans="1:10" ht="38.25" hidden="1">
      <c r="A128" s="791">
        <v>1175100</v>
      </c>
      <c r="B128" s="797" t="s">
        <v>1682</v>
      </c>
      <c r="C128" s="742" t="s">
        <v>227</v>
      </c>
      <c r="D128" s="1028"/>
      <c r="E128" s="1028"/>
      <c r="F128" s="1028"/>
      <c r="G128" s="1028"/>
      <c r="H128" s="1028"/>
      <c r="I128" s="1028"/>
      <c r="J128" s="1028"/>
    </row>
    <row r="129" spans="1:12" hidden="1">
      <c r="A129" s="791">
        <v>1176000</v>
      </c>
      <c r="B129" s="795" t="s">
        <v>228</v>
      </c>
      <c r="C129" s="771" t="s">
        <v>358</v>
      </c>
      <c r="D129" s="1028">
        <v>0</v>
      </c>
      <c r="E129" s="1028">
        <v>0</v>
      </c>
      <c r="F129" s="1028">
        <v>0</v>
      </c>
      <c r="G129" s="1028">
        <v>0</v>
      </c>
      <c r="H129" s="1028">
        <v>0</v>
      </c>
      <c r="I129" s="1028">
        <v>0</v>
      </c>
      <c r="J129" s="1028">
        <v>0</v>
      </c>
    </row>
    <row r="130" spans="1:12" hidden="1">
      <c r="A130" s="791">
        <v>1176100</v>
      </c>
      <c r="B130" s="797" t="s">
        <v>1683</v>
      </c>
      <c r="C130" s="742" t="s">
        <v>8</v>
      </c>
      <c r="D130" s="1028"/>
      <c r="E130" s="1028"/>
      <c r="F130" s="1028"/>
      <c r="G130" s="1028"/>
      <c r="H130" s="1028"/>
      <c r="I130" s="1028"/>
      <c r="J130" s="1028"/>
    </row>
    <row r="131" spans="1:12" hidden="1">
      <c r="A131" s="791">
        <v>1177000</v>
      </c>
      <c r="B131" s="795" t="s">
        <v>587</v>
      </c>
      <c r="C131" s="771" t="s">
        <v>358</v>
      </c>
      <c r="D131" s="1028">
        <v>0</v>
      </c>
      <c r="E131" s="1028">
        <v>0</v>
      </c>
      <c r="F131" s="1028">
        <v>0</v>
      </c>
      <c r="G131" s="1028">
        <v>0</v>
      </c>
      <c r="H131" s="1028">
        <v>0</v>
      </c>
      <c r="I131" s="1028">
        <v>0</v>
      </c>
      <c r="J131" s="1028">
        <v>0</v>
      </c>
    </row>
    <row r="132" spans="1:12" ht="13.5" hidden="1" thickBot="1">
      <c r="A132" s="785">
        <v>1177100</v>
      </c>
      <c r="B132" s="799" t="s">
        <v>1684</v>
      </c>
      <c r="C132" s="746" t="s">
        <v>259</v>
      </c>
      <c r="D132" s="1030"/>
      <c r="E132" s="1030"/>
      <c r="F132" s="1030"/>
      <c r="G132" s="1030"/>
      <c r="H132" s="1030"/>
      <c r="I132" s="1030"/>
      <c r="J132" s="1030"/>
    </row>
    <row r="133" spans="1:12" ht="13.5" hidden="1" thickBot="1">
      <c r="A133" s="801" t="s">
        <v>260</v>
      </c>
      <c r="B133" s="802" t="s">
        <v>261</v>
      </c>
      <c r="C133" s="803"/>
      <c r="D133" s="1032"/>
      <c r="E133" s="1032"/>
      <c r="F133" s="1032"/>
      <c r="G133" s="1032"/>
      <c r="H133" s="1032"/>
      <c r="I133" s="1032"/>
      <c r="J133" s="1032"/>
    </row>
    <row r="134" spans="1:12" ht="0.75" hidden="1" customHeight="1" thickBot="1">
      <c r="A134" s="805" t="s">
        <v>262</v>
      </c>
      <c r="B134" s="806" t="s">
        <v>648</v>
      </c>
      <c r="C134" s="807" t="s">
        <v>358</v>
      </c>
      <c r="D134" s="1032">
        <v>0</v>
      </c>
      <c r="E134" s="1032">
        <v>0</v>
      </c>
      <c r="F134" s="1032">
        <v>0</v>
      </c>
      <c r="G134" s="1032">
        <v>0</v>
      </c>
      <c r="H134" s="1032">
        <v>0</v>
      </c>
      <c r="I134" s="1032">
        <v>0</v>
      </c>
      <c r="J134" s="1032">
        <v>0</v>
      </c>
    </row>
    <row r="135" spans="1:12" ht="13.5" hidden="1" thickBot="1">
      <c r="A135" s="808"/>
      <c r="B135" s="809" t="s">
        <v>649</v>
      </c>
      <c r="C135" s="810"/>
      <c r="D135" s="1034"/>
      <c r="E135" s="1034"/>
      <c r="F135" s="1034"/>
      <c r="G135" s="1034"/>
      <c r="H135" s="1034"/>
      <c r="I135" s="1034"/>
      <c r="J135" s="1034"/>
    </row>
    <row r="136" spans="1:12" hidden="1">
      <c r="A136" s="801" t="s">
        <v>260</v>
      </c>
      <c r="B136" s="802" t="s">
        <v>261</v>
      </c>
      <c r="C136" s="812"/>
      <c r="D136" s="1035"/>
      <c r="E136" s="1035"/>
      <c r="F136" s="1035"/>
      <c r="G136" s="1035"/>
      <c r="H136" s="1035"/>
      <c r="I136" s="1035"/>
      <c r="J136" s="1035"/>
    </row>
    <row r="137" spans="1:12" hidden="1">
      <c r="A137" s="814" t="s">
        <v>650</v>
      </c>
      <c r="B137" s="815" t="s">
        <v>651</v>
      </c>
      <c r="C137" s="816" t="s">
        <v>358</v>
      </c>
      <c r="D137" s="1036">
        <v>0</v>
      </c>
      <c r="E137" s="1036">
        <v>0</v>
      </c>
      <c r="F137" s="1036">
        <v>0</v>
      </c>
      <c r="G137" s="1036">
        <v>0</v>
      </c>
      <c r="H137" s="1036">
        <v>0</v>
      </c>
      <c r="I137" s="1036">
        <v>0</v>
      </c>
      <c r="J137" s="1036">
        <v>0</v>
      </c>
    </row>
    <row r="138" spans="1:12" hidden="1">
      <c r="A138" s="818" t="s">
        <v>652</v>
      </c>
      <c r="B138" s="797" t="s">
        <v>1685</v>
      </c>
      <c r="C138" s="819" t="s">
        <v>987</v>
      </c>
      <c r="D138" s="1028"/>
      <c r="E138" s="1028"/>
      <c r="F138" s="1028"/>
      <c r="G138" s="1028"/>
      <c r="H138" s="1028"/>
      <c r="I138" s="1028"/>
      <c r="J138" s="1028"/>
    </row>
    <row r="139" spans="1:12" hidden="1">
      <c r="A139" s="818" t="s">
        <v>988</v>
      </c>
      <c r="B139" s="797" t="s">
        <v>1686</v>
      </c>
      <c r="C139" s="819" t="s">
        <v>965</v>
      </c>
      <c r="D139" s="1028"/>
      <c r="E139" s="1028"/>
      <c r="F139" s="1028"/>
      <c r="G139" s="1028"/>
      <c r="H139" s="1028"/>
      <c r="I139" s="1028"/>
      <c r="J139" s="1028"/>
      <c r="L139" s="626" t="s">
        <v>89</v>
      </c>
    </row>
    <row r="140" spans="1:12" ht="25.5" hidden="1">
      <c r="A140" s="818" t="s">
        <v>966</v>
      </c>
      <c r="B140" s="797" t="s">
        <v>1687</v>
      </c>
      <c r="C140" s="819" t="s">
        <v>968</v>
      </c>
      <c r="D140" s="1028"/>
      <c r="E140" s="1028"/>
      <c r="F140" s="1028"/>
      <c r="G140" s="1028"/>
      <c r="H140" s="1028"/>
      <c r="I140" s="1028"/>
      <c r="J140" s="1028"/>
    </row>
    <row r="141" spans="1:12" hidden="1">
      <c r="A141" s="818" t="s">
        <v>969</v>
      </c>
      <c r="B141" s="797" t="s">
        <v>1688</v>
      </c>
      <c r="C141" s="819" t="s">
        <v>1099</v>
      </c>
      <c r="D141" s="1028"/>
      <c r="E141" s="1028"/>
      <c r="F141" s="1028"/>
      <c r="G141" s="1028"/>
      <c r="H141" s="1028"/>
      <c r="I141" s="1028"/>
      <c r="J141" s="1028"/>
    </row>
    <row r="142" spans="1:12" hidden="1">
      <c r="A142" s="818" t="s">
        <v>138</v>
      </c>
      <c r="B142" s="798" t="s">
        <v>139</v>
      </c>
      <c r="C142" s="819" t="s">
        <v>140</v>
      </c>
      <c r="D142" s="1028"/>
      <c r="E142" s="1028"/>
      <c r="F142" s="1028"/>
      <c r="G142" s="1028"/>
      <c r="H142" s="1028"/>
      <c r="I142" s="1028"/>
      <c r="J142" s="1028"/>
    </row>
    <row r="143" spans="1:12" hidden="1">
      <c r="A143" s="818" t="s">
        <v>141</v>
      </c>
      <c r="B143" s="797" t="s">
        <v>1689</v>
      </c>
      <c r="C143" s="819" t="s">
        <v>897</v>
      </c>
      <c r="D143" s="1028"/>
      <c r="E143" s="1028"/>
      <c r="F143" s="1028"/>
      <c r="G143" s="1028"/>
      <c r="H143" s="1028"/>
      <c r="I143" s="1028"/>
      <c r="J143" s="1028"/>
    </row>
    <row r="144" spans="1:12" hidden="1">
      <c r="A144" s="818" t="s">
        <v>898</v>
      </c>
      <c r="B144" s="797" t="s">
        <v>1690</v>
      </c>
      <c r="C144" s="819" t="s">
        <v>900</v>
      </c>
      <c r="D144" s="1028"/>
      <c r="E144" s="1028"/>
      <c r="F144" s="1028"/>
      <c r="G144" s="1028"/>
      <c r="H144" s="1028"/>
      <c r="I144" s="1028"/>
      <c r="J144" s="1028"/>
    </row>
    <row r="145" spans="1:10" hidden="1">
      <c r="A145" s="818" t="s">
        <v>655</v>
      </c>
      <c r="B145" s="797" t="s">
        <v>1691</v>
      </c>
      <c r="C145" s="819" t="s">
        <v>657</v>
      </c>
      <c r="D145" s="1028"/>
      <c r="E145" s="1028"/>
      <c r="F145" s="1028"/>
      <c r="G145" s="1028"/>
      <c r="H145" s="1028"/>
      <c r="I145" s="1028"/>
      <c r="J145" s="1028"/>
    </row>
    <row r="146" spans="1:10" hidden="1">
      <c r="A146" s="818" t="s">
        <v>658</v>
      </c>
      <c r="B146" s="795" t="s">
        <v>659</v>
      </c>
      <c r="C146" s="820" t="s">
        <v>358</v>
      </c>
      <c r="D146" s="1028">
        <v>0</v>
      </c>
      <c r="E146" s="1028">
        <v>0</v>
      </c>
      <c r="F146" s="1028">
        <v>0</v>
      </c>
      <c r="G146" s="1028">
        <v>0</v>
      </c>
      <c r="H146" s="1028">
        <v>0</v>
      </c>
      <c r="I146" s="1028">
        <v>0</v>
      </c>
      <c r="J146" s="1028">
        <v>0</v>
      </c>
    </row>
    <row r="147" spans="1:10" hidden="1">
      <c r="A147" s="818" t="s">
        <v>660</v>
      </c>
      <c r="B147" s="798" t="s">
        <v>661</v>
      </c>
      <c r="C147" s="819" t="s">
        <v>662</v>
      </c>
      <c r="D147" s="1028"/>
      <c r="E147" s="1028"/>
      <c r="F147" s="1028"/>
      <c r="G147" s="1028"/>
      <c r="H147" s="1028"/>
      <c r="I147" s="1028"/>
      <c r="J147" s="1028"/>
    </row>
    <row r="148" spans="1:10" hidden="1">
      <c r="A148" s="818" t="s">
        <v>663</v>
      </c>
      <c r="B148" s="798" t="s">
        <v>664</v>
      </c>
      <c r="C148" s="819" t="s">
        <v>665</v>
      </c>
      <c r="D148" s="1028"/>
      <c r="E148" s="1028"/>
      <c r="F148" s="1028"/>
      <c r="G148" s="1028"/>
      <c r="H148" s="1028"/>
      <c r="I148" s="1028"/>
      <c r="J148" s="1028"/>
    </row>
    <row r="149" spans="1:10" ht="25.5" hidden="1">
      <c r="A149" s="818" t="s">
        <v>666</v>
      </c>
      <c r="B149" s="797" t="s">
        <v>1692</v>
      </c>
      <c r="C149" s="819" t="s">
        <v>314</v>
      </c>
      <c r="D149" s="1028"/>
      <c r="E149" s="1028"/>
      <c r="F149" s="1028"/>
      <c r="G149" s="1028"/>
      <c r="H149" s="1028"/>
      <c r="I149" s="1028"/>
      <c r="J149" s="1028"/>
    </row>
    <row r="150" spans="1:10" hidden="1">
      <c r="A150" s="818" t="s">
        <v>315</v>
      </c>
      <c r="B150" s="797" t="s">
        <v>1693</v>
      </c>
      <c r="C150" s="819" t="s">
        <v>317</v>
      </c>
      <c r="D150" s="1028"/>
      <c r="E150" s="1028"/>
      <c r="F150" s="1028"/>
      <c r="G150" s="1028"/>
      <c r="H150" s="1028"/>
      <c r="I150" s="1028"/>
      <c r="J150" s="1028"/>
    </row>
    <row r="151" spans="1:10" hidden="1">
      <c r="A151" s="818" t="s">
        <v>318</v>
      </c>
      <c r="B151" s="795" t="s">
        <v>319</v>
      </c>
      <c r="C151" s="820" t="s">
        <v>358</v>
      </c>
      <c r="D151" s="1028">
        <v>0</v>
      </c>
      <c r="E151" s="1028">
        <v>0</v>
      </c>
      <c r="F151" s="1028">
        <v>0</v>
      </c>
      <c r="G151" s="1028">
        <v>0</v>
      </c>
      <c r="H151" s="1028">
        <v>0</v>
      </c>
      <c r="I151" s="1028">
        <v>0</v>
      </c>
      <c r="J151" s="1028">
        <v>0</v>
      </c>
    </row>
    <row r="152" spans="1:10" hidden="1">
      <c r="A152" s="818" t="s">
        <v>320</v>
      </c>
      <c r="B152" s="798" t="s">
        <v>1105</v>
      </c>
      <c r="C152" s="819" t="s">
        <v>321</v>
      </c>
      <c r="D152" s="1028"/>
      <c r="E152" s="1028"/>
      <c r="F152" s="1028"/>
      <c r="G152" s="1028"/>
      <c r="H152" s="1028"/>
      <c r="I152" s="1028"/>
      <c r="J152" s="1028"/>
    </row>
    <row r="153" spans="1:10" hidden="1">
      <c r="A153" s="821" t="s">
        <v>322</v>
      </c>
      <c r="B153" s="822" t="s">
        <v>323</v>
      </c>
      <c r="C153" s="820" t="s">
        <v>358</v>
      </c>
      <c r="D153" s="1028">
        <v>0</v>
      </c>
      <c r="E153" s="1028">
        <v>0</v>
      </c>
      <c r="F153" s="1028">
        <v>0</v>
      </c>
      <c r="G153" s="1028">
        <v>0</v>
      </c>
      <c r="H153" s="1028">
        <v>0</v>
      </c>
      <c r="I153" s="1028">
        <v>0</v>
      </c>
      <c r="J153" s="1028">
        <v>0</v>
      </c>
    </row>
    <row r="154" spans="1:10" hidden="1">
      <c r="A154" s="818" t="s">
        <v>324</v>
      </c>
      <c r="B154" s="798" t="s">
        <v>1106</v>
      </c>
      <c r="C154" s="819" t="s">
        <v>325</v>
      </c>
      <c r="D154" s="1028"/>
      <c r="E154" s="1028"/>
      <c r="F154" s="1028"/>
      <c r="G154" s="1028"/>
      <c r="H154" s="1028"/>
      <c r="I154" s="1028"/>
      <c r="J154" s="1028"/>
    </row>
    <row r="155" spans="1:10" hidden="1">
      <c r="A155" s="818" t="s">
        <v>326</v>
      </c>
      <c r="B155" s="798" t="s">
        <v>1107</v>
      </c>
      <c r="C155" s="819" t="s">
        <v>327</v>
      </c>
      <c r="D155" s="1028"/>
      <c r="E155" s="1028"/>
      <c r="F155" s="1028"/>
      <c r="G155" s="1028"/>
      <c r="H155" s="1028"/>
      <c r="I155" s="1028"/>
      <c r="J155" s="1028"/>
    </row>
    <row r="156" spans="1:10">
      <c r="A156" s="818" t="s">
        <v>328</v>
      </c>
      <c r="B156" s="797" t="s">
        <v>1694</v>
      </c>
      <c r="C156" s="819" t="s">
        <v>330</v>
      </c>
      <c r="D156" s="1028"/>
      <c r="E156" s="1028"/>
      <c r="F156" s="1028"/>
      <c r="G156" s="1028"/>
      <c r="H156" s="1028"/>
      <c r="I156" s="1028"/>
      <c r="J156" s="1028"/>
    </row>
    <row r="157" spans="1:10" ht="13.5" thickBot="1">
      <c r="A157" s="823">
        <v>1244000</v>
      </c>
      <c r="B157" s="824" t="s">
        <v>1695</v>
      </c>
      <c r="C157" s="825" t="s">
        <v>1134</v>
      </c>
      <c r="D157" s="1038"/>
      <c r="E157" s="1038"/>
      <c r="F157" s="1038"/>
      <c r="G157" s="1038"/>
      <c r="H157" s="1038"/>
      <c r="I157" s="1038"/>
      <c r="J157" s="1038"/>
    </row>
    <row r="158" spans="1:10" ht="21.75" customHeight="1" thickBot="1">
      <c r="A158" s="826">
        <v>1000000</v>
      </c>
      <c r="B158" s="827" t="s">
        <v>1135</v>
      </c>
      <c r="C158" s="828" t="s">
        <v>358</v>
      </c>
      <c r="D158" s="1039">
        <f t="shared" ref="D158:J158" si="0">D32</f>
        <v>4000</v>
      </c>
      <c r="E158" s="1039">
        <f t="shared" si="0"/>
        <v>0</v>
      </c>
      <c r="F158" s="1039">
        <f t="shared" si="0"/>
        <v>4000</v>
      </c>
      <c r="G158" s="1039">
        <f t="shared" si="0"/>
        <v>700</v>
      </c>
      <c r="H158" s="1039">
        <f t="shared" si="0"/>
        <v>1000</v>
      </c>
      <c r="I158" s="1039">
        <f t="shared" si="0"/>
        <v>1800</v>
      </c>
      <c r="J158" s="1575">
        <f t="shared" si="0"/>
        <v>4000</v>
      </c>
    </row>
    <row r="159" spans="1:10" ht="11.25" customHeight="1">
      <c r="A159" s="829"/>
      <c r="B159" s="830"/>
      <c r="C159" s="831"/>
      <c r="D159" s="678"/>
      <c r="E159" s="678"/>
      <c r="F159" s="678"/>
      <c r="G159" s="678"/>
      <c r="H159" s="678"/>
      <c r="I159" s="678"/>
      <c r="J159" s="678"/>
    </row>
    <row r="160" spans="1:10" s="678" customFormat="1" ht="15.75" customHeight="1">
      <c r="A160" s="2594" t="s">
        <v>2261</v>
      </c>
      <c r="B160" s="2594"/>
      <c r="C160" s="2594"/>
      <c r="D160" s="2594"/>
      <c r="E160" s="2594"/>
      <c r="F160" s="2594"/>
      <c r="G160" s="2594"/>
      <c r="H160" s="2594"/>
      <c r="I160" s="2594"/>
      <c r="J160" s="2594"/>
    </row>
    <row r="161" spans="1:10" ht="12.75" customHeight="1">
      <c r="A161" s="2610" t="s">
        <v>1114</v>
      </c>
      <c r="B161" s="2610"/>
      <c r="C161" s="2610"/>
      <c r="D161" s="2610"/>
      <c r="E161" s="2610"/>
      <c r="F161" s="2610"/>
      <c r="G161" s="2610"/>
      <c r="H161" s="2610"/>
      <c r="I161" s="2610"/>
      <c r="J161" s="2610"/>
    </row>
    <row r="162" spans="1:10" ht="12.75" customHeight="1">
      <c r="A162" s="832" t="s">
        <v>1696</v>
      </c>
      <c r="B162" s="832"/>
      <c r="C162" s="833"/>
      <c r="D162" s="832"/>
      <c r="E162" s="832"/>
      <c r="F162" s="832"/>
      <c r="G162" s="832" t="s">
        <v>1143</v>
      </c>
      <c r="H162" s="832"/>
      <c r="I162" s="832"/>
      <c r="J162" s="832"/>
    </row>
    <row r="163" spans="1:10" ht="12.75" customHeight="1">
      <c r="A163" s="834" t="s">
        <v>1697</v>
      </c>
      <c r="B163" s="834"/>
      <c r="C163" s="834"/>
      <c r="D163" s="678"/>
      <c r="E163" s="675" t="s">
        <v>309</v>
      </c>
      <c r="F163" s="678"/>
      <c r="G163" s="675" t="s">
        <v>310</v>
      </c>
      <c r="H163" s="678"/>
      <c r="I163" s="678"/>
      <c r="J163" s="834"/>
    </row>
    <row r="164" spans="1:10" ht="12.75" customHeight="1">
      <c r="A164" s="835"/>
      <c r="B164" s="835"/>
      <c r="C164" s="834"/>
      <c r="D164" s="835"/>
      <c r="E164" s="835"/>
      <c r="F164" s="835"/>
      <c r="G164" s="835"/>
      <c r="H164" s="835"/>
      <c r="I164" s="835"/>
      <c r="J164" s="835"/>
    </row>
    <row r="165" spans="1:10" ht="14.25">
      <c r="A165" s="832" t="s">
        <v>2075</v>
      </c>
      <c r="B165" s="832"/>
      <c r="C165" s="833"/>
      <c r="D165" s="832"/>
      <c r="E165" s="832"/>
      <c r="F165" s="832"/>
      <c r="G165" s="832" t="s">
        <v>1147</v>
      </c>
      <c r="H165" s="832"/>
      <c r="I165" s="832"/>
      <c r="J165" s="832"/>
    </row>
    <row r="166" spans="1:10" ht="14.25">
      <c r="A166" s="834" t="s">
        <v>1700</v>
      </c>
      <c r="B166" s="833" t="s">
        <v>642</v>
      </c>
      <c r="C166" s="836"/>
      <c r="D166" s="678"/>
      <c r="E166" s="675" t="s">
        <v>309</v>
      </c>
      <c r="F166" s="678"/>
      <c r="G166" s="675" t="s">
        <v>310</v>
      </c>
      <c r="H166" s="678"/>
      <c r="I166" s="678"/>
      <c r="J166" s="834"/>
    </row>
    <row r="167" spans="1:10" ht="12.75" customHeight="1">
      <c r="A167" s="688"/>
      <c r="B167" s="679"/>
      <c r="C167" s="689"/>
      <c r="D167" s="678"/>
      <c r="E167" s="678"/>
      <c r="F167" s="678"/>
      <c r="G167" s="678"/>
      <c r="H167" s="678"/>
      <c r="I167" s="678"/>
      <c r="J167" s="678"/>
    </row>
    <row r="168" spans="1:10" ht="12.75" customHeight="1">
      <c r="A168" s="688"/>
      <c r="B168" s="679"/>
      <c r="C168" s="689"/>
      <c r="D168" s="678"/>
      <c r="E168" s="678"/>
      <c r="F168" s="678"/>
      <c r="G168" s="678"/>
      <c r="H168" s="678"/>
      <c r="I168" s="678"/>
      <c r="J168" s="678"/>
    </row>
    <row r="169" spans="1:10" ht="12.75" customHeight="1">
      <c r="A169" s="688"/>
      <c r="B169" s="679"/>
      <c r="C169" s="689"/>
      <c r="D169" s="678"/>
      <c r="E169" s="678"/>
      <c r="F169" s="678"/>
      <c r="G169" s="678"/>
      <c r="H169" s="678"/>
      <c r="I169" s="678"/>
      <c r="J169" s="678"/>
    </row>
    <row r="170" spans="1:10" ht="12.75" customHeight="1">
      <c r="A170" s="688"/>
      <c r="B170" s="679"/>
      <c r="C170" s="689"/>
      <c r="D170" s="678"/>
      <c r="E170" s="678"/>
      <c r="F170" s="678"/>
      <c r="G170" s="678"/>
      <c r="H170" s="678"/>
      <c r="I170" s="678"/>
      <c r="J170" s="678"/>
    </row>
  </sheetData>
  <mergeCells count="14">
    <mergeCell ref="A12:B12"/>
    <mergeCell ref="A15:J15"/>
    <mergeCell ref="F23:J24"/>
    <mergeCell ref="F1:J1"/>
    <mergeCell ref="F3:J3"/>
    <mergeCell ref="A10:E10"/>
    <mergeCell ref="A11:E11"/>
    <mergeCell ref="A13:J13"/>
    <mergeCell ref="F29:F30"/>
    <mergeCell ref="G29:J29"/>
    <mergeCell ref="A161:J161"/>
    <mergeCell ref="A160:J160"/>
    <mergeCell ref="A14:J14"/>
    <mergeCell ref="B16:F17"/>
  </mergeCells>
  <phoneticPr fontId="5" type="noConversion"/>
  <pageMargins left="0.24" right="0.16" top="0.22" bottom="0.22" header="0.2" footer="0.2"/>
  <pageSetup paperSize="9" orientation="landscape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N171"/>
  <sheetViews>
    <sheetView topLeftCell="A20" workbookViewId="0">
      <selection activeCell="K40" sqref="K40"/>
    </sheetView>
  </sheetViews>
  <sheetFormatPr defaultRowHeight="12.75"/>
  <cols>
    <col min="1" max="1" width="7" style="1" customWidth="1"/>
    <col min="2" max="2" width="45.85546875" style="1" customWidth="1"/>
    <col min="3" max="3" width="8.140625" style="1" customWidth="1"/>
    <col min="4" max="4" width="10.5703125" style="1" customWidth="1"/>
    <col min="5" max="5" width="8.140625" style="1" customWidth="1"/>
    <col min="6" max="6" width="10.5703125" style="1" customWidth="1"/>
    <col min="7" max="7" width="9.42578125" style="1" customWidth="1"/>
    <col min="8" max="8" width="13.85546875" style="1" customWidth="1"/>
    <col min="9" max="9" width="11" style="1" customWidth="1"/>
    <col min="10" max="10" width="13" style="1" customWidth="1"/>
    <col min="11" max="11" width="9.140625" style="1"/>
    <col min="12" max="12" width="15.140625" style="1" customWidth="1"/>
    <col min="13" max="16384" width="9.140625" style="1"/>
  </cols>
  <sheetData>
    <row r="1" spans="1:12">
      <c r="A1" s="163"/>
      <c r="B1" s="5"/>
      <c r="C1" s="293"/>
      <c r="D1" s="163"/>
      <c r="E1" s="179"/>
      <c r="F1" s="2728" t="s">
        <v>32</v>
      </c>
      <c r="G1" s="2728"/>
      <c r="H1" s="2728"/>
      <c r="I1" s="2728"/>
      <c r="J1" s="2728"/>
      <c r="K1" s="163"/>
      <c r="L1" s="163"/>
    </row>
    <row r="2" spans="1:12" ht="0.75" customHeight="1">
      <c r="A2" s="163"/>
      <c r="B2" s="5"/>
      <c r="C2" s="293"/>
      <c r="D2" s="163"/>
      <c r="E2" s="179"/>
      <c r="F2" s="294"/>
      <c r="G2" s="294"/>
      <c r="H2" s="294"/>
      <c r="I2" s="294"/>
      <c r="J2" s="294"/>
      <c r="K2" s="163"/>
      <c r="L2" s="163"/>
    </row>
    <row r="3" spans="1:12">
      <c r="A3" s="163"/>
      <c r="B3" s="5"/>
      <c r="C3" s="293"/>
      <c r="D3" s="163"/>
      <c r="E3" s="179"/>
      <c r="F3" s="2682" t="s">
        <v>890</v>
      </c>
      <c r="G3" s="2682"/>
      <c r="H3" s="2682"/>
      <c r="I3" s="2682"/>
      <c r="J3" s="2682"/>
      <c r="K3" s="163"/>
      <c r="L3" s="163"/>
    </row>
    <row r="4" spans="1:12">
      <c r="A4" s="163"/>
      <c r="B4" s="5"/>
      <c r="C4" s="293"/>
      <c r="D4" s="163"/>
      <c r="E4" s="179"/>
      <c r="F4" s="201" t="s">
        <v>34</v>
      </c>
      <c r="G4" s="201"/>
      <c r="H4" s="163"/>
      <c r="I4" s="163"/>
      <c r="J4" s="163"/>
      <c r="K4" s="163"/>
      <c r="L4" s="163"/>
    </row>
    <row r="5" spans="1:12" ht="14.25">
      <c r="A5" s="163"/>
      <c r="B5" s="295" t="s">
        <v>35</v>
      </c>
      <c r="C5" s="293"/>
      <c r="D5" s="163"/>
      <c r="E5" s="179"/>
      <c r="F5" s="179"/>
      <c r="G5" s="200" t="s">
        <v>174</v>
      </c>
      <c r="H5" s="163"/>
      <c r="I5" s="163"/>
      <c r="J5" s="163"/>
      <c r="K5" s="163"/>
      <c r="L5" s="163"/>
    </row>
    <row r="6" spans="1:12">
      <c r="A6" s="356" t="s">
        <v>1169</v>
      </c>
      <c r="B6" s="5"/>
      <c r="C6" s="293"/>
      <c r="D6" s="163"/>
      <c r="E6" s="179" t="s">
        <v>175</v>
      </c>
      <c r="F6" s="201" t="s">
        <v>935</v>
      </c>
      <c r="G6" s="163"/>
      <c r="H6" s="163"/>
      <c r="I6" s="163"/>
      <c r="J6" s="28"/>
      <c r="K6" s="163"/>
      <c r="L6" s="163"/>
    </row>
    <row r="7" spans="1:12">
      <c r="A7" s="28"/>
      <c r="B7" s="296" t="s">
        <v>891</v>
      </c>
      <c r="C7" s="53"/>
      <c r="D7" s="28"/>
      <c r="E7" s="55"/>
      <c r="F7" s="28"/>
      <c r="G7" s="28"/>
      <c r="H7" s="163"/>
      <c r="I7" s="163"/>
      <c r="J7" s="163"/>
      <c r="K7" s="28"/>
      <c r="L7" s="28"/>
    </row>
    <row r="8" spans="1:12" ht="14.25">
      <c r="A8" s="297" t="s">
        <v>892</v>
      </c>
      <c r="B8" s="6"/>
      <c r="C8" s="298"/>
      <c r="D8" s="182"/>
      <c r="E8" s="33"/>
      <c r="F8" s="33"/>
      <c r="G8" s="28"/>
      <c r="H8" s="163"/>
      <c r="I8" s="163"/>
      <c r="J8" s="163"/>
      <c r="K8" s="163"/>
      <c r="L8" s="163"/>
    </row>
    <row r="9" spans="1:12">
      <c r="A9" s="163"/>
      <c r="B9" s="5"/>
      <c r="C9" s="293"/>
      <c r="D9" s="163"/>
      <c r="E9" s="179"/>
      <c r="F9" s="179"/>
      <c r="G9" s="163"/>
      <c r="H9" s="163"/>
      <c r="I9" s="163"/>
      <c r="J9" s="163"/>
      <c r="K9" s="163"/>
      <c r="L9" s="163"/>
    </row>
    <row r="10" spans="1:12">
      <c r="A10" s="2729" t="s">
        <v>1170</v>
      </c>
      <c r="B10" s="2729"/>
      <c r="C10" s="2729"/>
      <c r="D10" s="2729"/>
      <c r="E10" s="2729"/>
      <c r="F10" s="179"/>
      <c r="G10" s="299" t="s">
        <v>208</v>
      </c>
      <c r="H10" s="163"/>
      <c r="I10" s="163"/>
      <c r="J10" s="163"/>
      <c r="K10" s="163"/>
      <c r="L10" s="163"/>
    </row>
    <row r="11" spans="1:12">
      <c r="A11" s="2694" t="s">
        <v>903</v>
      </c>
      <c r="B11" s="2694"/>
      <c r="C11" s="2694"/>
      <c r="D11" s="2694"/>
      <c r="E11" s="2694"/>
      <c r="F11" s="179"/>
      <c r="G11" s="163"/>
      <c r="H11" s="163"/>
      <c r="I11" s="163"/>
      <c r="J11" s="163"/>
      <c r="K11" s="163"/>
      <c r="L11" s="163"/>
    </row>
    <row r="12" spans="1:12" s="163" customFormat="1" ht="17.25" customHeight="1">
      <c r="A12" s="2693" t="s">
        <v>1211</v>
      </c>
      <c r="B12" s="2694"/>
      <c r="C12" s="171"/>
      <c r="F12" s="179"/>
      <c r="G12" s="179"/>
    </row>
    <row r="13" spans="1:12" ht="18">
      <c r="A13" s="2645" t="s">
        <v>816</v>
      </c>
      <c r="B13" s="2645"/>
      <c r="C13" s="2645"/>
      <c r="D13" s="2645"/>
      <c r="E13" s="2645"/>
      <c r="F13" s="2645"/>
      <c r="G13" s="2645"/>
      <c r="H13" s="2645"/>
      <c r="I13" s="2645"/>
      <c r="J13" s="2645"/>
      <c r="K13" s="163"/>
      <c r="L13" s="163"/>
    </row>
    <row r="14" spans="1:12" ht="14.25">
      <c r="A14" s="2678" t="s">
        <v>1036</v>
      </c>
      <c r="B14" s="2646"/>
      <c r="C14" s="2646"/>
      <c r="D14" s="2646"/>
      <c r="E14" s="2646"/>
      <c r="F14" s="2646"/>
      <c r="G14" s="2646"/>
      <c r="H14" s="2646"/>
      <c r="I14" s="2646"/>
      <c r="J14" s="2646"/>
      <c r="K14" s="163"/>
      <c r="L14" s="163"/>
    </row>
    <row r="15" spans="1:12" ht="16.5">
      <c r="A15" s="2724" t="s">
        <v>1037</v>
      </c>
      <c r="B15" s="2724"/>
      <c r="C15" s="2724"/>
      <c r="D15" s="2724"/>
      <c r="E15" s="2724"/>
      <c r="F15" s="2724"/>
      <c r="G15" s="2724"/>
      <c r="H15" s="2724"/>
      <c r="I15" s="2724"/>
      <c r="J15" s="2724"/>
      <c r="K15" s="163"/>
      <c r="L15" s="163"/>
    </row>
    <row r="16" spans="1:12" ht="14.25">
      <c r="A16" s="2646" t="s">
        <v>1149</v>
      </c>
      <c r="B16" s="2646"/>
      <c r="C16" s="2646"/>
      <c r="D16" s="2646"/>
      <c r="E16" s="2646"/>
      <c r="F16" s="2646"/>
      <c r="G16" s="2646"/>
      <c r="H16" s="2646"/>
      <c r="I16" s="2646"/>
      <c r="J16" s="2646"/>
      <c r="K16" s="28"/>
      <c r="L16" s="28"/>
    </row>
    <row r="17" spans="1:14" ht="14.25">
      <c r="A17" s="35"/>
      <c r="B17" s="35"/>
      <c r="C17" s="35"/>
      <c r="D17" s="35"/>
      <c r="E17" s="35"/>
      <c r="F17" s="37"/>
      <c r="G17" s="35"/>
      <c r="H17" s="28"/>
      <c r="I17" s="28"/>
      <c r="J17" s="28"/>
      <c r="K17" s="28"/>
      <c r="L17" s="28"/>
    </row>
    <row r="18" spans="1:14">
      <c r="A18" s="38" t="s">
        <v>1005</v>
      </c>
      <c r="B18" s="39"/>
      <c r="C18" s="39"/>
      <c r="D18" s="39"/>
      <c r="E18" s="28"/>
      <c r="F18" s="40" t="s">
        <v>332</v>
      </c>
      <c r="G18" s="28"/>
      <c r="H18" s="28"/>
      <c r="I18" s="28"/>
      <c r="J18" s="28"/>
      <c r="K18" s="28"/>
      <c r="L18" s="28"/>
    </row>
    <row r="19" spans="1:14">
      <c r="A19" s="38" t="s">
        <v>1004</v>
      </c>
      <c r="B19" s="41"/>
      <c r="C19" s="41"/>
      <c r="D19" s="41"/>
      <c r="E19" s="41"/>
      <c r="F19" s="38" t="s">
        <v>333</v>
      </c>
      <c r="G19" s="8" t="s">
        <v>106</v>
      </c>
      <c r="H19" s="10" t="s">
        <v>866</v>
      </c>
      <c r="I19" s="11" t="s">
        <v>739</v>
      </c>
      <c r="J19" s="41"/>
      <c r="K19" s="41"/>
      <c r="L19" s="41"/>
    </row>
    <row r="20" spans="1:14">
      <c r="A20" s="38" t="s">
        <v>334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>
      <c r="A21" s="38" t="s">
        <v>926</v>
      </c>
      <c r="B21" s="38"/>
      <c r="C21" s="38"/>
      <c r="D21" s="42"/>
      <c r="E21" s="42"/>
      <c r="F21" s="38" t="s">
        <v>867</v>
      </c>
      <c r="G21" s="38"/>
      <c r="H21" s="38"/>
      <c r="I21" s="38"/>
      <c r="J21" s="38"/>
      <c r="K21" s="38"/>
      <c r="L21" s="38"/>
    </row>
    <row r="22" spans="1:14" ht="24" customHeight="1">
      <c r="A22" s="38" t="s">
        <v>234</v>
      </c>
      <c r="B22" s="41"/>
      <c r="C22" s="41"/>
      <c r="D22" s="41"/>
      <c r="E22" s="41"/>
      <c r="F22" s="38" t="s">
        <v>937</v>
      </c>
      <c r="G22" s="38"/>
      <c r="H22" s="38"/>
      <c r="I22" s="41"/>
      <c r="J22" s="43"/>
      <c r="K22" s="41"/>
      <c r="L22" s="41"/>
    </row>
    <row r="23" spans="1:14" ht="17.25" customHeight="1">
      <c r="A23" s="41" t="s">
        <v>207</v>
      </c>
      <c r="B23" s="43"/>
      <c r="C23" s="44"/>
      <c r="D23" s="41"/>
      <c r="E23" s="41"/>
      <c r="F23" s="2688" t="s">
        <v>942</v>
      </c>
      <c r="G23" s="2688"/>
      <c r="H23" s="2688"/>
      <c r="I23" s="2688"/>
      <c r="J23" s="2688"/>
      <c r="K23" s="41"/>
      <c r="L23" s="41"/>
    </row>
    <row r="24" spans="1:14" ht="13.5" thickBot="1">
      <c r="A24" s="40" t="s">
        <v>128</v>
      </c>
      <c r="B24" s="45"/>
      <c r="C24" s="46"/>
      <c r="D24" s="45"/>
      <c r="E24" s="41"/>
      <c r="F24" s="2688"/>
      <c r="G24" s="2688"/>
      <c r="H24" s="2688"/>
      <c r="I24" s="2688"/>
      <c r="J24" s="2688"/>
      <c r="K24" s="41"/>
      <c r="L24" s="41"/>
    </row>
    <row r="25" spans="1:14" ht="13.5" thickBot="1">
      <c r="A25" s="38" t="s">
        <v>116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418</v>
      </c>
      <c r="B26" s="41"/>
      <c r="C26" s="41"/>
      <c r="D26" s="45"/>
      <c r="E26" s="45"/>
      <c r="F26" s="45"/>
      <c r="G26" s="300" t="s">
        <v>419</v>
      </c>
      <c r="H26" s="41"/>
      <c r="I26" s="43"/>
      <c r="J26" s="43"/>
      <c r="K26" s="45"/>
      <c r="L26" s="45"/>
    </row>
    <row r="27" spans="1:14" ht="13.5" thickBot="1">
      <c r="A27" s="38" t="s">
        <v>420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1.25" customHeight="1" thickBot="1">
      <c r="A29" s="56" t="s">
        <v>406</v>
      </c>
      <c r="B29" s="2" t="s">
        <v>421</v>
      </c>
      <c r="C29" s="57"/>
      <c r="D29" s="2" t="s">
        <v>422</v>
      </c>
      <c r="E29" s="3"/>
      <c r="F29" s="2647" t="s">
        <v>362</v>
      </c>
      <c r="G29" s="2649" t="s">
        <v>363</v>
      </c>
      <c r="H29" s="2726"/>
      <c r="I29" s="2726"/>
      <c r="J29" s="2727"/>
    </row>
    <row r="30" spans="1:14" ht="69.75" customHeight="1" thickBot="1">
      <c r="A30" s="58"/>
      <c r="B30" s="4" t="s">
        <v>349</v>
      </c>
      <c r="C30" s="59" t="s">
        <v>671</v>
      </c>
      <c r="D30" s="15" t="s">
        <v>796</v>
      </c>
      <c r="E30" s="60" t="s">
        <v>971</v>
      </c>
      <c r="F30" s="2725"/>
      <c r="G30" s="15" t="s">
        <v>972</v>
      </c>
      <c r="H30" s="15" t="s">
        <v>973</v>
      </c>
      <c r="I30" s="15" t="s">
        <v>974</v>
      </c>
      <c r="J30" s="15" t="s">
        <v>975</v>
      </c>
      <c r="M30" s="49"/>
      <c r="N30" s="43"/>
    </row>
    <row r="31" spans="1:14" ht="13.5" thickBot="1">
      <c r="A31" s="61" t="s">
        <v>976</v>
      </c>
      <c r="B31" s="62" t="s">
        <v>977</v>
      </c>
      <c r="C31" s="63" t="s">
        <v>978</v>
      </c>
      <c r="D31" s="64" t="s">
        <v>739</v>
      </c>
      <c r="E31" s="64" t="s">
        <v>740</v>
      </c>
      <c r="F31" s="64" t="s">
        <v>672</v>
      </c>
      <c r="G31" s="65">
        <v>4</v>
      </c>
      <c r="H31" s="66">
        <v>5</v>
      </c>
      <c r="I31" s="67">
        <v>6</v>
      </c>
      <c r="J31" s="66">
        <v>7</v>
      </c>
    </row>
    <row r="32" spans="1:14" ht="52.5" thickBot="1">
      <c r="A32" s="61">
        <v>1100000</v>
      </c>
      <c r="B32" s="68" t="s">
        <v>1071</v>
      </c>
      <c r="C32" s="69" t="s">
        <v>358</v>
      </c>
      <c r="D32" s="304">
        <v>0</v>
      </c>
      <c r="E32" s="304">
        <f>E35+E41+E77</f>
        <v>0</v>
      </c>
      <c r="F32" s="304">
        <f>F63+F67+F73+F76+F77+F35+F41</f>
        <v>0</v>
      </c>
      <c r="G32" s="304">
        <f>G99+G113+G134</f>
        <v>0</v>
      </c>
      <c r="H32" s="304">
        <f>H77</f>
        <v>0</v>
      </c>
      <c r="I32" s="304">
        <f>I63+I67+I73+I76+I77</f>
        <v>0</v>
      </c>
      <c r="J32" s="304">
        <f>F32</f>
        <v>0</v>
      </c>
    </row>
    <row r="33" spans="1:10" ht="77.25" thickBot="1">
      <c r="A33" s="61">
        <v>1110000</v>
      </c>
      <c r="B33" s="70" t="s">
        <v>802</v>
      </c>
      <c r="C33" s="69" t="s">
        <v>358</v>
      </c>
      <c r="D33" s="305">
        <v>0</v>
      </c>
      <c r="E33" s="305"/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ht="14.25">
      <c r="A34" s="72">
        <v>1110000</v>
      </c>
      <c r="B34" s="73" t="s">
        <v>803</v>
      </c>
      <c r="C34" s="74" t="s">
        <v>358</v>
      </c>
      <c r="D34" s="306">
        <v>0</v>
      </c>
      <c r="E34" s="306"/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ht="25.5">
      <c r="A35" s="12">
        <v>1111000</v>
      </c>
      <c r="B35" s="76" t="s">
        <v>673</v>
      </c>
      <c r="C35" s="283" t="s">
        <v>804</v>
      </c>
      <c r="D35" s="307"/>
      <c r="E35" s="307">
        <v>0</v>
      </c>
      <c r="F35" s="307">
        <f>D35+E35</f>
        <v>0</v>
      </c>
      <c r="G35" s="307"/>
      <c r="H35" s="307">
        <v>0</v>
      </c>
      <c r="I35" s="307">
        <v>0</v>
      </c>
      <c r="J35" s="307">
        <f>F35</f>
        <v>0</v>
      </c>
    </row>
    <row r="36" spans="1:10" ht="25.5" hidden="1">
      <c r="A36" s="80">
        <v>1112000</v>
      </c>
      <c r="B36" s="14" t="s">
        <v>271</v>
      </c>
      <c r="C36" s="284" t="s">
        <v>805</v>
      </c>
      <c r="D36" s="310"/>
      <c r="E36" s="310"/>
      <c r="F36" s="310"/>
      <c r="G36" s="310"/>
      <c r="H36" s="310"/>
      <c r="I36" s="310"/>
      <c r="J36" s="310"/>
    </row>
    <row r="37" spans="1:10" ht="25.5" hidden="1">
      <c r="A37" s="80">
        <v>1113000</v>
      </c>
      <c r="B37" s="14" t="s">
        <v>806</v>
      </c>
      <c r="C37" s="284" t="s">
        <v>807</v>
      </c>
      <c r="D37" s="310"/>
      <c r="E37" s="310"/>
      <c r="F37" s="310"/>
      <c r="G37" s="310"/>
      <c r="H37" s="310"/>
      <c r="I37" s="310"/>
      <c r="J37" s="310"/>
    </row>
    <row r="38" spans="1:10" ht="38.25" hidden="1">
      <c r="A38" s="80">
        <v>1114000</v>
      </c>
      <c r="B38" s="14" t="s">
        <v>398</v>
      </c>
      <c r="C38" s="284" t="s">
        <v>399</v>
      </c>
      <c r="D38" s="310"/>
      <c r="E38" s="310"/>
      <c r="F38" s="310"/>
      <c r="G38" s="310"/>
      <c r="H38" s="310"/>
      <c r="I38" s="310"/>
      <c r="J38" s="310"/>
    </row>
    <row r="39" spans="1:10" hidden="1">
      <c r="A39" s="80">
        <v>1115000</v>
      </c>
      <c r="B39" s="14" t="s">
        <v>615</v>
      </c>
      <c r="C39" s="284" t="s">
        <v>388</v>
      </c>
      <c r="D39" s="310"/>
      <c r="E39" s="310"/>
      <c r="F39" s="310"/>
      <c r="G39" s="310"/>
      <c r="H39" s="310"/>
      <c r="I39" s="310"/>
      <c r="J39" s="310"/>
    </row>
    <row r="40" spans="1:10" ht="25.5">
      <c r="A40" s="80">
        <v>1116000</v>
      </c>
      <c r="B40" s="14" t="s">
        <v>1024</v>
      </c>
      <c r="C40" s="284" t="s">
        <v>389</v>
      </c>
      <c r="D40" s="310"/>
      <c r="E40" s="310"/>
      <c r="F40" s="310"/>
      <c r="G40" s="310"/>
      <c r="H40" s="310"/>
      <c r="I40" s="310"/>
      <c r="J40" s="310"/>
    </row>
    <row r="41" spans="1:10" ht="39" thickBot="1">
      <c r="A41" s="84">
        <v>1117000</v>
      </c>
      <c r="B41" s="85" t="s">
        <v>19</v>
      </c>
      <c r="C41" s="285" t="s">
        <v>20</v>
      </c>
      <c r="D41" s="311"/>
      <c r="E41" s="311">
        <v>0</v>
      </c>
      <c r="F41" s="311">
        <f>D41+E41</f>
        <v>0</v>
      </c>
      <c r="G41" s="311"/>
      <c r="H41" s="311">
        <v>0</v>
      </c>
      <c r="I41" s="311">
        <v>0</v>
      </c>
      <c r="J41" s="311">
        <f>F41</f>
        <v>0</v>
      </c>
    </row>
    <row r="42" spans="1:10" ht="28.5" hidden="1" customHeight="1" thickBot="1">
      <c r="A42" s="88">
        <v>1120000</v>
      </c>
      <c r="B42" s="89" t="s">
        <v>21</v>
      </c>
      <c r="C42" s="69" t="s">
        <v>358</v>
      </c>
      <c r="D42" s="312">
        <v>0</v>
      </c>
      <c r="E42" s="312"/>
      <c r="F42" s="312">
        <v>0</v>
      </c>
      <c r="G42" s="312">
        <v>0</v>
      </c>
      <c r="H42" s="312">
        <v>0</v>
      </c>
      <c r="I42" s="312">
        <v>0</v>
      </c>
      <c r="J42" s="312">
        <v>0</v>
      </c>
    </row>
    <row r="43" spans="1:10" ht="14.25" hidden="1">
      <c r="A43" s="72">
        <v>1121000</v>
      </c>
      <c r="B43" s="91" t="s">
        <v>22</v>
      </c>
      <c r="C43" s="286"/>
      <c r="D43" s="307">
        <v>0</v>
      </c>
      <c r="E43" s="307"/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ht="25.5" hidden="1">
      <c r="A44" s="80">
        <v>1121100</v>
      </c>
      <c r="B44" s="93" t="s">
        <v>380</v>
      </c>
      <c r="C44" s="284" t="s">
        <v>381</v>
      </c>
      <c r="D44" s="310"/>
      <c r="E44" s="310"/>
      <c r="F44" s="310"/>
      <c r="G44" s="310"/>
      <c r="H44" s="310"/>
      <c r="I44" s="310"/>
      <c r="J44" s="310"/>
    </row>
    <row r="45" spans="1:10" hidden="1">
      <c r="A45" s="80">
        <v>1121200</v>
      </c>
      <c r="B45" s="94" t="s">
        <v>382</v>
      </c>
      <c r="C45" s="284" t="s">
        <v>383</v>
      </c>
      <c r="D45" s="310"/>
      <c r="E45" s="310"/>
      <c r="F45" s="310"/>
      <c r="G45" s="310"/>
      <c r="H45" s="310"/>
      <c r="I45" s="310"/>
      <c r="J45" s="310"/>
    </row>
    <row r="46" spans="1:10" hidden="1">
      <c r="A46" s="80">
        <v>1121300</v>
      </c>
      <c r="B46" s="93" t="s">
        <v>769</v>
      </c>
      <c r="C46" s="284" t="s">
        <v>384</v>
      </c>
      <c r="D46" s="310"/>
      <c r="E46" s="310"/>
      <c r="F46" s="310"/>
      <c r="G46" s="310"/>
      <c r="H46" s="310"/>
      <c r="I46" s="310"/>
      <c r="J46" s="310"/>
    </row>
    <row r="47" spans="1:10" hidden="1">
      <c r="A47" s="80">
        <v>1121400</v>
      </c>
      <c r="B47" s="93" t="s">
        <v>770</v>
      </c>
      <c r="C47" s="284" t="s">
        <v>385</v>
      </c>
      <c r="D47" s="310"/>
      <c r="E47" s="310"/>
      <c r="F47" s="310"/>
      <c r="G47" s="310"/>
      <c r="H47" s="310"/>
      <c r="I47" s="310"/>
      <c r="J47" s="310"/>
    </row>
    <row r="48" spans="1:10" hidden="1">
      <c r="A48" s="80">
        <v>1121500</v>
      </c>
      <c r="B48" s="93" t="s">
        <v>69</v>
      </c>
      <c r="C48" s="284" t="s">
        <v>386</v>
      </c>
      <c r="D48" s="307"/>
      <c r="E48" s="307"/>
      <c r="F48" s="307"/>
      <c r="G48" s="307"/>
      <c r="H48" s="307"/>
      <c r="I48" s="307"/>
      <c r="J48" s="307"/>
    </row>
    <row r="49" spans="1:10" hidden="1">
      <c r="A49" s="80">
        <v>1121600</v>
      </c>
      <c r="B49" s="93" t="s">
        <v>70</v>
      </c>
      <c r="C49" s="284" t="s">
        <v>387</v>
      </c>
      <c r="D49" s="310"/>
      <c r="E49" s="310"/>
      <c r="F49" s="310"/>
      <c r="G49" s="310"/>
      <c r="H49" s="310"/>
      <c r="I49" s="310"/>
      <c r="J49" s="310"/>
    </row>
    <row r="50" spans="1:10" ht="13.5" hidden="1" thickBot="1">
      <c r="A50" s="95">
        <v>1121700</v>
      </c>
      <c r="B50" s="96" t="s">
        <v>71</v>
      </c>
      <c r="C50" s="285" t="s">
        <v>766</v>
      </c>
      <c r="D50" s="311"/>
      <c r="E50" s="311"/>
      <c r="F50" s="311"/>
      <c r="G50" s="311"/>
      <c r="H50" s="311"/>
      <c r="I50" s="311"/>
      <c r="J50" s="311"/>
    </row>
    <row r="51" spans="1:10" ht="28.5" hidden="1">
      <c r="A51" s="72">
        <v>1122000</v>
      </c>
      <c r="B51" s="97" t="s">
        <v>767</v>
      </c>
      <c r="C51" s="74" t="s">
        <v>358</v>
      </c>
      <c r="D51" s="308">
        <v>0</v>
      </c>
      <c r="E51" s="308"/>
      <c r="F51" s="308">
        <v>0</v>
      </c>
      <c r="G51" s="308">
        <v>0</v>
      </c>
      <c r="H51" s="308">
        <v>0</v>
      </c>
      <c r="I51" s="308">
        <v>0</v>
      </c>
      <c r="J51" s="308">
        <v>0</v>
      </c>
    </row>
    <row r="52" spans="1:10" hidden="1">
      <c r="A52" s="98">
        <v>1122100</v>
      </c>
      <c r="B52" s="93" t="s">
        <v>72</v>
      </c>
      <c r="C52" s="283" t="s">
        <v>768</v>
      </c>
      <c r="D52" s="310"/>
      <c r="E52" s="310"/>
      <c r="F52" s="310"/>
      <c r="G52" s="310"/>
      <c r="H52" s="310"/>
      <c r="I52" s="310"/>
      <c r="J52" s="310"/>
    </row>
    <row r="53" spans="1:10" hidden="1">
      <c r="A53" s="98">
        <v>1122200</v>
      </c>
      <c r="B53" s="93" t="s">
        <v>487</v>
      </c>
      <c r="C53" s="284" t="s">
        <v>1021</v>
      </c>
      <c r="D53" s="310"/>
      <c r="E53" s="310"/>
      <c r="F53" s="310"/>
      <c r="G53" s="310"/>
      <c r="H53" s="310"/>
      <c r="I53" s="310"/>
      <c r="J53" s="310"/>
    </row>
    <row r="54" spans="1:10" ht="13.5" hidden="1" thickBot="1">
      <c r="A54" s="88">
        <v>1122300</v>
      </c>
      <c r="B54" s="96" t="s">
        <v>148</v>
      </c>
      <c r="C54" s="285" t="s">
        <v>1022</v>
      </c>
      <c r="D54" s="311"/>
      <c r="E54" s="311"/>
      <c r="F54" s="311"/>
      <c r="G54" s="311"/>
      <c r="H54" s="311"/>
      <c r="I54" s="311"/>
      <c r="J54" s="311"/>
    </row>
    <row r="55" spans="1:10" ht="28.5" hidden="1">
      <c r="A55" s="72">
        <v>1123000</v>
      </c>
      <c r="B55" s="97" t="s">
        <v>364</v>
      </c>
      <c r="C55" s="74" t="s">
        <v>358</v>
      </c>
      <c r="D55" s="308">
        <v>0</v>
      </c>
      <c r="E55" s="308"/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 hidden="1">
      <c r="A56" s="98">
        <v>1123100</v>
      </c>
      <c r="B56" s="93" t="s">
        <v>149</v>
      </c>
      <c r="C56" s="283" t="s">
        <v>365</v>
      </c>
      <c r="D56" s="310"/>
      <c r="E56" s="310"/>
      <c r="F56" s="310"/>
      <c r="G56" s="310"/>
      <c r="H56" s="310"/>
      <c r="I56" s="310"/>
      <c r="J56" s="310"/>
    </row>
    <row r="57" spans="1:10" hidden="1">
      <c r="A57" s="98">
        <v>1123200</v>
      </c>
      <c r="B57" s="93" t="s">
        <v>150</v>
      </c>
      <c r="C57" s="284" t="s">
        <v>366</v>
      </c>
      <c r="D57" s="310"/>
      <c r="E57" s="310"/>
      <c r="F57" s="310"/>
      <c r="G57" s="310"/>
      <c r="H57" s="310"/>
      <c r="I57" s="310"/>
      <c r="J57" s="310"/>
    </row>
    <row r="58" spans="1:10" ht="25.5" hidden="1">
      <c r="A58" s="98">
        <v>1123300</v>
      </c>
      <c r="B58" s="93" t="s">
        <v>151</v>
      </c>
      <c r="C58" s="284" t="s">
        <v>367</v>
      </c>
      <c r="D58" s="310"/>
      <c r="E58" s="310"/>
      <c r="F58" s="310"/>
      <c r="G58" s="310"/>
      <c r="H58" s="310"/>
      <c r="I58" s="310"/>
      <c r="J58" s="310"/>
    </row>
    <row r="59" spans="1:10" hidden="1">
      <c r="A59" s="98">
        <v>1123400</v>
      </c>
      <c r="B59" s="93" t="s">
        <v>556</v>
      </c>
      <c r="C59" s="284" t="s">
        <v>368</v>
      </c>
      <c r="D59" s="310"/>
      <c r="E59" s="310"/>
      <c r="F59" s="310"/>
      <c r="G59" s="310"/>
      <c r="H59" s="310"/>
      <c r="I59" s="310"/>
      <c r="J59" s="310"/>
    </row>
    <row r="60" spans="1:10" hidden="1">
      <c r="A60" s="98">
        <v>1123500</v>
      </c>
      <c r="B60" s="101" t="s">
        <v>557</v>
      </c>
      <c r="C60" s="287">
        <v>423500</v>
      </c>
      <c r="D60" s="310"/>
      <c r="E60" s="310"/>
      <c r="F60" s="310"/>
      <c r="G60" s="310"/>
      <c r="H60" s="310"/>
      <c r="I60" s="310"/>
      <c r="J60" s="310"/>
    </row>
    <row r="61" spans="1:10" ht="25.5" hidden="1">
      <c r="A61" s="98">
        <v>1123600</v>
      </c>
      <c r="B61" s="93" t="s">
        <v>186</v>
      </c>
      <c r="C61" s="284" t="s">
        <v>369</v>
      </c>
      <c r="D61" s="310"/>
      <c r="E61" s="310"/>
      <c r="F61" s="310"/>
      <c r="G61" s="310"/>
      <c r="H61" s="310"/>
      <c r="I61" s="310"/>
      <c r="J61" s="310"/>
    </row>
    <row r="62" spans="1:10" hidden="1">
      <c r="A62" s="98">
        <v>1123700</v>
      </c>
      <c r="B62" s="93" t="s">
        <v>187</v>
      </c>
      <c r="C62" s="284" t="s">
        <v>370</v>
      </c>
      <c r="D62" s="310"/>
      <c r="E62" s="310"/>
      <c r="F62" s="310"/>
      <c r="G62" s="310"/>
      <c r="H62" s="310"/>
      <c r="I62" s="310"/>
      <c r="J62" s="310"/>
    </row>
    <row r="63" spans="1:10" ht="13.5" hidden="1" thickBot="1">
      <c r="A63" s="88">
        <v>1123800</v>
      </c>
      <c r="B63" s="96" t="s">
        <v>188</v>
      </c>
      <c r="C63" s="285" t="s">
        <v>371</v>
      </c>
      <c r="D63" s="311">
        <v>0</v>
      </c>
      <c r="E63" s="311"/>
      <c r="F63" s="311">
        <f>D63+E63</f>
        <v>0</v>
      </c>
      <c r="G63" s="311"/>
      <c r="H63" s="311"/>
      <c r="I63" s="311">
        <v>0</v>
      </c>
      <c r="J63" s="311">
        <f>F63</f>
        <v>0</v>
      </c>
    </row>
    <row r="64" spans="1:10" ht="28.5" hidden="1">
      <c r="A64" s="72">
        <v>1124000</v>
      </c>
      <c r="B64" s="97" t="s">
        <v>213</v>
      </c>
      <c r="C64" s="74" t="s">
        <v>358</v>
      </c>
      <c r="D64" s="308">
        <v>0</v>
      </c>
      <c r="E64" s="308"/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ht="13.5" hidden="1" thickBot="1">
      <c r="A65" s="88">
        <v>1124100</v>
      </c>
      <c r="B65" s="96" t="s">
        <v>189</v>
      </c>
      <c r="C65" s="285" t="s">
        <v>214</v>
      </c>
      <c r="D65" s="311"/>
      <c r="E65" s="311"/>
      <c r="F65" s="311"/>
      <c r="G65" s="311"/>
      <c r="H65" s="311"/>
      <c r="I65" s="311"/>
      <c r="J65" s="311"/>
    </row>
    <row r="66" spans="1:10" ht="28.5" hidden="1">
      <c r="A66" s="72">
        <v>1125000</v>
      </c>
      <c r="B66" s="97" t="s">
        <v>918</v>
      </c>
      <c r="C66" s="74" t="s">
        <v>358</v>
      </c>
      <c r="D66" s="308">
        <v>0</v>
      </c>
      <c r="E66" s="308"/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ht="25.5" hidden="1">
      <c r="A67" s="98">
        <v>1125100</v>
      </c>
      <c r="B67" s="93" t="s">
        <v>190</v>
      </c>
      <c r="C67" s="283" t="s">
        <v>919</v>
      </c>
      <c r="D67" s="310">
        <v>0</v>
      </c>
      <c r="E67" s="310">
        <v>0</v>
      </c>
      <c r="F67" s="310">
        <f>D67+E67</f>
        <v>0</v>
      </c>
      <c r="G67" s="310"/>
      <c r="H67" s="310"/>
      <c r="I67" s="310">
        <v>0</v>
      </c>
      <c r="J67" s="310">
        <f>F67</f>
        <v>0</v>
      </c>
    </row>
    <row r="68" spans="1:10" ht="26.25" hidden="1" thickBot="1">
      <c r="A68" s="88">
        <v>1125200</v>
      </c>
      <c r="B68" s="96" t="s">
        <v>703</v>
      </c>
      <c r="C68" s="285" t="s">
        <v>1031</v>
      </c>
      <c r="D68" s="311"/>
      <c r="E68" s="311"/>
      <c r="F68" s="311"/>
      <c r="G68" s="311"/>
      <c r="H68" s="311"/>
      <c r="I68" s="311"/>
      <c r="J68" s="311"/>
    </row>
    <row r="69" spans="1:10" ht="14.25" hidden="1">
      <c r="A69" s="72">
        <v>1126000</v>
      </c>
      <c r="B69" s="97" t="s">
        <v>1032</v>
      </c>
      <c r="C69" s="74" t="s">
        <v>358</v>
      </c>
      <c r="D69" s="308">
        <v>0</v>
      </c>
      <c r="E69" s="308"/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hidden="1">
      <c r="A70" s="72">
        <v>1126100</v>
      </c>
      <c r="B70" s="93" t="s">
        <v>983</v>
      </c>
      <c r="C70" s="283" t="s">
        <v>1033</v>
      </c>
      <c r="D70" s="310"/>
      <c r="E70" s="310"/>
      <c r="F70" s="310"/>
      <c r="G70" s="310"/>
      <c r="H70" s="310"/>
      <c r="I70" s="310"/>
      <c r="J70" s="310"/>
    </row>
    <row r="71" spans="1:10" hidden="1">
      <c r="A71" s="72">
        <v>1126200</v>
      </c>
      <c r="B71" s="93" t="s">
        <v>984</v>
      </c>
      <c r="C71" s="284" t="s">
        <v>1034</v>
      </c>
      <c r="D71" s="310"/>
      <c r="E71" s="310"/>
      <c r="F71" s="310"/>
      <c r="G71" s="310"/>
      <c r="H71" s="310"/>
      <c r="I71" s="310"/>
      <c r="J71" s="310"/>
    </row>
    <row r="72" spans="1:10" hidden="1">
      <c r="A72" s="72">
        <v>1126300</v>
      </c>
      <c r="B72" s="93" t="s">
        <v>390</v>
      </c>
      <c r="C72" s="284" t="s">
        <v>391</v>
      </c>
      <c r="D72" s="310"/>
      <c r="E72" s="310"/>
      <c r="F72" s="310"/>
      <c r="G72" s="310"/>
      <c r="H72" s="310"/>
      <c r="I72" s="310"/>
      <c r="J72" s="310"/>
    </row>
    <row r="73" spans="1:10" hidden="1">
      <c r="A73" s="80">
        <v>1126400</v>
      </c>
      <c r="B73" s="103" t="s">
        <v>985</v>
      </c>
      <c r="C73" s="284" t="s">
        <v>392</v>
      </c>
      <c r="D73" s="310">
        <v>0</v>
      </c>
      <c r="E73" s="310"/>
      <c r="F73" s="310">
        <f>D73+E73</f>
        <v>0</v>
      </c>
      <c r="G73" s="310"/>
      <c r="H73" s="310"/>
      <c r="I73" s="310">
        <v>0</v>
      </c>
      <c r="J73" s="310">
        <f>F73</f>
        <v>0</v>
      </c>
    </row>
    <row r="74" spans="1:10" ht="25.5" hidden="1">
      <c r="A74" s="84">
        <v>1126500</v>
      </c>
      <c r="B74" s="104" t="s">
        <v>943</v>
      </c>
      <c r="C74" s="284" t="s">
        <v>393</v>
      </c>
      <c r="D74" s="310"/>
      <c r="E74" s="310"/>
      <c r="F74" s="310"/>
      <c r="G74" s="310"/>
      <c r="H74" s="310"/>
      <c r="I74" s="310"/>
      <c r="J74" s="310"/>
    </row>
    <row r="75" spans="1:10">
      <c r="A75" s="80">
        <v>1126600</v>
      </c>
      <c r="B75" s="103" t="s">
        <v>229</v>
      </c>
      <c r="C75" s="284" t="s">
        <v>394</v>
      </c>
      <c r="D75" s="310"/>
      <c r="E75" s="310"/>
      <c r="F75" s="310"/>
      <c r="G75" s="310"/>
      <c r="H75" s="310"/>
      <c r="I75" s="310"/>
      <c r="J75" s="310"/>
    </row>
    <row r="76" spans="1:10">
      <c r="A76" s="80">
        <v>1126700</v>
      </c>
      <c r="B76" s="103" t="s">
        <v>230</v>
      </c>
      <c r="C76" s="284" t="s">
        <v>395</v>
      </c>
      <c r="D76" s="310">
        <v>0</v>
      </c>
      <c r="E76" s="310"/>
      <c r="F76" s="310">
        <f>D76+E76</f>
        <v>0</v>
      </c>
      <c r="G76" s="310"/>
      <c r="H76" s="310"/>
      <c r="I76" s="310">
        <v>0</v>
      </c>
      <c r="J76" s="310">
        <f>F76</f>
        <v>0</v>
      </c>
    </row>
    <row r="77" spans="1:10" ht="13.5" thickBot="1">
      <c r="A77" s="95">
        <v>1126800</v>
      </c>
      <c r="B77" s="105" t="s">
        <v>480</v>
      </c>
      <c r="C77" s="285" t="s">
        <v>396</v>
      </c>
      <c r="D77" s="311">
        <v>0</v>
      </c>
      <c r="E77" s="311">
        <v>0</v>
      </c>
      <c r="F77" s="311">
        <v>0</v>
      </c>
      <c r="G77" s="311"/>
      <c r="H77" s="311">
        <v>0</v>
      </c>
      <c r="I77" s="311">
        <v>0</v>
      </c>
      <c r="J77" s="311">
        <f>F77</f>
        <v>0</v>
      </c>
    </row>
    <row r="78" spans="1:10" ht="14.25">
      <c r="A78" s="106">
        <v>1130000</v>
      </c>
      <c r="B78" s="107" t="s">
        <v>294</v>
      </c>
      <c r="C78" s="74" t="s">
        <v>358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8">
        <v>0</v>
      </c>
    </row>
    <row r="79" spans="1:10">
      <c r="A79" s="106">
        <v>1130100</v>
      </c>
      <c r="B79" s="103" t="s">
        <v>481</v>
      </c>
      <c r="C79" s="283" t="s">
        <v>295</v>
      </c>
      <c r="D79" s="310"/>
      <c r="E79" s="310"/>
      <c r="F79" s="310"/>
      <c r="G79" s="310"/>
      <c r="H79" s="310"/>
      <c r="I79" s="310"/>
      <c r="J79" s="310"/>
    </row>
    <row r="80" spans="1:10" ht="0.75" customHeight="1">
      <c r="A80" s="106">
        <v>1130200</v>
      </c>
      <c r="B80" s="103" t="s">
        <v>482</v>
      </c>
      <c r="C80" s="284" t="s">
        <v>296</v>
      </c>
      <c r="D80" s="310"/>
      <c r="E80" s="310"/>
      <c r="F80" s="310"/>
      <c r="G80" s="310"/>
      <c r="H80" s="310"/>
      <c r="I80" s="310"/>
      <c r="J80" s="310"/>
    </row>
    <row r="81" spans="1:10" hidden="1">
      <c r="A81" s="106">
        <v>1130300</v>
      </c>
      <c r="B81" s="103" t="s">
        <v>483</v>
      </c>
      <c r="C81" s="284" t="s">
        <v>297</v>
      </c>
      <c r="D81" s="310"/>
      <c r="E81" s="310"/>
      <c r="F81" s="310"/>
      <c r="G81" s="310"/>
      <c r="H81" s="310"/>
      <c r="I81" s="310"/>
      <c r="J81" s="310"/>
    </row>
    <row r="82" spans="1:10" hidden="1">
      <c r="A82" s="106">
        <v>1130400</v>
      </c>
      <c r="B82" s="108" t="s">
        <v>484</v>
      </c>
      <c r="C82" s="288" t="s">
        <v>298</v>
      </c>
      <c r="D82" s="307"/>
      <c r="E82" s="307"/>
      <c r="F82" s="307"/>
      <c r="G82" s="307"/>
      <c r="H82" s="307"/>
      <c r="I82" s="307"/>
      <c r="J82" s="307"/>
    </row>
    <row r="83" spans="1:10" ht="14.25" hidden="1">
      <c r="A83" s="80">
        <v>1131000</v>
      </c>
      <c r="B83" s="110" t="s">
        <v>299</v>
      </c>
      <c r="C83" s="111" t="s">
        <v>358</v>
      </c>
      <c r="D83" s="313"/>
      <c r="E83" s="313"/>
      <c r="F83" s="313"/>
      <c r="G83" s="313"/>
      <c r="H83" s="313"/>
      <c r="I83" s="313"/>
      <c r="J83" s="313"/>
    </row>
    <row r="84" spans="1:10" ht="25.5" hidden="1">
      <c r="A84" s="80">
        <v>1131100</v>
      </c>
      <c r="B84" s="103" t="s">
        <v>588</v>
      </c>
      <c r="C84" s="283" t="s">
        <v>300</v>
      </c>
      <c r="D84" s="310"/>
      <c r="E84" s="310"/>
      <c r="F84" s="310"/>
      <c r="G84" s="310"/>
      <c r="H84" s="310"/>
      <c r="I84" s="310"/>
      <c r="J84" s="310"/>
    </row>
    <row r="85" spans="1:10" hidden="1">
      <c r="A85" s="80">
        <v>1131200</v>
      </c>
      <c r="B85" s="103" t="s">
        <v>589</v>
      </c>
      <c r="C85" s="284" t="s">
        <v>301</v>
      </c>
      <c r="D85" s="310"/>
      <c r="E85" s="310"/>
      <c r="F85" s="310"/>
      <c r="G85" s="310"/>
      <c r="H85" s="310"/>
      <c r="I85" s="310"/>
      <c r="J85" s="310"/>
    </row>
    <row r="86" spans="1:10" ht="13.5" hidden="1" thickBot="1">
      <c r="A86" s="80">
        <v>1131300</v>
      </c>
      <c r="B86" s="105" t="s">
        <v>590</v>
      </c>
      <c r="C86" s="285" t="s">
        <v>302</v>
      </c>
      <c r="D86" s="311"/>
      <c r="E86" s="311"/>
      <c r="F86" s="311"/>
      <c r="G86" s="311"/>
      <c r="H86" s="311"/>
      <c r="I86" s="311"/>
      <c r="J86" s="311"/>
    </row>
    <row r="87" spans="1:10" ht="14.25" hidden="1">
      <c r="A87" s="113">
        <v>1140000</v>
      </c>
      <c r="B87" s="107" t="s">
        <v>303</v>
      </c>
      <c r="C87" s="74" t="s">
        <v>358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8">
        <v>0</v>
      </c>
    </row>
    <row r="88" spans="1:10" ht="25.5" hidden="1">
      <c r="A88" s="113">
        <v>1141000</v>
      </c>
      <c r="B88" s="103" t="s">
        <v>304</v>
      </c>
      <c r="C88" s="283" t="s">
        <v>1003</v>
      </c>
      <c r="D88" s="310"/>
      <c r="E88" s="310"/>
      <c r="F88" s="310"/>
      <c r="G88" s="310"/>
      <c r="H88" s="310"/>
      <c r="I88" s="310"/>
      <c r="J88" s="310"/>
    </row>
    <row r="89" spans="1:10" ht="25.5" hidden="1">
      <c r="A89" s="113">
        <v>1142000</v>
      </c>
      <c r="B89" s="103" t="s">
        <v>42</v>
      </c>
      <c r="C89" s="284" t="s">
        <v>43</v>
      </c>
      <c r="D89" s="310"/>
      <c r="E89" s="310"/>
      <c r="F89" s="310"/>
      <c r="G89" s="310"/>
      <c r="H89" s="310"/>
      <c r="I89" s="310"/>
      <c r="J89" s="310"/>
    </row>
    <row r="90" spans="1:10" ht="25.5" hidden="1">
      <c r="A90" s="113">
        <v>1143000</v>
      </c>
      <c r="B90" s="103" t="s">
        <v>44</v>
      </c>
      <c r="C90" s="284" t="s">
        <v>45</v>
      </c>
      <c r="D90" s="310"/>
      <c r="E90" s="310"/>
      <c r="F90" s="310"/>
      <c r="G90" s="310"/>
      <c r="H90" s="310"/>
      <c r="I90" s="310"/>
      <c r="J90" s="310"/>
    </row>
    <row r="91" spans="1:10" ht="26.25" hidden="1" thickBot="1">
      <c r="A91" s="113">
        <v>1144000</v>
      </c>
      <c r="B91" s="105" t="s">
        <v>46</v>
      </c>
      <c r="C91" s="285" t="s">
        <v>439</v>
      </c>
      <c r="D91" s="311"/>
      <c r="E91" s="311"/>
      <c r="F91" s="311"/>
      <c r="G91" s="311"/>
      <c r="H91" s="311"/>
      <c r="I91" s="311"/>
      <c r="J91" s="311"/>
    </row>
    <row r="92" spans="1:10" ht="14.25" hidden="1">
      <c r="A92" s="113">
        <v>1150000</v>
      </c>
      <c r="B92" s="114" t="s">
        <v>730</v>
      </c>
      <c r="C92" s="74" t="s">
        <v>358</v>
      </c>
      <c r="D92" s="308">
        <v>0</v>
      </c>
      <c r="E92" s="308"/>
      <c r="F92" s="308">
        <v>0</v>
      </c>
      <c r="G92" s="308">
        <v>0</v>
      </c>
      <c r="H92" s="308">
        <v>0</v>
      </c>
      <c r="I92" s="308">
        <v>0</v>
      </c>
      <c r="J92" s="308">
        <v>0</v>
      </c>
    </row>
    <row r="93" spans="1:10" ht="25.5" hidden="1">
      <c r="A93" s="115">
        <v>1151000</v>
      </c>
      <c r="B93" s="103" t="s">
        <v>808</v>
      </c>
      <c r="C93" s="283" t="s">
        <v>809</v>
      </c>
      <c r="D93" s="310"/>
      <c r="E93" s="310"/>
      <c r="F93" s="310"/>
      <c r="G93" s="310"/>
      <c r="H93" s="310"/>
      <c r="I93" s="310"/>
      <c r="J93" s="310"/>
    </row>
    <row r="94" spans="1:10" ht="25.5" hidden="1">
      <c r="A94" s="115">
        <v>1152000</v>
      </c>
      <c r="B94" s="103" t="s">
        <v>1101</v>
      </c>
      <c r="C94" s="284" t="s">
        <v>810</v>
      </c>
      <c r="D94" s="310"/>
      <c r="E94" s="310"/>
      <c r="F94" s="310"/>
      <c r="G94" s="310"/>
      <c r="H94" s="310"/>
      <c r="I94" s="310"/>
      <c r="J94" s="310"/>
    </row>
    <row r="95" spans="1:10" ht="25.5" hidden="1">
      <c r="A95" s="115">
        <v>1153000</v>
      </c>
      <c r="B95" s="103" t="s">
        <v>830</v>
      </c>
      <c r="C95" s="284" t="s">
        <v>811</v>
      </c>
      <c r="D95" s="310"/>
      <c r="E95" s="310"/>
      <c r="F95" s="310"/>
      <c r="G95" s="310"/>
      <c r="H95" s="310"/>
      <c r="I95" s="310"/>
      <c r="J95" s="310"/>
    </row>
    <row r="96" spans="1:10" ht="25.5" hidden="1">
      <c r="A96" s="115">
        <v>1154000</v>
      </c>
      <c r="B96" s="103" t="s">
        <v>737</v>
      </c>
      <c r="C96" s="284" t="s">
        <v>812</v>
      </c>
      <c r="D96" s="310"/>
      <c r="E96" s="310"/>
      <c r="F96" s="310"/>
      <c r="G96" s="310"/>
      <c r="H96" s="310"/>
      <c r="I96" s="310"/>
      <c r="J96" s="310"/>
    </row>
    <row r="97" spans="1:10" ht="25.5" hidden="1">
      <c r="A97" s="98">
        <v>1155000</v>
      </c>
      <c r="B97" s="116" t="s">
        <v>726</v>
      </c>
      <c r="C97" s="284" t="s">
        <v>727</v>
      </c>
      <c r="D97" s="316"/>
      <c r="E97" s="316"/>
      <c r="F97" s="316"/>
      <c r="G97" s="316"/>
      <c r="H97" s="316"/>
      <c r="I97" s="316"/>
      <c r="J97" s="316"/>
    </row>
    <row r="98" spans="1:10" ht="26.25" hidden="1" thickBot="1">
      <c r="A98" s="88">
        <v>1156000</v>
      </c>
      <c r="B98" s="118" t="s">
        <v>817</v>
      </c>
      <c r="C98" s="285" t="s">
        <v>818</v>
      </c>
      <c r="D98" s="319"/>
      <c r="E98" s="319"/>
      <c r="F98" s="319"/>
      <c r="G98" s="319"/>
      <c r="H98" s="319"/>
      <c r="I98" s="319"/>
      <c r="J98" s="319"/>
    </row>
    <row r="99" spans="1:10" hidden="1">
      <c r="A99" s="72">
        <v>1160000</v>
      </c>
      <c r="B99" s="120" t="s">
        <v>819</v>
      </c>
      <c r="C99" s="74" t="s">
        <v>358</v>
      </c>
      <c r="D99" s="325">
        <f>D103</f>
        <v>0</v>
      </c>
      <c r="E99" s="325"/>
      <c r="F99" s="325">
        <f>F103</f>
        <v>0</v>
      </c>
      <c r="G99" s="325">
        <f>G103</f>
        <v>0</v>
      </c>
      <c r="H99" s="325">
        <f>H103</f>
        <v>0</v>
      </c>
      <c r="I99" s="325">
        <f>I103</f>
        <v>0</v>
      </c>
      <c r="J99" s="325">
        <f>J103</f>
        <v>0</v>
      </c>
    </row>
    <row r="100" spans="1:10" ht="38.25" hidden="1">
      <c r="A100" s="98">
        <v>1161000</v>
      </c>
      <c r="B100" s="122" t="s">
        <v>206</v>
      </c>
      <c r="C100" s="123" t="s">
        <v>358</v>
      </c>
      <c r="D100" s="316">
        <v>0</v>
      </c>
      <c r="E100" s="316"/>
      <c r="F100" s="316">
        <v>0</v>
      </c>
      <c r="G100" s="316">
        <v>0</v>
      </c>
      <c r="H100" s="316">
        <v>0</v>
      </c>
      <c r="I100" s="316">
        <v>0</v>
      </c>
      <c r="J100" s="316">
        <v>0</v>
      </c>
    </row>
    <row r="101" spans="1:10" ht="25.5" hidden="1">
      <c r="A101" s="98">
        <v>1161100</v>
      </c>
      <c r="B101" s="14" t="s">
        <v>706</v>
      </c>
      <c r="C101" s="287">
        <v>471100</v>
      </c>
      <c r="D101" s="316"/>
      <c r="E101" s="316"/>
      <c r="F101" s="316"/>
      <c r="G101" s="316"/>
      <c r="H101" s="316"/>
      <c r="I101" s="316"/>
      <c r="J101" s="316"/>
    </row>
    <row r="102" spans="1:10" ht="25.5" hidden="1">
      <c r="A102" s="98">
        <v>1161200</v>
      </c>
      <c r="B102" s="116" t="s">
        <v>707</v>
      </c>
      <c r="C102" s="287">
        <v>471200</v>
      </c>
      <c r="D102" s="316"/>
      <c r="E102" s="316"/>
      <c r="F102" s="316"/>
      <c r="G102" s="316"/>
      <c r="H102" s="316"/>
      <c r="I102" s="316"/>
      <c r="J102" s="316"/>
    </row>
    <row r="103" spans="1:10" ht="25.5" hidden="1">
      <c r="A103" s="98">
        <v>1162000</v>
      </c>
      <c r="B103" s="122" t="s">
        <v>1125</v>
      </c>
      <c r="C103" s="123" t="s">
        <v>358</v>
      </c>
      <c r="D103" s="316">
        <f>D109+D112</f>
        <v>0</v>
      </c>
      <c r="E103" s="316"/>
      <c r="F103" s="316">
        <f>F109+F112</f>
        <v>0</v>
      </c>
      <c r="G103" s="316">
        <f>G109+G112</f>
        <v>0</v>
      </c>
      <c r="H103" s="316">
        <f>H109+H112</f>
        <v>0</v>
      </c>
      <c r="I103" s="316">
        <f>I109+I112</f>
        <v>0</v>
      </c>
      <c r="J103" s="316">
        <f>J109+J112</f>
        <v>0</v>
      </c>
    </row>
    <row r="104" spans="1:10" ht="25.5" hidden="1">
      <c r="A104" s="98">
        <v>1162100</v>
      </c>
      <c r="B104" s="116" t="s">
        <v>1126</v>
      </c>
      <c r="C104" s="284" t="s">
        <v>130</v>
      </c>
      <c r="D104" s="316"/>
      <c r="E104" s="316"/>
      <c r="F104" s="316"/>
      <c r="G104" s="316"/>
      <c r="H104" s="316"/>
      <c r="I104" s="316"/>
      <c r="J104" s="316"/>
    </row>
    <row r="105" spans="1:10" hidden="1">
      <c r="A105" s="98">
        <v>1162200</v>
      </c>
      <c r="B105" s="116" t="s">
        <v>131</v>
      </c>
      <c r="C105" s="284" t="s">
        <v>24</v>
      </c>
      <c r="D105" s="316"/>
      <c r="E105" s="316"/>
      <c r="F105" s="316"/>
      <c r="G105" s="316"/>
      <c r="H105" s="316"/>
      <c r="I105" s="316"/>
      <c r="J105" s="316"/>
    </row>
    <row r="106" spans="1:10" ht="25.5" hidden="1">
      <c r="A106" s="98">
        <v>1162300</v>
      </c>
      <c r="B106" s="116" t="s">
        <v>25</v>
      </c>
      <c r="C106" s="284" t="s">
        <v>26</v>
      </c>
      <c r="D106" s="316"/>
      <c r="E106" s="316"/>
      <c r="F106" s="316"/>
      <c r="G106" s="316"/>
      <c r="H106" s="316"/>
      <c r="I106" s="316"/>
      <c r="J106" s="316"/>
    </row>
    <row r="107" spans="1:10" hidden="1">
      <c r="A107" s="98">
        <v>1162400</v>
      </c>
      <c r="B107" s="116" t="s">
        <v>831</v>
      </c>
      <c r="C107" s="284" t="s">
        <v>832</v>
      </c>
      <c r="D107" s="316"/>
      <c r="E107" s="316"/>
      <c r="F107" s="316"/>
      <c r="G107" s="316"/>
      <c r="H107" s="316"/>
      <c r="I107" s="316"/>
      <c r="J107" s="316"/>
    </row>
    <row r="108" spans="1:10" ht="25.5" hidden="1">
      <c r="A108" s="98">
        <v>1162500</v>
      </c>
      <c r="B108" s="116" t="s">
        <v>833</v>
      </c>
      <c r="C108" s="284" t="s">
        <v>834</v>
      </c>
      <c r="D108" s="316"/>
      <c r="E108" s="316"/>
      <c r="F108" s="316"/>
      <c r="G108" s="316"/>
      <c r="H108" s="316"/>
      <c r="I108" s="316"/>
      <c r="J108" s="316"/>
    </row>
    <row r="109" spans="1:10" hidden="1">
      <c r="A109" s="98">
        <v>1162600</v>
      </c>
      <c r="B109" s="116" t="s">
        <v>510</v>
      </c>
      <c r="C109" s="284" t="s">
        <v>511</v>
      </c>
      <c r="D109" s="317">
        <v>0</v>
      </c>
      <c r="E109" s="316"/>
      <c r="F109" s="317">
        <v>0</v>
      </c>
      <c r="G109" s="317">
        <v>0</v>
      </c>
      <c r="H109" s="317">
        <v>0</v>
      </c>
      <c r="I109" s="317">
        <v>0</v>
      </c>
      <c r="J109" s="317">
        <f>F109</f>
        <v>0</v>
      </c>
    </row>
    <row r="110" spans="1:10" ht="25.5" hidden="1">
      <c r="A110" s="98">
        <v>1162700</v>
      </c>
      <c r="B110" s="14" t="s">
        <v>512</v>
      </c>
      <c r="C110" s="284" t="s">
        <v>513</v>
      </c>
      <c r="D110" s="337"/>
      <c r="E110" s="316"/>
      <c r="F110" s="337"/>
      <c r="G110" s="337"/>
      <c r="H110" s="337"/>
      <c r="I110" s="337"/>
      <c r="J110" s="337"/>
    </row>
    <row r="111" spans="1:10" hidden="1">
      <c r="A111" s="98">
        <v>1162800</v>
      </c>
      <c r="B111" s="116" t="s">
        <v>871</v>
      </c>
      <c r="C111" s="284" t="s">
        <v>872</v>
      </c>
      <c r="D111" s="317"/>
      <c r="E111" s="317"/>
      <c r="F111" s="317"/>
      <c r="G111" s="317"/>
      <c r="H111" s="317"/>
      <c r="I111" s="317"/>
      <c r="J111" s="317"/>
    </row>
    <row r="112" spans="1:10" s="7" customFormat="1" ht="13.5" thickBot="1">
      <c r="A112" s="254">
        <v>1162900</v>
      </c>
      <c r="B112" s="255" t="s">
        <v>16</v>
      </c>
      <c r="C112" s="301" t="s">
        <v>874</v>
      </c>
      <c r="D112" s="320">
        <v>0</v>
      </c>
      <c r="E112" s="338"/>
      <c r="F112" s="320">
        <v>0</v>
      </c>
      <c r="G112" s="320">
        <v>0</v>
      </c>
      <c r="H112" s="320">
        <v>0</v>
      </c>
      <c r="I112" s="320">
        <v>0</v>
      </c>
      <c r="J112" s="320">
        <v>0</v>
      </c>
    </row>
    <row r="113" spans="1:10">
      <c r="A113" s="125">
        <v>1170000</v>
      </c>
      <c r="B113" s="126" t="s">
        <v>875</v>
      </c>
      <c r="C113" s="127" t="s">
        <v>358</v>
      </c>
      <c r="D113" s="326">
        <v>0</v>
      </c>
      <c r="E113" s="326">
        <v>0</v>
      </c>
      <c r="F113" s="326">
        <v>0</v>
      </c>
      <c r="G113" s="326">
        <v>0</v>
      </c>
      <c r="H113" s="326">
        <v>0</v>
      </c>
      <c r="I113" s="326">
        <v>0</v>
      </c>
      <c r="J113" s="326">
        <v>0</v>
      </c>
    </row>
    <row r="114" spans="1:10" ht="25.5" hidden="1">
      <c r="A114" s="117">
        <v>1171000</v>
      </c>
      <c r="B114" s="129" t="s">
        <v>215</v>
      </c>
      <c r="C114" s="74" t="s">
        <v>358</v>
      </c>
      <c r="D114" s="327">
        <v>0</v>
      </c>
      <c r="E114" s="327">
        <v>0</v>
      </c>
      <c r="F114" s="327">
        <v>0</v>
      </c>
      <c r="G114" s="327">
        <v>0</v>
      </c>
      <c r="H114" s="327">
        <v>0</v>
      </c>
      <c r="I114" s="327">
        <v>0</v>
      </c>
      <c r="J114" s="327">
        <v>0</v>
      </c>
    </row>
    <row r="115" spans="1:10" ht="38.25" hidden="1">
      <c r="A115" s="117">
        <v>1171100</v>
      </c>
      <c r="B115" s="14" t="s">
        <v>478</v>
      </c>
      <c r="C115" s="283" t="s">
        <v>479</v>
      </c>
      <c r="D115" s="317"/>
      <c r="E115" s="317"/>
      <c r="F115" s="317"/>
      <c r="G115" s="317"/>
      <c r="H115" s="317"/>
      <c r="I115" s="317"/>
      <c r="J115" s="317"/>
    </row>
    <row r="116" spans="1:10" ht="25.5" hidden="1">
      <c r="A116" s="117">
        <v>1171200</v>
      </c>
      <c r="B116" s="116" t="s">
        <v>351</v>
      </c>
      <c r="C116" s="289" t="s">
        <v>352</v>
      </c>
      <c r="D116" s="317"/>
      <c r="E116" s="317"/>
      <c r="F116" s="317"/>
      <c r="G116" s="317"/>
      <c r="H116" s="317"/>
      <c r="I116" s="317"/>
      <c r="J116" s="317"/>
    </row>
    <row r="117" spans="1:10" ht="38.25" hidden="1">
      <c r="A117" s="98">
        <v>1172000</v>
      </c>
      <c r="B117" s="132" t="s">
        <v>1017</v>
      </c>
      <c r="C117" s="111" t="s">
        <v>358</v>
      </c>
      <c r="D117" s="326">
        <v>0</v>
      </c>
      <c r="E117" s="326">
        <v>0</v>
      </c>
      <c r="F117" s="326">
        <v>0</v>
      </c>
      <c r="G117" s="326">
        <v>0</v>
      </c>
      <c r="H117" s="326">
        <v>0</v>
      </c>
      <c r="I117" s="326">
        <v>0</v>
      </c>
      <c r="J117" s="326">
        <v>0</v>
      </c>
    </row>
    <row r="118" spans="1:10" hidden="1">
      <c r="A118" s="98">
        <v>1172100</v>
      </c>
      <c r="B118" s="103" t="s">
        <v>1102</v>
      </c>
      <c r="C118" s="283" t="s">
        <v>1018</v>
      </c>
      <c r="D118" s="317"/>
      <c r="E118" s="317"/>
      <c r="F118" s="317"/>
      <c r="G118" s="317"/>
      <c r="H118" s="317"/>
      <c r="I118" s="317"/>
      <c r="J118" s="317"/>
    </row>
    <row r="119" spans="1:10" hidden="1">
      <c r="A119" s="98">
        <v>1172200</v>
      </c>
      <c r="B119" s="103" t="s">
        <v>1103</v>
      </c>
      <c r="C119" s="290">
        <v>482200</v>
      </c>
      <c r="D119" s="317"/>
      <c r="E119" s="317"/>
      <c r="F119" s="317"/>
      <c r="G119" s="317"/>
      <c r="H119" s="317"/>
      <c r="I119" s="317"/>
      <c r="J119" s="317"/>
    </row>
    <row r="120" spans="1:10" hidden="1">
      <c r="A120" s="98">
        <v>1172300</v>
      </c>
      <c r="B120" s="116" t="s">
        <v>1019</v>
      </c>
      <c r="C120" s="284" t="s">
        <v>1020</v>
      </c>
      <c r="D120" s="317"/>
      <c r="E120" s="317"/>
      <c r="F120" s="317"/>
      <c r="G120" s="317"/>
      <c r="H120" s="317"/>
      <c r="I120" s="317"/>
      <c r="J120" s="317"/>
    </row>
    <row r="121" spans="1:10" ht="25.5" hidden="1">
      <c r="A121" s="98">
        <v>1172400</v>
      </c>
      <c r="B121" s="134" t="s">
        <v>124</v>
      </c>
      <c r="C121" s="284" t="s">
        <v>125</v>
      </c>
      <c r="D121" s="327"/>
      <c r="E121" s="327"/>
      <c r="F121" s="327"/>
      <c r="G121" s="327"/>
      <c r="H121" s="327"/>
      <c r="I121" s="327"/>
      <c r="J121" s="327"/>
    </row>
    <row r="122" spans="1:10" ht="25.5" hidden="1">
      <c r="A122" s="98">
        <v>1173000</v>
      </c>
      <c r="B122" s="132" t="s">
        <v>126</v>
      </c>
      <c r="C122" s="111" t="s">
        <v>358</v>
      </c>
      <c r="D122" s="327">
        <v>0</v>
      </c>
      <c r="E122" s="327">
        <v>0</v>
      </c>
      <c r="F122" s="327">
        <v>0</v>
      </c>
      <c r="G122" s="327">
        <v>0</v>
      </c>
      <c r="H122" s="327">
        <v>0</v>
      </c>
      <c r="I122" s="327">
        <v>0</v>
      </c>
      <c r="J122" s="327">
        <v>0</v>
      </c>
    </row>
    <row r="123" spans="1:10" ht="25.5" hidden="1">
      <c r="A123" s="117">
        <v>1173100</v>
      </c>
      <c r="B123" s="135" t="s">
        <v>127</v>
      </c>
      <c r="C123" s="284" t="s">
        <v>1088</v>
      </c>
      <c r="D123" s="327"/>
      <c r="E123" s="327"/>
      <c r="F123" s="327"/>
      <c r="G123" s="327"/>
      <c r="H123" s="327"/>
      <c r="I123" s="327"/>
      <c r="J123" s="327"/>
    </row>
    <row r="124" spans="1:10" ht="38.25" hidden="1">
      <c r="A124" s="117">
        <v>1174000</v>
      </c>
      <c r="B124" s="132" t="s">
        <v>1089</v>
      </c>
      <c r="C124" s="111" t="s">
        <v>358</v>
      </c>
      <c r="D124" s="327">
        <v>0</v>
      </c>
      <c r="E124" s="327">
        <v>0</v>
      </c>
      <c r="F124" s="327">
        <v>0</v>
      </c>
      <c r="G124" s="327">
        <v>0</v>
      </c>
      <c r="H124" s="327">
        <v>0</v>
      </c>
      <c r="I124" s="327">
        <v>0</v>
      </c>
      <c r="J124" s="327">
        <v>0</v>
      </c>
    </row>
    <row r="125" spans="1:10" ht="25.5" hidden="1">
      <c r="A125" s="117">
        <v>1174100</v>
      </c>
      <c r="B125" s="135" t="s">
        <v>1104</v>
      </c>
      <c r="C125" s="284" t="s">
        <v>1090</v>
      </c>
      <c r="D125" s="327"/>
      <c r="E125" s="327"/>
      <c r="F125" s="327"/>
      <c r="G125" s="327"/>
      <c r="H125" s="327"/>
      <c r="I125" s="327"/>
      <c r="J125" s="327"/>
    </row>
    <row r="126" spans="1:10" ht="25.5" hidden="1">
      <c r="A126" s="117">
        <v>1174200</v>
      </c>
      <c r="B126" s="134" t="s">
        <v>446</v>
      </c>
      <c r="C126" s="284" t="s">
        <v>447</v>
      </c>
      <c r="D126" s="327"/>
      <c r="E126" s="327"/>
      <c r="F126" s="327"/>
      <c r="G126" s="327"/>
      <c r="H126" s="327"/>
      <c r="I126" s="327"/>
      <c r="J126" s="327"/>
    </row>
    <row r="127" spans="1:10" ht="38.25" hidden="1">
      <c r="A127" s="117">
        <v>1175000</v>
      </c>
      <c r="B127" s="132" t="s">
        <v>558</v>
      </c>
      <c r="C127" s="111" t="s">
        <v>358</v>
      </c>
      <c r="D127" s="327">
        <v>0</v>
      </c>
      <c r="E127" s="327">
        <v>0</v>
      </c>
      <c r="F127" s="327">
        <v>0</v>
      </c>
      <c r="G127" s="327">
        <v>0</v>
      </c>
      <c r="H127" s="327">
        <v>0</v>
      </c>
      <c r="I127" s="327">
        <v>0</v>
      </c>
      <c r="J127" s="327">
        <v>0</v>
      </c>
    </row>
    <row r="128" spans="1:10" ht="38.25" hidden="1">
      <c r="A128" s="117">
        <v>1175100</v>
      </c>
      <c r="B128" s="134" t="s">
        <v>226</v>
      </c>
      <c r="C128" s="284" t="s">
        <v>227</v>
      </c>
      <c r="D128" s="327"/>
      <c r="E128" s="327"/>
      <c r="F128" s="327"/>
      <c r="G128" s="327"/>
      <c r="H128" s="327"/>
      <c r="I128" s="327"/>
      <c r="J128" s="327"/>
    </row>
    <row r="129" spans="1:12" hidden="1">
      <c r="A129" s="117">
        <v>1176000</v>
      </c>
      <c r="B129" s="132" t="s">
        <v>228</v>
      </c>
      <c r="C129" s="111" t="s">
        <v>358</v>
      </c>
      <c r="D129" s="327">
        <v>0</v>
      </c>
      <c r="E129" s="327">
        <v>0</v>
      </c>
      <c r="F129" s="327">
        <v>0</v>
      </c>
      <c r="G129" s="327">
        <v>0</v>
      </c>
      <c r="H129" s="327">
        <v>0</v>
      </c>
      <c r="I129" s="327">
        <v>0</v>
      </c>
      <c r="J129" s="327">
        <v>0</v>
      </c>
    </row>
    <row r="130" spans="1:12" hidden="1">
      <c r="A130" s="117">
        <v>1176100</v>
      </c>
      <c r="B130" s="134" t="s">
        <v>7</v>
      </c>
      <c r="C130" s="284" t="s">
        <v>8</v>
      </c>
      <c r="D130" s="327"/>
      <c r="E130" s="327"/>
      <c r="F130" s="327"/>
      <c r="G130" s="327"/>
      <c r="H130" s="327"/>
      <c r="I130" s="327"/>
      <c r="J130" s="327"/>
    </row>
    <row r="131" spans="1:12" hidden="1">
      <c r="A131" s="117">
        <v>1177000</v>
      </c>
      <c r="B131" s="132" t="s">
        <v>587</v>
      </c>
      <c r="C131" s="111" t="s">
        <v>358</v>
      </c>
      <c r="D131" s="327">
        <v>0</v>
      </c>
      <c r="E131" s="327">
        <v>0</v>
      </c>
      <c r="F131" s="327">
        <v>0</v>
      </c>
      <c r="G131" s="327">
        <v>0</v>
      </c>
      <c r="H131" s="327">
        <v>0</v>
      </c>
      <c r="I131" s="327">
        <v>0</v>
      </c>
      <c r="J131" s="327">
        <v>0</v>
      </c>
    </row>
    <row r="132" spans="1:12" ht="13.5" hidden="1" thickBot="1">
      <c r="A132" s="119">
        <v>1177100</v>
      </c>
      <c r="B132" s="136" t="s">
        <v>716</v>
      </c>
      <c r="C132" s="285" t="s">
        <v>259</v>
      </c>
      <c r="D132" s="328"/>
      <c r="E132" s="328"/>
      <c r="F132" s="328"/>
      <c r="G132" s="328"/>
      <c r="H132" s="328"/>
      <c r="I132" s="328"/>
      <c r="J132" s="328"/>
    </row>
    <row r="133" spans="1:12" ht="13.5" thickBot="1">
      <c r="A133" s="138" t="s">
        <v>260</v>
      </c>
      <c r="B133" s="139" t="s">
        <v>261</v>
      </c>
      <c r="C133" s="302"/>
      <c r="D133" s="331"/>
      <c r="E133" s="331"/>
      <c r="F133" s="331"/>
      <c r="G133" s="331"/>
      <c r="H133" s="331"/>
      <c r="I133" s="331"/>
      <c r="J133" s="331"/>
    </row>
    <row r="134" spans="1:12" ht="26.25" thickBot="1">
      <c r="A134" s="142" t="s">
        <v>262</v>
      </c>
      <c r="B134" s="143" t="s">
        <v>648</v>
      </c>
      <c r="C134" s="144" t="s">
        <v>358</v>
      </c>
      <c r="D134" s="331">
        <v>0</v>
      </c>
      <c r="E134" s="331">
        <f>E148</f>
        <v>0</v>
      </c>
      <c r="F134" s="331">
        <f>F148</f>
        <v>0</v>
      </c>
      <c r="G134" s="331">
        <v>0</v>
      </c>
      <c r="H134" s="331">
        <f>H148</f>
        <v>0</v>
      </c>
      <c r="I134" s="331">
        <f>I148</f>
        <v>0</v>
      </c>
      <c r="J134" s="331">
        <f>J148</f>
        <v>0</v>
      </c>
    </row>
    <row r="135" spans="1:12" ht="13.5" thickBot="1">
      <c r="A135" s="145"/>
      <c r="B135" s="146" t="s">
        <v>649</v>
      </c>
      <c r="C135" s="147"/>
      <c r="D135" s="332"/>
      <c r="E135" s="332"/>
      <c r="F135" s="332"/>
      <c r="G135" s="332"/>
      <c r="H135" s="332"/>
      <c r="I135" s="332"/>
      <c r="J135" s="332"/>
    </row>
    <row r="136" spans="1:12">
      <c r="A136" s="138" t="s">
        <v>260</v>
      </c>
      <c r="B136" s="139" t="s">
        <v>261</v>
      </c>
      <c r="C136" s="148"/>
      <c r="D136" s="333"/>
      <c r="E136" s="333"/>
      <c r="F136" s="333"/>
      <c r="G136" s="333"/>
      <c r="H136" s="333"/>
      <c r="I136" s="333"/>
      <c r="J136" s="333"/>
    </row>
    <row r="137" spans="1:12" ht="11.25" customHeight="1">
      <c r="A137" s="149" t="s">
        <v>650</v>
      </c>
      <c r="B137" s="150" t="s">
        <v>651</v>
      </c>
      <c r="C137" s="151" t="s">
        <v>358</v>
      </c>
      <c r="D137" s="334">
        <v>0</v>
      </c>
      <c r="E137" s="334">
        <v>0</v>
      </c>
      <c r="F137" s="334">
        <v>0</v>
      </c>
      <c r="G137" s="334">
        <v>0</v>
      </c>
      <c r="H137" s="334">
        <v>0</v>
      </c>
      <c r="I137" s="334">
        <v>0</v>
      </c>
      <c r="J137" s="334">
        <v>0</v>
      </c>
    </row>
    <row r="138" spans="1:12" hidden="1">
      <c r="A138" s="152" t="s">
        <v>652</v>
      </c>
      <c r="B138" s="134" t="s">
        <v>986</v>
      </c>
      <c r="C138" s="292" t="s">
        <v>987</v>
      </c>
      <c r="D138" s="327"/>
      <c r="E138" s="327"/>
      <c r="F138" s="327"/>
      <c r="G138" s="327"/>
      <c r="H138" s="327"/>
      <c r="I138" s="327"/>
      <c r="J138" s="327"/>
    </row>
    <row r="139" spans="1:12" hidden="1">
      <c r="A139" s="152" t="s">
        <v>988</v>
      </c>
      <c r="B139" s="134" t="s">
        <v>964</v>
      </c>
      <c r="C139" s="292" t="s">
        <v>965</v>
      </c>
      <c r="D139" s="327"/>
      <c r="E139" s="327"/>
      <c r="F139" s="327"/>
      <c r="G139" s="327"/>
      <c r="H139" s="327"/>
      <c r="I139" s="327"/>
      <c r="J139" s="327"/>
      <c r="L139" s="1" t="s">
        <v>89</v>
      </c>
    </row>
    <row r="140" spans="1:12" ht="25.5" hidden="1">
      <c r="A140" s="152" t="s">
        <v>966</v>
      </c>
      <c r="B140" s="134" t="s">
        <v>967</v>
      </c>
      <c r="C140" s="292" t="s">
        <v>968</v>
      </c>
      <c r="D140" s="327"/>
      <c r="E140" s="327"/>
      <c r="F140" s="327"/>
      <c r="G140" s="327"/>
      <c r="H140" s="327"/>
      <c r="I140" s="327"/>
      <c r="J140" s="327"/>
    </row>
    <row r="141" spans="1:12" hidden="1">
      <c r="A141" s="152" t="s">
        <v>969</v>
      </c>
      <c r="B141" s="134" t="s">
        <v>1098</v>
      </c>
      <c r="C141" s="292" t="s">
        <v>1099</v>
      </c>
      <c r="D141" s="327"/>
      <c r="E141" s="327"/>
      <c r="F141" s="327"/>
      <c r="G141" s="327"/>
      <c r="H141" s="327"/>
      <c r="I141" s="327"/>
      <c r="J141" s="327"/>
    </row>
    <row r="142" spans="1:12" hidden="1">
      <c r="A142" s="152" t="s">
        <v>138</v>
      </c>
      <c r="B142" s="135" t="s">
        <v>139</v>
      </c>
      <c r="C142" s="292" t="s">
        <v>140</v>
      </c>
      <c r="D142" s="327"/>
      <c r="E142" s="327"/>
      <c r="F142" s="327"/>
      <c r="G142" s="327"/>
      <c r="H142" s="327"/>
      <c r="I142" s="327"/>
      <c r="J142" s="327"/>
    </row>
    <row r="143" spans="1:12" hidden="1">
      <c r="A143" s="152" t="s">
        <v>141</v>
      </c>
      <c r="B143" s="134" t="s">
        <v>955</v>
      </c>
      <c r="C143" s="292" t="s">
        <v>897</v>
      </c>
      <c r="D143" s="327"/>
      <c r="E143" s="327"/>
      <c r="F143" s="327"/>
      <c r="G143" s="327"/>
      <c r="H143" s="327"/>
      <c r="I143" s="327"/>
      <c r="J143" s="327"/>
    </row>
    <row r="144" spans="1:12" hidden="1">
      <c r="A144" s="152" t="s">
        <v>898</v>
      </c>
      <c r="B144" s="134" t="s">
        <v>899</v>
      </c>
      <c r="C144" s="292" t="s">
        <v>900</v>
      </c>
      <c r="D144" s="327"/>
      <c r="E144" s="327"/>
      <c r="F144" s="327"/>
      <c r="G144" s="327"/>
      <c r="H144" s="327"/>
      <c r="I144" s="327"/>
      <c r="J144" s="327"/>
    </row>
    <row r="145" spans="1:10" hidden="1">
      <c r="A145" s="152" t="s">
        <v>655</v>
      </c>
      <c r="B145" s="134" t="s">
        <v>656</v>
      </c>
      <c r="C145" s="292" t="s">
        <v>657</v>
      </c>
      <c r="D145" s="327"/>
      <c r="E145" s="327"/>
      <c r="F145" s="327"/>
      <c r="G145" s="327"/>
      <c r="H145" s="327"/>
      <c r="I145" s="327"/>
      <c r="J145" s="327"/>
    </row>
    <row r="146" spans="1:10" hidden="1">
      <c r="A146" s="152" t="s">
        <v>658</v>
      </c>
      <c r="B146" s="132" t="s">
        <v>659</v>
      </c>
      <c r="C146" s="13" t="s">
        <v>358</v>
      </c>
      <c r="D146" s="327">
        <v>0</v>
      </c>
      <c r="E146" s="327">
        <v>0</v>
      </c>
      <c r="F146" s="327">
        <v>0</v>
      </c>
      <c r="G146" s="327">
        <v>0</v>
      </c>
      <c r="H146" s="327">
        <v>0</v>
      </c>
      <c r="I146" s="327">
        <v>0</v>
      </c>
      <c r="J146" s="327">
        <v>0</v>
      </c>
    </row>
    <row r="147" spans="1:10" hidden="1">
      <c r="A147" s="152" t="s">
        <v>660</v>
      </c>
      <c r="B147" s="135" t="s">
        <v>661</v>
      </c>
      <c r="C147" s="292" t="s">
        <v>662</v>
      </c>
      <c r="D147" s="327"/>
      <c r="E147" s="327"/>
      <c r="F147" s="327"/>
      <c r="G147" s="327"/>
      <c r="H147" s="327"/>
      <c r="I147" s="327"/>
      <c r="J147" s="327"/>
    </row>
    <row r="148" spans="1:10" hidden="1">
      <c r="A148" s="152" t="s">
        <v>663</v>
      </c>
      <c r="B148" s="135" t="s">
        <v>664</v>
      </c>
      <c r="C148" s="292" t="s">
        <v>665</v>
      </c>
      <c r="D148" s="327">
        <v>0</v>
      </c>
      <c r="E148" s="327">
        <v>0</v>
      </c>
      <c r="F148" s="327">
        <f>D148+E148</f>
        <v>0</v>
      </c>
      <c r="G148" s="327"/>
      <c r="H148" s="327">
        <v>0</v>
      </c>
      <c r="I148" s="327">
        <v>0</v>
      </c>
      <c r="J148" s="327">
        <f>F148</f>
        <v>0</v>
      </c>
    </row>
    <row r="149" spans="1:10" ht="25.5" hidden="1">
      <c r="A149" s="152" t="s">
        <v>666</v>
      </c>
      <c r="B149" s="134" t="s">
        <v>313</v>
      </c>
      <c r="C149" s="292" t="s">
        <v>314</v>
      </c>
      <c r="D149" s="327"/>
      <c r="E149" s="327"/>
      <c r="F149" s="327"/>
      <c r="G149" s="327"/>
      <c r="H149" s="327"/>
      <c r="I149" s="327"/>
      <c r="J149" s="327"/>
    </row>
    <row r="150" spans="1:10" hidden="1">
      <c r="A150" s="152" t="s">
        <v>315</v>
      </c>
      <c r="B150" s="134" t="s">
        <v>316</v>
      </c>
      <c r="C150" s="292" t="s">
        <v>317</v>
      </c>
      <c r="D150" s="327"/>
      <c r="E150" s="327"/>
      <c r="F150" s="327"/>
      <c r="G150" s="327"/>
      <c r="H150" s="327"/>
      <c r="I150" s="327"/>
      <c r="J150" s="327"/>
    </row>
    <row r="151" spans="1:10" hidden="1">
      <c r="A151" s="152" t="s">
        <v>318</v>
      </c>
      <c r="B151" s="132" t="s">
        <v>319</v>
      </c>
      <c r="C151" s="13" t="s">
        <v>358</v>
      </c>
      <c r="D151" s="327">
        <v>0</v>
      </c>
      <c r="E151" s="327">
        <v>0</v>
      </c>
      <c r="F151" s="327">
        <v>0</v>
      </c>
      <c r="G151" s="327">
        <v>0</v>
      </c>
      <c r="H151" s="327">
        <v>0</v>
      </c>
      <c r="I151" s="327">
        <v>0</v>
      </c>
      <c r="J151" s="327">
        <v>0</v>
      </c>
    </row>
    <row r="152" spans="1:10" hidden="1">
      <c r="A152" s="152" t="s">
        <v>320</v>
      </c>
      <c r="B152" s="135" t="s">
        <v>1105</v>
      </c>
      <c r="C152" s="292" t="s">
        <v>321</v>
      </c>
      <c r="D152" s="327"/>
      <c r="E152" s="327"/>
      <c r="F152" s="327"/>
      <c r="G152" s="327"/>
      <c r="H152" s="327"/>
      <c r="I152" s="327"/>
      <c r="J152" s="327"/>
    </row>
    <row r="153" spans="1:10" hidden="1">
      <c r="A153" s="154" t="s">
        <v>322</v>
      </c>
      <c r="B153" s="155" t="s">
        <v>323</v>
      </c>
      <c r="C153" s="13" t="s">
        <v>358</v>
      </c>
      <c r="D153" s="327">
        <v>0</v>
      </c>
      <c r="E153" s="327">
        <v>0</v>
      </c>
      <c r="F153" s="327">
        <v>0</v>
      </c>
      <c r="G153" s="327">
        <v>0</v>
      </c>
      <c r="H153" s="327">
        <v>0</v>
      </c>
      <c r="I153" s="327">
        <v>0</v>
      </c>
      <c r="J153" s="327">
        <v>0</v>
      </c>
    </row>
    <row r="154" spans="1:10" hidden="1">
      <c r="A154" s="152" t="s">
        <v>324</v>
      </c>
      <c r="B154" s="135" t="s">
        <v>1106</v>
      </c>
      <c r="C154" s="292" t="s">
        <v>325</v>
      </c>
      <c r="D154" s="327"/>
      <c r="E154" s="327"/>
      <c r="F154" s="327"/>
      <c r="G154" s="327"/>
      <c r="H154" s="327"/>
      <c r="I154" s="327"/>
      <c r="J154" s="327"/>
    </row>
    <row r="155" spans="1:10" hidden="1">
      <c r="A155" s="152" t="s">
        <v>326</v>
      </c>
      <c r="B155" s="135" t="s">
        <v>1107</v>
      </c>
      <c r="C155" s="292" t="s">
        <v>327</v>
      </c>
      <c r="D155" s="327"/>
      <c r="E155" s="327"/>
      <c r="F155" s="327"/>
      <c r="G155" s="327"/>
      <c r="H155" s="327"/>
      <c r="I155" s="327"/>
      <c r="J155" s="327"/>
    </row>
    <row r="156" spans="1:10">
      <c r="A156" s="152" t="s">
        <v>328</v>
      </c>
      <c r="B156" s="134" t="s">
        <v>329</v>
      </c>
      <c r="C156" s="292" t="s">
        <v>330</v>
      </c>
      <c r="D156" s="327"/>
      <c r="E156" s="327"/>
      <c r="F156" s="327"/>
      <c r="G156" s="327"/>
      <c r="H156" s="327"/>
      <c r="I156" s="327"/>
      <c r="J156" s="327"/>
    </row>
    <row r="157" spans="1:10" ht="13.5" thickBot="1">
      <c r="A157" s="156">
        <v>1244000</v>
      </c>
      <c r="B157" s="157" t="s">
        <v>331</v>
      </c>
      <c r="C157" s="303" t="s">
        <v>1134</v>
      </c>
      <c r="D157" s="330"/>
      <c r="E157" s="330"/>
      <c r="F157" s="330"/>
      <c r="G157" s="330"/>
      <c r="H157" s="330"/>
      <c r="I157" s="330"/>
      <c r="J157" s="330"/>
    </row>
    <row r="158" spans="1:10" ht="26.25" thickBot="1">
      <c r="A158" s="159">
        <v>1000000</v>
      </c>
      <c r="B158" s="160" t="s">
        <v>1135</v>
      </c>
      <c r="C158" s="161" t="s">
        <v>358</v>
      </c>
      <c r="D158" s="335">
        <f>D32</f>
        <v>0</v>
      </c>
      <c r="E158" s="335">
        <f>E32+E134</f>
        <v>0</v>
      </c>
      <c r="F158" s="335">
        <f>F32+F148</f>
        <v>0</v>
      </c>
      <c r="G158" s="335">
        <f>G32</f>
        <v>0</v>
      </c>
      <c r="H158" s="335">
        <f>H32+H148</f>
        <v>0</v>
      </c>
      <c r="I158" s="335">
        <f>I32+I148</f>
        <v>0</v>
      </c>
      <c r="J158" s="335">
        <f>J32+J148</f>
        <v>0</v>
      </c>
    </row>
    <row r="159" spans="1:10" ht="11.25" customHeight="1">
      <c r="A159" s="162"/>
      <c r="B159" s="6"/>
      <c r="C159" s="9"/>
      <c r="D159" s="163"/>
      <c r="E159" s="163"/>
      <c r="F159" s="163"/>
      <c r="G159" s="163"/>
      <c r="H159" s="163"/>
      <c r="I159" s="163"/>
      <c r="J159" s="163"/>
    </row>
    <row r="160" spans="1:10" ht="12.75" customHeight="1">
      <c r="A160" s="2643"/>
      <c r="B160" s="2643"/>
      <c r="C160" s="2643"/>
      <c r="D160" s="2643"/>
      <c r="E160" s="2643"/>
      <c r="F160" s="2643"/>
      <c r="G160" s="2643"/>
      <c r="H160" s="2643"/>
      <c r="I160" s="2643"/>
      <c r="J160" s="2643"/>
    </row>
    <row r="161" spans="1:10" ht="12.75" customHeight="1">
      <c r="A161" s="2655" t="s">
        <v>1273</v>
      </c>
      <c r="B161" s="2655"/>
      <c r="C161" s="2655"/>
      <c r="D161" s="2655"/>
      <c r="E161" s="2655"/>
      <c r="F161" s="2655"/>
      <c r="G161" s="2655"/>
      <c r="H161" s="2655"/>
      <c r="I161" s="2655"/>
      <c r="J161" s="2655"/>
    </row>
    <row r="162" spans="1:10" ht="12.75" customHeight="1">
      <c r="A162" s="2695" t="s">
        <v>1114</v>
      </c>
      <c r="B162" s="2695"/>
      <c r="C162" s="2695"/>
      <c r="D162" s="2695"/>
      <c r="E162" s="2695"/>
      <c r="F162" s="2695"/>
      <c r="G162" s="2695"/>
      <c r="H162" s="2695"/>
      <c r="I162" s="2695"/>
      <c r="J162" s="2695"/>
    </row>
    <row r="163" spans="1:10" ht="12.75" customHeight="1">
      <c r="A163" s="164" t="s">
        <v>613</v>
      </c>
      <c r="B163" s="164"/>
      <c r="C163" s="165"/>
      <c r="D163" s="164"/>
      <c r="E163" s="164"/>
      <c r="F163" s="164"/>
      <c r="G163" s="164" t="s">
        <v>1143</v>
      </c>
      <c r="H163" s="164"/>
      <c r="I163" s="164"/>
      <c r="J163" s="164"/>
    </row>
    <row r="164" spans="1:10" ht="12.75" customHeight="1">
      <c r="A164" s="166" t="s">
        <v>308</v>
      </c>
      <c r="B164" s="166"/>
      <c r="C164" s="166"/>
      <c r="D164" s="163"/>
      <c r="E164" s="167" t="s">
        <v>309</v>
      </c>
      <c r="F164" s="163"/>
      <c r="G164" s="167" t="s">
        <v>310</v>
      </c>
      <c r="H164" s="163"/>
      <c r="I164" s="163"/>
      <c r="J164" s="166"/>
    </row>
    <row r="165" spans="1:10" ht="12.75" customHeight="1">
      <c r="A165" s="168" t="s">
        <v>311</v>
      </c>
      <c r="B165" s="168"/>
      <c r="C165" s="169"/>
      <c r="D165" s="168"/>
      <c r="E165" s="168"/>
      <c r="F165" s="168"/>
      <c r="G165" s="168"/>
      <c r="H165" s="168"/>
      <c r="I165" s="168"/>
      <c r="J165" s="168"/>
    </row>
    <row r="166" spans="1:10" ht="12.75" customHeight="1">
      <c r="A166" s="164" t="s">
        <v>312</v>
      </c>
      <c r="B166" s="164"/>
      <c r="C166" s="165"/>
      <c r="D166" s="164"/>
      <c r="E166" s="164"/>
      <c r="F166" s="164"/>
      <c r="G166" s="164" t="s">
        <v>1147</v>
      </c>
      <c r="H166" s="164"/>
      <c r="I166" s="164"/>
      <c r="J166" s="164"/>
    </row>
    <row r="167" spans="1:10" ht="12.75" customHeight="1">
      <c r="A167" s="166" t="s">
        <v>894</v>
      </c>
      <c r="B167" s="165" t="s">
        <v>642</v>
      </c>
      <c r="C167" s="170"/>
      <c r="D167" s="163"/>
      <c r="E167" s="167" t="s">
        <v>309</v>
      </c>
      <c r="F167" s="163"/>
      <c r="G167" s="167" t="s">
        <v>310</v>
      </c>
      <c r="H167" s="163"/>
      <c r="I167" s="163"/>
      <c r="J167" s="166"/>
    </row>
    <row r="168" spans="1:10" ht="12.75" customHeight="1">
      <c r="A168" s="28"/>
      <c r="B168" s="5"/>
      <c r="C168" s="171"/>
      <c r="D168" s="163"/>
      <c r="E168" s="163"/>
      <c r="F168" s="163"/>
      <c r="G168" s="163"/>
      <c r="H168" s="163"/>
      <c r="I168" s="163"/>
      <c r="J168" s="163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171"/>
      <c r="D171" s="163"/>
      <c r="E171" s="163"/>
      <c r="F171" s="163"/>
      <c r="G171" s="163"/>
      <c r="H171" s="163"/>
      <c r="I171" s="163"/>
      <c r="J171" s="163"/>
    </row>
  </sheetData>
  <mergeCells count="15">
    <mergeCell ref="F1:J1"/>
    <mergeCell ref="F3:J3"/>
    <mergeCell ref="A10:E10"/>
    <mergeCell ref="A11:E11"/>
    <mergeCell ref="A13:J13"/>
    <mergeCell ref="A12:B12"/>
    <mergeCell ref="A14:J14"/>
    <mergeCell ref="A15:J15"/>
    <mergeCell ref="A16:J16"/>
    <mergeCell ref="A161:J161"/>
    <mergeCell ref="A162:J162"/>
    <mergeCell ref="F23:J24"/>
    <mergeCell ref="F29:F30"/>
    <mergeCell ref="G29:J29"/>
    <mergeCell ref="A160:J160"/>
  </mergeCells>
  <phoneticPr fontId="5" type="noConversion"/>
  <pageMargins left="0.17" right="0.17" top="0.18" bottom="0.18" header="0.17" footer="0.17"/>
  <pageSetup orientation="landscape" horizontalDpi="4294967294" verticalDpi="4294967294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K187"/>
  <sheetViews>
    <sheetView topLeftCell="A25" workbookViewId="0">
      <selection activeCell="J191" sqref="J191"/>
    </sheetView>
  </sheetViews>
  <sheetFormatPr defaultRowHeight="12.75"/>
  <cols>
    <col min="1" max="1" width="7.28515625" style="688" customWidth="1"/>
    <col min="2" max="2" width="49.42578125" style="679" customWidth="1"/>
    <col min="3" max="3" width="8.7109375" style="689" customWidth="1"/>
    <col min="4" max="4" width="10.7109375" style="678" customWidth="1"/>
    <col min="5" max="5" width="8.7109375" style="857" customWidth="1"/>
    <col min="6" max="6" width="10.85546875" style="678" customWidth="1"/>
    <col min="7" max="7" width="11.85546875" style="678" customWidth="1"/>
    <col min="8" max="8" width="10.28515625" style="678" customWidth="1"/>
    <col min="9" max="9" width="12.28515625" style="678" customWidth="1"/>
    <col min="10" max="10" width="12.140625" style="678" customWidth="1"/>
    <col min="11" max="16384" width="9.140625" style="678"/>
  </cols>
  <sheetData>
    <row r="1" spans="1:10">
      <c r="I1" s="884" t="s">
        <v>931</v>
      </c>
    </row>
    <row r="2" spans="1:10" hidden="1">
      <c r="F2" s="885"/>
      <c r="G2" s="885"/>
      <c r="H2" s="885"/>
      <c r="I2" s="885"/>
    </row>
    <row r="3" spans="1:10">
      <c r="H3" s="886" t="s">
        <v>888</v>
      </c>
    </row>
    <row r="4" spans="1:10">
      <c r="G4" s="885" t="s">
        <v>1025</v>
      </c>
    </row>
    <row r="5" spans="1:10">
      <c r="H5" s="685" t="s">
        <v>174</v>
      </c>
    </row>
    <row r="6" spans="1:10" ht="15.75">
      <c r="B6" s="889" t="s">
        <v>35</v>
      </c>
      <c r="C6" s="888"/>
      <c r="D6" s="887"/>
      <c r="E6" s="1451"/>
      <c r="G6" s="889" t="s">
        <v>1014</v>
      </c>
      <c r="H6" s="836"/>
    </row>
    <row r="7" spans="1:10">
      <c r="B7" s="678"/>
      <c r="C7" s="890"/>
    </row>
    <row r="8" spans="1:10" ht="15" customHeight="1">
      <c r="A8" s="688" t="s">
        <v>2268</v>
      </c>
      <c r="F8" s="681"/>
      <c r="G8" s="681"/>
    </row>
    <row r="9" spans="1:10" s="688" customFormat="1" ht="9.75" customHeight="1">
      <c r="A9" s="2600" t="s">
        <v>1118</v>
      </c>
      <c r="B9" s="2600"/>
      <c r="C9" s="2600"/>
      <c r="D9" s="2600"/>
      <c r="E9" s="2600"/>
    </row>
    <row r="10" spans="1:10">
      <c r="A10" s="688" t="s">
        <v>473</v>
      </c>
      <c r="B10" s="891"/>
      <c r="C10" s="892"/>
      <c r="D10" s="840"/>
      <c r="E10" s="1452"/>
    </row>
    <row r="11" spans="1:10" ht="9" customHeight="1">
      <c r="B11" s="893"/>
      <c r="C11" s="894"/>
      <c r="D11" s="893"/>
      <c r="E11" s="1453"/>
      <c r="F11" s="893"/>
      <c r="G11" s="893"/>
      <c r="H11" s="895"/>
    </row>
    <row r="12" spans="1:10">
      <c r="A12" s="896" t="s">
        <v>474</v>
      </c>
      <c r="B12" s="889" t="s">
        <v>1145</v>
      </c>
      <c r="C12" s="890"/>
      <c r="D12" s="889"/>
      <c r="E12" s="1454"/>
      <c r="F12" s="889"/>
      <c r="G12" s="836"/>
      <c r="H12" s="897" t="s">
        <v>208</v>
      </c>
    </row>
    <row r="13" spans="1:10" ht="26.25" customHeight="1">
      <c r="A13" s="898" t="s">
        <v>611</v>
      </c>
      <c r="B13" s="898"/>
      <c r="C13" s="894"/>
      <c r="D13" s="898"/>
      <c r="E13" s="1455"/>
      <c r="F13" s="898"/>
      <c r="G13" s="899"/>
    </row>
    <row r="14" spans="1:10" s="857" customFormat="1">
      <c r="A14" s="2603" t="s">
        <v>2266</v>
      </c>
      <c r="B14" s="2604"/>
      <c r="C14" s="1530"/>
      <c r="F14" s="1531"/>
      <c r="G14" s="1531"/>
    </row>
    <row r="15" spans="1:10" ht="24" customHeight="1">
      <c r="A15" s="900"/>
      <c r="B15" s="2632" t="s">
        <v>612</v>
      </c>
      <c r="C15" s="2632"/>
      <c r="D15" s="2632"/>
      <c r="E15" s="2632"/>
      <c r="F15" s="900"/>
      <c r="G15" s="901"/>
      <c r="H15" s="901"/>
      <c r="I15" s="901"/>
      <c r="J15" s="901"/>
    </row>
    <row r="16" spans="1:10" ht="21" customHeight="1">
      <c r="A16" s="678"/>
      <c r="B16" s="2622" t="s">
        <v>258</v>
      </c>
      <c r="C16" s="2622"/>
      <c r="D16" s="2622"/>
      <c r="E16" s="2622"/>
      <c r="F16" s="2622"/>
      <c r="G16" s="902"/>
      <c r="H16" s="902"/>
      <c r="I16" s="902"/>
      <c r="J16" s="902"/>
    </row>
    <row r="17" spans="1:10" s="688" customFormat="1" ht="21.75" customHeight="1">
      <c r="A17" s="898"/>
      <c r="B17" s="2619" t="s">
        <v>2229</v>
      </c>
      <c r="C17" s="2619"/>
      <c r="D17" s="2619"/>
      <c r="E17" s="2619"/>
      <c r="F17" s="2619"/>
      <c r="G17" s="903"/>
      <c r="H17" s="903"/>
      <c r="I17" s="903"/>
      <c r="J17" s="903"/>
    </row>
    <row r="18" spans="1:10" s="688" customFormat="1" ht="6" customHeight="1">
      <c r="A18" s="899"/>
      <c r="B18" s="2619"/>
      <c r="C18" s="2619"/>
      <c r="D18" s="2619"/>
      <c r="E18" s="2619"/>
      <c r="F18" s="2619"/>
      <c r="G18" s="692"/>
      <c r="H18" s="692"/>
      <c r="I18" s="691"/>
      <c r="J18" s="691"/>
    </row>
    <row r="19" spans="1:10" s="683" customFormat="1" ht="12">
      <c r="A19" s="693" t="s">
        <v>222</v>
      </c>
      <c r="B19" s="904"/>
      <c r="C19" s="905"/>
      <c r="D19" s="685"/>
      <c r="E19" s="1456"/>
      <c r="G19" s="906" t="s">
        <v>647</v>
      </c>
      <c r="H19" s="907"/>
      <c r="I19" s="907"/>
      <c r="J19" s="907"/>
    </row>
    <row r="20" spans="1:10" s="885" customFormat="1" ht="15.75" customHeight="1" thickBot="1">
      <c r="A20" s="693" t="s">
        <v>209</v>
      </c>
      <c r="B20" s="908"/>
      <c r="C20" s="905"/>
      <c r="E20" s="1457"/>
      <c r="G20" s="908" t="s">
        <v>333</v>
      </c>
      <c r="H20" s="667" t="s">
        <v>107</v>
      </c>
      <c r="I20" s="667">
        <v>1</v>
      </c>
      <c r="J20" s="668">
        <v>2</v>
      </c>
    </row>
    <row r="21" spans="1:10" s="908" customFormat="1" ht="15" customHeight="1" thickBot="1">
      <c r="A21" s="693" t="s">
        <v>630</v>
      </c>
      <c r="C21" s="905"/>
      <c r="E21" s="1458"/>
      <c r="G21" s="908" t="s">
        <v>889</v>
      </c>
    </row>
    <row r="22" spans="1:10" s="908" customFormat="1" ht="9.75" customHeight="1" thickBot="1">
      <c r="A22" s="693" t="s">
        <v>554</v>
      </c>
      <c r="C22" s="912"/>
      <c r="D22" s="913"/>
      <c r="E22" s="1458"/>
      <c r="G22" s="908" t="s">
        <v>555</v>
      </c>
    </row>
    <row r="23" spans="1:10" s="885" customFormat="1" ht="15.75" customHeight="1" thickBot="1">
      <c r="A23" s="693" t="s">
        <v>729</v>
      </c>
      <c r="B23" s="908"/>
      <c r="C23" s="905"/>
      <c r="E23" s="1457"/>
      <c r="G23" s="908" t="s">
        <v>944</v>
      </c>
      <c r="I23" s="914"/>
    </row>
    <row r="24" spans="1:10" s="885" customFormat="1" ht="12.75" customHeight="1">
      <c r="A24" s="693" t="s">
        <v>945</v>
      </c>
      <c r="B24" s="915"/>
      <c r="C24" s="916"/>
      <c r="E24" s="1457"/>
      <c r="F24" s="917"/>
      <c r="G24" s="908" t="s">
        <v>946</v>
      </c>
    </row>
    <row r="25" spans="1:10" s="885" customFormat="1" ht="15.75" customHeight="1" thickBot="1">
      <c r="A25" s="695" t="s">
        <v>306</v>
      </c>
      <c r="B25" s="906"/>
      <c r="C25" s="916"/>
      <c r="D25" s="918"/>
      <c r="E25" s="1459"/>
      <c r="G25" s="908" t="s">
        <v>233</v>
      </c>
      <c r="I25" s="917"/>
    </row>
    <row r="26" spans="1:10" s="917" customFormat="1" ht="15.75" customHeight="1" thickBot="1">
      <c r="A26" s="693" t="s">
        <v>116</v>
      </c>
      <c r="B26" s="908"/>
      <c r="C26" s="916"/>
      <c r="D26" s="919"/>
      <c r="E26" s="1457"/>
      <c r="G26" s="917" t="s">
        <v>1703</v>
      </c>
      <c r="H26" s="920"/>
      <c r="I26" s="921"/>
      <c r="J26" s="922"/>
    </row>
    <row r="27" spans="1:10" s="917" customFormat="1" ht="16.5" customHeight="1" thickBot="1">
      <c r="A27" s="693" t="s">
        <v>638</v>
      </c>
      <c r="B27" s="908"/>
      <c r="C27" s="916"/>
      <c r="E27" s="1460"/>
      <c r="G27" s="908" t="s">
        <v>419</v>
      </c>
      <c r="I27" s="885"/>
      <c r="J27" s="885"/>
    </row>
    <row r="28" spans="1:10" s="917" customFormat="1" ht="16.5" customHeight="1" thickBot="1">
      <c r="A28" s="696"/>
      <c r="B28" s="885"/>
      <c r="C28" s="924"/>
      <c r="E28" s="1461"/>
      <c r="F28" s="885"/>
      <c r="G28" s="885"/>
      <c r="H28" s="2621">
        <v>900272247025</v>
      </c>
      <c r="I28" s="2621"/>
      <c r="J28" s="2621"/>
    </row>
    <row r="29" spans="1:10" s="688" customFormat="1" ht="47.25" customHeight="1" thickBot="1">
      <c r="A29" s="711" t="s">
        <v>406</v>
      </c>
      <c r="B29" s="712" t="s">
        <v>639</v>
      </c>
      <c r="C29" s="713"/>
      <c r="D29" s="712" t="s">
        <v>422</v>
      </c>
      <c r="E29" s="1462"/>
      <c r="F29" s="2612" t="s">
        <v>362</v>
      </c>
      <c r="G29" s="2614" t="s">
        <v>363</v>
      </c>
      <c r="H29" s="2615"/>
      <c r="I29" s="2615"/>
      <c r="J29" s="2616"/>
    </row>
    <row r="30" spans="1:10" s="688" customFormat="1" ht="84" customHeight="1" thickBot="1">
      <c r="A30" s="715"/>
      <c r="B30" s="716" t="s">
        <v>349</v>
      </c>
      <c r="C30" s="717" t="s">
        <v>671</v>
      </c>
      <c r="D30" s="718" t="s">
        <v>796</v>
      </c>
      <c r="E30" s="1463" t="s">
        <v>971</v>
      </c>
      <c r="F30" s="2613"/>
      <c r="G30" s="718" t="s">
        <v>972</v>
      </c>
      <c r="H30" s="718" t="s">
        <v>973</v>
      </c>
      <c r="I30" s="718" t="s">
        <v>974</v>
      </c>
      <c r="J30" s="718" t="s">
        <v>975</v>
      </c>
    </row>
    <row r="31" spans="1:10" s="926" customFormat="1" ht="13.5" customHeight="1" thickBot="1">
      <c r="A31" s="720" t="s">
        <v>976</v>
      </c>
      <c r="B31" s="721" t="s">
        <v>977</v>
      </c>
      <c r="C31" s="722" t="s">
        <v>978</v>
      </c>
      <c r="D31" s="723" t="s">
        <v>739</v>
      </c>
      <c r="E31" s="1464" t="s">
        <v>740</v>
      </c>
      <c r="F31" s="723" t="s">
        <v>672</v>
      </c>
      <c r="G31" s="724">
        <v>4</v>
      </c>
      <c r="H31" s="725">
        <v>5</v>
      </c>
      <c r="I31" s="726">
        <v>6</v>
      </c>
      <c r="J31" s="725">
        <v>7</v>
      </c>
    </row>
    <row r="32" spans="1:10" s="829" customFormat="1" ht="24.75" customHeight="1" thickBot="1">
      <c r="A32" s="720">
        <v>1100000</v>
      </c>
      <c r="B32" s="727" t="s">
        <v>1829</v>
      </c>
      <c r="C32" s="728" t="s">
        <v>358</v>
      </c>
      <c r="D32" s="1003">
        <f t="shared" ref="D32:I32" si="0">D149</f>
        <v>395000</v>
      </c>
      <c r="E32" s="1704">
        <f t="shared" si="0"/>
        <v>0</v>
      </c>
      <c r="F32" s="1003">
        <f t="shared" si="0"/>
        <v>395000</v>
      </c>
      <c r="G32" s="1003">
        <f t="shared" si="0"/>
        <v>100000</v>
      </c>
      <c r="H32" s="1003">
        <f t="shared" si="0"/>
        <v>350000</v>
      </c>
      <c r="I32" s="1003">
        <f t="shared" si="0"/>
        <v>395000</v>
      </c>
      <c r="J32" s="1008">
        <f>J149</f>
        <v>395000</v>
      </c>
    </row>
    <row r="33" spans="1:10" s="688" customFormat="1" ht="87" hidden="1" customHeight="1" thickBot="1">
      <c r="A33" s="720">
        <v>1110000</v>
      </c>
      <c r="B33" s="730" t="s">
        <v>1662</v>
      </c>
      <c r="C33" s="728" t="s">
        <v>358</v>
      </c>
      <c r="D33" s="1004">
        <v>0</v>
      </c>
      <c r="E33" s="1705">
        <v>0</v>
      </c>
      <c r="F33" s="1004">
        <v>0</v>
      </c>
      <c r="G33" s="1004">
        <v>0</v>
      </c>
      <c r="H33" s="1004">
        <v>0</v>
      </c>
      <c r="I33" s="1004">
        <v>0</v>
      </c>
      <c r="J33" s="1008">
        <v>10803.6</v>
      </c>
    </row>
    <row r="34" spans="1:10" s="688" customFormat="1" ht="25.5" hidden="1" customHeight="1">
      <c r="A34" s="732">
        <v>1110000</v>
      </c>
      <c r="B34" s="733" t="s">
        <v>803</v>
      </c>
      <c r="C34" s="734" t="s">
        <v>358</v>
      </c>
      <c r="D34" s="1005">
        <v>0</v>
      </c>
      <c r="E34" s="1706">
        <v>0</v>
      </c>
      <c r="F34" s="1005">
        <v>0</v>
      </c>
      <c r="G34" s="1005">
        <v>0</v>
      </c>
      <c r="H34" s="1005">
        <v>0</v>
      </c>
      <c r="I34" s="1005">
        <v>0</v>
      </c>
      <c r="J34" s="1008">
        <v>10803.6</v>
      </c>
    </row>
    <row r="35" spans="1:10" s="688" customFormat="1" ht="26.25" hidden="1" thickBot="1">
      <c r="A35" s="736">
        <v>1111000</v>
      </c>
      <c r="B35" s="737" t="s">
        <v>673</v>
      </c>
      <c r="C35" s="738" t="s">
        <v>804</v>
      </c>
      <c r="D35" s="1017"/>
      <c r="E35" s="1707"/>
      <c r="F35" s="1017"/>
      <c r="G35" s="1017"/>
      <c r="H35" s="1017"/>
      <c r="I35" s="1017"/>
      <c r="J35" s="1008">
        <v>10803.6</v>
      </c>
    </row>
    <row r="36" spans="1:10" s="688" customFormat="1" ht="0.75" hidden="1" customHeight="1">
      <c r="A36" s="740">
        <v>1112000</v>
      </c>
      <c r="B36" s="741" t="s">
        <v>271</v>
      </c>
      <c r="C36" s="742" t="s">
        <v>805</v>
      </c>
      <c r="D36" s="1012"/>
      <c r="E36" s="1013"/>
      <c r="F36" s="1012"/>
      <c r="G36" s="1012"/>
      <c r="H36" s="1012"/>
      <c r="I36" s="1012"/>
      <c r="J36" s="1008">
        <v>10803.6</v>
      </c>
    </row>
    <row r="37" spans="1:10" s="688" customFormat="1" ht="0.75" hidden="1" customHeight="1">
      <c r="A37" s="740">
        <v>1113000</v>
      </c>
      <c r="B37" s="741" t="s">
        <v>806</v>
      </c>
      <c r="C37" s="742" t="s">
        <v>807</v>
      </c>
      <c r="D37" s="1012"/>
      <c r="E37" s="1013"/>
      <c r="F37" s="1012"/>
      <c r="G37" s="1012"/>
      <c r="H37" s="1012"/>
      <c r="I37" s="1012"/>
      <c r="J37" s="1008">
        <v>10803.6</v>
      </c>
    </row>
    <row r="38" spans="1:10" s="688" customFormat="1" ht="40.5" hidden="1" customHeight="1">
      <c r="A38" s="740">
        <v>1114000</v>
      </c>
      <c r="B38" s="741" t="s">
        <v>398</v>
      </c>
      <c r="C38" s="742" t="s">
        <v>399</v>
      </c>
      <c r="D38" s="1012"/>
      <c r="E38" s="1013"/>
      <c r="F38" s="1012"/>
      <c r="G38" s="1012"/>
      <c r="H38" s="1012"/>
      <c r="I38" s="1012"/>
      <c r="J38" s="1008">
        <v>10803.6</v>
      </c>
    </row>
    <row r="39" spans="1:10" s="688" customFormat="1" ht="13.5" hidden="1" customHeight="1">
      <c r="A39" s="740">
        <v>1115000</v>
      </c>
      <c r="B39" s="741" t="s">
        <v>615</v>
      </c>
      <c r="C39" s="742" t="s">
        <v>388</v>
      </c>
      <c r="D39" s="1012"/>
      <c r="E39" s="1013"/>
      <c r="F39" s="1012"/>
      <c r="G39" s="1012"/>
      <c r="H39" s="1012"/>
      <c r="I39" s="1012"/>
      <c r="J39" s="1008">
        <v>10803.6</v>
      </c>
    </row>
    <row r="40" spans="1:10" s="688" customFormat="1" ht="15" hidden="1" customHeight="1">
      <c r="A40" s="740">
        <v>1116000</v>
      </c>
      <c r="B40" s="741" t="s">
        <v>1024</v>
      </c>
      <c r="C40" s="742" t="s">
        <v>389</v>
      </c>
      <c r="D40" s="1012"/>
      <c r="E40" s="1013"/>
      <c r="F40" s="1012"/>
      <c r="G40" s="1012"/>
      <c r="H40" s="1012"/>
      <c r="I40" s="1012"/>
      <c r="J40" s="1008">
        <v>10803.6</v>
      </c>
    </row>
    <row r="41" spans="1:10" s="688" customFormat="1" ht="13.5" hidden="1" thickBot="1">
      <c r="A41" s="744">
        <v>1117000</v>
      </c>
      <c r="B41" s="745" t="s">
        <v>640</v>
      </c>
      <c r="C41" s="746" t="s">
        <v>20</v>
      </c>
      <c r="D41" s="1014"/>
      <c r="E41" s="1015"/>
      <c r="F41" s="1014"/>
      <c r="G41" s="1014"/>
      <c r="H41" s="1014"/>
      <c r="I41" s="1014"/>
      <c r="J41" s="1008">
        <v>10803.6</v>
      </c>
    </row>
    <row r="42" spans="1:10" s="688" customFormat="1" ht="31.5" hidden="1" customHeight="1" thickBot="1">
      <c r="A42" s="748">
        <v>1120000</v>
      </c>
      <c r="B42" s="749" t="s">
        <v>21</v>
      </c>
      <c r="C42" s="728" t="s">
        <v>358</v>
      </c>
      <c r="D42" s="1146">
        <v>0</v>
      </c>
      <c r="E42" s="2004">
        <v>0</v>
      </c>
      <c r="F42" s="1146">
        <v>0</v>
      </c>
      <c r="G42" s="1146">
        <v>0</v>
      </c>
      <c r="H42" s="1146">
        <v>0</v>
      </c>
      <c r="I42" s="1146">
        <v>0</v>
      </c>
      <c r="J42" s="1008">
        <v>10803.6</v>
      </c>
    </row>
    <row r="43" spans="1:10" s="688" customFormat="1" ht="15" hidden="1" thickBot="1">
      <c r="A43" s="732">
        <v>1121000</v>
      </c>
      <c r="B43" s="751" t="s">
        <v>22</v>
      </c>
      <c r="C43" s="752"/>
      <c r="D43" s="1017">
        <v>0</v>
      </c>
      <c r="E43" s="1018">
        <v>0</v>
      </c>
      <c r="F43" s="1017">
        <v>0</v>
      </c>
      <c r="G43" s="1017">
        <v>0</v>
      </c>
      <c r="H43" s="1017">
        <v>0</v>
      </c>
      <c r="I43" s="1017">
        <v>0</v>
      </c>
      <c r="J43" s="1008">
        <v>10803.6</v>
      </c>
    </row>
    <row r="44" spans="1:10" s="688" customFormat="1" ht="24.75" hidden="1" customHeight="1">
      <c r="A44" s="740">
        <v>1121100</v>
      </c>
      <c r="B44" s="753" t="s">
        <v>380</v>
      </c>
      <c r="C44" s="742" t="s">
        <v>381</v>
      </c>
      <c r="D44" s="1012"/>
      <c r="E44" s="1013"/>
      <c r="F44" s="1012"/>
      <c r="G44" s="1012"/>
      <c r="H44" s="1012"/>
      <c r="I44" s="1012"/>
      <c r="J44" s="1008">
        <v>10803.6</v>
      </c>
    </row>
    <row r="45" spans="1:10" s="688" customFormat="1" ht="13.5" hidden="1" thickBot="1">
      <c r="A45" s="740">
        <v>1121200</v>
      </c>
      <c r="B45" s="754" t="s">
        <v>1663</v>
      </c>
      <c r="C45" s="742" t="s">
        <v>383</v>
      </c>
      <c r="D45" s="1012"/>
      <c r="E45" s="1013"/>
      <c r="F45" s="1012"/>
      <c r="G45" s="1012"/>
      <c r="H45" s="1012"/>
      <c r="I45" s="1012"/>
      <c r="J45" s="1008">
        <v>10803.6</v>
      </c>
    </row>
    <row r="46" spans="1:10" s="688" customFormat="1" ht="13.5" hidden="1" thickBot="1">
      <c r="A46" s="740">
        <v>1121300</v>
      </c>
      <c r="B46" s="753" t="s">
        <v>769</v>
      </c>
      <c r="C46" s="742" t="s">
        <v>384</v>
      </c>
      <c r="D46" s="1012"/>
      <c r="E46" s="1013"/>
      <c r="F46" s="1012"/>
      <c r="G46" s="1012"/>
      <c r="H46" s="1012"/>
      <c r="I46" s="1012"/>
      <c r="J46" s="1008">
        <v>10803.6</v>
      </c>
    </row>
    <row r="47" spans="1:10" s="688" customFormat="1" ht="13.5" hidden="1" thickBot="1">
      <c r="A47" s="740">
        <v>1121400</v>
      </c>
      <c r="B47" s="753" t="s">
        <v>770</v>
      </c>
      <c r="C47" s="742" t="s">
        <v>385</v>
      </c>
      <c r="D47" s="1012"/>
      <c r="E47" s="1013"/>
      <c r="F47" s="1012"/>
      <c r="G47" s="1012"/>
      <c r="H47" s="1012"/>
      <c r="I47" s="1012"/>
      <c r="J47" s="1008">
        <v>10803.6</v>
      </c>
    </row>
    <row r="48" spans="1:10" s="688" customFormat="1" ht="13.5" hidden="1" thickBot="1">
      <c r="A48" s="740">
        <v>1121500</v>
      </c>
      <c r="B48" s="753" t="s">
        <v>69</v>
      </c>
      <c r="C48" s="742" t="s">
        <v>386</v>
      </c>
      <c r="D48" s="1017"/>
      <c r="E48" s="1018"/>
      <c r="F48" s="1017"/>
      <c r="G48" s="1017"/>
      <c r="H48" s="1017"/>
      <c r="I48" s="1017"/>
      <c r="J48" s="1008">
        <v>10803.6</v>
      </c>
    </row>
    <row r="49" spans="1:10" s="688" customFormat="1" ht="13.5" hidden="1" customHeight="1">
      <c r="A49" s="740">
        <v>1121600</v>
      </c>
      <c r="B49" s="753" t="s">
        <v>70</v>
      </c>
      <c r="C49" s="742" t="s">
        <v>387</v>
      </c>
      <c r="D49" s="1012"/>
      <c r="E49" s="1013"/>
      <c r="F49" s="1012"/>
      <c r="G49" s="1012"/>
      <c r="H49" s="1012"/>
      <c r="I49" s="1012"/>
      <c r="J49" s="1008">
        <v>10803.6</v>
      </c>
    </row>
    <row r="50" spans="1:10" s="688" customFormat="1" ht="13.5" hidden="1" thickBot="1">
      <c r="A50" s="756">
        <v>1121700</v>
      </c>
      <c r="B50" s="757" t="s">
        <v>71</v>
      </c>
      <c r="C50" s="746" t="s">
        <v>766</v>
      </c>
      <c r="D50" s="1014"/>
      <c r="E50" s="1015"/>
      <c r="F50" s="1014"/>
      <c r="G50" s="1014"/>
      <c r="H50" s="1014"/>
      <c r="I50" s="1014"/>
      <c r="J50" s="1008">
        <v>10803.6</v>
      </c>
    </row>
    <row r="51" spans="1:10" s="688" customFormat="1" ht="29.25" hidden="1" customHeight="1">
      <c r="A51" s="732">
        <v>1122000</v>
      </c>
      <c r="B51" s="758" t="s">
        <v>767</v>
      </c>
      <c r="C51" s="734" t="s">
        <v>358</v>
      </c>
      <c r="D51" s="1016">
        <v>0</v>
      </c>
      <c r="E51" s="1707">
        <v>0</v>
      </c>
      <c r="F51" s="1016">
        <v>0</v>
      </c>
      <c r="G51" s="1016">
        <v>0</v>
      </c>
      <c r="H51" s="1016">
        <v>0</v>
      </c>
      <c r="I51" s="1016">
        <v>0</v>
      </c>
      <c r="J51" s="1008">
        <v>10803.6</v>
      </c>
    </row>
    <row r="52" spans="1:10" s="688" customFormat="1" ht="13.5" hidden="1" thickBot="1">
      <c r="A52" s="760">
        <v>1122100</v>
      </c>
      <c r="B52" s="753" t="s">
        <v>72</v>
      </c>
      <c r="C52" s="738" t="s">
        <v>768</v>
      </c>
      <c r="D52" s="1012"/>
      <c r="E52" s="1013"/>
      <c r="F52" s="1012"/>
      <c r="G52" s="1012"/>
      <c r="H52" s="1012"/>
      <c r="I52" s="1012"/>
      <c r="J52" s="1008">
        <v>10803.6</v>
      </c>
    </row>
    <row r="53" spans="1:10" s="688" customFormat="1" ht="13.5" hidden="1" thickBot="1">
      <c r="A53" s="760">
        <v>1122200</v>
      </c>
      <c r="B53" s="753" t="s">
        <v>487</v>
      </c>
      <c r="C53" s="742" t="s">
        <v>1021</v>
      </c>
      <c r="D53" s="1012"/>
      <c r="E53" s="1013"/>
      <c r="F53" s="1012"/>
      <c r="G53" s="1012"/>
      <c r="H53" s="1012"/>
      <c r="I53" s="1012"/>
      <c r="J53" s="1008">
        <v>10803.6</v>
      </c>
    </row>
    <row r="54" spans="1:10" s="688" customFormat="1" ht="13.5" hidden="1" thickBot="1">
      <c r="A54" s="748">
        <v>1122300</v>
      </c>
      <c r="B54" s="757" t="s">
        <v>148</v>
      </c>
      <c r="C54" s="746" t="s">
        <v>1022</v>
      </c>
      <c r="D54" s="1014"/>
      <c r="E54" s="1015"/>
      <c r="F54" s="1014"/>
      <c r="G54" s="1014"/>
      <c r="H54" s="1014"/>
      <c r="I54" s="1014"/>
      <c r="J54" s="1008">
        <v>10803.6</v>
      </c>
    </row>
    <row r="55" spans="1:10" s="688" customFormat="1" ht="0.75" hidden="1" customHeight="1">
      <c r="A55" s="732">
        <v>1123000</v>
      </c>
      <c r="B55" s="758" t="s">
        <v>56</v>
      </c>
      <c r="C55" s="734" t="s">
        <v>358</v>
      </c>
      <c r="D55" s="1016">
        <v>0</v>
      </c>
      <c r="E55" s="1707">
        <v>0</v>
      </c>
      <c r="F55" s="1016">
        <v>0</v>
      </c>
      <c r="G55" s="1016">
        <v>0</v>
      </c>
      <c r="H55" s="1016">
        <v>0</v>
      </c>
      <c r="I55" s="1016">
        <v>0</v>
      </c>
      <c r="J55" s="1008">
        <v>10803.6</v>
      </c>
    </row>
    <row r="56" spans="1:10" s="688" customFormat="1" ht="13.5" hidden="1" thickBot="1">
      <c r="A56" s="760">
        <v>1123100</v>
      </c>
      <c r="B56" s="753" t="s">
        <v>149</v>
      </c>
      <c r="C56" s="738" t="s">
        <v>365</v>
      </c>
      <c r="D56" s="1012"/>
      <c r="E56" s="1013"/>
      <c r="F56" s="1012"/>
      <c r="G56" s="1012"/>
      <c r="H56" s="1012"/>
      <c r="I56" s="1012"/>
      <c r="J56" s="1008">
        <v>10803.6</v>
      </c>
    </row>
    <row r="57" spans="1:10" s="688" customFormat="1" ht="13.5" hidden="1" thickBot="1">
      <c r="A57" s="760">
        <v>1123200</v>
      </c>
      <c r="B57" s="753" t="s">
        <v>150</v>
      </c>
      <c r="C57" s="742" t="s">
        <v>366</v>
      </c>
      <c r="D57" s="1012"/>
      <c r="E57" s="1013"/>
      <c r="F57" s="1012"/>
      <c r="G57" s="1012"/>
      <c r="H57" s="1012"/>
      <c r="I57" s="1012"/>
      <c r="J57" s="1008">
        <v>10803.6</v>
      </c>
    </row>
    <row r="58" spans="1:10" s="688" customFormat="1" ht="26.25" hidden="1" thickBot="1">
      <c r="A58" s="760">
        <v>1123300</v>
      </c>
      <c r="B58" s="753" t="s">
        <v>151</v>
      </c>
      <c r="C58" s="742" t="s">
        <v>367</v>
      </c>
      <c r="D58" s="1012"/>
      <c r="E58" s="1013"/>
      <c r="F58" s="1012"/>
      <c r="G58" s="1012"/>
      <c r="H58" s="1012"/>
      <c r="I58" s="1012"/>
      <c r="J58" s="1008">
        <v>10803.6</v>
      </c>
    </row>
    <row r="59" spans="1:10" s="688" customFormat="1" ht="13.5" hidden="1" thickBot="1">
      <c r="A59" s="760">
        <v>1123400</v>
      </c>
      <c r="B59" s="753" t="s">
        <v>556</v>
      </c>
      <c r="C59" s="742" t="s">
        <v>368</v>
      </c>
      <c r="D59" s="1012"/>
      <c r="E59" s="1013"/>
      <c r="F59" s="1012"/>
      <c r="G59" s="1012"/>
      <c r="H59" s="1012"/>
      <c r="I59" s="1012"/>
      <c r="J59" s="1008">
        <v>10803.6</v>
      </c>
    </row>
    <row r="60" spans="1:10" s="688" customFormat="1" ht="13.5" hidden="1" thickBot="1">
      <c r="A60" s="760">
        <v>1123500</v>
      </c>
      <c r="B60" s="761" t="s">
        <v>557</v>
      </c>
      <c r="C60" s="762">
        <v>423500</v>
      </c>
      <c r="D60" s="1012"/>
      <c r="E60" s="1013"/>
      <c r="F60" s="1012"/>
      <c r="G60" s="1012"/>
      <c r="H60" s="1012"/>
      <c r="I60" s="1012"/>
      <c r="J60" s="1008">
        <v>10803.6</v>
      </c>
    </row>
    <row r="61" spans="1:10" s="688" customFormat="1" ht="13.5" hidden="1" thickBot="1">
      <c r="A61" s="760">
        <v>1123600</v>
      </c>
      <c r="B61" s="753" t="s">
        <v>186</v>
      </c>
      <c r="C61" s="742" t="s">
        <v>369</v>
      </c>
      <c r="D61" s="1012"/>
      <c r="E61" s="1013"/>
      <c r="F61" s="1012"/>
      <c r="G61" s="1012"/>
      <c r="H61" s="1012"/>
      <c r="I61" s="1012"/>
      <c r="J61" s="1008">
        <v>10803.6</v>
      </c>
    </row>
    <row r="62" spans="1:10" s="688" customFormat="1" ht="13.5" hidden="1" thickBot="1">
      <c r="A62" s="760">
        <v>1123700</v>
      </c>
      <c r="B62" s="753" t="s">
        <v>187</v>
      </c>
      <c r="C62" s="742" t="s">
        <v>370</v>
      </c>
      <c r="D62" s="1012"/>
      <c r="E62" s="1013"/>
      <c r="F62" s="1012"/>
      <c r="G62" s="1012"/>
      <c r="H62" s="1012"/>
      <c r="I62" s="1012"/>
      <c r="J62" s="1008">
        <v>10803.6</v>
      </c>
    </row>
    <row r="63" spans="1:10" s="688" customFormat="1" ht="13.5" hidden="1" thickBot="1">
      <c r="A63" s="748">
        <v>1123800</v>
      </c>
      <c r="B63" s="757" t="s">
        <v>188</v>
      </c>
      <c r="C63" s="746" t="s">
        <v>371</v>
      </c>
      <c r="D63" s="1014"/>
      <c r="E63" s="1015"/>
      <c r="F63" s="1014"/>
      <c r="G63" s="1014"/>
      <c r="H63" s="1014"/>
      <c r="I63" s="1014"/>
      <c r="J63" s="1008">
        <v>10803.6</v>
      </c>
    </row>
    <row r="64" spans="1:10" s="688" customFormat="1" ht="29.25" hidden="1" thickBot="1">
      <c r="A64" s="732">
        <v>1124000</v>
      </c>
      <c r="B64" s="758" t="s">
        <v>213</v>
      </c>
      <c r="C64" s="734" t="s">
        <v>358</v>
      </c>
      <c r="D64" s="1016">
        <v>0</v>
      </c>
      <c r="E64" s="1707">
        <v>0</v>
      </c>
      <c r="F64" s="1016">
        <v>0</v>
      </c>
      <c r="G64" s="1016">
        <v>0</v>
      </c>
      <c r="H64" s="1016">
        <v>0</v>
      </c>
      <c r="I64" s="1016">
        <v>0</v>
      </c>
      <c r="J64" s="1008">
        <v>10803.6</v>
      </c>
    </row>
    <row r="65" spans="1:10" s="688" customFormat="1" ht="13.5" hidden="1" thickBot="1">
      <c r="A65" s="748">
        <v>1124100</v>
      </c>
      <c r="B65" s="757" t="s">
        <v>189</v>
      </c>
      <c r="C65" s="746" t="s">
        <v>214</v>
      </c>
      <c r="D65" s="1014"/>
      <c r="E65" s="1015"/>
      <c r="F65" s="1014"/>
      <c r="G65" s="1014"/>
      <c r="H65" s="1014"/>
      <c r="I65" s="1014"/>
      <c r="J65" s="1008">
        <v>10803.6</v>
      </c>
    </row>
    <row r="66" spans="1:10" s="688" customFormat="1" ht="29.25" hidden="1" thickBot="1">
      <c r="A66" s="732">
        <v>1125000</v>
      </c>
      <c r="B66" s="758" t="s">
        <v>918</v>
      </c>
      <c r="C66" s="734" t="s">
        <v>358</v>
      </c>
      <c r="D66" s="1016">
        <v>0</v>
      </c>
      <c r="E66" s="1707">
        <v>0</v>
      </c>
      <c r="F66" s="1016">
        <v>0</v>
      </c>
      <c r="G66" s="1016">
        <v>0</v>
      </c>
      <c r="H66" s="1016">
        <v>0</v>
      </c>
      <c r="I66" s="1016">
        <v>0</v>
      </c>
      <c r="J66" s="1008">
        <v>10803.6</v>
      </c>
    </row>
    <row r="67" spans="1:10" s="688" customFormat="1" ht="26.25" hidden="1" thickBot="1">
      <c r="A67" s="760">
        <v>1125100</v>
      </c>
      <c r="B67" s="753" t="s">
        <v>190</v>
      </c>
      <c r="C67" s="738" t="s">
        <v>919</v>
      </c>
      <c r="D67" s="1012"/>
      <c r="E67" s="1013"/>
      <c r="F67" s="1012"/>
      <c r="G67" s="1012"/>
      <c r="H67" s="1012"/>
      <c r="I67" s="1012"/>
      <c r="J67" s="1008">
        <v>10803.6</v>
      </c>
    </row>
    <row r="68" spans="1:10" s="688" customFormat="1" ht="26.25" hidden="1" thickBot="1">
      <c r="A68" s="748">
        <v>1125200</v>
      </c>
      <c r="B68" s="757" t="s">
        <v>703</v>
      </c>
      <c r="C68" s="746" t="s">
        <v>1031</v>
      </c>
      <c r="D68" s="1014"/>
      <c r="E68" s="1015"/>
      <c r="F68" s="1014"/>
      <c r="G68" s="1014"/>
      <c r="H68" s="1014"/>
      <c r="I68" s="1014"/>
      <c r="J68" s="1008">
        <v>10803.6</v>
      </c>
    </row>
    <row r="69" spans="1:10" s="688" customFormat="1" ht="15" hidden="1" thickBot="1">
      <c r="A69" s="732">
        <v>1126000</v>
      </c>
      <c r="B69" s="758" t="s">
        <v>1032</v>
      </c>
      <c r="C69" s="734" t="s">
        <v>358</v>
      </c>
      <c r="D69" s="1016">
        <v>0</v>
      </c>
      <c r="E69" s="1707">
        <v>0</v>
      </c>
      <c r="F69" s="1016">
        <v>0</v>
      </c>
      <c r="G69" s="1016">
        <v>0</v>
      </c>
      <c r="H69" s="1016">
        <v>0</v>
      </c>
      <c r="I69" s="1016">
        <v>0</v>
      </c>
      <c r="J69" s="1008">
        <v>10803.6</v>
      </c>
    </row>
    <row r="70" spans="1:10" s="688" customFormat="1" ht="13.5" hidden="1" thickBot="1">
      <c r="A70" s="732">
        <v>1126100</v>
      </c>
      <c r="B70" s="753" t="s">
        <v>983</v>
      </c>
      <c r="C70" s="738" t="s">
        <v>1033</v>
      </c>
      <c r="D70" s="1012"/>
      <c r="E70" s="1013"/>
      <c r="F70" s="1012"/>
      <c r="G70" s="1012"/>
      <c r="H70" s="1012"/>
      <c r="I70" s="1012"/>
      <c r="J70" s="1008">
        <v>10803.6</v>
      </c>
    </row>
    <row r="71" spans="1:10" s="688" customFormat="1" ht="13.5" hidden="1" thickBot="1">
      <c r="A71" s="732">
        <v>1126200</v>
      </c>
      <c r="B71" s="753" t="s">
        <v>984</v>
      </c>
      <c r="C71" s="742" t="s">
        <v>1034</v>
      </c>
      <c r="D71" s="1012"/>
      <c r="E71" s="1013"/>
      <c r="F71" s="1012"/>
      <c r="G71" s="1012"/>
      <c r="H71" s="1012"/>
      <c r="I71" s="1012"/>
      <c r="J71" s="1008">
        <v>10803.6</v>
      </c>
    </row>
    <row r="72" spans="1:10" s="688" customFormat="1" ht="13.5" hidden="1" thickBot="1">
      <c r="A72" s="732">
        <v>1126300</v>
      </c>
      <c r="B72" s="753" t="s">
        <v>390</v>
      </c>
      <c r="C72" s="742" t="s">
        <v>391</v>
      </c>
      <c r="D72" s="1012"/>
      <c r="E72" s="1013"/>
      <c r="F72" s="1012"/>
      <c r="G72" s="1012"/>
      <c r="H72" s="1012"/>
      <c r="I72" s="1012"/>
      <c r="J72" s="1008">
        <v>10803.6</v>
      </c>
    </row>
    <row r="73" spans="1:10" s="688" customFormat="1" ht="13.5" hidden="1" thickBot="1">
      <c r="A73" s="740">
        <v>1126400</v>
      </c>
      <c r="B73" s="763" t="s">
        <v>985</v>
      </c>
      <c r="C73" s="742" t="s">
        <v>392</v>
      </c>
      <c r="D73" s="1012"/>
      <c r="E73" s="1013"/>
      <c r="F73" s="1012"/>
      <c r="G73" s="1012"/>
      <c r="H73" s="1012"/>
      <c r="I73" s="1012"/>
      <c r="J73" s="1008">
        <v>10803.6</v>
      </c>
    </row>
    <row r="74" spans="1:10" s="688" customFormat="1" ht="26.25" hidden="1" thickBot="1">
      <c r="A74" s="744">
        <v>1126500</v>
      </c>
      <c r="B74" s="764" t="s">
        <v>943</v>
      </c>
      <c r="C74" s="742" t="s">
        <v>393</v>
      </c>
      <c r="D74" s="1012"/>
      <c r="E74" s="1013"/>
      <c r="F74" s="1012"/>
      <c r="G74" s="1012"/>
      <c r="H74" s="1012"/>
      <c r="I74" s="1012"/>
      <c r="J74" s="1008">
        <v>10803.6</v>
      </c>
    </row>
    <row r="75" spans="1:10" s="688" customFormat="1" ht="13.5" hidden="1" thickBot="1">
      <c r="A75" s="740">
        <v>1126600</v>
      </c>
      <c r="B75" s="763" t="s">
        <v>229</v>
      </c>
      <c r="C75" s="742" t="s">
        <v>394</v>
      </c>
      <c r="D75" s="1012"/>
      <c r="E75" s="1013"/>
      <c r="F75" s="1012"/>
      <c r="G75" s="1012"/>
      <c r="H75" s="1012"/>
      <c r="I75" s="1012"/>
      <c r="J75" s="1008">
        <v>10803.6</v>
      </c>
    </row>
    <row r="76" spans="1:10" s="688" customFormat="1" ht="13.5" hidden="1" thickBot="1">
      <c r="A76" s="740">
        <v>1126700</v>
      </c>
      <c r="B76" s="763" t="s">
        <v>230</v>
      </c>
      <c r="C76" s="742" t="s">
        <v>395</v>
      </c>
      <c r="D76" s="1012"/>
      <c r="E76" s="1013"/>
      <c r="F76" s="1012"/>
      <c r="G76" s="1012"/>
      <c r="H76" s="1012"/>
      <c r="I76" s="1012"/>
      <c r="J76" s="1008">
        <v>10803.6</v>
      </c>
    </row>
    <row r="77" spans="1:10" s="688" customFormat="1" ht="13.5" hidden="1" thickBot="1">
      <c r="A77" s="756">
        <v>1126800</v>
      </c>
      <c r="B77" s="765" t="s">
        <v>480</v>
      </c>
      <c r="C77" s="746" t="s">
        <v>396</v>
      </c>
      <c r="D77" s="1014"/>
      <c r="E77" s="1015"/>
      <c r="F77" s="1014"/>
      <c r="G77" s="1014"/>
      <c r="H77" s="1014"/>
      <c r="I77" s="1014"/>
      <c r="J77" s="1008">
        <v>10803.6</v>
      </c>
    </row>
    <row r="78" spans="1:10" s="688" customFormat="1" ht="15" hidden="1" thickBot="1">
      <c r="A78" s="766">
        <v>1130000</v>
      </c>
      <c r="B78" s="767" t="s">
        <v>294</v>
      </c>
      <c r="C78" s="734" t="s">
        <v>358</v>
      </c>
      <c r="D78" s="1016">
        <v>0</v>
      </c>
      <c r="E78" s="1707">
        <v>0</v>
      </c>
      <c r="F78" s="1016">
        <v>0</v>
      </c>
      <c r="G78" s="1016">
        <v>0</v>
      </c>
      <c r="H78" s="1016">
        <v>0</v>
      </c>
      <c r="I78" s="1016">
        <v>0</v>
      </c>
      <c r="J78" s="1008">
        <v>10803.6</v>
      </c>
    </row>
    <row r="79" spans="1:10" s="688" customFormat="1" ht="13.5" hidden="1" thickBot="1">
      <c r="A79" s="766">
        <v>1130100</v>
      </c>
      <c r="B79" s="763" t="s">
        <v>481</v>
      </c>
      <c r="C79" s="738" t="s">
        <v>295</v>
      </c>
      <c r="D79" s="1012"/>
      <c r="E79" s="1013"/>
      <c r="F79" s="1012"/>
      <c r="G79" s="1012"/>
      <c r="H79" s="1012"/>
      <c r="I79" s="1012"/>
      <c r="J79" s="1008">
        <v>10803.6</v>
      </c>
    </row>
    <row r="80" spans="1:10" s="688" customFormat="1" ht="13.5" hidden="1" thickBot="1">
      <c r="A80" s="766">
        <v>1130200</v>
      </c>
      <c r="B80" s="763" t="s">
        <v>482</v>
      </c>
      <c r="C80" s="742" t="s">
        <v>296</v>
      </c>
      <c r="D80" s="1012"/>
      <c r="E80" s="1013"/>
      <c r="F80" s="1012"/>
      <c r="G80" s="1012"/>
      <c r="H80" s="1012"/>
      <c r="I80" s="1012"/>
      <c r="J80" s="1008">
        <v>10803.6</v>
      </c>
    </row>
    <row r="81" spans="1:10" s="688" customFormat="1" ht="14.25" hidden="1" customHeight="1">
      <c r="A81" s="766">
        <v>1130300</v>
      </c>
      <c r="B81" s="763" t="s">
        <v>483</v>
      </c>
      <c r="C81" s="742" t="s">
        <v>297</v>
      </c>
      <c r="D81" s="1012"/>
      <c r="E81" s="1013"/>
      <c r="F81" s="1012"/>
      <c r="G81" s="1012"/>
      <c r="H81" s="1012"/>
      <c r="I81" s="1012"/>
      <c r="J81" s="1008">
        <v>10803.6</v>
      </c>
    </row>
    <row r="82" spans="1:10" s="688" customFormat="1" ht="13.5" hidden="1" thickBot="1">
      <c r="A82" s="766">
        <v>1130400</v>
      </c>
      <c r="B82" s="768" t="s">
        <v>484</v>
      </c>
      <c r="C82" s="769" t="s">
        <v>298</v>
      </c>
      <c r="D82" s="1017"/>
      <c r="E82" s="1018"/>
      <c r="F82" s="1017"/>
      <c r="G82" s="1017"/>
      <c r="H82" s="1017"/>
      <c r="I82" s="1017"/>
      <c r="J82" s="1008">
        <v>10803.6</v>
      </c>
    </row>
    <row r="83" spans="1:10" s="688" customFormat="1" ht="15" hidden="1" thickBot="1">
      <c r="A83" s="740">
        <v>1131000</v>
      </c>
      <c r="B83" s="770" t="s">
        <v>299</v>
      </c>
      <c r="C83" s="771" t="s">
        <v>358</v>
      </c>
      <c r="D83" s="1019"/>
      <c r="E83" s="1013"/>
      <c r="F83" s="1012"/>
      <c r="G83" s="1012"/>
      <c r="H83" s="1012"/>
      <c r="I83" s="1012"/>
      <c r="J83" s="1008">
        <v>10803.6</v>
      </c>
    </row>
    <row r="84" spans="1:10" s="688" customFormat="1" ht="13.5" hidden="1" customHeight="1">
      <c r="A84" s="740">
        <v>1131100</v>
      </c>
      <c r="B84" s="763" t="s">
        <v>588</v>
      </c>
      <c r="C84" s="738" t="s">
        <v>300</v>
      </c>
      <c r="D84" s="1012"/>
      <c r="E84" s="1013"/>
      <c r="F84" s="1012"/>
      <c r="G84" s="1012"/>
      <c r="H84" s="1012"/>
      <c r="I84" s="1012"/>
      <c r="J84" s="1008">
        <v>10803.6</v>
      </c>
    </row>
    <row r="85" spans="1:10" s="688" customFormat="1" ht="13.5" hidden="1" thickBot="1">
      <c r="A85" s="740">
        <v>1131200</v>
      </c>
      <c r="B85" s="763" t="s">
        <v>589</v>
      </c>
      <c r="C85" s="742" t="s">
        <v>301</v>
      </c>
      <c r="D85" s="1012"/>
      <c r="E85" s="1013"/>
      <c r="F85" s="1012"/>
      <c r="G85" s="1012"/>
      <c r="H85" s="1012"/>
      <c r="I85" s="1012"/>
      <c r="J85" s="1008">
        <v>10803.6</v>
      </c>
    </row>
    <row r="86" spans="1:10" s="688" customFormat="1" ht="13.5" hidden="1" thickBot="1">
      <c r="A86" s="740">
        <v>1131300</v>
      </c>
      <c r="B86" s="765" t="s">
        <v>590</v>
      </c>
      <c r="C86" s="746" t="s">
        <v>302</v>
      </c>
      <c r="D86" s="1014"/>
      <c r="E86" s="1015"/>
      <c r="F86" s="1014"/>
      <c r="G86" s="1014"/>
      <c r="H86" s="1014"/>
      <c r="I86" s="1014"/>
      <c r="J86" s="1008">
        <v>10803.6</v>
      </c>
    </row>
    <row r="87" spans="1:10" s="688" customFormat="1" ht="15" hidden="1" thickBot="1">
      <c r="A87" s="773">
        <v>1140000</v>
      </c>
      <c r="B87" s="767" t="s">
        <v>303</v>
      </c>
      <c r="C87" s="734" t="s">
        <v>358</v>
      </c>
      <c r="D87" s="1016">
        <v>0</v>
      </c>
      <c r="E87" s="1707">
        <v>0</v>
      </c>
      <c r="F87" s="1016">
        <v>0</v>
      </c>
      <c r="G87" s="1016">
        <v>0</v>
      </c>
      <c r="H87" s="1016">
        <v>0</v>
      </c>
      <c r="I87" s="1016">
        <v>0</v>
      </c>
      <c r="J87" s="1008">
        <v>10803.6</v>
      </c>
    </row>
    <row r="88" spans="1:10" s="688" customFormat="1" ht="26.25" hidden="1" thickBot="1">
      <c r="A88" s="773">
        <v>1141000</v>
      </c>
      <c r="B88" s="763" t="s">
        <v>304</v>
      </c>
      <c r="C88" s="738" t="s">
        <v>1003</v>
      </c>
      <c r="D88" s="1012"/>
      <c r="E88" s="1013"/>
      <c r="F88" s="1012"/>
      <c r="G88" s="1012"/>
      <c r="H88" s="1012"/>
      <c r="I88" s="1012"/>
      <c r="J88" s="1008">
        <v>10803.6</v>
      </c>
    </row>
    <row r="89" spans="1:10" s="688" customFormat="1" ht="26.25" hidden="1" thickBot="1">
      <c r="A89" s="773">
        <v>1142000</v>
      </c>
      <c r="B89" s="763" t="s">
        <v>42</v>
      </c>
      <c r="C89" s="742" t="s">
        <v>43</v>
      </c>
      <c r="D89" s="1012"/>
      <c r="E89" s="1013"/>
      <c r="F89" s="1012"/>
      <c r="G89" s="1012"/>
      <c r="H89" s="1012"/>
      <c r="I89" s="1012"/>
      <c r="J89" s="1008">
        <v>10803.6</v>
      </c>
    </row>
    <row r="90" spans="1:10" s="688" customFormat="1" ht="26.25" hidden="1" customHeight="1">
      <c r="A90" s="773">
        <v>1143000</v>
      </c>
      <c r="B90" s="763" t="s">
        <v>44</v>
      </c>
      <c r="C90" s="742" t="s">
        <v>45</v>
      </c>
      <c r="D90" s="1012"/>
      <c r="E90" s="1013"/>
      <c r="F90" s="1012"/>
      <c r="G90" s="1012"/>
      <c r="H90" s="1012"/>
      <c r="I90" s="1012"/>
      <c r="J90" s="1008">
        <v>10803.6</v>
      </c>
    </row>
    <row r="91" spans="1:10" s="688" customFormat="1" ht="29.25" hidden="1" customHeight="1" thickBot="1">
      <c r="A91" s="748">
        <v>1144000</v>
      </c>
      <c r="B91" s="765" t="s">
        <v>46</v>
      </c>
      <c r="C91" s="746" t="s">
        <v>439</v>
      </c>
      <c r="D91" s="1014"/>
      <c r="E91" s="1015"/>
      <c r="F91" s="1014"/>
      <c r="G91" s="1014"/>
      <c r="H91" s="1014"/>
      <c r="I91" s="1014"/>
      <c r="J91" s="1008">
        <v>10803.6</v>
      </c>
    </row>
    <row r="92" spans="1:10" s="688" customFormat="1" ht="0.75" hidden="1" customHeight="1">
      <c r="A92" s="1147">
        <v>1150000</v>
      </c>
      <c r="B92" s="939" t="s">
        <v>730</v>
      </c>
      <c r="C92" s="734" t="s">
        <v>358</v>
      </c>
      <c r="D92" s="1016">
        <v>0</v>
      </c>
      <c r="E92" s="1707">
        <v>0</v>
      </c>
      <c r="F92" s="1016">
        <v>0</v>
      </c>
      <c r="G92" s="1016">
        <v>0</v>
      </c>
      <c r="H92" s="1016">
        <v>0</v>
      </c>
      <c r="I92" s="1016">
        <v>0</v>
      </c>
      <c r="J92" s="1008">
        <v>10803.6</v>
      </c>
    </row>
    <row r="93" spans="1:10" s="688" customFormat="1" ht="18" hidden="1" customHeight="1">
      <c r="A93" s="1148">
        <v>1151000</v>
      </c>
      <c r="B93" s="941" t="s">
        <v>681</v>
      </c>
      <c r="C93" s="734" t="s">
        <v>358</v>
      </c>
      <c r="D93" s="1019">
        <v>0</v>
      </c>
      <c r="E93" s="1773">
        <v>0</v>
      </c>
      <c r="F93" s="1019">
        <v>0</v>
      </c>
      <c r="G93" s="1019">
        <v>0</v>
      </c>
      <c r="H93" s="1019">
        <v>0</v>
      </c>
      <c r="I93" s="1019">
        <v>0</v>
      </c>
      <c r="J93" s="1008">
        <v>10803.6</v>
      </c>
    </row>
    <row r="94" spans="1:10" s="688" customFormat="1" ht="27" hidden="1" customHeight="1">
      <c r="A94" s="1148">
        <v>1151100</v>
      </c>
      <c r="B94" s="943" t="s">
        <v>265</v>
      </c>
      <c r="C94" s="944">
        <v>461100</v>
      </c>
      <c r="D94" s="1019"/>
      <c r="E94" s="1773"/>
      <c r="F94" s="1019"/>
      <c r="G94" s="1019"/>
      <c r="H94" s="1019"/>
      <c r="I94" s="1019"/>
      <c r="J94" s="1008">
        <v>10803.6</v>
      </c>
    </row>
    <row r="95" spans="1:10" s="688" customFormat="1" ht="28.5" hidden="1" customHeight="1">
      <c r="A95" s="1148">
        <v>1151200</v>
      </c>
      <c r="B95" s="943" t="s">
        <v>637</v>
      </c>
      <c r="C95" s="944">
        <v>461200</v>
      </c>
      <c r="D95" s="1149"/>
      <c r="E95" s="1488"/>
      <c r="F95" s="1149"/>
      <c r="G95" s="1149"/>
      <c r="H95" s="1149"/>
      <c r="I95" s="1149"/>
      <c r="J95" s="1008">
        <v>10803.6</v>
      </c>
    </row>
    <row r="96" spans="1:10" s="688" customFormat="1" ht="18" hidden="1" customHeight="1">
      <c r="A96" s="1148">
        <v>1152000</v>
      </c>
      <c r="B96" s="945" t="s">
        <v>518</v>
      </c>
      <c r="C96" s="946" t="s">
        <v>358</v>
      </c>
      <c r="D96" s="1150">
        <v>0</v>
      </c>
      <c r="E96" s="1489">
        <v>0</v>
      </c>
      <c r="F96" s="1150">
        <v>0</v>
      </c>
      <c r="G96" s="1150">
        <v>0</v>
      </c>
      <c r="H96" s="1150">
        <v>0</v>
      </c>
      <c r="I96" s="1150">
        <v>0</v>
      </c>
      <c r="J96" s="1008">
        <v>10803.6</v>
      </c>
    </row>
    <row r="97" spans="1:10" s="688" customFormat="1" ht="26.25" hidden="1" thickBot="1">
      <c r="A97" s="1148">
        <v>1152100</v>
      </c>
      <c r="B97" s="948" t="s">
        <v>541</v>
      </c>
      <c r="C97" s="944">
        <v>462100</v>
      </c>
      <c r="D97" s="1149"/>
      <c r="E97" s="1011"/>
      <c r="F97" s="1007"/>
      <c r="G97" s="1022"/>
      <c r="H97" s="1022"/>
      <c r="I97" s="1012"/>
      <c r="J97" s="1008">
        <v>10803.6</v>
      </c>
    </row>
    <row r="98" spans="1:10" s="688" customFormat="1" ht="26.25" hidden="1" thickBot="1">
      <c r="A98" s="1151">
        <v>1152200</v>
      </c>
      <c r="B98" s="951" t="s">
        <v>759</v>
      </c>
      <c r="C98" s="952">
        <v>462200</v>
      </c>
      <c r="D98" s="1152"/>
      <c r="E98" s="1020"/>
      <c r="F98" s="1008"/>
      <c r="G98" s="1024"/>
      <c r="H98" s="1024"/>
      <c r="I98" s="1014"/>
      <c r="J98" s="1008">
        <v>10803.6</v>
      </c>
    </row>
    <row r="99" spans="1:10" s="688" customFormat="1" ht="26.25" hidden="1" thickBot="1">
      <c r="A99" s="1147">
        <v>1153000</v>
      </c>
      <c r="B99" s="954" t="s">
        <v>760</v>
      </c>
      <c r="C99" s="955" t="s">
        <v>358</v>
      </c>
      <c r="D99" s="1153">
        <v>0</v>
      </c>
      <c r="E99" s="1490">
        <v>0</v>
      </c>
      <c r="F99" s="1153">
        <v>0</v>
      </c>
      <c r="G99" s="1153">
        <v>0</v>
      </c>
      <c r="H99" s="1153">
        <v>0</v>
      </c>
      <c r="I99" s="1153">
        <v>0</v>
      </c>
      <c r="J99" s="1008">
        <v>10803.6</v>
      </c>
    </row>
    <row r="100" spans="1:10" s="688" customFormat="1" ht="26.25" hidden="1" thickBot="1">
      <c r="A100" s="1148">
        <v>1153100</v>
      </c>
      <c r="B100" s="948" t="s">
        <v>761</v>
      </c>
      <c r="C100" s="944">
        <v>463100</v>
      </c>
      <c r="D100" s="1150"/>
      <c r="E100" s="1489"/>
      <c r="F100" s="1150"/>
      <c r="G100" s="1150"/>
      <c r="H100" s="1150"/>
      <c r="I100" s="1150"/>
      <c r="J100" s="1008">
        <v>10803.6</v>
      </c>
    </row>
    <row r="101" spans="1:10" s="688" customFormat="1" ht="13.5" hidden="1" thickBot="1">
      <c r="A101" s="1148">
        <v>1153200</v>
      </c>
      <c r="B101" s="948" t="s">
        <v>101</v>
      </c>
      <c r="C101" s="944">
        <v>463200</v>
      </c>
      <c r="D101" s="1150"/>
      <c r="E101" s="1489"/>
      <c r="F101" s="1150"/>
      <c r="G101" s="1150"/>
      <c r="H101" s="1150"/>
      <c r="I101" s="1150"/>
      <c r="J101" s="1008">
        <v>10803.6</v>
      </c>
    </row>
    <row r="102" spans="1:10" s="688" customFormat="1" ht="39" hidden="1" thickBot="1">
      <c r="A102" s="1148">
        <v>1153300</v>
      </c>
      <c r="B102" s="948" t="s">
        <v>501</v>
      </c>
      <c r="C102" s="944">
        <v>463300</v>
      </c>
      <c r="D102" s="1150"/>
      <c r="E102" s="1489"/>
      <c r="F102" s="1150"/>
      <c r="G102" s="1150"/>
      <c r="H102" s="1150"/>
      <c r="I102" s="1150"/>
      <c r="J102" s="1008">
        <v>10803.6</v>
      </c>
    </row>
    <row r="103" spans="1:10" s="688" customFormat="1" ht="26.25" hidden="1" thickBot="1">
      <c r="A103" s="1148">
        <v>1153400</v>
      </c>
      <c r="B103" s="948" t="s">
        <v>502</v>
      </c>
      <c r="C103" s="944">
        <v>463400</v>
      </c>
      <c r="D103" s="1150"/>
      <c r="E103" s="1489"/>
      <c r="F103" s="1150"/>
      <c r="G103" s="1150"/>
      <c r="H103" s="1150"/>
      <c r="I103" s="1150"/>
      <c r="J103" s="1008">
        <v>10803.6</v>
      </c>
    </row>
    <row r="104" spans="1:10" s="688" customFormat="1" ht="13.5" hidden="1" thickBot="1">
      <c r="A104" s="1148">
        <v>1153500</v>
      </c>
      <c r="B104" s="957" t="s">
        <v>503</v>
      </c>
      <c r="C104" s="944">
        <v>463500</v>
      </c>
      <c r="D104" s="1150"/>
      <c r="E104" s="1489"/>
      <c r="F104" s="1150"/>
      <c r="G104" s="1150"/>
      <c r="H104" s="1150"/>
      <c r="I104" s="1150"/>
      <c r="J104" s="1008">
        <v>10803.6</v>
      </c>
    </row>
    <row r="105" spans="1:10" s="688" customFormat="1" ht="26.25" hidden="1" thickBot="1">
      <c r="A105" s="1148">
        <v>1153700</v>
      </c>
      <c r="B105" s="957" t="s">
        <v>504</v>
      </c>
      <c r="C105" s="944">
        <v>463700</v>
      </c>
      <c r="D105" s="1150"/>
      <c r="E105" s="1489"/>
      <c r="F105" s="1150"/>
      <c r="G105" s="1150"/>
      <c r="H105" s="1150"/>
      <c r="I105" s="1150"/>
      <c r="J105" s="1008">
        <v>10803.6</v>
      </c>
    </row>
    <row r="106" spans="1:10" s="688" customFormat="1" ht="26.25" hidden="1" thickBot="1">
      <c r="A106" s="1148">
        <v>1153800</v>
      </c>
      <c r="B106" s="957" t="s">
        <v>995</v>
      </c>
      <c r="C106" s="944">
        <v>463800</v>
      </c>
      <c r="D106" s="1150"/>
      <c r="E106" s="1489"/>
      <c r="F106" s="1150"/>
      <c r="G106" s="1150"/>
      <c r="H106" s="1150"/>
      <c r="I106" s="1150"/>
      <c r="J106" s="1008">
        <v>10803.6</v>
      </c>
    </row>
    <row r="107" spans="1:10" s="688" customFormat="1" ht="13.5" hidden="1" thickBot="1">
      <c r="A107" s="1148">
        <v>1153900</v>
      </c>
      <c r="B107" s="957" t="s">
        <v>996</v>
      </c>
      <c r="C107" s="944">
        <v>463900</v>
      </c>
      <c r="D107" s="1150"/>
      <c r="E107" s="1489"/>
      <c r="F107" s="1150"/>
      <c r="G107" s="1150"/>
      <c r="H107" s="1150"/>
      <c r="I107" s="1150"/>
      <c r="J107" s="1008">
        <v>10803.6</v>
      </c>
    </row>
    <row r="108" spans="1:10" s="688" customFormat="1" ht="26.25" hidden="1" thickBot="1">
      <c r="A108" s="1148">
        <v>1154000</v>
      </c>
      <c r="B108" s="958" t="s">
        <v>997</v>
      </c>
      <c r="C108" s="946" t="s">
        <v>358</v>
      </c>
      <c r="D108" s="1150">
        <v>0</v>
      </c>
      <c r="E108" s="1489">
        <v>0</v>
      </c>
      <c r="F108" s="1150">
        <v>0</v>
      </c>
      <c r="G108" s="1150">
        <v>0</v>
      </c>
      <c r="H108" s="1150">
        <v>0</v>
      </c>
      <c r="I108" s="1150">
        <v>0</v>
      </c>
      <c r="J108" s="1008">
        <v>10803.6</v>
      </c>
    </row>
    <row r="109" spans="1:10" s="688" customFormat="1" ht="26.25" hidden="1" thickBot="1">
      <c r="A109" s="1148">
        <v>1154100</v>
      </c>
      <c r="B109" s="957" t="s">
        <v>210</v>
      </c>
      <c r="C109" s="944">
        <v>465100</v>
      </c>
      <c r="D109" s="1150"/>
      <c r="E109" s="1491"/>
      <c r="F109" s="1154"/>
      <c r="G109" s="1155"/>
      <c r="H109" s="1155"/>
      <c r="I109" s="1156"/>
      <c r="J109" s="1008">
        <v>10803.6</v>
      </c>
    </row>
    <row r="110" spans="1:10" s="688" customFormat="1" ht="13.5" hidden="1" thickBot="1">
      <c r="A110" s="1148">
        <v>1154200</v>
      </c>
      <c r="B110" s="957" t="s">
        <v>211</v>
      </c>
      <c r="C110" s="944">
        <v>465200</v>
      </c>
      <c r="D110" s="1150"/>
      <c r="E110" s="1491"/>
      <c r="F110" s="1154"/>
      <c r="G110" s="1155"/>
      <c r="H110" s="1155"/>
      <c r="I110" s="1156"/>
      <c r="J110" s="1008">
        <v>10803.6</v>
      </c>
    </row>
    <row r="111" spans="1:10" s="688" customFormat="1" ht="13.5" hidden="1" thickBot="1">
      <c r="A111" s="1148">
        <v>1154300</v>
      </c>
      <c r="B111" s="957" t="s">
        <v>212</v>
      </c>
      <c r="C111" s="944">
        <v>465300</v>
      </c>
      <c r="D111" s="1150"/>
      <c r="E111" s="1491"/>
      <c r="F111" s="1154"/>
      <c r="G111" s="1155"/>
      <c r="H111" s="1155"/>
      <c r="I111" s="1156"/>
      <c r="J111" s="1008">
        <v>10803.6</v>
      </c>
    </row>
    <row r="112" spans="1:10" s="688" customFormat="1" ht="26.25" hidden="1" thickBot="1">
      <c r="A112" s="1148">
        <v>1154500</v>
      </c>
      <c r="B112" s="957" t="s">
        <v>67</v>
      </c>
      <c r="C112" s="944">
        <v>465500</v>
      </c>
      <c r="D112" s="1150"/>
      <c r="E112" s="1491"/>
      <c r="F112" s="1154"/>
      <c r="G112" s="1155"/>
      <c r="H112" s="1155"/>
      <c r="I112" s="1156"/>
      <c r="J112" s="1008">
        <v>10803.6</v>
      </c>
    </row>
    <row r="113" spans="1:10" s="688" customFormat="1" ht="26.25" hidden="1" thickBot="1">
      <c r="A113" s="1148">
        <v>1154600</v>
      </c>
      <c r="B113" s="957" t="s">
        <v>68</v>
      </c>
      <c r="C113" s="944">
        <v>465600</v>
      </c>
      <c r="D113" s="1149"/>
      <c r="E113" s="1011"/>
      <c r="F113" s="1007"/>
      <c r="G113" s="1022"/>
      <c r="H113" s="1022"/>
      <c r="I113" s="1012"/>
      <c r="J113" s="1008">
        <v>10803.6</v>
      </c>
    </row>
    <row r="114" spans="1:10" s="688" customFormat="1" ht="13.5" hidden="1" thickBot="1">
      <c r="A114" s="1151">
        <v>1154700</v>
      </c>
      <c r="B114" s="962" t="s">
        <v>78</v>
      </c>
      <c r="C114" s="746" t="s">
        <v>79</v>
      </c>
      <c r="D114" s="1152"/>
      <c r="E114" s="1020"/>
      <c r="F114" s="1008"/>
      <c r="G114" s="1024"/>
      <c r="H114" s="1024"/>
      <c r="I114" s="1014"/>
      <c r="J114" s="1008">
        <v>10803.6</v>
      </c>
    </row>
    <row r="115" spans="1:10" s="688" customFormat="1" ht="18.75" hidden="1" customHeight="1">
      <c r="A115" s="1157">
        <v>1160000</v>
      </c>
      <c r="B115" s="780" t="s">
        <v>80</v>
      </c>
      <c r="C115" s="734" t="s">
        <v>358</v>
      </c>
      <c r="D115" s="1010">
        <v>0</v>
      </c>
      <c r="E115" s="1021">
        <v>0</v>
      </c>
      <c r="F115" s="1010">
        <v>0</v>
      </c>
      <c r="G115" s="1010">
        <v>0</v>
      </c>
      <c r="H115" s="1010">
        <v>0</v>
      </c>
      <c r="I115" s="1010">
        <v>0</v>
      </c>
      <c r="J115" s="1008">
        <v>10803.6</v>
      </c>
    </row>
    <row r="116" spans="1:10" s="688" customFormat="1" ht="13.5" hidden="1" thickBot="1">
      <c r="A116" s="760">
        <v>1161000</v>
      </c>
      <c r="B116" s="782" t="s">
        <v>81</v>
      </c>
      <c r="C116" s="783" t="s">
        <v>358</v>
      </c>
      <c r="D116" s="1007">
        <v>0</v>
      </c>
      <c r="E116" s="1011">
        <v>0</v>
      </c>
      <c r="F116" s="1007">
        <v>0</v>
      </c>
      <c r="G116" s="1007">
        <v>0</v>
      </c>
      <c r="H116" s="1007">
        <v>0</v>
      </c>
      <c r="I116" s="1007">
        <v>0</v>
      </c>
      <c r="J116" s="1008">
        <v>10803.6</v>
      </c>
    </row>
    <row r="117" spans="1:10" s="688" customFormat="1" ht="26.25" hidden="1" thickBot="1">
      <c r="A117" s="760">
        <v>1161100</v>
      </c>
      <c r="B117" s="741" t="s">
        <v>1705</v>
      </c>
      <c r="C117" s="762">
        <v>471100</v>
      </c>
      <c r="D117" s="1007"/>
      <c r="E117" s="1011"/>
      <c r="F117" s="1007"/>
      <c r="G117" s="1007"/>
      <c r="H117" s="1007"/>
      <c r="I117" s="1007"/>
      <c r="J117" s="1008">
        <v>10803.6</v>
      </c>
    </row>
    <row r="118" spans="1:10" s="688" customFormat="1" ht="26.25" hidden="1" thickBot="1">
      <c r="A118" s="760">
        <v>1161200</v>
      </c>
      <c r="B118" s="776" t="s">
        <v>1667</v>
      </c>
      <c r="C118" s="762">
        <v>471200</v>
      </c>
      <c r="D118" s="1007"/>
      <c r="E118" s="1011"/>
      <c r="F118" s="1007"/>
      <c r="G118" s="1007"/>
      <c r="H118" s="1007"/>
      <c r="I118" s="1007"/>
      <c r="J118" s="1008">
        <v>10803.6</v>
      </c>
    </row>
    <row r="119" spans="1:10" s="688" customFormat="1" ht="26.25" hidden="1" thickBot="1">
      <c r="A119" s="760">
        <v>1162000</v>
      </c>
      <c r="B119" s="782" t="s">
        <v>1125</v>
      </c>
      <c r="C119" s="783" t="s">
        <v>358</v>
      </c>
      <c r="D119" s="1007">
        <v>0</v>
      </c>
      <c r="E119" s="1011">
        <v>0</v>
      </c>
      <c r="F119" s="1007">
        <v>0</v>
      </c>
      <c r="G119" s="1007">
        <v>0</v>
      </c>
      <c r="H119" s="1007">
        <v>0</v>
      </c>
      <c r="I119" s="1007">
        <v>0</v>
      </c>
      <c r="J119" s="1008">
        <v>10803.6</v>
      </c>
    </row>
    <row r="120" spans="1:10" s="688" customFormat="1" ht="26.25" hidden="1" thickBot="1">
      <c r="A120" s="760">
        <v>1162100</v>
      </c>
      <c r="B120" s="776" t="s">
        <v>1668</v>
      </c>
      <c r="C120" s="742" t="s">
        <v>130</v>
      </c>
      <c r="D120" s="1007"/>
      <c r="E120" s="1011"/>
      <c r="F120" s="1007"/>
      <c r="G120" s="1007"/>
      <c r="H120" s="1007"/>
      <c r="I120" s="1007"/>
      <c r="J120" s="1008">
        <v>10803.6</v>
      </c>
    </row>
    <row r="121" spans="1:10" s="688" customFormat="1" ht="0.75" hidden="1" customHeight="1">
      <c r="A121" s="760">
        <v>1162200</v>
      </c>
      <c r="B121" s="776" t="s">
        <v>1669</v>
      </c>
      <c r="C121" s="742" t="s">
        <v>24</v>
      </c>
      <c r="D121" s="1007"/>
      <c r="E121" s="1011">
        <v>0</v>
      </c>
      <c r="F121" s="1007">
        <v>7</v>
      </c>
      <c r="G121" s="1007"/>
      <c r="H121" s="1007"/>
      <c r="I121" s="1007"/>
      <c r="J121" s="1008">
        <v>10803.6</v>
      </c>
    </row>
    <row r="122" spans="1:10" s="688" customFormat="1" ht="13.5" hidden="1" thickBot="1">
      <c r="A122" s="760">
        <v>1162300</v>
      </c>
      <c r="B122" s="776" t="s">
        <v>1670</v>
      </c>
      <c r="C122" s="742" t="s">
        <v>26</v>
      </c>
      <c r="D122" s="1007"/>
      <c r="E122" s="1011"/>
      <c r="F122" s="1007"/>
      <c r="G122" s="1007"/>
      <c r="H122" s="1007"/>
      <c r="I122" s="1007"/>
      <c r="J122" s="1008">
        <v>10803.6</v>
      </c>
    </row>
    <row r="123" spans="1:10" s="688" customFormat="1" ht="13.5" hidden="1" thickBot="1">
      <c r="A123" s="760">
        <v>1162400</v>
      </c>
      <c r="B123" s="776" t="s">
        <v>1671</v>
      </c>
      <c r="C123" s="742" t="s">
        <v>832</v>
      </c>
      <c r="D123" s="1007"/>
      <c r="E123" s="1011"/>
      <c r="F123" s="1007"/>
      <c r="G123" s="1007"/>
      <c r="H123" s="1007"/>
      <c r="I123" s="1007"/>
      <c r="J123" s="1008">
        <v>10803.6</v>
      </c>
    </row>
    <row r="124" spans="1:10" s="688" customFormat="1" ht="26.25" hidden="1" thickBot="1">
      <c r="A124" s="760">
        <v>1162500</v>
      </c>
      <c r="B124" s="776" t="s">
        <v>1672</v>
      </c>
      <c r="C124" s="742" t="s">
        <v>834</v>
      </c>
      <c r="D124" s="1007"/>
      <c r="E124" s="1011"/>
      <c r="F124" s="1007"/>
      <c r="G124" s="1007"/>
      <c r="H124" s="1007"/>
      <c r="I124" s="1007"/>
      <c r="J124" s="1008">
        <v>10803.6</v>
      </c>
    </row>
    <row r="125" spans="1:10" s="688" customFormat="1" ht="13.5" hidden="1" thickBot="1">
      <c r="A125" s="760">
        <v>1162600</v>
      </c>
      <c r="B125" s="776" t="s">
        <v>1673</v>
      </c>
      <c r="C125" s="742" t="s">
        <v>511</v>
      </c>
      <c r="D125" s="1007"/>
      <c r="E125" s="1011"/>
      <c r="F125" s="1007"/>
      <c r="G125" s="1007"/>
      <c r="H125" s="1007"/>
      <c r="I125" s="1007"/>
      <c r="J125" s="1008">
        <v>10803.6</v>
      </c>
    </row>
    <row r="126" spans="1:10" s="688" customFormat="1" ht="26.25" hidden="1" thickBot="1">
      <c r="A126" s="760">
        <v>1162700</v>
      </c>
      <c r="B126" s="741" t="s">
        <v>1674</v>
      </c>
      <c r="C126" s="742" t="s">
        <v>513</v>
      </c>
      <c r="D126" s="1007"/>
      <c r="E126" s="1011"/>
      <c r="F126" s="1007"/>
      <c r="G126" s="1007"/>
      <c r="H126" s="1007"/>
      <c r="I126" s="1007"/>
      <c r="J126" s="1008">
        <v>10803.6</v>
      </c>
    </row>
    <row r="127" spans="1:10" s="688" customFormat="1" ht="13.5" hidden="1" thickBot="1">
      <c r="A127" s="760">
        <v>1162800</v>
      </c>
      <c r="B127" s="776" t="s">
        <v>1675</v>
      </c>
      <c r="C127" s="742" t="s">
        <v>872</v>
      </c>
      <c r="D127" s="1022"/>
      <c r="E127" s="1023"/>
      <c r="F127" s="1022"/>
      <c r="G127" s="1022"/>
      <c r="H127" s="1022"/>
      <c r="I127" s="1022"/>
      <c r="J127" s="1008">
        <v>10803.6</v>
      </c>
    </row>
    <row r="128" spans="1:10" s="688" customFormat="1" ht="13.5" hidden="1" customHeight="1">
      <c r="A128" s="791">
        <v>1162900</v>
      </c>
      <c r="B128" s="776" t="s">
        <v>1676</v>
      </c>
      <c r="C128" s="742" t="s">
        <v>874</v>
      </c>
      <c r="D128" s="1022"/>
      <c r="E128" s="1023"/>
      <c r="F128" s="1022"/>
      <c r="G128" s="1022"/>
      <c r="H128" s="1022"/>
      <c r="I128" s="1022"/>
      <c r="J128" s="1008">
        <v>10803.6</v>
      </c>
    </row>
    <row r="129" spans="1:10" s="688" customFormat="1" ht="13.5" hidden="1" customHeight="1">
      <c r="A129" s="791">
        <v>1163000</v>
      </c>
      <c r="B129" s="782" t="s">
        <v>58</v>
      </c>
      <c r="C129" s="771" t="s">
        <v>358</v>
      </c>
      <c r="D129" s="1022">
        <v>0</v>
      </c>
      <c r="E129" s="1023">
        <v>0</v>
      </c>
      <c r="F129" s="1022">
        <v>0</v>
      </c>
      <c r="G129" s="1022">
        <v>0</v>
      </c>
      <c r="H129" s="1022">
        <v>0</v>
      </c>
      <c r="I129" s="1022">
        <v>0</v>
      </c>
      <c r="J129" s="1008">
        <v>10803.6</v>
      </c>
    </row>
    <row r="130" spans="1:10" s="688" customFormat="1" ht="13.5" hidden="1" customHeight="1" thickBot="1">
      <c r="A130" s="785">
        <v>1163100</v>
      </c>
      <c r="B130" s="765" t="s">
        <v>798</v>
      </c>
      <c r="C130" s="746" t="s">
        <v>799</v>
      </c>
      <c r="D130" s="1024"/>
      <c r="E130" s="1025"/>
      <c r="F130" s="1024"/>
      <c r="G130" s="1024"/>
      <c r="H130" s="1024"/>
      <c r="I130" s="1024"/>
      <c r="J130" s="1008">
        <v>10803.6</v>
      </c>
    </row>
    <row r="131" spans="1:10" s="688" customFormat="1" ht="0.75" hidden="1" customHeight="1">
      <c r="A131" s="787">
        <v>1170000</v>
      </c>
      <c r="B131" s="788" t="s">
        <v>875</v>
      </c>
      <c r="C131" s="734" t="s">
        <v>358</v>
      </c>
      <c r="D131" s="1026">
        <v>0</v>
      </c>
      <c r="E131" s="1027">
        <v>7570</v>
      </c>
      <c r="F131" s="1026">
        <v>7570</v>
      </c>
      <c r="G131" s="1026">
        <v>2000</v>
      </c>
      <c r="H131" s="1026">
        <v>4000</v>
      </c>
      <c r="I131" s="1026">
        <v>6000</v>
      </c>
      <c r="J131" s="1008">
        <v>10803.6</v>
      </c>
    </row>
    <row r="132" spans="1:10" s="688" customFormat="1" ht="29.25" hidden="1" customHeight="1">
      <c r="A132" s="791">
        <v>1171000</v>
      </c>
      <c r="B132" s="792" t="s">
        <v>215</v>
      </c>
      <c r="C132" s="734" t="s">
        <v>358</v>
      </c>
      <c r="D132" s="1028">
        <v>0</v>
      </c>
      <c r="E132" s="1029">
        <v>0</v>
      </c>
      <c r="F132" s="1028">
        <v>0</v>
      </c>
      <c r="G132" s="1028">
        <v>0</v>
      </c>
      <c r="H132" s="1028">
        <v>0</v>
      </c>
      <c r="I132" s="1028">
        <v>0</v>
      </c>
      <c r="J132" s="1008">
        <v>10803.6</v>
      </c>
    </row>
    <row r="133" spans="1:10" s="688" customFormat="1" ht="45.75" hidden="1" customHeight="1">
      <c r="A133" s="791">
        <v>1171100</v>
      </c>
      <c r="B133" s="741" t="s">
        <v>1677</v>
      </c>
      <c r="C133" s="738" t="s">
        <v>479</v>
      </c>
      <c r="D133" s="1022"/>
      <c r="E133" s="1023"/>
      <c r="F133" s="1022"/>
      <c r="G133" s="1022"/>
      <c r="H133" s="1022"/>
      <c r="I133" s="1022"/>
      <c r="J133" s="1008">
        <v>10803.6</v>
      </c>
    </row>
    <row r="134" spans="1:10" s="688" customFormat="1" ht="27" hidden="1" customHeight="1">
      <c r="A134" s="791">
        <v>1171200</v>
      </c>
      <c r="B134" s="776" t="s">
        <v>1678</v>
      </c>
      <c r="C134" s="794" t="s">
        <v>352</v>
      </c>
      <c r="D134" s="1022"/>
      <c r="E134" s="1023"/>
      <c r="F134" s="1022"/>
      <c r="G134" s="1022"/>
      <c r="H134" s="1022"/>
      <c r="I134" s="1022"/>
      <c r="J134" s="1008">
        <v>10803.6</v>
      </c>
    </row>
    <row r="135" spans="1:10" s="688" customFormat="1" ht="46.5" hidden="1" customHeight="1">
      <c r="A135" s="760">
        <v>1172000</v>
      </c>
      <c r="B135" s="795" t="s">
        <v>1017</v>
      </c>
      <c r="C135" s="771" t="s">
        <v>358</v>
      </c>
      <c r="D135" s="1026">
        <v>0</v>
      </c>
      <c r="E135" s="1027">
        <v>0</v>
      </c>
      <c r="F135" s="1026">
        <v>0</v>
      </c>
      <c r="G135" s="1026">
        <v>0</v>
      </c>
      <c r="H135" s="1026">
        <v>0</v>
      </c>
      <c r="I135" s="1026">
        <v>0</v>
      </c>
      <c r="J135" s="1008">
        <v>10803.6</v>
      </c>
    </row>
    <row r="136" spans="1:10" s="688" customFormat="1" ht="13.5" hidden="1" customHeight="1">
      <c r="A136" s="760">
        <v>1172100</v>
      </c>
      <c r="B136" s="763" t="s">
        <v>1102</v>
      </c>
      <c r="C136" s="738" t="s">
        <v>1018</v>
      </c>
      <c r="D136" s="1022"/>
      <c r="E136" s="1023"/>
      <c r="F136" s="1022"/>
      <c r="G136" s="1022"/>
      <c r="H136" s="1022"/>
      <c r="I136" s="1022"/>
      <c r="J136" s="1008">
        <v>10803.6</v>
      </c>
    </row>
    <row r="137" spans="1:10" s="688" customFormat="1" ht="13.5" hidden="1" thickBot="1">
      <c r="A137" s="760">
        <v>1172200</v>
      </c>
      <c r="B137" s="763" t="s">
        <v>1103</v>
      </c>
      <c r="C137" s="796">
        <v>482200</v>
      </c>
      <c r="D137" s="1022"/>
      <c r="E137" s="1023"/>
      <c r="F137" s="1022"/>
      <c r="G137" s="1022"/>
      <c r="H137" s="1022"/>
      <c r="I137" s="1022"/>
      <c r="J137" s="1008">
        <v>10803.6</v>
      </c>
    </row>
    <row r="138" spans="1:10" s="688" customFormat="1" ht="13.5" hidden="1" thickBot="1">
      <c r="A138" s="760">
        <v>1172300</v>
      </c>
      <c r="B138" s="776" t="s">
        <v>1679</v>
      </c>
      <c r="C138" s="742" t="s">
        <v>1020</v>
      </c>
      <c r="D138" s="1022"/>
      <c r="E138" s="1023"/>
      <c r="F138" s="1022"/>
      <c r="G138" s="1022"/>
      <c r="H138" s="1022"/>
      <c r="I138" s="1022"/>
      <c r="J138" s="1008">
        <v>10803.6</v>
      </c>
    </row>
    <row r="139" spans="1:10" s="688" customFormat="1" ht="34.5" hidden="1" customHeight="1">
      <c r="A139" s="760">
        <v>1172400</v>
      </c>
      <c r="B139" s="797" t="s">
        <v>1680</v>
      </c>
      <c r="C139" s="742" t="s">
        <v>125</v>
      </c>
      <c r="D139" s="1028"/>
      <c r="E139" s="1029"/>
      <c r="F139" s="1028"/>
      <c r="G139" s="1028"/>
      <c r="H139" s="1028"/>
      <c r="I139" s="1028"/>
      <c r="J139" s="1008">
        <v>10803.6</v>
      </c>
    </row>
    <row r="140" spans="1:10" s="688" customFormat="1" ht="13.5" hidden="1" customHeight="1">
      <c r="A140" s="760">
        <v>1173000</v>
      </c>
      <c r="B140" s="795" t="s">
        <v>126</v>
      </c>
      <c r="C140" s="771" t="s">
        <v>358</v>
      </c>
      <c r="D140" s="1028">
        <v>0</v>
      </c>
      <c r="E140" s="1029">
        <v>0</v>
      </c>
      <c r="F140" s="1028">
        <v>0</v>
      </c>
      <c r="G140" s="1028">
        <v>0</v>
      </c>
      <c r="H140" s="1028">
        <v>0</v>
      </c>
      <c r="I140" s="1028">
        <v>0</v>
      </c>
      <c r="J140" s="1008">
        <v>10803.6</v>
      </c>
    </row>
    <row r="141" spans="1:10" s="688" customFormat="1" ht="28.5" hidden="1" customHeight="1">
      <c r="A141" s="791">
        <v>1173100</v>
      </c>
      <c r="B141" s="798" t="s">
        <v>127</v>
      </c>
      <c r="C141" s="742" t="s">
        <v>1088</v>
      </c>
      <c r="D141" s="1028"/>
      <c r="E141" s="1029"/>
      <c r="F141" s="1028"/>
      <c r="G141" s="1028"/>
      <c r="H141" s="1028"/>
      <c r="I141" s="1028"/>
      <c r="J141" s="1008">
        <v>10803.6</v>
      </c>
    </row>
    <row r="142" spans="1:10" s="688" customFormat="1" ht="39" hidden="1" thickBot="1">
      <c r="A142" s="791">
        <v>1174000</v>
      </c>
      <c r="B142" s="795" t="s">
        <v>1089</v>
      </c>
      <c r="C142" s="771" t="s">
        <v>358</v>
      </c>
      <c r="D142" s="1028">
        <v>0</v>
      </c>
      <c r="E142" s="1029">
        <v>0</v>
      </c>
      <c r="F142" s="1028">
        <v>0</v>
      </c>
      <c r="G142" s="1028">
        <v>0</v>
      </c>
      <c r="H142" s="1028">
        <v>0</v>
      </c>
      <c r="I142" s="1028">
        <v>0</v>
      </c>
      <c r="J142" s="1008">
        <v>10803.6</v>
      </c>
    </row>
    <row r="143" spans="1:10" s="688" customFormat="1" ht="27.75" hidden="1" customHeight="1">
      <c r="A143" s="791">
        <v>1174100</v>
      </c>
      <c r="B143" s="798" t="s">
        <v>1104</v>
      </c>
      <c r="C143" s="742" t="s">
        <v>1090</v>
      </c>
      <c r="D143" s="1028"/>
      <c r="E143" s="1029"/>
      <c r="F143" s="1028"/>
      <c r="G143" s="1028"/>
      <c r="H143" s="1028"/>
      <c r="I143" s="1028"/>
      <c r="J143" s="1008">
        <v>10803.6</v>
      </c>
    </row>
    <row r="144" spans="1:10" s="688" customFormat="1" ht="5.25" hidden="1" customHeight="1">
      <c r="A144" s="791">
        <v>1174200</v>
      </c>
      <c r="B144" s="797" t="s">
        <v>1681</v>
      </c>
      <c r="C144" s="742" t="s">
        <v>447</v>
      </c>
      <c r="D144" s="1028"/>
      <c r="E144" s="1029"/>
      <c r="F144" s="1028"/>
      <c r="G144" s="1028"/>
      <c r="H144" s="1028"/>
      <c r="I144" s="1028"/>
      <c r="J144" s="1008">
        <v>10803.6</v>
      </c>
    </row>
    <row r="145" spans="1:11" s="688" customFormat="1" ht="27.75" hidden="1" customHeight="1">
      <c r="A145" s="791">
        <v>1175000</v>
      </c>
      <c r="B145" s="795" t="s">
        <v>558</v>
      </c>
      <c r="C145" s="771" t="s">
        <v>358</v>
      </c>
      <c r="D145" s="1028">
        <v>0</v>
      </c>
      <c r="E145" s="1029">
        <v>0</v>
      </c>
      <c r="F145" s="1028">
        <v>0</v>
      </c>
      <c r="G145" s="1028">
        <v>0</v>
      </c>
      <c r="H145" s="1028">
        <v>0</v>
      </c>
      <c r="I145" s="1028">
        <v>0</v>
      </c>
      <c r="J145" s="1008">
        <v>10803.6</v>
      </c>
    </row>
    <row r="146" spans="1:11" s="688" customFormat="1" ht="39" hidden="1" customHeight="1">
      <c r="A146" s="791">
        <v>1175100</v>
      </c>
      <c r="B146" s="797" t="s">
        <v>1682</v>
      </c>
      <c r="C146" s="742" t="s">
        <v>227</v>
      </c>
      <c r="D146" s="1028"/>
      <c r="E146" s="1029"/>
      <c r="F146" s="1028"/>
      <c r="G146" s="1028"/>
      <c r="H146" s="1028"/>
      <c r="I146" s="1028"/>
      <c r="J146" s="1008">
        <v>10803.6</v>
      </c>
    </row>
    <row r="147" spans="1:11" s="688" customFormat="1" ht="13.5" hidden="1" customHeight="1">
      <c r="A147" s="791">
        <v>1176000</v>
      </c>
      <c r="B147" s="795" t="s">
        <v>228</v>
      </c>
      <c r="C147" s="771" t="s">
        <v>358</v>
      </c>
      <c r="D147" s="1028">
        <v>0</v>
      </c>
      <c r="E147" s="1029">
        <v>0</v>
      </c>
      <c r="F147" s="1028">
        <v>0</v>
      </c>
      <c r="G147" s="1028">
        <v>0</v>
      </c>
      <c r="H147" s="1028">
        <v>0</v>
      </c>
      <c r="I147" s="1028">
        <v>0</v>
      </c>
      <c r="J147" s="1008">
        <v>10803.6</v>
      </c>
    </row>
    <row r="148" spans="1:11" s="688" customFormat="1" ht="13.5" hidden="1" thickBot="1">
      <c r="A148" s="791">
        <v>1176100</v>
      </c>
      <c r="B148" s="797" t="s">
        <v>1683</v>
      </c>
      <c r="C148" s="742" t="s">
        <v>8</v>
      </c>
      <c r="D148" s="1028"/>
      <c r="E148" s="1029"/>
      <c r="F148" s="1028"/>
      <c r="G148" s="1028"/>
      <c r="H148" s="1028"/>
      <c r="I148" s="1028"/>
      <c r="J148" s="1008">
        <v>10803.6</v>
      </c>
    </row>
    <row r="149" spans="1:11" s="688" customFormat="1" ht="22.5" customHeight="1" thickBot="1">
      <c r="A149" s="791">
        <v>1177000</v>
      </c>
      <c r="B149" s="1544" t="s">
        <v>587</v>
      </c>
      <c r="C149" s="771" t="s">
        <v>358</v>
      </c>
      <c r="D149" s="1149">
        <f t="shared" ref="D149:I149" si="1">D150</f>
        <v>395000</v>
      </c>
      <c r="E149" s="1488">
        <f t="shared" si="1"/>
        <v>0</v>
      </c>
      <c r="F149" s="1149">
        <f t="shared" si="1"/>
        <v>395000</v>
      </c>
      <c r="G149" s="1149">
        <f t="shared" si="1"/>
        <v>100000</v>
      </c>
      <c r="H149" s="1149">
        <f t="shared" si="1"/>
        <v>350000</v>
      </c>
      <c r="I149" s="1149">
        <f t="shared" si="1"/>
        <v>395000</v>
      </c>
      <c r="J149" s="1008">
        <f>J150</f>
        <v>395000</v>
      </c>
    </row>
    <row r="150" spans="1:11" s="688" customFormat="1" ht="26.25" customHeight="1" thickBot="1">
      <c r="A150" s="785">
        <v>1177100</v>
      </c>
      <c r="B150" s="1545" t="s">
        <v>1684</v>
      </c>
      <c r="C150" s="746" t="s">
        <v>259</v>
      </c>
      <c r="D150" s="1152">
        <v>395000</v>
      </c>
      <c r="E150" s="1020">
        <v>0</v>
      </c>
      <c r="F150" s="1008">
        <f>D150+E150</f>
        <v>395000</v>
      </c>
      <c r="G150" s="1008">
        <v>100000</v>
      </c>
      <c r="H150" s="1008">
        <v>350000</v>
      </c>
      <c r="I150" s="1020">
        <v>395000</v>
      </c>
      <c r="J150" s="1008">
        <f>F150</f>
        <v>395000</v>
      </c>
      <c r="K150" s="1001"/>
    </row>
    <row r="151" spans="1:11" s="688" customFormat="1" ht="0.75" hidden="1" customHeight="1" thickBot="1">
      <c r="A151" s="1158" t="s">
        <v>262</v>
      </c>
      <c r="B151" s="806" t="s">
        <v>648</v>
      </c>
      <c r="C151" s="807" t="s">
        <v>358</v>
      </c>
      <c r="D151" s="1159">
        <v>0</v>
      </c>
      <c r="E151" s="1492">
        <v>0</v>
      </c>
      <c r="F151" s="1159">
        <v>0</v>
      </c>
      <c r="G151" s="1159">
        <v>0</v>
      </c>
      <c r="H151" s="1159">
        <v>0</v>
      </c>
      <c r="I151" s="1159">
        <v>0</v>
      </c>
      <c r="J151" s="1008">
        <v>28104.799999999999</v>
      </c>
    </row>
    <row r="152" spans="1:11" s="688" customFormat="1" ht="2.25" hidden="1" customHeight="1">
      <c r="A152" s="787" t="s">
        <v>650</v>
      </c>
      <c r="B152" s="815" t="s">
        <v>651</v>
      </c>
      <c r="C152" s="734" t="s">
        <v>358</v>
      </c>
      <c r="D152" s="1010">
        <v>0</v>
      </c>
      <c r="E152" s="1021">
        <v>0</v>
      </c>
      <c r="F152" s="1010">
        <v>0</v>
      </c>
      <c r="G152" s="1010">
        <v>0</v>
      </c>
      <c r="H152" s="1010">
        <v>0</v>
      </c>
      <c r="I152" s="1010">
        <v>0</v>
      </c>
      <c r="J152" s="1008">
        <v>28104.799999999999</v>
      </c>
    </row>
    <row r="153" spans="1:11" s="688" customFormat="1" ht="20.25" hidden="1" customHeight="1">
      <c r="A153" s="791" t="s">
        <v>652</v>
      </c>
      <c r="B153" s="797" t="s">
        <v>1685</v>
      </c>
      <c r="C153" s="971" t="s">
        <v>987</v>
      </c>
      <c r="D153" s="1149"/>
      <c r="E153" s="1488"/>
      <c r="F153" s="1149"/>
      <c r="G153" s="1149"/>
      <c r="H153" s="1149"/>
      <c r="I153" s="1149"/>
      <c r="J153" s="1008">
        <v>28104.799999999999</v>
      </c>
    </row>
    <row r="154" spans="1:11" s="688" customFormat="1" ht="20.25" hidden="1" customHeight="1">
      <c r="A154" s="791" t="s">
        <v>988</v>
      </c>
      <c r="B154" s="797" t="s">
        <v>1686</v>
      </c>
      <c r="C154" s="971" t="s">
        <v>965</v>
      </c>
      <c r="D154" s="1149"/>
      <c r="E154" s="1488"/>
      <c r="F154" s="1149"/>
      <c r="G154" s="1149"/>
      <c r="H154" s="1149"/>
      <c r="I154" s="1149"/>
      <c r="J154" s="1008">
        <v>28104.799999999999</v>
      </c>
    </row>
    <row r="155" spans="1:11" s="688" customFormat="1" ht="13.5" hidden="1" thickBot="1">
      <c r="A155" s="791" t="s">
        <v>966</v>
      </c>
      <c r="B155" s="797" t="s">
        <v>1687</v>
      </c>
      <c r="C155" s="971" t="s">
        <v>968</v>
      </c>
      <c r="D155" s="1149"/>
      <c r="E155" s="1488"/>
      <c r="F155" s="1149"/>
      <c r="G155" s="1149"/>
      <c r="H155" s="1149"/>
      <c r="I155" s="1149"/>
      <c r="J155" s="1008">
        <v>28104.799999999999</v>
      </c>
    </row>
    <row r="156" spans="1:11" s="688" customFormat="1" ht="20.25" hidden="1" customHeight="1">
      <c r="A156" s="818" t="s">
        <v>969</v>
      </c>
      <c r="B156" s="797" t="s">
        <v>1688</v>
      </c>
      <c r="C156" s="971" t="s">
        <v>1099</v>
      </c>
      <c r="D156" s="1149"/>
      <c r="E156" s="1488"/>
      <c r="F156" s="1149"/>
      <c r="G156" s="1149"/>
      <c r="H156" s="1149"/>
      <c r="I156" s="1149"/>
      <c r="J156" s="1008">
        <v>28104.799999999999</v>
      </c>
    </row>
    <row r="157" spans="1:11" s="688" customFormat="1" ht="20.25" hidden="1" customHeight="1">
      <c r="A157" s="818" t="s">
        <v>138</v>
      </c>
      <c r="B157" s="798" t="s">
        <v>139</v>
      </c>
      <c r="C157" s="971" t="s">
        <v>140</v>
      </c>
      <c r="D157" s="1149"/>
      <c r="E157" s="1488"/>
      <c r="F157" s="1149"/>
      <c r="G157" s="1149"/>
      <c r="H157" s="1149"/>
      <c r="I157" s="1149"/>
      <c r="J157" s="1008">
        <v>28104.799999999999</v>
      </c>
    </row>
    <row r="158" spans="1:11" s="688" customFormat="1" ht="20.25" hidden="1" customHeight="1">
      <c r="A158" s="818" t="s">
        <v>141</v>
      </c>
      <c r="B158" s="797" t="s">
        <v>1689</v>
      </c>
      <c r="C158" s="971" t="s">
        <v>897</v>
      </c>
      <c r="D158" s="1149"/>
      <c r="E158" s="1488"/>
      <c r="F158" s="1149"/>
      <c r="G158" s="1149"/>
      <c r="H158" s="1149"/>
      <c r="I158" s="1149"/>
      <c r="J158" s="1008">
        <v>28104.799999999999</v>
      </c>
    </row>
    <row r="159" spans="1:11" s="688" customFormat="1" ht="20.25" hidden="1" customHeight="1">
      <c r="A159" s="818" t="s">
        <v>898</v>
      </c>
      <c r="B159" s="797" t="s">
        <v>1690</v>
      </c>
      <c r="C159" s="971" t="s">
        <v>900</v>
      </c>
      <c r="D159" s="1149"/>
      <c r="E159" s="1488"/>
      <c r="F159" s="1149"/>
      <c r="G159" s="1149"/>
      <c r="H159" s="1149"/>
      <c r="I159" s="1149"/>
      <c r="J159" s="1008">
        <v>28104.799999999999</v>
      </c>
    </row>
    <row r="160" spans="1:11" s="688" customFormat="1" ht="0.75" hidden="1" customHeight="1">
      <c r="A160" s="1160" t="s">
        <v>800</v>
      </c>
      <c r="B160" s="975" t="s">
        <v>1691</v>
      </c>
      <c r="C160" s="976" t="s">
        <v>657</v>
      </c>
      <c r="D160" s="1149"/>
      <c r="E160" s="1488"/>
      <c r="F160" s="1149"/>
      <c r="G160" s="1149"/>
      <c r="H160" s="1149"/>
      <c r="I160" s="1149"/>
      <c r="J160" s="1008">
        <v>28104.799999999999</v>
      </c>
    </row>
    <row r="161" spans="1:10" s="688" customFormat="1" ht="20.25" hidden="1" customHeight="1">
      <c r="A161" s="1148" t="s">
        <v>801</v>
      </c>
      <c r="B161" s="977" t="s">
        <v>1063</v>
      </c>
      <c r="C161" s="944" t="s">
        <v>1064</v>
      </c>
      <c r="D161" s="1149"/>
      <c r="E161" s="1488"/>
      <c r="F161" s="1149"/>
      <c r="G161" s="1149"/>
      <c r="H161" s="1149"/>
      <c r="I161" s="1149"/>
      <c r="J161" s="1008">
        <v>28104.799999999999</v>
      </c>
    </row>
    <row r="162" spans="1:10" s="688" customFormat="1" ht="20.25" hidden="1" customHeight="1">
      <c r="A162" s="1148" t="s">
        <v>1065</v>
      </c>
      <c r="B162" s="977" t="s">
        <v>1066</v>
      </c>
      <c r="C162" s="944" t="s">
        <v>1067</v>
      </c>
      <c r="D162" s="1149"/>
      <c r="E162" s="1488"/>
      <c r="F162" s="1149"/>
      <c r="G162" s="1149"/>
      <c r="H162" s="1149"/>
      <c r="I162" s="1149"/>
      <c r="J162" s="1008">
        <v>28104.799999999999</v>
      </c>
    </row>
    <row r="163" spans="1:10" s="688" customFormat="1" ht="20.25" hidden="1" customHeight="1">
      <c r="A163" s="814" t="s">
        <v>658</v>
      </c>
      <c r="B163" s="979" t="s">
        <v>659</v>
      </c>
      <c r="C163" s="980" t="s">
        <v>358</v>
      </c>
      <c r="D163" s="1149">
        <v>0</v>
      </c>
      <c r="E163" s="1488">
        <v>0</v>
      </c>
      <c r="F163" s="1149">
        <v>0</v>
      </c>
      <c r="G163" s="1149">
        <v>0</v>
      </c>
      <c r="H163" s="1149">
        <v>0</v>
      </c>
      <c r="I163" s="1149">
        <v>0</v>
      </c>
      <c r="J163" s="1008">
        <v>28104.799999999999</v>
      </c>
    </row>
    <row r="164" spans="1:10" ht="12.75" hidden="1" customHeight="1">
      <c r="A164" s="818" t="s">
        <v>660</v>
      </c>
      <c r="B164" s="798" t="s">
        <v>661</v>
      </c>
      <c r="C164" s="971" t="s">
        <v>662</v>
      </c>
      <c r="D164" s="1149"/>
      <c r="E164" s="1488"/>
      <c r="F164" s="1149"/>
      <c r="G164" s="1149"/>
      <c r="H164" s="1149"/>
      <c r="I164" s="1149"/>
      <c r="J164" s="1008">
        <v>28104.799999999999</v>
      </c>
    </row>
    <row r="165" spans="1:10" ht="13.5" hidden="1" thickBot="1">
      <c r="A165" s="818" t="s">
        <v>663</v>
      </c>
      <c r="B165" s="798" t="s">
        <v>664</v>
      </c>
      <c r="C165" s="971" t="s">
        <v>665</v>
      </c>
      <c r="D165" s="1149"/>
      <c r="E165" s="1488"/>
      <c r="F165" s="1149"/>
      <c r="G165" s="1149"/>
      <c r="H165" s="1149"/>
      <c r="I165" s="1149"/>
      <c r="J165" s="1008">
        <v>28104.799999999999</v>
      </c>
    </row>
    <row r="166" spans="1:10" ht="13.5" hidden="1" thickBot="1">
      <c r="A166" s="818" t="s">
        <v>666</v>
      </c>
      <c r="B166" s="797" t="s">
        <v>1692</v>
      </c>
      <c r="C166" s="971" t="s">
        <v>314</v>
      </c>
      <c r="D166" s="1149"/>
      <c r="E166" s="1488"/>
      <c r="F166" s="1149"/>
      <c r="G166" s="1149"/>
      <c r="H166" s="1149"/>
      <c r="I166" s="1149"/>
      <c r="J166" s="1008">
        <v>28104.799999999999</v>
      </c>
    </row>
    <row r="167" spans="1:10" ht="13.5" hidden="1" customHeight="1">
      <c r="A167" s="818" t="s">
        <v>315</v>
      </c>
      <c r="B167" s="797" t="s">
        <v>1693</v>
      </c>
      <c r="C167" s="971" t="s">
        <v>317</v>
      </c>
      <c r="D167" s="1149"/>
      <c r="E167" s="1488"/>
      <c r="F167" s="1149"/>
      <c r="G167" s="1149"/>
      <c r="H167" s="1149"/>
      <c r="I167" s="1149"/>
      <c r="J167" s="1008">
        <v>28104.799999999999</v>
      </c>
    </row>
    <row r="168" spans="1:10" ht="2.25" hidden="1" customHeight="1" thickBot="1">
      <c r="A168" s="818" t="s">
        <v>318</v>
      </c>
      <c r="B168" s="795" t="s">
        <v>319</v>
      </c>
      <c r="C168" s="783" t="s">
        <v>358</v>
      </c>
      <c r="D168" s="1149">
        <v>0</v>
      </c>
      <c r="E168" s="1488">
        <v>0</v>
      </c>
      <c r="F168" s="1149">
        <v>0</v>
      </c>
      <c r="G168" s="1149">
        <v>0</v>
      </c>
      <c r="H168" s="1149">
        <v>0</v>
      </c>
      <c r="I168" s="1149">
        <v>0</v>
      </c>
      <c r="J168" s="1008">
        <v>28104.799999999999</v>
      </c>
    </row>
    <row r="169" spans="1:10" ht="13.5" hidden="1" thickBot="1">
      <c r="A169" s="818" t="s">
        <v>320</v>
      </c>
      <c r="B169" s="798" t="s">
        <v>1105</v>
      </c>
      <c r="C169" s="971" t="s">
        <v>321</v>
      </c>
      <c r="D169" s="1149"/>
      <c r="E169" s="1488"/>
      <c r="F169" s="1149"/>
      <c r="G169" s="1149"/>
      <c r="H169" s="1149"/>
      <c r="I169" s="1149"/>
      <c r="J169" s="1008">
        <v>28104.799999999999</v>
      </c>
    </row>
    <row r="170" spans="1:10" ht="14.25" hidden="1" customHeight="1">
      <c r="A170" s="821" t="s">
        <v>322</v>
      </c>
      <c r="B170" s="822" t="s">
        <v>1068</v>
      </c>
      <c r="C170" s="783" t="s">
        <v>358</v>
      </c>
      <c r="D170" s="1149">
        <v>0</v>
      </c>
      <c r="E170" s="1488">
        <v>0</v>
      </c>
      <c r="F170" s="1149">
        <v>0</v>
      </c>
      <c r="G170" s="1149">
        <v>0</v>
      </c>
      <c r="H170" s="1149">
        <v>0</v>
      </c>
      <c r="I170" s="1149">
        <v>0</v>
      </c>
      <c r="J170" s="1008">
        <v>28104.799999999999</v>
      </c>
    </row>
    <row r="171" spans="1:10" ht="13.5" hidden="1" thickBot="1">
      <c r="A171" s="818" t="s">
        <v>324</v>
      </c>
      <c r="B171" s="798" t="s">
        <v>1106</v>
      </c>
      <c r="C171" s="971" t="s">
        <v>325</v>
      </c>
      <c r="D171" s="1149"/>
      <c r="E171" s="1488"/>
      <c r="F171" s="1149"/>
      <c r="G171" s="1149"/>
      <c r="H171" s="1149"/>
      <c r="I171" s="1149"/>
      <c r="J171" s="1008">
        <v>28104.799999999999</v>
      </c>
    </row>
    <row r="172" spans="1:10" ht="13.5" hidden="1" thickBot="1">
      <c r="A172" s="818" t="s">
        <v>326</v>
      </c>
      <c r="B172" s="798" t="s">
        <v>1107</v>
      </c>
      <c r="C172" s="971" t="s">
        <v>327</v>
      </c>
      <c r="D172" s="1149"/>
      <c r="E172" s="1488"/>
      <c r="F172" s="1149"/>
      <c r="G172" s="1149"/>
      <c r="H172" s="1149"/>
      <c r="I172" s="1149"/>
      <c r="J172" s="1008">
        <v>28104.799999999999</v>
      </c>
    </row>
    <row r="173" spans="1:10" ht="13.5" hidden="1" thickBot="1">
      <c r="A173" s="818" t="s">
        <v>328</v>
      </c>
      <c r="B173" s="797" t="s">
        <v>1694</v>
      </c>
      <c r="C173" s="971" t="s">
        <v>330</v>
      </c>
      <c r="D173" s="1149"/>
      <c r="E173" s="1488"/>
      <c r="F173" s="1149"/>
      <c r="G173" s="1149"/>
      <c r="H173" s="1149"/>
      <c r="I173" s="1149"/>
      <c r="J173" s="1008">
        <v>28104.799999999999</v>
      </c>
    </row>
    <row r="174" spans="1:10" ht="13.5" hidden="1" thickBot="1">
      <c r="A174" s="1161">
        <v>1244000</v>
      </c>
      <c r="B174" s="983" t="s">
        <v>1706</v>
      </c>
      <c r="C174" s="976" t="s">
        <v>1134</v>
      </c>
      <c r="D174" s="1150"/>
      <c r="E174" s="1489"/>
      <c r="F174" s="1150"/>
      <c r="G174" s="1150"/>
      <c r="H174" s="1150"/>
      <c r="I174" s="1150"/>
      <c r="J174" s="1008">
        <v>28104.799999999999</v>
      </c>
    </row>
    <row r="175" spans="1:10" ht="20.25" customHeight="1" thickBot="1">
      <c r="A175" s="1162">
        <v>1000000</v>
      </c>
      <c r="B175" s="985" t="s">
        <v>1070</v>
      </c>
      <c r="C175" s="986" t="s">
        <v>358</v>
      </c>
      <c r="D175" s="1159">
        <f>D32</f>
        <v>395000</v>
      </c>
      <c r="E175" s="1492">
        <f>E32</f>
        <v>0</v>
      </c>
      <c r="F175" s="1159">
        <f>F32</f>
        <v>395000</v>
      </c>
      <c r="G175" s="1159">
        <f>G32</f>
        <v>100000</v>
      </c>
      <c r="H175" s="1159">
        <f>H150</f>
        <v>350000</v>
      </c>
      <c r="I175" s="1159">
        <f>I150</f>
        <v>395000</v>
      </c>
      <c r="J175" s="1008">
        <f>F175</f>
        <v>395000</v>
      </c>
    </row>
    <row r="176" spans="1:10" ht="18" customHeight="1">
      <c r="A176" s="2730"/>
      <c r="B176" s="2730"/>
      <c r="C176" s="2730"/>
      <c r="D176" s="2730"/>
      <c r="E176" s="2730"/>
      <c r="F176" s="2730"/>
      <c r="G176" s="2730"/>
      <c r="H176" s="2730"/>
      <c r="I176" s="2730"/>
      <c r="J176" s="2730"/>
    </row>
    <row r="177" spans="1:10" ht="15.75" customHeight="1">
      <c r="A177" s="2594" t="s">
        <v>2261</v>
      </c>
      <c r="B177" s="2594"/>
      <c r="C177" s="2594"/>
      <c r="D177" s="2594"/>
      <c r="E177" s="2594"/>
      <c r="F177" s="2594"/>
      <c r="G177" s="2594"/>
      <c r="H177" s="2594"/>
      <c r="I177" s="2594"/>
      <c r="J177" s="2594"/>
    </row>
    <row r="178" spans="1:10">
      <c r="A178" s="1163"/>
      <c r="B178" s="1163"/>
      <c r="C178" s="2731"/>
      <c r="D178" s="2731"/>
      <c r="E178" s="2731"/>
      <c r="F178" s="2731"/>
      <c r="G178" s="2731"/>
      <c r="H178" s="2731"/>
      <c r="I178" s="2731"/>
      <c r="J178" s="2731"/>
    </row>
    <row r="179" spans="1:10">
      <c r="A179" s="2594"/>
      <c r="B179" s="2594"/>
      <c r="C179" s="2594"/>
      <c r="D179" s="2594"/>
      <c r="E179" s="2594"/>
      <c r="F179" s="2594"/>
      <c r="G179" s="2594"/>
      <c r="H179" s="2594"/>
      <c r="I179" s="2594"/>
      <c r="J179" s="2594"/>
    </row>
    <row r="180" spans="1:10">
      <c r="A180" s="2594" t="s">
        <v>1114</v>
      </c>
      <c r="B180" s="2594"/>
      <c r="C180" s="2594"/>
      <c r="D180" s="2594"/>
      <c r="E180" s="2594"/>
      <c r="F180" s="2594"/>
      <c r="G180" s="2594"/>
      <c r="H180" s="2594"/>
      <c r="I180" s="2594"/>
      <c r="J180" s="2594"/>
    </row>
    <row r="181" spans="1:10" s="626" customFormat="1" ht="12.75" customHeight="1">
      <c r="A181" s="832" t="s">
        <v>1696</v>
      </c>
      <c r="B181" s="832"/>
      <c r="C181" s="833"/>
      <c r="D181" s="832"/>
      <c r="E181" s="1679"/>
      <c r="F181" s="832"/>
      <c r="G181" s="832" t="s">
        <v>1143</v>
      </c>
      <c r="H181" s="832"/>
      <c r="I181" s="832"/>
      <c r="J181" s="832"/>
    </row>
    <row r="182" spans="1:10" s="626" customFormat="1" ht="12.75" customHeight="1">
      <c r="A182" s="834" t="s">
        <v>1697</v>
      </c>
      <c r="B182" s="834"/>
      <c r="C182" s="834"/>
      <c r="D182" s="678"/>
      <c r="E182" s="1680" t="s">
        <v>309</v>
      </c>
      <c r="F182" s="678"/>
      <c r="G182" s="675" t="s">
        <v>310</v>
      </c>
      <c r="H182" s="678"/>
      <c r="I182" s="834"/>
      <c r="J182" s="834"/>
    </row>
    <row r="183" spans="1:10" ht="11.25" customHeight="1">
      <c r="A183" s="2624"/>
      <c r="B183" s="2624"/>
      <c r="C183" s="2624"/>
      <c r="D183" s="2624"/>
      <c r="E183" s="2624"/>
      <c r="F183" s="2624"/>
      <c r="G183" s="2624"/>
      <c r="H183" s="2624"/>
      <c r="I183" s="2624"/>
      <c r="J183" s="2624"/>
    </row>
    <row r="184" spans="1:10" ht="12.75" hidden="1" customHeight="1">
      <c r="A184" s="2594" t="s">
        <v>993</v>
      </c>
      <c r="B184" s="2594"/>
      <c r="C184" s="2594"/>
      <c r="D184" s="2594"/>
      <c r="E184" s="2594"/>
      <c r="F184" s="2594"/>
      <c r="G184" s="2594"/>
      <c r="H184" s="2594"/>
      <c r="I184" s="2594"/>
      <c r="J184" s="2594"/>
    </row>
    <row r="185" spans="1:10" s="626" customFormat="1" ht="21.75" customHeight="1">
      <c r="A185" s="832" t="s">
        <v>2075</v>
      </c>
      <c r="B185" s="832"/>
      <c r="C185" s="833"/>
      <c r="D185" s="832"/>
      <c r="E185" s="1679"/>
      <c r="F185" s="832"/>
      <c r="G185" s="832" t="s">
        <v>1147</v>
      </c>
      <c r="H185" s="832"/>
      <c r="I185" s="832"/>
      <c r="J185" s="832"/>
    </row>
    <row r="186" spans="1:10" s="626" customFormat="1" ht="14.25">
      <c r="A186" s="834" t="s">
        <v>1700</v>
      </c>
      <c r="B186" s="833" t="s">
        <v>642</v>
      </c>
      <c r="C186" s="836"/>
      <c r="D186" s="678"/>
      <c r="E186" s="1680" t="s">
        <v>309</v>
      </c>
      <c r="F186" s="678"/>
      <c r="G186" s="675" t="s">
        <v>310</v>
      </c>
      <c r="H186" s="678"/>
      <c r="I186" s="678"/>
      <c r="J186" s="834"/>
    </row>
    <row r="187" spans="1:10">
      <c r="A187" s="2600"/>
      <c r="B187" s="2600"/>
      <c r="C187" s="2600"/>
      <c r="D187" s="2600"/>
      <c r="E187" s="2600"/>
      <c r="F187" s="2600"/>
      <c r="G187" s="2600"/>
      <c r="H187" s="2600"/>
      <c r="I187" s="2600"/>
      <c r="J187" s="2600"/>
    </row>
  </sheetData>
  <mergeCells count="16">
    <mergeCell ref="A187:J187"/>
    <mergeCell ref="A183:J183"/>
    <mergeCell ref="A184:J184"/>
    <mergeCell ref="G29:J29"/>
    <mergeCell ref="A176:J176"/>
    <mergeCell ref="A177:J177"/>
    <mergeCell ref="A179:J179"/>
    <mergeCell ref="A180:J180"/>
    <mergeCell ref="C178:J178"/>
    <mergeCell ref="H28:J28"/>
    <mergeCell ref="A9:E9"/>
    <mergeCell ref="B15:E15"/>
    <mergeCell ref="B16:F16"/>
    <mergeCell ref="F29:F30"/>
    <mergeCell ref="A14:B14"/>
    <mergeCell ref="B17:F18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AI329"/>
  <sheetViews>
    <sheetView workbookViewId="0">
      <selection activeCell="T30" sqref="T30"/>
    </sheetView>
  </sheetViews>
  <sheetFormatPr defaultRowHeight="13.5" customHeight="1"/>
  <cols>
    <col min="1" max="1" width="4.42578125" style="673" customWidth="1"/>
    <col min="2" max="2" width="4.5703125" style="674" customWidth="1"/>
    <col min="3" max="3" width="4.5703125" style="675" customWidth="1"/>
    <col min="4" max="4" width="17.42578125" style="1207" customWidth="1"/>
    <col min="5" max="5" width="5" style="1168" hidden="1" customWidth="1"/>
    <col min="6" max="6" width="8.85546875" style="1583" customWidth="1"/>
    <col min="7" max="7" width="9.85546875" style="1583" customWidth="1"/>
    <col min="8" max="8" width="9.7109375" style="1583" customWidth="1"/>
    <col min="9" max="9" width="11.7109375" style="1001" customWidth="1"/>
    <col min="10" max="10" width="8.7109375" style="628" customWidth="1"/>
    <col min="11" max="11" width="8.42578125" style="1001" customWidth="1"/>
    <col min="12" max="12" width="9.7109375" style="1001" customWidth="1"/>
    <col min="13" max="13" width="9" style="1001" customWidth="1"/>
    <col min="14" max="14" width="10.7109375" style="1001" customWidth="1"/>
    <col min="15" max="15" width="11.140625" style="628" customWidth="1"/>
    <col min="16" max="16" width="11" style="628" customWidth="1"/>
    <col min="17" max="17" width="11.7109375" style="1001" customWidth="1"/>
    <col min="18" max="16384" width="9.140625" style="628"/>
  </cols>
  <sheetData>
    <row r="1" spans="1:35" ht="19.5" customHeight="1">
      <c r="A1" s="2744" t="s">
        <v>285</v>
      </c>
      <c r="B1" s="2744"/>
      <c r="C1" s="2744"/>
      <c r="D1" s="2744"/>
      <c r="E1" s="2744"/>
      <c r="F1" s="2744"/>
      <c r="G1" s="2744"/>
      <c r="H1" s="2744"/>
      <c r="I1" s="2744"/>
      <c r="J1" s="2744"/>
      <c r="K1" s="2744"/>
      <c r="L1" s="2744"/>
      <c r="M1" s="2744"/>
      <c r="N1" s="2744"/>
      <c r="O1" s="2744"/>
      <c r="P1" s="2744"/>
      <c r="Q1" s="2744"/>
      <c r="R1" s="2732"/>
      <c r="S1" s="2732"/>
      <c r="T1" s="2732"/>
      <c r="U1" s="2732"/>
      <c r="V1" s="2732"/>
      <c r="W1" s="2732"/>
      <c r="X1" s="2732"/>
      <c r="Y1" s="2732"/>
      <c r="Z1" s="2732"/>
      <c r="AA1" s="2732"/>
      <c r="AB1" s="2732"/>
      <c r="AC1" s="2732"/>
      <c r="AD1" s="2732"/>
      <c r="AE1" s="2732"/>
      <c r="AF1" s="2732"/>
      <c r="AG1" s="2732"/>
      <c r="AH1" s="2732"/>
      <c r="AI1" s="2732"/>
    </row>
    <row r="2" spans="1:35" s="1001" customFormat="1" ht="14.25" customHeight="1">
      <c r="A2" s="2733" t="s">
        <v>2257</v>
      </c>
      <c r="B2" s="2733"/>
      <c r="C2" s="2733"/>
      <c r="D2" s="2733"/>
      <c r="E2" s="2733"/>
      <c r="F2" s="2733"/>
      <c r="G2" s="2733"/>
      <c r="H2" s="2733"/>
      <c r="I2" s="2733"/>
      <c r="J2" s="2733"/>
      <c r="K2" s="2733"/>
      <c r="L2" s="2733"/>
      <c r="M2" s="2733"/>
      <c r="N2" s="2733"/>
      <c r="O2" s="2733"/>
      <c r="P2" s="2733"/>
      <c r="Q2" s="2733"/>
      <c r="R2" s="2734"/>
      <c r="S2" s="2734"/>
      <c r="T2" s="2734"/>
      <c r="U2" s="2734"/>
      <c r="V2" s="2734"/>
      <c r="W2" s="2734"/>
      <c r="X2" s="2734"/>
      <c r="Y2" s="2734"/>
      <c r="Z2" s="2734"/>
      <c r="AA2" s="2734"/>
      <c r="AB2" s="2734"/>
      <c r="AC2" s="2734"/>
      <c r="AD2" s="2734"/>
      <c r="AE2" s="2734"/>
      <c r="AF2" s="2734"/>
      <c r="AG2" s="2734"/>
      <c r="AH2" s="2734"/>
      <c r="AI2" s="2734"/>
    </row>
    <row r="3" spans="1:35" ht="20.25" customHeight="1">
      <c r="A3" s="2743" t="s">
        <v>2258</v>
      </c>
      <c r="B3" s="2743"/>
      <c r="C3" s="2743"/>
      <c r="D3" s="2743"/>
      <c r="E3" s="2743"/>
      <c r="F3" s="2743"/>
      <c r="G3" s="2743"/>
      <c r="H3" s="2743"/>
      <c r="I3" s="2743"/>
      <c r="J3" s="2743"/>
      <c r="K3" s="2743"/>
      <c r="L3" s="2743"/>
      <c r="M3" s="2743"/>
      <c r="N3" s="2743"/>
      <c r="O3" s="2743"/>
      <c r="P3" s="2743"/>
      <c r="Q3" s="857"/>
    </row>
    <row r="4" spans="1:35" ht="13.5" customHeight="1" thickBot="1">
      <c r="A4" s="1165"/>
      <c r="B4" s="1166"/>
      <c r="C4" s="1166"/>
      <c r="D4" s="1167"/>
      <c r="M4" s="2745" t="s">
        <v>907</v>
      </c>
      <c r="N4" s="2745"/>
      <c r="O4" s="2745"/>
      <c r="P4" s="2745"/>
      <c r="Q4" s="2745"/>
    </row>
    <row r="5" spans="1:35" ht="25.5" customHeight="1" thickBot="1">
      <c r="A5" s="2746" t="s">
        <v>1122</v>
      </c>
      <c r="B5" s="2748" t="s">
        <v>361</v>
      </c>
      <c r="C5" s="2749" t="s">
        <v>1026</v>
      </c>
      <c r="D5" s="2751" t="s">
        <v>917</v>
      </c>
      <c r="E5" s="2735" t="s">
        <v>360</v>
      </c>
      <c r="F5" s="2737" t="s">
        <v>1023</v>
      </c>
      <c r="G5" s="2738"/>
      <c r="H5" s="2738"/>
      <c r="I5" s="2739"/>
      <c r="J5" s="2740" t="s">
        <v>354</v>
      </c>
      <c r="K5" s="2741"/>
      <c r="L5" s="2741"/>
      <c r="M5" s="2742" t="s">
        <v>1061</v>
      </c>
      <c r="N5" s="2737" t="s">
        <v>355</v>
      </c>
      <c r="O5" s="2738"/>
      <c r="P5" s="2738"/>
      <c r="Q5" s="2739"/>
    </row>
    <row r="6" spans="1:35" ht="24.75" customHeight="1" thickBot="1">
      <c r="A6" s="2747"/>
      <c r="B6" s="2747"/>
      <c r="C6" s="2750"/>
      <c r="D6" s="2752"/>
      <c r="E6" s="2736"/>
      <c r="F6" s="1546" t="s">
        <v>117</v>
      </c>
      <c r="G6" s="1547" t="s">
        <v>118</v>
      </c>
      <c r="H6" s="1547" t="s">
        <v>119</v>
      </c>
      <c r="I6" s="1580" t="s">
        <v>120</v>
      </c>
      <c r="J6" s="2035" t="s">
        <v>117</v>
      </c>
      <c r="K6" s="1547" t="s">
        <v>118</v>
      </c>
      <c r="L6" s="1547" t="s">
        <v>119</v>
      </c>
      <c r="M6" s="1580" t="s">
        <v>120</v>
      </c>
      <c r="N6" s="1546" t="s">
        <v>117</v>
      </c>
      <c r="O6" s="1169" t="s">
        <v>118</v>
      </c>
      <c r="P6" s="1169" t="s">
        <v>119</v>
      </c>
      <c r="Q6" s="1580" t="s">
        <v>120</v>
      </c>
      <c r="S6" s="1170"/>
      <c r="T6" s="1170"/>
    </row>
    <row r="7" spans="1:35" ht="15.75" customHeight="1" thickBot="1">
      <c r="A7" s="639" t="s">
        <v>739</v>
      </c>
      <c r="B7" s="639" t="s">
        <v>740</v>
      </c>
      <c r="C7" s="640" t="s">
        <v>672</v>
      </c>
      <c r="D7" s="641" t="s">
        <v>715</v>
      </c>
      <c r="E7" s="642"/>
      <c r="F7" s="2041">
        <v>5</v>
      </c>
      <c r="G7" s="1548">
        <v>6</v>
      </c>
      <c r="H7" s="1548">
        <v>7</v>
      </c>
      <c r="I7" s="2040">
        <v>8</v>
      </c>
      <c r="J7" s="2036">
        <v>9</v>
      </c>
      <c r="K7" s="1548">
        <v>10</v>
      </c>
      <c r="L7" s="1621">
        <v>11</v>
      </c>
      <c r="M7" s="1789">
        <v>12</v>
      </c>
      <c r="N7" s="1788">
        <v>13</v>
      </c>
      <c r="O7" s="1346">
        <v>14</v>
      </c>
      <c r="P7" s="1346">
        <v>15</v>
      </c>
      <c r="Q7" s="1788">
        <v>16</v>
      </c>
      <c r="S7" s="1170"/>
    </row>
    <row r="8" spans="1:35" ht="50.25" customHeight="1" thickBot="1">
      <c r="A8" s="643" t="s">
        <v>1027</v>
      </c>
      <c r="B8" s="644" t="s">
        <v>1028</v>
      </c>
      <c r="C8" s="1171" t="s">
        <v>1028</v>
      </c>
      <c r="D8" s="1172" t="s">
        <v>1721</v>
      </c>
      <c r="E8" s="1173"/>
      <c r="F8" s="1736">
        <f>F9+F45+F89+F142+F162+F211+F241+F272+F304</f>
        <v>1682466.5471999999</v>
      </c>
      <c r="G8" s="1736">
        <f t="shared" ref="G8:H8" si="0">G9+G45+G89+G142+G162+G211+G241+G272+G304</f>
        <v>2752339.5471999999</v>
      </c>
      <c r="H8" s="1736">
        <f t="shared" si="0"/>
        <v>4121013.5471999999</v>
      </c>
      <c r="I8" s="2079">
        <f>I9+I45+I89+I142+I162+I211+I241+I272+I304</f>
        <v>5175334.2472000001</v>
      </c>
      <c r="J8" s="2037">
        <f>J9+J45+J63+J89+J142+J162+J182+J211+J241+J272+J304</f>
        <v>482150</v>
      </c>
      <c r="K8" s="1737">
        <f>K9+K45+K63+K89+K142+K162+K182+K211+K241+K272+K304</f>
        <v>952023</v>
      </c>
      <c r="L8" s="1737">
        <f>L9+L45+L63+L89+L142+L162+L182+L211+L241+L272+L304</f>
        <v>1450690</v>
      </c>
      <c r="M8" s="1790">
        <f>M9+M45+M63+M89+M141+M142+M162+M182+M211+M241+M272+M304</f>
        <v>1955455.7</v>
      </c>
      <c r="N8" s="2078">
        <f>N9+N45+N63+N89+N142+N162+N182+N211+N241+N272+N304</f>
        <v>1200316.5471999999</v>
      </c>
      <c r="O8" s="2135">
        <f>O9+O45+O63+O89+O142+O162+O182+O211+O241+O272</f>
        <v>1800316.5471999999</v>
      </c>
      <c r="P8" s="2135">
        <f>P9+P45+P63+P89+P142+P162+P182+P211+P241+P272+P304</f>
        <v>2670323.5471999999</v>
      </c>
      <c r="Q8" s="2078">
        <f>Q9+Q45+Q63+Q89+Q142+Q162+Q182+Q211+Q241+Q272+Q304</f>
        <v>3219878.5471999999</v>
      </c>
      <c r="T8" s="1174"/>
      <c r="U8" s="1174"/>
    </row>
    <row r="9" spans="1:35" ht="41.25" customHeight="1">
      <c r="A9" s="647" t="s">
        <v>991</v>
      </c>
      <c r="B9" s="648" t="s">
        <v>738</v>
      </c>
      <c r="C9" s="649" t="s">
        <v>738</v>
      </c>
      <c r="D9" s="1175" t="s">
        <v>1650</v>
      </c>
      <c r="E9" s="1176" t="s">
        <v>1136</v>
      </c>
      <c r="F9" s="861">
        <f t="shared" ref="F9:I9" si="1">J9+N9</f>
        <v>162900</v>
      </c>
      <c r="G9" s="861">
        <f t="shared" si="1"/>
        <v>259773</v>
      </c>
      <c r="H9" s="861">
        <f t="shared" si="1"/>
        <v>535369</v>
      </c>
      <c r="I9" s="861">
        <f t="shared" si="1"/>
        <v>647749</v>
      </c>
      <c r="J9" s="1177">
        <f>J11+J20+J31+J28</f>
        <v>149900</v>
      </c>
      <c r="K9" s="861">
        <f>K11+K20+K31+K28</f>
        <v>242773</v>
      </c>
      <c r="L9" s="861">
        <f>L11+L20+L31+L28</f>
        <v>507369</v>
      </c>
      <c r="M9" s="861">
        <f>M11+M20+M31+M28</f>
        <v>604749</v>
      </c>
      <c r="N9" s="861">
        <f>N11+N20+N28+N31</f>
        <v>13000</v>
      </c>
      <c r="O9" s="1177">
        <f>O11+O20+O28+O31</f>
        <v>17000</v>
      </c>
      <c r="P9" s="1177">
        <f>P11+P20+P28+P31</f>
        <v>28000</v>
      </c>
      <c r="Q9" s="861">
        <f>Q11+Q20+Q28+Q31</f>
        <v>43000</v>
      </c>
      <c r="S9" s="1178"/>
      <c r="T9" s="1178"/>
    </row>
    <row r="10" spans="1:35" ht="9.75" customHeight="1">
      <c r="A10" s="647"/>
      <c r="B10" s="648"/>
      <c r="C10" s="649"/>
      <c r="D10" s="1179" t="s">
        <v>268</v>
      </c>
      <c r="E10" s="1180"/>
      <c r="F10" s="1584"/>
      <c r="G10" s="1584"/>
      <c r="H10" s="1584"/>
      <c r="I10" s="1581"/>
      <c r="J10" s="1181"/>
      <c r="K10" s="1549"/>
      <c r="L10" s="1549"/>
      <c r="M10" s="1581"/>
      <c r="N10" s="1549"/>
      <c r="O10" s="1181"/>
      <c r="P10" s="1181"/>
      <c r="Q10" s="1549"/>
      <c r="U10" s="1178"/>
      <c r="V10" s="1178"/>
    </row>
    <row r="11" spans="1:35" ht="34.5" customHeight="1">
      <c r="A11" s="647" t="s">
        <v>991</v>
      </c>
      <c r="B11" s="653" t="s">
        <v>739</v>
      </c>
      <c r="C11" s="654" t="s">
        <v>738</v>
      </c>
      <c r="D11" s="1182" t="s">
        <v>1123</v>
      </c>
      <c r="E11" s="1183" t="s">
        <v>1073</v>
      </c>
      <c r="F11" s="1011">
        <f t="shared" ref="F11:Q11" si="2">F13</f>
        <v>146500</v>
      </c>
      <c r="G11" s="1011">
        <f t="shared" si="2"/>
        <v>232823</v>
      </c>
      <c r="H11" s="1011">
        <f t="shared" si="2"/>
        <v>486019</v>
      </c>
      <c r="I11" s="1011">
        <f t="shared" si="2"/>
        <v>573300</v>
      </c>
      <c r="J11" s="1739">
        <f t="shared" si="2"/>
        <v>141500</v>
      </c>
      <c r="K11" s="1011">
        <f t="shared" si="2"/>
        <v>227823</v>
      </c>
      <c r="L11" s="1011">
        <f t="shared" si="2"/>
        <v>480019</v>
      </c>
      <c r="M11" s="1011">
        <f t="shared" si="2"/>
        <v>557300</v>
      </c>
      <c r="N11" s="1011">
        <f t="shared" si="2"/>
        <v>5000</v>
      </c>
      <c r="O11" s="1739">
        <f t="shared" si="2"/>
        <v>5000</v>
      </c>
      <c r="P11" s="1739">
        <f t="shared" si="2"/>
        <v>6000</v>
      </c>
      <c r="Q11" s="1011">
        <f t="shared" si="2"/>
        <v>16000</v>
      </c>
    </row>
    <row r="12" spans="1:35" ht="13.5" hidden="1" customHeight="1">
      <c r="A12" s="647"/>
      <c r="B12" s="653"/>
      <c r="C12" s="654"/>
      <c r="D12" s="1179" t="s">
        <v>667</v>
      </c>
      <c r="E12" s="1183"/>
      <c r="F12" s="1740"/>
      <c r="G12" s="1740"/>
      <c r="H12" s="1740"/>
      <c r="I12" s="1738"/>
      <c r="J12" s="2038"/>
      <c r="K12" s="1738"/>
      <c r="L12" s="1738"/>
      <c r="M12" s="1791"/>
      <c r="N12" s="1011"/>
      <c r="O12" s="1739"/>
      <c r="P12" s="1739"/>
      <c r="Q12" s="1011"/>
    </row>
    <row r="13" spans="1:35" ht="22.5" customHeight="1">
      <c r="A13" s="655" t="s">
        <v>991</v>
      </c>
      <c r="B13" s="656" t="s">
        <v>739</v>
      </c>
      <c r="C13" s="657" t="s">
        <v>739</v>
      </c>
      <c r="D13" s="1179" t="s">
        <v>1124</v>
      </c>
      <c r="E13" s="1185" t="s">
        <v>1074</v>
      </c>
      <c r="F13" s="1011">
        <f>J13+N13</f>
        <v>146500</v>
      </c>
      <c r="G13" s="1011">
        <f>K13+O13</f>
        <v>232823</v>
      </c>
      <c r="H13" s="1011">
        <f>L13+P13</f>
        <v>486019</v>
      </c>
      <c r="I13" s="1011">
        <f>M13+Q13</f>
        <v>573300</v>
      </c>
      <c r="J13" s="1739">
        <f>J15+aparat!G32</f>
        <v>141500</v>
      </c>
      <c r="K13" s="1011">
        <f>aparat!H32</f>
        <v>227823</v>
      </c>
      <c r="L13" s="1011">
        <f>I32+aparat!I32</f>
        <v>480019</v>
      </c>
      <c r="M13" s="1011">
        <f>aparat!F32</f>
        <v>557300</v>
      </c>
      <c r="N13" s="1011">
        <f>G151+aparat!G151+'subv aparat'!G135</f>
        <v>5000</v>
      </c>
      <c r="O13" s="1739">
        <f>H151+aparat!H151+'subv aparat'!H135</f>
        <v>5000</v>
      </c>
      <c r="P13" s="1739">
        <f>I151+aparat!I151+'subv aparat'!I135</f>
        <v>6000</v>
      </c>
      <c r="Q13" s="1011">
        <f>J151+aparat!J151+'subv aparat'!J135</f>
        <v>16000</v>
      </c>
    </row>
    <row r="14" spans="1:35" ht="13.5" hidden="1" customHeight="1">
      <c r="A14" s="655" t="s">
        <v>991</v>
      </c>
      <c r="B14" s="656" t="s">
        <v>739</v>
      </c>
      <c r="C14" s="657" t="s">
        <v>740</v>
      </c>
      <c r="D14" s="1179" t="s">
        <v>963</v>
      </c>
      <c r="E14" s="1185" t="s">
        <v>48</v>
      </c>
      <c r="F14" s="861">
        <v>0</v>
      </c>
      <c r="G14" s="861">
        <v>0</v>
      </c>
      <c r="H14" s="861">
        <v>0</v>
      </c>
      <c r="I14" s="861">
        <v>0</v>
      </c>
      <c r="J14" s="1177"/>
      <c r="K14" s="861"/>
      <c r="L14" s="861"/>
      <c r="M14" s="1396"/>
      <c r="N14" s="861"/>
      <c r="O14" s="1177"/>
      <c r="P14" s="1177"/>
      <c r="Q14" s="861"/>
    </row>
    <row r="15" spans="1:35" ht="26.25" hidden="1" customHeight="1">
      <c r="A15" s="655" t="s">
        <v>991</v>
      </c>
      <c r="B15" s="656" t="s">
        <v>739</v>
      </c>
      <c r="C15" s="657" t="s">
        <v>672</v>
      </c>
      <c r="D15" s="1179" t="s">
        <v>49</v>
      </c>
      <c r="E15" s="1185" t="s">
        <v>336</v>
      </c>
      <c r="F15" s="861">
        <v>0</v>
      </c>
      <c r="G15" s="861">
        <v>0</v>
      </c>
      <c r="H15" s="861">
        <v>0</v>
      </c>
      <c r="I15" s="861">
        <v>0</v>
      </c>
      <c r="J15" s="1177"/>
      <c r="K15" s="861"/>
      <c r="L15" s="861"/>
      <c r="M15" s="1396"/>
      <c r="N15" s="861"/>
      <c r="O15" s="1177"/>
      <c r="P15" s="1177"/>
      <c r="Q15" s="861"/>
    </row>
    <row r="16" spans="1:35" ht="3" hidden="1" customHeight="1">
      <c r="A16" s="647" t="s">
        <v>991</v>
      </c>
      <c r="B16" s="653" t="s">
        <v>740</v>
      </c>
      <c r="C16" s="654" t="s">
        <v>738</v>
      </c>
      <c r="D16" s="1182" t="s">
        <v>337</v>
      </c>
      <c r="E16" s="1187" t="s">
        <v>338</v>
      </c>
      <c r="F16" s="861">
        <v>0</v>
      </c>
      <c r="G16" s="861">
        <v>0</v>
      </c>
      <c r="H16" s="861">
        <v>0</v>
      </c>
      <c r="I16" s="861">
        <v>0</v>
      </c>
      <c r="J16" s="1177">
        <v>0</v>
      </c>
      <c r="K16" s="861">
        <v>0</v>
      </c>
      <c r="L16" s="861">
        <v>0</v>
      </c>
      <c r="M16" s="861">
        <v>0</v>
      </c>
      <c r="N16" s="861">
        <v>0</v>
      </c>
      <c r="O16" s="1177">
        <v>0</v>
      </c>
      <c r="P16" s="1177">
        <v>0</v>
      </c>
      <c r="Q16" s="861">
        <v>0</v>
      </c>
    </row>
    <row r="17" spans="1:17" ht="10.5" hidden="1">
      <c r="A17" s="647"/>
      <c r="B17" s="653"/>
      <c r="C17" s="654"/>
      <c r="D17" s="1179" t="s">
        <v>667</v>
      </c>
      <c r="E17" s="1183"/>
      <c r="F17" s="1585"/>
      <c r="G17" s="1585"/>
      <c r="H17" s="1585"/>
      <c r="I17" s="861"/>
      <c r="J17" s="1177"/>
      <c r="K17" s="861"/>
      <c r="L17" s="861"/>
      <c r="M17" s="1792"/>
      <c r="N17" s="1793"/>
      <c r="O17" s="1526"/>
      <c r="P17" s="1526"/>
      <c r="Q17" s="1793"/>
    </row>
    <row r="18" spans="1:17" ht="157.5" hidden="1">
      <c r="A18" s="655" t="s">
        <v>991</v>
      </c>
      <c r="B18" s="656" t="s">
        <v>740</v>
      </c>
      <c r="C18" s="657" t="s">
        <v>739</v>
      </c>
      <c r="D18" s="1188" t="s">
        <v>1085</v>
      </c>
      <c r="E18" s="1185" t="s">
        <v>339</v>
      </c>
      <c r="F18" s="861">
        <v>0</v>
      </c>
      <c r="G18" s="861">
        <v>0</v>
      </c>
      <c r="H18" s="861">
        <v>0</v>
      </c>
      <c r="I18" s="861">
        <v>0</v>
      </c>
      <c r="J18" s="1177"/>
      <c r="K18" s="861"/>
      <c r="L18" s="861"/>
      <c r="M18" s="1396"/>
      <c r="N18" s="861"/>
      <c r="O18" s="1177"/>
      <c r="P18" s="1177"/>
      <c r="Q18" s="861"/>
    </row>
    <row r="19" spans="1:17" ht="71.25" hidden="1" customHeight="1">
      <c r="A19" s="655" t="s">
        <v>991</v>
      </c>
      <c r="B19" s="656" t="s">
        <v>740</v>
      </c>
      <c r="C19" s="657" t="s">
        <v>740</v>
      </c>
      <c r="D19" s="1179" t="s">
        <v>340</v>
      </c>
      <c r="E19" s="1185" t="s">
        <v>54</v>
      </c>
      <c r="F19" s="861">
        <v>0</v>
      </c>
      <c r="G19" s="861">
        <v>0</v>
      </c>
      <c r="H19" s="861">
        <v>0</v>
      </c>
      <c r="I19" s="861">
        <v>0</v>
      </c>
      <c r="J19" s="1177"/>
      <c r="K19" s="861"/>
      <c r="L19" s="861"/>
      <c r="M19" s="1396"/>
      <c r="N19" s="861"/>
      <c r="O19" s="1177"/>
      <c r="P19" s="1177"/>
      <c r="Q19" s="861"/>
    </row>
    <row r="20" spans="1:17" ht="24.75" customHeight="1">
      <c r="A20" s="647" t="s">
        <v>991</v>
      </c>
      <c r="B20" s="653" t="s">
        <v>672</v>
      </c>
      <c r="C20" s="654" t="s">
        <v>738</v>
      </c>
      <c r="D20" s="1182" t="s">
        <v>55</v>
      </c>
      <c r="E20" s="1189" t="s">
        <v>602</v>
      </c>
      <c r="F20" s="861">
        <f>J20</f>
        <v>550</v>
      </c>
      <c r="G20" s="861">
        <f>K20</f>
        <v>1100</v>
      </c>
      <c r="H20" s="861">
        <f>L20</f>
        <v>1700</v>
      </c>
      <c r="I20" s="861">
        <f>M20</f>
        <v>1999</v>
      </c>
      <c r="J20" s="1177">
        <f t="shared" ref="J20:Q20" si="3">J24</f>
        <v>550</v>
      </c>
      <c r="K20" s="861">
        <f t="shared" si="3"/>
        <v>1100</v>
      </c>
      <c r="L20" s="861">
        <f t="shared" si="3"/>
        <v>1700</v>
      </c>
      <c r="M20" s="861">
        <f t="shared" si="3"/>
        <v>1999</v>
      </c>
      <c r="N20" s="861">
        <f t="shared" si="3"/>
        <v>0</v>
      </c>
      <c r="O20" s="1177">
        <f t="shared" si="3"/>
        <v>0</v>
      </c>
      <c r="P20" s="1177">
        <f t="shared" si="3"/>
        <v>0</v>
      </c>
      <c r="Q20" s="861">
        <f t="shared" si="3"/>
        <v>0</v>
      </c>
    </row>
    <row r="21" spans="1:17" ht="12.75" customHeight="1">
      <c r="A21" s="647"/>
      <c r="B21" s="653"/>
      <c r="C21" s="654"/>
      <c r="D21" s="1179" t="s">
        <v>667</v>
      </c>
      <c r="E21" s="1183"/>
      <c r="F21" s="1585"/>
      <c r="G21" s="1585"/>
      <c r="H21" s="1585"/>
      <c r="I21" s="861"/>
      <c r="J21" s="1177"/>
      <c r="K21" s="861"/>
      <c r="L21" s="861"/>
      <c r="M21" s="1792"/>
      <c r="N21" s="1793"/>
      <c r="O21" s="1526"/>
      <c r="P21" s="1526"/>
      <c r="Q21" s="1801"/>
    </row>
    <row r="22" spans="1:17" ht="1.5" hidden="1" customHeight="1">
      <c r="A22" s="655" t="s">
        <v>991</v>
      </c>
      <c r="B22" s="656" t="s">
        <v>672</v>
      </c>
      <c r="C22" s="657" t="s">
        <v>739</v>
      </c>
      <c r="D22" s="1179" t="s">
        <v>603</v>
      </c>
      <c r="E22" s="1185" t="s">
        <v>604</v>
      </c>
      <c r="F22" s="861">
        <v>0</v>
      </c>
      <c r="G22" s="861">
        <v>0</v>
      </c>
      <c r="H22" s="861">
        <v>0</v>
      </c>
      <c r="I22" s="861">
        <v>0</v>
      </c>
      <c r="J22" s="1177"/>
      <c r="K22" s="861"/>
      <c r="L22" s="861"/>
      <c r="M22" s="1396"/>
      <c r="N22" s="861"/>
      <c r="O22" s="1177"/>
      <c r="P22" s="1177"/>
      <c r="Q22" s="1625"/>
    </row>
    <row r="23" spans="1:17" ht="94.5" hidden="1">
      <c r="A23" s="655" t="s">
        <v>991</v>
      </c>
      <c r="B23" s="656">
        <v>3</v>
      </c>
      <c r="C23" s="657">
        <v>2</v>
      </c>
      <c r="D23" s="1179" t="s">
        <v>605</v>
      </c>
      <c r="E23" s="1185" t="s">
        <v>606</v>
      </c>
      <c r="F23" s="861">
        <v>0</v>
      </c>
      <c r="G23" s="861">
        <v>0</v>
      </c>
      <c r="H23" s="861">
        <v>0</v>
      </c>
      <c r="I23" s="861">
        <v>0</v>
      </c>
      <c r="J23" s="1177"/>
      <c r="K23" s="861"/>
      <c r="L23" s="861"/>
      <c r="M23" s="1396"/>
      <c r="N23" s="861"/>
      <c r="O23" s="1177"/>
      <c r="P23" s="1177"/>
      <c r="Q23" s="1625"/>
    </row>
    <row r="24" spans="1:17" ht="23.25" customHeight="1">
      <c r="A24" s="655" t="s">
        <v>991</v>
      </c>
      <c r="B24" s="656">
        <v>3</v>
      </c>
      <c r="C24" s="657">
        <v>3</v>
      </c>
      <c r="D24" s="1179" t="s">
        <v>607</v>
      </c>
      <c r="E24" s="1185" t="s">
        <v>608</v>
      </c>
      <c r="F24" s="861">
        <f>J24+N24</f>
        <v>550</v>
      </c>
      <c r="G24" s="861">
        <f>K24+O24</f>
        <v>1100</v>
      </c>
      <c r="H24" s="861">
        <f>L24+P24</f>
        <v>1700</v>
      </c>
      <c r="I24" s="861">
        <f>M24+Q24</f>
        <v>1999</v>
      </c>
      <c r="J24" s="1177">
        <f>zags!G32</f>
        <v>550</v>
      </c>
      <c r="K24" s="861">
        <f>zags!H32</f>
        <v>1100</v>
      </c>
      <c r="L24" s="861">
        <f>zags!I32</f>
        <v>1700</v>
      </c>
      <c r="M24" s="1396">
        <f>zags!J32</f>
        <v>1999</v>
      </c>
      <c r="N24" s="861">
        <f>zags!G151</f>
        <v>0</v>
      </c>
      <c r="O24" s="1177">
        <f>zags!H151</f>
        <v>0</v>
      </c>
      <c r="P24" s="1177">
        <f>zags!I151</f>
        <v>0</v>
      </c>
      <c r="Q24" s="1625">
        <f>zags!J151</f>
        <v>0</v>
      </c>
    </row>
    <row r="25" spans="1:17" ht="0.75" hidden="1" customHeight="1">
      <c r="A25" s="647" t="s">
        <v>991</v>
      </c>
      <c r="B25" s="653">
        <v>4</v>
      </c>
      <c r="C25" s="654">
        <v>0</v>
      </c>
      <c r="D25" s="1182" t="s">
        <v>609</v>
      </c>
      <c r="E25" s="1183" t="s">
        <v>610</v>
      </c>
      <c r="F25" s="861"/>
      <c r="G25" s="861"/>
      <c r="H25" s="861"/>
      <c r="I25" s="861"/>
      <c r="J25" s="1177"/>
      <c r="K25" s="861"/>
      <c r="L25" s="861"/>
      <c r="M25" s="861"/>
      <c r="N25" s="1625">
        <v>0</v>
      </c>
      <c r="O25" s="1195">
        <v>0</v>
      </c>
      <c r="P25" s="1195">
        <v>0</v>
      </c>
      <c r="Q25" s="1625">
        <v>0</v>
      </c>
    </row>
    <row r="26" spans="1:17" ht="11.25" hidden="1" customHeight="1">
      <c r="A26" s="647"/>
      <c r="B26" s="653"/>
      <c r="C26" s="654"/>
      <c r="D26" s="1179" t="s">
        <v>667</v>
      </c>
      <c r="E26" s="1183"/>
      <c r="F26" s="1585"/>
      <c r="G26" s="1585"/>
      <c r="H26" s="1585"/>
      <c r="I26" s="861"/>
      <c r="J26" s="1177"/>
      <c r="K26" s="861"/>
      <c r="L26" s="861"/>
      <c r="M26" s="1793"/>
      <c r="N26" s="1793"/>
      <c r="O26" s="1526"/>
      <c r="P26" s="1526"/>
      <c r="Q26" s="1801"/>
    </row>
    <row r="27" spans="1:17" ht="0.75" hidden="1" customHeight="1">
      <c r="A27" s="655" t="s">
        <v>991</v>
      </c>
      <c r="B27" s="656">
        <v>4</v>
      </c>
      <c r="C27" s="657">
        <v>1</v>
      </c>
      <c r="D27" s="1179" t="s">
        <v>631</v>
      </c>
      <c r="E27" s="1190" t="s">
        <v>632</v>
      </c>
      <c r="F27" s="861">
        <v>0</v>
      </c>
      <c r="G27" s="861">
        <v>0</v>
      </c>
      <c r="H27" s="861">
        <v>0</v>
      </c>
      <c r="I27" s="861">
        <v>0</v>
      </c>
      <c r="J27" s="1177"/>
      <c r="K27" s="861"/>
      <c r="L27" s="861"/>
      <c r="M27" s="861"/>
      <c r="N27" s="861"/>
      <c r="O27" s="1177"/>
      <c r="P27" s="1177"/>
      <c r="Q27" s="1625"/>
    </row>
    <row r="28" spans="1:17" ht="26.25" customHeight="1">
      <c r="A28" s="647" t="s">
        <v>991</v>
      </c>
      <c r="B28" s="653">
        <v>5</v>
      </c>
      <c r="C28" s="654">
        <v>0</v>
      </c>
      <c r="D28" s="1182" t="s">
        <v>633</v>
      </c>
      <c r="E28" s="1183" t="s">
        <v>634</v>
      </c>
      <c r="F28" s="861">
        <f>F30</f>
        <v>15450</v>
      </c>
      <c r="G28" s="861">
        <f>G30</f>
        <v>25450</v>
      </c>
      <c r="H28" s="861">
        <f>H30</f>
        <v>46950</v>
      </c>
      <c r="I28" s="861">
        <f>I30</f>
        <v>71450</v>
      </c>
      <c r="J28" s="1177">
        <f t="shared" ref="J28:Q28" si="4">J30</f>
        <v>7450</v>
      </c>
      <c r="K28" s="861">
        <f t="shared" si="4"/>
        <v>13450</v>
      </c>
      <c r="L28" s="861">
        <f t="shared" si="4"/>
        <v>24950</v>
      </c>
      <c r="M28" s="861">
        <f t="shared" si="4"/>
        <v>44450</v>
      </c>
      <c r="N28" s="1625">
        <f t="shared" si="4"/>
        <v>8000</v>
      </c>
      <c r="O28" s="1195">
        <f t="shared" si="4"/>
        <v>12000</v>
      </c>
      <c r="P28" s="1195">
        <f t="shared" si="4"/>
        <v>22000</v>
      </c>
      <c r="Q28" s="1625">
        <f t="shared" si="4"/>
        <v>27000</v>
      </c>
    </row>
    <row r="29" spans="1:17" ht="13.5" hidden="1" customHeight="1">
      <c r="A29" s="647"/>
      <c r="B29" s="653"/>
      <c r="C29" s="654"/>
      <c r="D29" s="1179" t="s">
        <v>667</v>
      </c>
      <c r="E29" s="1183"/>
      <c r="F29" s="1585"/>
      <c r="G29" s="1585"/>
      <c r="H29" s="1585"/>
      <c r="I29" s="861"/>
      <c r="J29" s="1177"/>
      <c r="K29" s="861"/>
      <c r="L29" s="861"/>
      <c r="M29" s="1793"/>
      <c r="N29" s="1793"/>
      <c r="O29" s="1526"/>
      <c r="P29" s="1526"/>
      <c r="Q29" s="1801"/>
    </row>
    <row r="30" spans="1:17" ht="26.25" customHeight="1">
      <c r="A30" s="655" t="s">
        <v>991</v>
      </c>
      <c r="B30" s="656">
        <v>5</v>
      </c>
      <c r="C30" s="657">
        <v>1</v>
      </c>
      <c r="D30" s="1179" t="s">
        <v>635</v>
      </c>
      <c r="E30" s="1190" t="s">
        <v>305</v>
      </c>
      <c r="F30" s="861">
        <f>N30+J30</f>
        <v>15450</v>
      </c>
      <c r="G30" s="861">
        <f>O30+K30</f>
        <v>25450</v>
      </c>
      <c r="H30" s="861">
        <f>P30+L30</f>
        <v>46950</v>
      </c>
      <c r="I30" s="861">
        <f>Q30+M30</f>
        <v>71450</v>
      </c>
      <c r="J30" s="1177">
        <f>'1.5.1'!G32</f>
        <v>7450</v>
      </c>
      <c r="K30" s="861">
        <f>'1.5.1'!H32</f>
        <v>13450</v>
      </c>
      <c r="L30" s="861">
        <f>'1.5.1'!I32</f>
        <v>24950</v>
      </c>
      <c r="M30" s="861">
        <f>'1.5.1'!J32</f>
        <v>44450</v>
      </c>
      <c r="N30" s="861">
        <f>'1.5.1'!G151</f>
        <v>8000</v>
      </c>
      <c r="O30" s="1177">
        <f>'1.5.1'!H151</f>
        <v>12000</v>
      </c>
      <c r="P30" s="1177">
        <f>'1.5.1'!I151</f>
        <v>22000</v>
      </c>
      <c r="Q30" s="1625">
        <f>'1.5.1'!J151</f>
        <v>27000</v>
      </c>
    </row>
    <row r="31" spans="1:17" ht="24" customHeight="1">
      <c r="A31" s="647" t="s">
        <v>991</v>
      </c>
      <c r="B31" s="653">
        <v>6</v>
      </c>
      <c r="C31" s="654">
        <v>0</v>
      </c>
      <c r="D31" s="1182" t="s">
        <v>619</v>
      </c>
      <c r="E31" s="1183" t="s">
        <v>620</v>
      </c>
      <c r="F31" s="861">
        <f t="shared" ref="F31:M31" si="5">F33</f>
        <v>400</v>
      </c>
      <c r="G31" s="861">
        <f t="shared" si="5"/>
        <v>400</v>
      </c>
      <c r="H31" s="861">
        <f t="shared" si="5"/>
        <v>700</v>
      </c>
      <c r="I31" s="861">
        <f t="shared" si="5"/>
        <v>1000</v>
      </c>
      <c r="J31" s="1177">
        <f t="shared" si="5"/>
        <v>400</v>
      </c>
      <c r="K31" s="861">
        <f t="shared" si="5"/>
        <v>400</v>
      </c>
      <c r="L31" s="861">
        <f t="shared" si="5"/>
        <v>700</v>
      </c>
      <c r="M31" s="861">
        <f t="shared" si="5"/>
        <v>1000</v>
      </c>
      <c r="N31" s="1625">
        <f>N33</f>
        <v>0</v>
      </c>
      <c r="O31" s="1195">
        <f>O33</f>
        <v>0</v>
      </c>
      <c r="P31" s="1195">
        <f>P33</f>
        <v>0</v>
      </c>
      <c r="Q31" s="1625">
        <f>Q33</f>
        <v>0</v>
      </c>
    </row>
    <row r="32" spans="1:17" ht="0.75" hidden="1" customHeight="1">
      <c r="A32" s="647"/>
      <c r="B32" s="653"/>
      <c r="C32" s="654"/>
      <c r="D32" s="1179" t="s">
        <v>667</v>
      </c>
      <c r="E32" s="1183"/>
      <c r="F32" s="1585"/>
      <c r="G32" s="1585"/>
      <c r="H32" s="1585"/>
      <c r="I32" s="861"/>
      <c r="J32" s="1177"/>
      <c r="K32" s="861"/>
      <c r="L32" s="861"/>
      <c r="M32" s="1792"/>
      <c r="N32" s="1793"/>
      <c r="O32" s="1526"/>
      <c r="P32" s="1526"/>
      <c r="Q32" s="1801"/>
    </row>
    <row r="33" spans="1:17" ht="22.5" customHeight="1">
      <c r="A33" s="655" t="s">
        <v>991</v>
      </c>
      <c r="B33" s="656">
        <v>6</v>
      </c>
      <c r="C33" s="657">
        <v>1</v>
      </c>
      <c r="D33" s="1179" t="s">
        <v>1722</v>
      </c>
      <c r="E33" s="1185" t="s">
        <v>622</v>
      </c>
      <c r="F33" s="861">
        <f>J33+N33</f>
        <v>400</v>
      </c>
      <c r="G33" s="861">
        <f>K33+O33</f>
        <v>400</v>
      </c>
      <c r="H33" s="861">
        <f>L33+P33</f>
        <v>700</v>
      </c>
      <c r="I33" s="861">
        <f>M33+Q33</f>
        <v>1000</v>
      </c>
      <c r="J33" s="1177">
        <f>'1.6.1'!G33</f>
        <v>400</v>
      </c>
      <c r="K33" s="861">
        <f>'1.6.1'!H33</f>
        <v>400</v>
      </c>
      <c r="L33" s="861">
        <f>'1.6.1'!I33</f>
        <v>700</v>
      </c>
      <c r="M33" s="861">
        <f>'1.6.1'!J33</f>
        <v>1000</v>
      </c>
      <c r="N33" s="861">
        <f>'1.6.1'!G152+'sybv 1,6,1'!F155</f>
        <v>0</v>
      </c>
      <c r="O33" s="1195">
        <f>'1.6.1'!H152+'sybv 1,6,1'!H155</f>
        <v>0</v>
      </c>
      <c r="P33" s="1195">
        <f>'1.6.1'!I153+'sybv 1,6,1'!I155</f>
        <v>0</v>
      </c>
      <c r="Q33" s="1625">
        <f>'1.6.1'!J152+'sybv 1,6,1'!F152</f>
        <v>0</v>
      </c>
    </row>
    <row r="34" spans="1:17" ht="22.5" hidden="1" customHeight="1">
      <c r="A34" s="647" t="s">
        <v>991</v>
      </c>
      <c r="B34" s="653">
        <v>7</v>
      </c>
      <c r="C34" s="654">
        <v>0</v>
      </c>
      <c r="D34" s="1182" t="s">
        <v>520</v>
      </c>
      <c r="E34" s="1185"/>
      <c r="F34" s="861">
        <v>0</v>
      </c>
      <c r="G34" s="861">
        <v>0</v>
      </c>
      <c r="H34" s="861">
        <v>0</v>
      </c>
      <c r="I34" s="861">
        <v>0</v>
      </c>
      <c r="J34" s="1177">
        <v>0</v>
      </c>
      <c r="K34" s="861">
        <v>0</v>
      </c>
      <c r="L34" s="861">
        <v>0</v>
      </c>
      <c r="M34" s="861">
        <v>0</v>
      </c>
      <c r="N34" s="1625">
        <v>0</v>
      </c>
      <c r="O34" s="1195">
        <v>0</v>
      </c>
      <c r="P34" s="1195">
        <v>0</v>
      </c>
      <c r="Q34" s="1625">
        <v>0</v>
      </c>
    </row>
    <row r="35" spans="1:17" ht="13.5" hidden="1" customHeight="1">
      <c r="A35" s="647"/>
      <c r="B35" s="653"/>
      <c r="C35" s="654"/>
      <c r="D35" s="1179" t="s">
        <v>667</v>
      </c>
      <c r="E35" s="1183"/>
      <c r="F35" s="1585"/>
      <c r="G35" s="1585"/>
      <c r="H35" s="1585"/>
      <c r="I35" s="861"/>
      <c r="J35" s="1177"/>
      <c r="K35" s="861"/>
      <c r="L35" s="861"/>
      <c r="M35" s="1793"/>
      <c r="N35" s="1793"/>
      <c r="O35" s="1526"/>
      <c r="P35" s="1526"/>
      <c r="Q35" s="1801"/>
    </row>
    <row r="36" spans="1:17" ht="0.75" hidden="1" customHeight="1">
      <c r="A36" s="655" t="s">
        <v>991</v>
      </c>
      <c r="B36" s="656">
        <v>7</v>
      </c>
      <c r="C36" s="657">
        <v>1</v>
      </c>
      <c r="D36" s="1179" t="s">
        <v>520</v>
      </c>
      <c r="E36" s="1185"/>
      <c r="F36" s="861">
        <v>0</v>
      </c>
      <c r="G36" s="861">
        <v>0</v>
      </c>
      <c r="H36" s="861">
        <v>0</v>
      </c>
      <c r="I36" s="861">
        <v>0</v>
      </c>
      <c r="J36" s="1177"/>
      <c r="K36" s="861"/>
      <c r="L36" s="861"/>
      <c r="M36" s="861"/>
      <c r="N36" s="861"/>
      <c r="O36" s="1177"/>
      <c r="P36" s="1177"/>
      <c r="Q36" s="1625"/>
    </row>
    <row r="37" spans="1:17" ht="231" hidden="1">
      <c r="A37" s="647" t="s">
        <v>991</v>
      </c>
      <c r="B37" s="653">
        <v>8</v>
      </c>
      <c r="C37" s="654">
        <v>0</v>
      </c>
      <c r="D37" s="1182" t="s">
        <v>461</v>
      </c>
      <c r="E37" s="1183" t="s">
        <v>775</v>
      </c>
      <c r="F37" s="1549">
        <v>0</v>
      </c>
      <c r="G37" s="1549">
        <v>0</v>
      </c>
      <c r="H37" s="1549">
        <v>0</v>
      </c>
      <c r="I37" s="1549">
        <v>0</v>
      </c>
      <c r="J37" s="1181">
        <v>0</v>
      </c>
      <c r="K37" s="1549">
        <v>0</v>
      </c>
      <c r="L37" s="1549">
        <v>0</v>
      </c>
      <c r="M37" s="1549">
        <v>0</v>
      </c>
      <c r="N37" s="1802">
        <v>0</v>
      </c>
      <c r="O37" s="1186">
        <v>0</v>
      </c>
      <c r="P37" s="1186">
        <v>0</v>
      </c>
      <c r="Q37" s="1802">
        <v>0</v>
      </c>
    </row>
    <row r="38" spans="1:17" ht="10.5" hidden="1">
      <c r="A38" s="647"/>
      <c r="B38" s="653"/>
      <c r="C38" s="654"/>
      <c r="D38" s="1179" t="s">
        <v>667</v>
      </c>
      <c r="E38" s="1183"/>
      <c r="F38" s="1586"/>
      <c r="G38" s="1586"/>
      <c r="H38" s="1586"/>
      <c r="I38" s="1549"/>
      <c r="J38" s="1181"/>
      <c r="K38" s="1549"/>
      <c r="L38" s="1549"/>
      <c r="M38" s="1794"/>
      <c r="N38" s="1794"/>
      <c r="O38" s="1184"/>
      <c r="P38" s="1184"/>
      <c r="Q38" s="1803"/>
    </row>
    <row r="39" spans="1:17" ht="168" hidden="1">
      <c r="A39" s="655" t="s">
        <v>991</v>
      </c>
      <c r="B39" s="656">
        <v>8</v>
      </c>
      <c r="C39" s="657">
        <v>1</v>
      </c>
      <c r="D39" s="1179" t="s">
        <v>461</v>
      </c>
      <c r="E39" s="1190" t="s">
        <v>776</v>
      </c>
      <c r="F39" s="1549">
        <v>0</v>
      </c>
      <c r="G39" s="1549">
        <v>0</v>
      </c>
      <c r="H39" s="1549">
        <v>0</v>
      </c>
      <c r="I39" s="1549">
        <v>0</v>
      </c>
      <c r="J39" s="1181">
        <v>0</v>
      </c>
      <c r="K39" s="1549">
        <v>0</v>
      </c>
      <c r="L39" s="1549">
        <v>0</v>
      </c>
      <c r="M39" s="1549">
        <v>0</v>
      </c>
      <c r="N39" s="1802">
        <v>0</v>
      </c>
      <c r="O39" s="1186">
        <v>0</v>
      </c>
      <c r="P39" s="1186">
        <v>0</v>
      </c>
      <c r="Q39" s="1802">
        <v>0</v>
      </c>
    </row>
    <row r="40" spans="1:17" ht="10.5" hidden="1">
      <c r="A40" s="655"/>
      <c r="B40" s="656"/>
      <c r="C40" s="657"/>
      <c r="D40" s="1191" t="s">
        <v>667</v>
      </c>
      <c r="E40" s="1190"/>
      <c r="F40" s="1587"/>
      <c r="G40" s="1587"/>
      <c r="H40" s="1587"/>
      <c r="I40" s="1549"/>
      <c r="J40" s="1181"/>
      <c r="K40" s="1549"/>
      <c r="L40" s="1549"/>
      <c r="M40" s="1795"/>
      <c r="N40" s="1549"/>
      <c r="O40" s="1181"/>
      <c r="P40" s="1181"/>
      <c r="Q40" s="1802"/>
    </row>
    <row r="41" spans="1:17" ht="21" hidden="1">
      <c r="A41" s="655" t="s">
        <v>991</v>
      </c>
      <c r="B41" s="656">
        <v>8</v>
      </c>
      <c r="C41" s="657">
        <v>1</v>
      </c>
      <c r="D41" s="1191" t="s">
        <v>274</v>
      </c>
      <c r="E41" s="1190"/>
      <c r="F41" s="1549">
        <v>0</v>
      </c>
      <c r="G41" s="1549">
        <v>0</v>
      </c>
      <c r="H41" s="1549">
        <v>0</v>
      </c>
      <c r="I41" s="1549">
        <v>0</v>
      </c>
      <c r="J41" s="1181"/>
      <c r="K41" s="1549"/>
      <c r="L41" s="1549"/>
      <c r="M41" s="1795"/>
      <c r="N41" s="1549"/>
      <c r="O41" s="1181"/>
      <c r="P41" s="1181"/>
      <c r="Q41" s="1802"/>
    </row>
    <row r="42" spans="1:17" ht="31.5" hidden="1">
      <c r="A42" s="655" t="s">
        <v>991</v>
      </c>
      <c r="B42" s="656">
        <v>8</v>
      </c>
      <c r="C42" s="657">
        <v>1</v>
      </c>
      <c r="D42" s="1191" t="s">
        <v>343</v>
      </c>
      <c r="E42" s="1190"/>
      <c r="F42" s="1549">
        <v>0</v>
      </c>
      <c r="G42" s="1549">
        <v>0</v>
      </c>
      <c r="H42" s="1549">
        <v>0</v>
      </c>
      <c r="I42" s="1549">
        <v>0</v>
      </c>
      <c r="J42" s="1181"/>
      <c r="K42" s="1549"/>
      <c r="L42" s="1549"/>
      <c r="M42" s="1795"/>
      <c r="N42" s="1549"/>
      <c r="O42" s="1181"/>
      <c r="P42" s="1181"/>
      <c r="Q42" s="1802"/>
    </row>
    <row r="43" spans="1:17" ht="52.5" hidden="1">
      <c r="A43" s="655" t="s">
        <v>991</v>
      </c>
      <c r="B43" s="656">
        <v>8</v>
      </c>
      <c r="C43" s="657">
        <v>1</v>
      </c>
      <c r="D43" s="1191" t="s">
        <v>1095</v>
      </c>
      <c r="E43" s="1190"/>
      <c r="F43" s="1549">
        <v>0</v>
      </c>
      <c r="G43" s="1549">
        <v>0</v>
      </c>
      <c r="H43" s="1549">
        <v>0</v>
      </c>
      <c r="I43" s="1549">
        <v>0</v>
      </c>
      <c r="J43" s="1181"/>
      <c r="K43" s="1549"/>
      <c r="L43" s="1549"/>
      <c r="M43" s="1795"/>
      <c r="N43" s="1549"/>
      <c r="O43" s="1181"/>
      <c r="P43" s="1181"/>
      <c r="Q43" s="1802"/>
    </row>
    <row r="44" spans="1:17" ht="15.75" hidden="1" customHeight="1">
      <c r="A44" s="655" t="s">
        <v>991</v>
      </c>
      <c r="B44" s="656">
        <v>8</v>
      </c>
      <c r="C44" s="657">
        <v>1</v>
      </c>
      <c r="D44" s="1191"/>
      <c r="E44" s="1190"/>
      <c r="F44" s="861">
        <v>0</v>
      </c>
      <c r="G44" s="861">
        <v>0</v>
      </c>
      <c r="H44" s="861">
        <v>0</v>
      </c>
      <c r="I44" s="861">
        <v>0</v>
      </c>
      <c r="J44" s="1181"/>
      <c r="K44" s="1549"/>
      <c r="L44" s="1549"/>
      <c r="M44" s="1795"/>
      <c r="N44" s="1549"/>
      <c r="O44" s="1181"/>
      <c r="P44" s="1181"/>
      <c r="Q44" s="1802"/>
    </row>
    <row r="45" spans="1:17" ht="35.25" customHeight="1">
      <c r="A45" s="647" t="s">
        <v>950</v>
      </c>
      <c r="B45" s="653">
        <v>0</v>
      </c>
      <c r="C45" s="654">
        <v>0</v>
      </c>
      <c r="D45" s="1175" t="s">
        <v>1651</v>
      </c>
      <c r="E45" s="1192" t="s">
        <v>777</v>
      </c>
      <c r="F45" s="861">
        <f t="shared" ref="F45:M45" si="6">F50</f>
        <v>1000</v>
      </c>
      <c r="G45" s="861">
        <f t="shared" si="6"/>
        <v>1000</v>
      </c>
      <c r="H45" s="861">
        <f t="shared" si="6"/>
        <v>2000</v>
      </c>
      <c r="I45" s="861">
        <f t="shared" si="6"/>
        <v>4000</v>
      </c>
      <c r="J45" s="1177">
        <f t="shared" si="6"/>
        <v>1000</v>
      </c>
      <c r="K45" s="861">
        <f t="shared" si="6"/>
        <v>1000</v>
      </c>
      <c r="L45" s="861">
        <f t="shared" si="6"/>
        <v>2000</v>
      </c>
      <c r="M45" s="861">
        <f t="shared" si="6"/>
        <v>4000</v>
      </c>
      <c r="N45" s="1625">
        <v>0</v>
      </c>
      <c r="O45" s="1195">
        <v>0</v>
      </c>
      <c r="P45" s="1195">
        <v>0</v>
      </c>
      <c r="Q45" s="1625">
        <v>0</v>
      </c>
    </row>
    <row r="46" spans="1:17" ht="10.5">
      <c r="A46" s="647"/>
      <c r="B46" s="648"/>
      <c r="C46" s="649"/>
      <c r="D46" s="1179" t="s">
        <v>268</v>
      </c>
      <c r="E46" s="1180"/>
      <c r="F46" s="1576"/>
      <c r="G46" s="1576"/>
      <c r="H46" s="1576"/>
      <c r="I46" s="861"/>
      <c r="J46" s="1177"/>
      <c r="K46" s="861"/>
      <c r="L46" s="861"/>
      <c r="M46" s="861"/>
      <c r="N46" s="861"/>
      <c r="O46" s="1177"/>
      <c r="P46" s="1177"/>
      <c r="Q46" s="1804"/>
    </row>
    <row r="47" spans="1:17" ht="52.5" hidden="1">
      <c r="A47" s="647" t="s">
        <v>950</v>
      </c>
      <c r="B47" s="656">
        <v>1</v>
      </c>
      <c r="C47" s="657">
        <v>0</v>
      </c>
      <c r="D47" s="1182" t="s">
        <v>778</v>
      </c>
      <c r="E47" s="1193" t="s">
        <v>779</v>
      </c>
      <c r="F47" s="861">
        <v>0</v>
      </c>
      <c r="G47" s="861">
        <v>0</v>
      </c>
      <c r="H47" s="861">
        <v>0</v>
      </c>
      <c r="I47" s="861">
        <v>0</v>
      </c>
      <c r="J47" s="1177">
        <v>0</v>
      </c>
      <c r="K47" s="861">
        <v>0</v>
      </c>
      <c r="L47" s="861">
        <v>0</v>
      </c>
      <c r="M47" s="861">
        <v>0</v>
      </c>
      <c r="N47" s="1625">
        <v>0</v>
      </c>
      <c r="O47" s="1195">
        <v>0</v>
      </c>
      <c r="P47" s="1195">
        <v>0</v>
      </c>
      <c r="Q47" s="1625">
        <v>0</v>
      </c>
    </row>
    <row r="48" spans="1:17" ht="10.5" hidden="1">
      <c r="A48" s="647"/>
      <c r="B48" s="653"/>
      <c r="C48" s="654"/>
      <c r="D48" s="1179" t="s">
        <v>667</v>
      </c>
      <c r="E48" s="1183"/>
      <c r="F48" s="1585"/>
      <c r="G48" s="1585"/>
      <c r="H48" s="1585"/>
      <c r="I48" s="861"/>
      <c r="J48" s="1177"/>
      <c r="K48" s="861"/>
      <c r="L48" s="861"/>
      <c r="M48" s="1793"/>
      <c r="N48" s="1793"/>
      <c r="O48" s="1526"/>
      <c r="P48" s="1526"/>
      <c r="Q48" s="1801"/>
    </row>
    <row r="49" spans="1:17" ht="42" hidden="1">
      <c r="A49" s="655" t="s">
        <v>950</v>
      </c>
      <c r="B49" s="656">
        <v>1</v>
      </c>
      <c r="C49" s="657">
        <v>1</v>
      </c>
      <c r="D49" s="1179" t="s">
        <v>780</v>
      </c>
      <c r="E49" s="1190" t="s">
        <v>781</v>
      </c>
      <c r="F49" s="861">
        <v>0</v>
      </c>
      <c r="G49" s="861">
        <v>0</v>
      </c>
      <c r="H49" s="861">
        <v>0</v>
      </c>
      <c r="I49" s="861">
        <v>0</v>
      </c>
      <c r="J49" s="1177"/>
      <c r="K49" s="861"/>
      <c r="L49" s="861"/>
      <c r="M49" s="861"/>
      <c r="N49" s="861"/>
      <c r="O49" s="1177"/>
      <c r="P49" s="1177"/>
      <c r="Q49" s="1625"/>
    </row>
    <row r="50" spans="1:17" ht="23.25" customHeight="1">
      <c r="A50" s="647" t="s">
        <v>950</v>
      </c>
      <c r="B50" s="653">
        <v>2</v>
      </c>
      <c r="C50" s="654">
        <v>0</v>
      </c>
      <c r="D50" s="1182" t="s">
        <v>73</v>
      </c>
      <c r="E50" s="1193" t="s">
        <v>74</v>
      </c>
      <c r="F50" s="861">
        <f t="shared" ref="F50:M50" si="7">F52</f>
        <v>1000</v>
      </c>
      <c r="G50" s="861">
        <f t="shared" si="7"/>
        <v>1000</v>
      </c>
      <c r="H50" s="861">
        <f t="shared" si="7"/>
        <v>2000</v>
      </c>
      <c r="I50" s="861">
        <f t="shared" si="7"/>
        <v>4000</v>
      </c>
      <c r="J50" s="1177">
        <f t="shared" si="7"/>
        <v>1000</v>
      </c>
      <c r="K50" s="861">
        <f t="shared" si="7"/>
        <v>1000</v>
      </c>
      <c r="L50" s="861">
        <f t="shared" si="7"/>
        <v>2000</v>
      </c>
      <c r="M50" s="861">
        <f t="shared" si="7"/>
        <v>4000</v>
      </c>
      <c r="N50" s="1625">
        <v>0</v>
      </c>
      <c r="O50" s="1195">
        <v>0</v>
      </c>
      <c r="P50" s="1195">
        <v>0</v>
      </c>
      <c r="Q50" s="1625">
        <v>0</v>
      </c>
    </row>
    <row r="51" spans="1:17" ht="10.5">
      <c r="A51" s="647"/>
      <c r="B51" s="653"/>
      <c r="C51" s="654"/>
      <c r="D51" s="1179" t="s">
        <v>667</v>
      </c>
      <c r="E51" s="1183"/>
      <c r="F51" s="1585"/>
      <c r="G51" s="1585"/>
      <c r="H51" s="1585"/>
      <c r="I51" s="861"/>
      <c r="J51" s="1177"/>
      <c r="K51" s="861"/>
      <c r="L51" s="861"/>
      <c r="M51" s="1793"/>
      <c r="N51" s="1793"/>
      <c r="O51" s="1526"/>
      <c r="P51" s="1526"/>
      <c r="Q51" s="1801"/>
    </row>
    <row r="52" spans="1:17" ht="24" customHeight="1">
      <c r="A52" s="655" t="s">
        <v>950</v>
      </c>
      <c r="B52" s="656">
        <v>2</v>
      </c>
      <c r="C52" s="657">
        <v>1</v>
      </c>
      <c r="D52" s="1179" t="s">
        <v>75</v>
      </c>
      <c r="E52" s="1190" t="s">
        <v>76</v>
      </c>
      <c r="F52" s="861">
        <f>J52</f>
        <v>1000</v>
      </c>
      <c r="G52" s="861">
        <f>K52</f>
        <v>1000</v>
      </c>
      <c r="H52" s="861">
        <f>L52</f>
        <v>2000</v>
      </c>
      <c r="I52" s="861">
        <f>M52</f>
        <v>4000</v>
      </c>
      <c r="J52" s="1177">
        <f>'arandzin aih'!G158</f>
        <v>1000</v>
      </c>
      <c r="K52" s="861">
        <f>'arandzin aih'!H158</f>
        <v>1000</v>
      </c>
      <c r="L52" s="861">
        <f>'arandzin aih'!I158</f>
        <v>2000</v>
      </c>
      <c r="M52" s="861">
        <f>'arandzin aih'!J158</f>
        <v>4000</v>
      </c>
      <c r="N52" s="861">
        <v>0</v>
      </c>
      <c r="O52" s="1177">
        <v>0</v>
      </c>
      <c r="P52" s="1177">
        <v>0</v>
      </c>
      <c r="Q52" s="1625">
        <v>0</v>
      </c>
    </row>
    <row r="53" spans="1:17" ht="63" hidden="1">
      <c r="A53" s="647" t="s">
        <v>950</v>
      </c>
      <c r="B53" s="656">
        <v>3</v>
      </c>
      <c r="C53" s="657">
        <v>0</v>
      </c>
      <c r="D53" s="1182" t="s">
        <v>77</v>
      </c>
      <c r="E53" s="1193" t="s">
        <v>62</v>
      </c>
      <c r="F53" s="861">
        <v>0</v>
      </c>
      <c r="G53" s="861">
        <v>0</v>
      </c>
      <c r="H53" s="861">
        <v>0</v>
      </c>
      <c r="I53" s="861">
        <v>0</v>
      </c>
      <c r="J53" s="1177">
        <v>0</v>
      </c>
      <c r="K53" s="861">
        <v>0</v>
      </c>
      <c r="L53" s="861">
        <v>0</v>
      </c>
      <c r="M53" s="861">
        <v>0</v>
      </c>
      <c r="N53" s="1625">
        <v>0</v>
      </c>
      <c r="O53" s="1195">
        <v>0</v>
      </c>
      <c r="P53" s="1195">
        <v>0</v>
      </c>
      <c r="Q53" s="1625">
        <v>0</v>
      </c>
    </row>
    <row r="54" spans="1:17" ht="10.5" hidden="1">
      <c r="A54" s="647"/>
      <c r="B54" s="653"/>
      <c r="C54" s="654"/>
      <c r="D54" s="1179" t="s">
        <v>667</v>
      </c>
      <c r="E54" s="1183"/>
      <c r="F54" s="1585"/>
      <c r="G54" s="1585"/>
      <c r="H54" s="1585"/>
      <c r="I54" s="861"/>
      <c r="J54" s="1177"/>
      <c r="K54" s="861"/>
      <c r="L54" s="861"/>
      <c r="M54" s="1793"/>
      <c r="N54" s="1793"/>
      <c r="O54" s="1526"/>
      <c r="P54" s="1526"/>
      <c r="Q54" s="1801"/>
    </row>
    <row r="55" spans="1:17" ht="1.5" hidden="1" customHeight="1">
      <c r="A55" s="655" t="s">
        <v>950</v>
      </c>
      <c r="B55" s="656">
        <v>3</v>
      </c>
      <c r="C55" s="657">
        <v>1</v>
      </c>
      <c r="D55" s="1179" t="s">
        <v>63</v>
      </c>
      <c r="E55" s="1190" t="s">
        <v>64</v>
      </c>
      <c r="F55" s="861">
        <v>0</v>
      </c>
      <c r="G55" s="861">
        <v>0</v>
      </c>
      <c r="H55" s="861">
        <v>0</v>
      </c>
      <c r="I55" s="861">
        <v>0</v>
      </c>
      <c r="J55" s="1177"/>
      <c r="K55" s="861"/>
      <c r="L55" s="861"/>
      <c r="M55" s="861"/>
      <c r="N55" s="861"/>
      <c r="O55" s="1177"/>
      <c r="P55" s="1177"/>
      <c r="Q55" s="1625"/>
    </row>
    <row r="56" spans="1:17" ht="52.5" hidden="1">
      <c r="A56" s="647" t="s">
        <v>950</v>
      </c>
      <c r="B56" s="653">
        <v>4</v>
      </c>
      <c r="C56" s="654">
        <v>0</v>
      </c>
      <c r="D56" s="1182" t="s">
        <v>65</v>
      </c>
      <c r="E56" s="1183" t="s">
        <v>66</v>
      </c>
      <c r="F56" s="861">
        <v>0</v>
      </c>
      <c r="G56" s="861">
        <v>0</v>
      </c>
      <c r="H56" s="861">
        <v>0</v>
      </c>
      <c r="I56" s="861">
        <v>0</v>
      </c>
      <c r="J56" s="1177">
        <v>0</v>
      </c>
      <c r="K56" s="861">
        <v>0</v>
      </c>
      <c r="L56" s="861">
        <v>0</v>
      </c>
      <c r="M56" s="861">
        <v>0</v>
      </c>
      <c r="N56" s="1625">
        <v>0</v>
      </c>
      <c r="O56" s="1195">
        <v>0</v>
      </c>
      <c r="P56" s="1195">
        <v>0</v>
      </c>
      <c r="Q56" s="1625">
        <v>0</v>
      </c>
    </row>
    <row r="57" spans="1:17" ht="10.5" hidden="1">
      <c r="A57" s="647"/>
      <c r="B57" s="653"/>
      <c r="C57" s="654"/>
      <c r="D57" s="1179" t="s">
        <v>667</v>
      </c>
      <c r="E57" s="1183"/>
      <c r="F57" s="1585"/>
      <c r="G57" s="1585"/>
      <c r="H57" s="1585"/>
      <c r="I57" s="861"/>
      <c r="J57" s="1177"/>
      <c r="K57" s="861"/>
      <c r="L57" s="861"/>
      <c r="M57" s="1793"/>
      <c r="N57" s="1793"/>
      <c r="O57" s="1526"/>
      <c r="P57" s="1526"/>
      <c r="Q57" s="1801"/>
    </row>
    <row r="58" spans="1:17" ht="52.5" hidden="1">
      <c r="A58" s="655" t="s">
        <v>950</v>
      </c>
      <c r="B58" s="656">
        <v>4</v>
      </c>
      <c r="C58" s="657">
        <v>1</v>
      </c>
      <c r="D58" s="1179" t="s">
        <v>65</v>
      </c>
      <c r="E58" s="1190" t="s">
        <v>66</v>
      </c>
      <c r="F58" s="861">
        <v>0</v>
      </c>
      <c r="G58" s="861">
        <v>0</v>
      </c>
      <c r="H58" s="861">
        <v>0</v>
      </c>
      <c r="I58" s="861">
        <v>0</v>
      </c>
      <c r="J58" s="1177"/>
      <c r="K58" s="861"/>
      <c r="L58" s="861"/>
      <c r="M58" s="861"/>
      <c r="N58" s="861"/>
      <c r="O58" s="1177"/>
      <c r="P58" s="1177"/>
      <c r="Q58" s="1625"/>
    </row>
    <row r="59" spans="1:17" ht="10.5" hidden="1">
      <c r="A59" s="647"/>
      <c r="B59" s="653"/>
      <c r="C59" s="654"/>
      <c r="D59" s="1179" t="s">
        <v>667</v>
      </c>
      <c r="E59" s="1183"/>
      <c r="F59" s="1585"/>
      <c r="G59" s="1585"/>
      <c r="H59" s="1585"/>
      <c r="I59" s="861"/>
      <c r="J59" s="1177"/>
      <c r="K59" s="861"/>
      <c r="L59" s="861"/>
      <c r="M59" s="1793"/>
      <c r="N59" s="1793"/>
      <c r="O59" s="1526"/>
      <c r="P59" s="1526"/>
      <c r="Q59" s="1801"/>
    </row>
    <row r="60" spans="1:17" ht="105" hidden="1">
      <c r="A60" s="647" t="s">
        <v>950</v>
      </c>
      <c r="B60" s="653">
        <v>5</v>
      </c>
      <c r="C60" s="654">
        <v>0</v>
      </c>
      <c r="D60" s="1182" t="s">
        <v>477</v>
      </c>
      <c r="E60" s="1183" t="s">
        <v>545</v>
      </c>
      <c r="F60" s="861">
        <v>0</v>
      </c>
      <c r="G60" s="861">
        <v>0</v>
      </c>
      <c r="H60" s="861">
        <v>0</v>
      </c>
      <c r="I60" s="861">
        <v>0</v>
      </c>
      <c r="J60" s="1177">
        <v>0</v>
      </c>
      <c r="K60" s="861">
        <v>0</v>
      </c>
      <c r="L60" s="861">
        <v>0</v>
      </c>
      <c r="M60" s="861">
        <v>0</v>
      </c>
      <c r="N60" s="1625">
        <v>0</v>
      </c>
      <c r="O60" s="1195">
        <v>0</v>
      </c>
      <c r="P60" s="1195">
        <v>0</v>
      </c>
      <c r="Q60" s="1625">
        <v>0</v>
      </c>
    </row>
    <row r="61" spans="1:17" ht="10.5" hidden="1">
      <c r="A61" s="647"/>
      <c r="B61" s="653"/>
      <c r="C61" s="654"/>
      <c r="D61" s="1179" t="s">
        <v>667</v>
      </c>
      <c r="E61" s="1183"/>
      <c r="F61" s="1585"/>
      <c r="G61" s="1585"/>
      <c r="H61" s="1585"/>
      <c r="I61" s="861"/>
      <c r="J61" s="1177"/>
      <c r="K61" s="861"/>
      <c r="L61" s="861"/>
      <c r="M61" s="1792"/>
      <c r="N61" s="1793"/>
      <c r="O61" s="1526"/>
      <c r="P61" s="1526"/>
      <c r="Q61" s="1801"/>
    </row>
    <row r="62" spans="1:17" ht="73.5" hidden="1">
      <c r="A62" s="655" t="s">
        <v>950</v>
      </c>
      <c r="B62" s="656">
        <v>5</v>
      </c>
      <c r="C62" s="657">
        <v>1</v>
      </c>
      <c r="D62" s="1179" t="s">
        <v>477</v>
      </c>
      <c r="E62" s="1190" t="s">
        <v>546</v>
      </c>
      <c r="F62" s="861">
        <v>0</v>
      </c>
      <c r="G62" s="861">
        <v>0</v>
      </c>
      <c r="H62" s="861">
        <v>0</v>
      </c>
      <c r="I62" s="861">
        <v>0</v>
      </c>
      <c r="J62" s="1177"/>
      <c r="K62" s="861"/>
      <c r="L62" s="861"/>
      <c r="M62" s="1396"/>
      <c r="N62" s="861"/>
      <c r="O62" s="1177"/>
      <c r="P62" s="1177"/>
      <c r="Q62" s="1625"/>
    </row>
    <row r="63" spans="1:17" ht="105" hidden="1">
      <c r="A63" s="659" t="s">
        <v>951</v>
      </c>
      <c r="B63" s="653">
        <v>0</v>
      </c>
      <c r="C63" s="654">
        <v>0</v>
      </c>
      <c r="D63" s="1194" t="s">
        <v>1652</v>
      </c>
      <c r="E63" s="1192" t="s">
        <v>547</v>
      </c>
      <c r="F63" s="861">
        <f>F70</f>
        <v>0</v>
      </c>
      <c r="G63" s="861">
        <f>G70</f>
        <v>0</v>
      </c>
      <c r="H63" s="861">
        <f>H70</f>
        <v>0</v>
      </c>
      <c r="I63" s="861">
        <f>M63</f>
        <v>0</v>
      </c>
      <c r="J63" s="1177">
        <f>J70</f>
        <v>0</v>
      </c>
      <c r="K63" s="861">
        <f>K70</f>
        <v>0</v>
      </c>
      <c r="L63" s="861">
        <f>L70</f>
        <v>0</v>
      </c>
      <c r="M63" s="861">
        <f>M70</f>
        <v>0</v>
      </c>
      <c r="N63" s="1625">
        <v>0</v>
      </c>
      <c r="O63" s="1195">
        <v>0</v>
      </c>
      <c r="P63" s="1195">
        <v>0</v>
      </c>
      <c r="Q63" s="1625">
        <v>0</v>
      </c>
    </row>
    <row r="64" spans="1:17" ht="10.5" hidden="1">
      <c r="A64" s="647"/>
      <c r="B64" s="648"/>
      <c r="C64" s="649"/>
      <c r="D64" s="1179" t="s">
        <v>268</v>
      </c>
      <c r="E64" s="1180"/>
      <c r="F64" s="1576"/>
      <c r="G64" s="1576"/>
      <c r="H64" s="1576"/>
      <c r="I64" s="861"/>
      <c r="J64" s="1177"/>
      <c r="K64" s="861"/>
      <c r="L64" s="861"/>
      <c r="M64" s="861"/>
      <c r="N64" s="861"/>
      <c r="O64" s="1177"/>
      <c r="P64" s="1177"/>
      <c r="Q64" s="1804"/>
    </row>
    <row r="65" spans="1:17" ht="52.5" hidden="1">
      <c r="A65" s="659" t="s">
        <v>951</v>
      </c>
      <c r="B65" s="653">
        <v>1</v>
      </c>
      <c r="C65" s="654">
        <v>0</v>
      </c>
      <c r="D65" s="1182" t="s">
        <v>454</v>
      </c>
      <c r="E65" s="1183" t="s">
        <v>549</v>
      </c>
      <c r="F65" s="861">
        <v>0</v>
      </c>
      <c r="G65" s="861">
        <v>0</v>
      </c>
      <c r="H65" s="861">
        <v>0</v>
      </c>
      <c r="I65" s="861">
        <v>0</v>
      </c>
      <c r="J65" s="1177">
        <v>0</v>
      </c>
      <c r="K65" s="861">
        <v>0</v>
      </c>
      <c r="L65" s="861">
        <v>0</v>
      </c>
      <c r="M65" s="861">
        <v>0</v>
      </c>
      <c r="N65" s="1625">
        <v>0</v>
      </c>
      <c r="O65" s="1195">
        <v>0</v>
      </c>
      <c r="P65" s="1195">
        <v>0</v>
      </c>
      <c r="Q65" s="1625">
        <v>0</v>
      </c>
    </row>
    <row r="66" spans="1:17" ht="10.5" hidden="1">
      <c r="A66" s="647"/>
      <c r="B66" s="653"/>
      <c r="C66" s="654"/>
      <c r="D66" s="1179" t="s">
        <v>667</v>
      </c>
      <c r="E66" s="1183"/>
      <c r="F66" s="1585"/>
      <c r="G66" s="1585"/>
      <c r="H66" s="1585"/>
      <c r="I66" s="861"/>
      <c r="J66" s="1177"/>
      <c r="K66" s="861"/>
      <c r="L66" s="861"/>
      <c r="M66" s="1792"/>
      <c r="N66" s="1793"/>
      <c r="O66" s="1526"/>
      <c r="P66" s="1526"/>
      <c r="Q66" s="1801"/>
    </row>
    <row r="67" spans="1:17" ht="42" hidden="1">
      <c r="A67" s="660" t="s">
        <v>951</v>
      </c>
      <c r="B67" s="656">
        <v>1</v>
      </c>
      <c r="C67" s="657">
        <v>1</v>
      </c>
      <c r="D67" s="1179" t="s">
        <v>548</v>
      </c>
      <c r="E67" s="1190" t="s">
        <v>550</v>
      </c>
      <c r="F67" s="861">
        <v>0</v>
      </c>
      <c r="G67" s="861">
        <v>0</v>
      </c>
      <c r="H67" s="861">
        <v>0</v>
      </c>
      <c r="I67" s="861">
        <v>0</v>
      </c>
      <c r="J67" s="1177"/>
      <c r="K67" s="861"/>
      <c r="L67" s="861"/>
      <c r="M67" s="1396"/>
      <c r="N67" s="861"/>
      <c r="O67" s="1177"/>
      <c r="P67" s="1177"/>
      <c r="Q67" s="1625"/>
    </row>
    <row r="68" spans="1:17" ht="21" hidden="1">
      <c r="A68" s="660" t="s">
        <v>951</v>
      </c>
      <c r="B68" s="656">
        <v>1</v>
      </c>
      <c r="C68" s="657">
        <v>2</v>
      </c>
      <c r="D68" s="1179" t="s">
        <v>455</v>
      </c>
      <c r="E68" s="1190"/>
      <c r="F68" s="861">
        <v>0</v>
      </c>
      <c r="G68" s="861">
        <v>0</v>
      </c>
      <c r="H68" s="861">
        <v>0</v>
      </c>
      <c r="I68" s="861">
        <v>0</v>
      </c>
      <c r="J68" s="1177"/>
      <c r="K68" s="861"/>
      <c r="L68" s="861"/>
      <c r="M68" s="1396"/>
      <c r="N68" s="861"/>
      <c r="O68" s="1177"/>
      <c r="P68" s="1177"/>
      <c r="Q68" s="1625"/>
    </row>
    <row r="69" spans="1:17" ht="21" hidden="1">
      <c r="A69" s="660" t="s">
        <v>951</v>
      </c>
      <c r="B69" s="656">
        <v>1</v>
      </c>
      <c r="C69" s="657">
        <v>3</v>
      </c>
      <c r="D69" s="1179" t="s">
        <v>456</v>
      </c>
      <c r="E69" s="1190"/>
      <c r="F69" s="861">
        <v>0</v>
      </c>
      <c r="G69" s="861">
        <v>0</v>
      </c>
      <c r="H69" s="861">
        <v>0</v>
      </c>
      <c r="I69" s="861">
        <v>0</v>
      </c>
      <c r="J69" s="1177"/>
      <c r="K69" s="861"/>
      <c r="L69" s="861"/>
      <c r="M69" s="1396"/>
      <c r="N69" s="861"/>
      <c r="O69" s="1177"/>
      <c r="P69" s="1177"/>
      <c r="Q69" s="1625"/>
    </row>
    <row r="70" spans="1:17" ht="84" hidden="1">
      <c r="A70" s="659" t="s">
        <v>951</v>
      </c>
      <c r="B70" s="653">
        <v>2</v>
      </c>
      <c r="C70" s="654">
        <v>0</v>
      </c>
      <c r="D70" s="1182" t="s">
        <v>457</v>
      </c>
      <c r="E70" s="1183" t="s">
        <v>551</v>
      </c>
      <c r="F70" s="861">
        <f>J70</f>
        <v>0</v>
      </c>
      <c r="G70" s="861">
        <f>K70</f>
        <v>0</v>
      </c>
      <c r="H70" s="861">
        <f>L70</f>
        <v>0</v>
      </c>
      <c r="I70" s="861">
        <f>M70</f>
        <v>0</v>
      </c>
      <c r="J70" s="1177">
        <f>J72</f>
        <v>0</v>
      </c>
      <c r="K70" s="861">
        <f>K72</f>
        <v>0</v>
      </c>
      <c r="L70" s="861">
        <f>L72</f>
        <v>0</v>
      </c>
      <c r="M70" s="861">
        <f>M72</f>
        <v>0</v>
      </c>
      <c r="N70" s="1625">
        <v>0</v>
      </c>
      <c r="O70" s="1195">
        <v>0</v>
      </c>
      <c r="P70" s="1195">
        <v>0</v>
      </c>
      <c r="Q70" s="1625">
        <v>0</v>
      </c>
    </row>
    <row r="71" spans="1:17" ht="10.5" hidden="1">
      <c r="A71" s="647"/>
      <c r="B71" s="653"/>
      <c r="C71" s="654"/>
      <c r="D71" s="1179" t="s">
        <v>667</v>
      </c>
      <c r="E71" s="1183"/>
      <c r="F71" s="1585"/>
      <c r="G71" s="1585"/>
      <c r="H71" s="1585"/>
      <c r="I71" s="861"/>
      <c r="J71" s="1177"/>
      <c r="K71" s="861"/>
      <c r="L71" s="861"/>
      <c r="M71" s="1793"/>
      <c r="N71" s="1793"/>
      <c r="O71" s="1526"/>
      <c r="P71" s="1526"/>
      <c r="Q71" s="1801"/>
    </row>
    <row r="72" spans="1:17" ht="52.5" hidden="1">
      <c r="A72" s="660" t="s">
        <v>951</v>
      </c>
      <c r="B72" s="656">
        <v>2</v>
      </c>
      <c r="C72" s="657">
        <v>1</v>
      </c>
      <c r="D72" s="1179" t="s">
        <v>458</v>
      </c>
      <c r="E72" s="1190" t="s">
        <v>841</v>
      </c>
      <c r="F72" s="861">
        <f>J72</f>
        <v>0</v>
      </c>
      <c r="G72" s="861">
        <f>K72</f>
        <v>0</v>
      </c>
      <c r="H72" s="861">
        <f>L72</f>
        <v>0</v>
      </c>
      <c r="I72" s="861">
        <f>M72</f>
        <v>0</v>
      </c>
      <c r="J72" s="1177">
        <v>0</v>
      </c>
      <c r="K72" s="861">
        <v>0</v>
      </c>
      <c r="L72" s="861">
        <v>0</v>
      </c>
      <c r="M72" s="861">
        <v>0</v>
      </c>
      <c r="N72" s="861"/>
      <c r="O72" s="1177"/>
      <c r="P72" s="1177"/>
      <c r="Q72" s="1625"/>
    </row>
    <row r="73" spans="1:17" ht="42" hidden="1">
      <c r="A73" s="659" t="s">
        <v>951</v>
      </c>
      <c r="B73" s="653">
        <v>3</v>
      </c>
      <c r="C73" s="654">
        <v>0</v>
      </c>
      <c r="D73" s="1182" t="s">
        <v>459</v>
      </c>
      <c r="E73" s="1183" t="s">
        <v>842</v>
      </c>
      <c r="F73" s="861">
        <v>0</v>
      </c>
      <c r="G73" s="861">
        <v>0</v>
      </c>
      <c r="H73" s="861">
        <v>0</v>
      </c>
      <c r="I73" s="861">
        <v>0</v>
      </c>
      <c r="J73" s="1177">
        <v>0</v>
      </c>
      <c r="K73" s="861">
        <v>0</v>
      </c>
      <c r="L73" s="861">
        <v>0</v>
      </c>
      <c r="M73" s="861">
        <v>0</v>
      </c>
      <c r="N73" s="1625">
        <v>0</v>
      </c>
      <c r="O73" s="1195">
        <v>0</v>
      </c>
      <c r="P73" s="1195">
        <v>0</v>
      </c>
      <c r="Q73" s="1625">
        <v>0</v>
      </c>
    </row>
    <row r="74" spans="1:17" ht="10.5" hidden="1">
      <c r="A74" s="647"/>
      <c r="B74" s="653"/>
      <c r="C74" s="654"/>
      <c r="D74" s="1179" t="s">
        <v>667</v>
      </c>
      <c r="E74" s="1183"/>
      <c r="F74" s="1585"/>
      <c r="G74" s="1585"/>
      <c r="H74" s="1585"/>
      <c r="I74" s="861"/>
      <c r="J74" s="1177"/>
      <c r="K74" s="861"/>
      <c r="L74" s="861"/>
      <c r="M74" s="1793"/>
      <c r="N74" s="1793"/>
      <c r="O74" s="1526"/>
      <c r="P74" s="1526"/>
      <c r="Q74" s="1801"/>
    </row>
    <row r="75" spans="1:17" ht="31.5" hidden="1">
      <c r="A75" s="660" t="s">
        <v>951</v>
      </c>
      <c r="B75" s="656">
        <v>3</v>
      </c>
      <c r="C75" s="657">
        <v>1</v>
      </c>
      <c r="D75" s="1179" t="s">
        <v>843</v>
      </c>
      <c r="E75" s="1190" t="s">
        <v>844</v>
      </c>
      <c r="F75" s="861">
        <v>0</v>
      </c>
      <c r="G75" s="861">
        <v>0</v>
      </c>
      <c r="H75" s="861">
        <v>0</v>
      </c>
      <c r="I75" s="861">
        <v>0</v>
      </c>
      <c r="J75" s="1177"/>
      <c r="K75" s="861"/>
      <c r="L75" s="861"/>
      <c r="M75" s="861"/>
      <c r="N75" s="861"/>
      <c r="O75" s="1177"/>
      <c r="P75" s="1177"/>
      <c r="Q75" s="1625"/>
    </row>
    <row r="76" spans="1:17" ht="21" hidden="1">
      <c r="A76" s="660" t="s">
        <v>951</v>
      </c>
      <c r="B76" s="656">
        <v>3</v>
      </c>
      <c r="C76" s="657">
        <v>2</v>
      </c>
      <c r="D76" s="1179" t="s">
        <v>460</v>
      </c>
      <c r="E76" s="1190"/>
      <c r="F76" s="861">
        <v>0</v>
      </c>
      <c r="G76" s="861">
        <v>0</v>
      </c>
      <c r="H76" s="861">
        <v>0</v>
      </c>
      <c r="I76" s="861">
        <v>0</v>
      </c>
      <c r="J76" s="1177"/>
      <c r="K76" s="861"/>
      <c r="L76" s="861"/>
      <c r="M76" s="861"/>
      <c r="N76" s="861"/>
      <c r="O76" s="1177"/>
      <c r="P76" s="1177"/>
      <c r="Q76" s="1625"/>
    </row>
    <row r="77" spans="1:17" ht="10.5" hidden="1">
      <c r="A77" s="659" t="s">
        <v>951</v>
      </c>
      <c r="B77" s="653">
        <v>4</v>
      </c>
      <c r="C77" s="654">
        <v>0</v>
      </c>
      <c r="D77" s="1182" t="s">
        <v>465</v>
      </c>
      <c r="E77" s="1190"/>
      <c r="F77" s="861">
        <v>0</v>
      </c>
      <c r="G77" s="861">
        <v>0</v>
      </c>
      <c r="H77" s="861">
        <v>0</v>
      </c>
      <c r="I77" s="861">
        <v>0</v>
      </c>
      <c r="J77" s="1177">
        <v>0</v>
      </c>
      <c r="K77" s="861">
        <v>0</v>
      </c>
      <c r="L77" s="861">
        <v>0</v>
      </c>
      <c r="M77" s="861">
        <v>0</v>
      </c>
      <c r="N77" s="1625">
        <v>0</v>
      </c>
      <c r="O77" s="1195">
        <v>0</v>
      </c>
      <c r="P77" s="1195">
        <v>0</v>
      </c>
      <c r="Q77" s="1625">
        <v>0</v>
      </c>
    </row>
    <row r="78" spans="1:17" ht="10.5" hidden="1">
      <c r="A78" s="647"/>
      <c r="B78" s="653"/>
      <c r="C78" s="654"/>
      <c r="D78" s="1179" t="s">
        <v>667</v>
      </c>
      <c r="E78" s="1183"/>
      <c r="F78" s="1585"/>
      <c r="G78" s="1585"/>
      <c r="H78" s="1585"/>
      <c r="I78" s="861"/>
      <c r="J78" s="1177"/>
      <c r="K78" s="861"/>
      <c r="L78" s="861"/>
      <c r="M78" s="1793"/>
      <c r="N78" s="1793"/>
      <c r="O78" s="1526"/>
      <c r="P78" s="1526"/>
      <c r="Q78" s="1801"/>
    </row>
    <row r="79" spans="1:17" ht="10.5" hidden="1">
      <c r="A79" s="660" t="s">
        <v>951</v>
      </c>
      <c r="B79" s="656">
        <v>4</v>
      </c>
      <c r="C79" s="657">
        <v>1</v>
      </c>
      <c r="D79" s="1179" t="s">
        <v>465</v>
      </c>
      <c r="E79" s="1190"/>
      <c r="F79" s="861">
        <v>0</v>
      </c>
      <c r="G79" s="861">
        <v>0</v>
      </c>
      <c r="H79" s="861">
        <v>0</v>
      </c>
      <c r="I79" s="861">
        <v>0</v>
      </c>
      <c r="J79" s="1177"/>
      <c r="K79" s="861"/>
      <c r="L79" s="861"/>
      <c r="M79" s="861"/>
      <c r="N79" s="861"/>
      <c r="O79" s="1177"/>
      <c r="P79" s="1177"/>
      <c r="Q79" s="1625"/>
    </row>
    <row r="80" spans="1:17" ht="21" hidden="1">
      <c r="A80" s="659" t="s">
        <v>951</v>
      </c>
      <c r="B80" s="653">
        <v>5</v>
      </c>
      <c r="C80" s="654">
        <v>0</v>
      </c>
      <c r="D80" s="1182" t="s">
        <v>845</v>
      </c>
      <c r="E80" s="1183" t="s">
        <v>846</v>
      </c>
      <c r="F80" s="861">
        <v>0</v>
      </c>
      <c r="G80" s="861">
        <v>0</v>
      </c>
      <c r="H80" s="861">
        <v>0</v>
      </c>
      <c r="I80" s="861">
        <v>0</v>
      </c>
      <c r="J80" s="1177">
        <v>0</v>
      </c>
      <c r="K80" s="861">
        <v>0</v>
      </c>
      <c r="L80" s="861">
        <v>0</v>
      </c>
      <c r="M80" s="861">
        <v>0</v>
      </c>
      <c r="N80" s="1625">
        <v>0</v>
      </c>
      <c r="O80" s="1195">
        <v>0</v>
      </c>
      <c r="P80" s="1195">
        <v>0</v>
      </c>
      <c r="Q80" s="1625">
        <v>0</v>
      </c>
    </row>
    <row r="81" spans="1:17" ht="10.5" hidden="1">
      <c r="A81" s="647"/>
      <c r="B81" s="653"/>
      <c r="C81" s="654"/>
      <c r="D81" s="1179" t="s">
        <v>667</v>
      </c>
      <c r="E81" s="1183"/>
      <c r="F81" s="1585"/>
      <c r="G81" s="1585"/>
      <c r="H81" s="1585"/>
      <c r="I81" s="861"/>
      <c r="J81" s="1177"/>
      <c r="K81" s="861"/>
      <c r="L81" s="861"/>
      <c r="M81" s="1793"/>
      <c r="N81" s="1793"/>
      <c r="O81" s="1526"/>
      <c r="P81" s="1526"/>
      <c r="Q81" s="1801"/>
    </row>
    <row r="82" spans="1:17" ht="21" hidden="1">
      <c r="A82" s="660" t="s">
        <v>951</v>
      </c>
      <c r="B82" s="656">
        <v>5</v>
      </c>
      <c r="C82" s="657">
        <v>1</v>
      </c>
      <c r="D82" s="1179" t="s">
        <v>847</v>
      </c>
      <c r="E82" s="1190" t="s">
        <v>846</v>
      </c>
      <c r="F82" s="861">
        <v>0</v>
      </c>
      <c r="G82" s="861">
        <v>0</v>
      </c>
      <c r="H82" s="861">
        <v>0</v>
      </c>
      <c r="I82" s="861">
        <v>0</v>
      </c>
      <c r="J82" s="1177"/>
      <c r="K82" s="861"/>
      <c r="L82" s="861"/>
      <c r="M82" s="861"/>
      <c r="N82" s="861"/>
      <c r="O82" s="1177"/>
      <c r="P82" s="1177"/>
      <c r="Q82" s="1625"/>
    </row>
    <row r="83" spans="1:17" ht="0.75" hidden="1" customHeight="1">
      <c r="A83" s="659" t="s">
        <v>951</v>
      </c>
      <c r="B83" s="653">
        <v>6</v>
      </c>
      <c r="C83" s="654">
        <v>0</v>
      </c>
      <c r="D83" s="1182" t="s">
        <v>956</v>
      </c>
      <c r="E83" s="1183" t="s">
        <v>848</v>
      </c>
      <c r="F83" s="861">
        <v>0</v>
      </c>
      <c r="G83" s="861">
        <v>0</v>
      </c>
      <c r="H83" s="861">
        <v>0</v>
      </c>
      <c r="I83" s="861">
        <v>0</v>
      </c>
      <c r="J83" s="1177">
        <v>0</v>
      </c>
      <c r="K83" s="861">
        <v>0</v>
      </c>
      <c r="L83" s="861">
        <v>0</v>
      </c>
      <c r="M83" s="861">
        <v>0</v>
      </c>
      <c r="N83" s="1625">
        <v>0</v>
      </c>
      <c r="O83" s="1195">
        <v>0</v>
      </c>
      <c r="P83" s="1195">
        <v>0</v>
      </c>
      <c r="Q83" s="1625">
        <v>0</v>
      </c>
    </row>
    <row r="84" spans="1:17" ht="10.5" hidden="1">
      <c r="A84" s="647"/>
      <c r="B84" s="653"/>
      <c r="C84" s="654"/>
      <c r="D84" s="1179" t="s">
        <v>667</v>
      </c>
      <c r="E84" s="1183"/>
      <c r="F84" s="1585"/>
      <c r="G84" s="1585"/>
      <c r="H84" s="1585"/>
      <c r="I84" s="861"/>
      <c r="J84" s="1177"/>
      <c r="K84" s="861"/>
      <c r="L84" s="861"/>
      <c r="M84" s="1792"/>
      <c r="N84" s="1793"/>
      <c r="O84" s="1526"/>
      <c r="P84" s="1526"/>
      <c r="Q84" s="1801"/>
    </row>
    <row r="85" spans="1:17" ht="73.5" hidden="1">
      <c r="A85" s="660" t="s">
        <v>951</v>
      </c>
      <c r="B85" s="656">
        <v>6</v>
      </c>
      <c r="C85" s="657">
        <v>1</v>
      </c>
      <c r="D85" s="1179" t="s">
        <v>956</v>
      </c>
      <c r="E85" s="1190" t="s">
        <v>849</v>
      </c>
      <c r="F85" s="861">
        <v>0</v>
      </c>
      <c r="G85" s="861">
        <v>0</v>
      </c>
      <c r="H85" s="861">
        <v>0</v>
      </c>
      <c r="I85" s="861">
        <v>0</v>
      </c>
      <c r="J85" s="1177"/>
      <c r="K85" s="861"/>
      <c r="L85" s="861"/>
      <c r="M85" s="1396"/>
      <c r="N85" s="861"/>
      <c r="O85" s="1177"/>
      <c r="P85" s="1177"/>
      <c r="Q85" s="1625"/>
    </row>
    <row r="86" spans="1:17" ht="147" hidden="1">
      <c r="A86" s="659" t="s">
        <v>951</v>
      </c>
      <c r="B86" s="653">
        <v>7</v>
      </c>
      <c r="C86" s="654">
        <v>0</v>
      </c>
      <c r="D86" s="1182" t="s">
        <v>957</v>
      </c>
      <c r="E86" s="1183" t="s">
        <v>850</v>
      </c>
      <c r="F86" s="861">
        <v>0</v>
      </c>
      <c r="G86" s="861">
        <v>0</v>
      </c>
      <c r="H86" s="861">
        <v>0</v>
      </c>
      <c r="I86" s="861">
        <v>0</v>
      </c>
      <c r="J86" s="1177">
        <v>0</v>
      </c>
      <c r="K86" s="861">
        <v>0</v>
      </c>
      <c r="L86" s="861">
        <v>0</v>
      </c>
      <c r="M86" s="861">
        <v>0</v>
      </c>
      <c r="N86" s="1625">
        <v>0</v>
      </c>
      <c r="O86" s="1195">
        <v>0</v>
      </c>
      <c r="P86" s="1195">
        <v>0</v>
      </c>
      <c r="Q86" s="1625">
        <v>0</v>
      </c>
    </row>
    <row r="87" spans="1:17" ht="10.5" hidden="1">
      <c r="A87" s="647"/>
      <c r="B87" s="653"/>
      <c r="C87" s="654"/>
      <c r="D87" s="1179" t="s">
        <v>667</v>
      </c>
      <c r="E87" s="1183"/>
      <c r="F87" s="1585"/>
      <c r="G87" s="1585"/>
      <c r="H87" s="1585"/>
      <c r="I87" s="861"/>
      <c r="J87" s="1177"/>
      <c r="K87" s="861"/>
      <c r="L87" s="861"/>
      <c r="M87" s="1793"/>
      <c r="N87" s="1793"/>
      <c r="O87" s="1526"/>
      <c r="P87" s="1526"/>
      <c r="Q87" s="1801"/>
    </row>
    <row r="88" spans="1:17" ht="105" hidden="1">
      <c r="A88" s="660" t="s">
        <v>951</v>
      </c>
      <c r="B88" s="656">
        <v>7</v>
      </c>
      <c r="C88" s="657">
        <v>1</v>
      </c>
      <c r="D88" s="1179" t="s">
        <v>397</v>
      </c>
      <c r="E88" s="1190" t="s">
        <v>99</v>
      </c>
      <c r="F88" s="861">
        <v>0</v>
      </c>
      <c r="G88" s="861">
        <v>0</v>
      </c>
      <c r="H88" s="861">
        <v>0</v>
      </c>
      <c r="I88" s="861">
        <v>0</v>
      </c>
      <c r="J88" s="1177"/>
      <c r="K88" s="861"/>
      <c r="L88" s="861"/>
      <c r="M88" s="861"/>
      <c r="N88" s="861"/>
      <c r="O88" s="1177"/>
      <c r="P88" s="1177"/>
      <c r="Q88" s="1625"/>
    </row>
    <row r="89" spans="1:17" ht="61.5" customHeight="1">
      <c r="A89" s="659" t="s">
        <v>559</v>
      </c>
      <c r="B89" s="653">
        <v>0</v>
      </c>
      <c r="C89" s="654">
        <v>0</v>
      </c>
      <c r="D89" s="1194" t="s">
        <v>1723</v>
      </c>
      <c r="E89" s="1192" t="s">
        <v>100</v>
      </c>
      <c r="F89" s="861">
        <f>J89+N89</f>
        <v>554728</v>
      </c>
      <c r="G89" s="861">
        <f>K89+O89</f>
        <v>884560</v>
      </c>
      <c r="H89" s="861">
        <f>L89+P89</f>
        <v>1191340</v>
      </c>
      <c r="I89" s="1820">
        <f>M89+Q89</f>
        <v>1243687</v>
      </c>
      <c r="J89" s="1177">
        <f>J95+J114</f>
        <v>1000</v>
      </c>
      <c r="K89" s="861">
        <f>K95+K114</f>
        <v>3000</v>
      </c>
      <c r="L89" s="861">
        <f>L95+L114</f>
        <v>5000</v>
      </c>
      <c r="M89" s="861">
        <f>M95+M114</f>
        <v>10475</v>
      </c>
      <c r="N89" s="1625">
        <f>N114+N139+N95</f>
        <v>553728</v>
      </c>
      <c r="O89" s="1195">
        <f>O114+O139+O95</f>
        <v>881560</v>
      </c>
      <c r="P89" s="1195">
        <f>P114+P139+P95</f>
        <v>1186340</v>
      </c>
      <c r="Q89" s="2075">
        <f>Q114+Q139+Q95</f>
        <v>1233212</v>
      </c>
    </row>
    <row r="90" spans="1:17" ht="13.5" hidden="1" customHeight="1">
      <c r="A90" s="647"/>
      <c r="B90" s="648"/>
      <c r="C90" s="649"/>
      <c r="D90" s="1179" t="s">
        <v>268</v>
      </c>
      <c r="E90" s="1180"/>
      <c r="F90" s="1576"/>
      <c r="G90" s="1576"/>
      <c r="H90" s="1576"/>
      <c r="I90" s="1820"/>
      <c r="J90" s="1177"/>
      <c r="K90" s="861"/>
      <c r="L90" s="861"/>
      <c r="M90" s="861"/>
      <c r="N90" s="861"/>
      <c r="O90" s="1177"/>
      <c r="P90" s="1177"/>
      <c r="Q90" s="2076"/>
    </row>
    <row r="91" spans="1:17" ht="0.75" hidden="1" customHeight="1">
      <c r="A91" s="659" t="s">
        <v>559</v>
      </c>
      <c r="B91" s="653">
        <v>1</v>
      </c>
      <c r="C91" s="654">
        <v>0</v>
      </c>
      <c r="D91" s="1182" t="s">
        <v>813</v>
      </c>
      <c r="E91" s="1183" t="s">
        <v>47</v>
      </c>
      <c r="F91" s="861">
        <v>0</v>
      </c>
      <c r="G91" s="861">
        <v>0</v>
      </c>
      <c r="H91" s="861">
        <v>0</v>
      </c>
      <c r="I91" s="1820">
        <v>0</v>
      </c>
      <c r="J91" s="1177">
        <v>0</v>
      </c>
      <c r="K91" s="861">
        <v>0</v>
      </c>
      <c r="L91" s="861">
        <v>0</v>
      </c>
      <c r="M91" s="861">
        <v>0</v>
      </c>
      <c r="N91" s="1625">
        <v>0</v>
      </c>
      <c r="O91" s="1195">
        <v>0</v>
      </c>
      <c r="P91" s="1195">
        <v>0</v>
      </c>
      <c r="Q91" s="2075">
        <v>0</v>
      </c>
    </row>
    <row r="92" spans="1:17" ht="10.5" hidden="1">
      <c r="A92" s="647"/>
      <c r="B92" s="653"/>
      <c r="C92" s="654"/>
      <c r="D92" s="1179" t="s">
        <v>667</v>
      </c>
      <c r="E92" s="1183"/>
      <c r="F92" s="1585"/>
      <c r="G92" s="1585"/>
      <c r="H92" s="1585"/>
      <c r="I92" s="1820"/>
      <c r="J92" s="1177"/>
      <c r="K92" s="861"/>
      <c r="L92" s="861"/>
      <c r="M92" s="1793"/>
      <c r="N92" s="1793"/>
      <c r="O92" s="1526"/>
      <c r="P92" s="1526"/>
      <c r="Q92" s="2077"/>
    </row>
    <row r="93" spans="1:17" ht="105" hidden="1">
      <c r="A93" s="660" t="s">
        <v>559</v>
      </c>
      <c r="B93" s="656">
        <v>1</v>
      </c>
      <c r="C93" s="657">
        <v>1</v>
      </c>
      <c r="D93" s="1179" t="s">
        <v>94</v>
      </c>
      <c r="E93" s="1185" t="s">
        <v>95</v>
      </c>
      <c r="F93" s="861">
        <v>0</v>
      </c>
      <c r="G93" s="861">
        <v>0</v>
      </c>
      <c r="H93" s="861">
        <v>0</v>
      </c>
      <c r="I93" s="1820">
        <v>0</v>
      </c>
      <c r="J93" s="1177"/>
      <c r="K93" s="861"/>
      <c r="L93" s="861"/>
      <c r="M93" s="861"/>
      <c r="N93" s="861"/>
      <c r="O93" s="1177"/>
      <c r="P93" s="1177"/>
      <c r="Q93" s="2075"/>
    </row>
    <row r="94" spans="1:17" ht="52.5" hidden="1">
      <c r="A94" s="660" t="s">
        <v>559</v>
      </c>
      <c r="B94" s="656">
        <v>1</v>
      </c>
      <c r="C94" s="657">
        <v>2</v>
      </c>
      <c r="D94" s="1179" t="s">
        <v>96</v>
      </c>
      <c r="E94" s="1190" t="s">
        <v>97</v>
      </c>
      <c r="F94" s="861">
        <v>0</v>
      </c>
      <c r="G94" s="861">
        <v>0</v>
      </c>
      <c r="H94" s="861">
        <v>0</v>
      </c>
      <c r="I94" s="1820">
        <v>0</v>
      </c>
      <c r="J94" s="1177"/>
      <c r="K94" s="861"/>
      <c r="L94" s="861"/>
      <c r="M94" s="861"/>
      <c r="N94" s="861"/>
      <c r="O94" s="1177"/>
      <c r="P94" s="1177"/>
      <c r="Q94" s="2075"/>
    </row>
    <row r="95" spans="1:17" ht="23.25" customHeight="1">
      <c r="A95" s="659" t="s">
        <v>559</v>
      </c>
      <c r="B95" s="653">
        <v>2</v>
      </c>
      <c r="C95" s="654">
        <v>0</v>
      </c>
      <c r="D95" s="1182" t="s">
        <v>98</v>
      </c>
      <c r="E95" s="1183" t="s">
        <v>462</v>
      </c>
      <c r="F95" s="861">
        <f t="shared" ref="F95:M95" si="8">F97</f>
        <v>21980</v>
      </c>
      <c r="G95" s="861">
        <f t="shared" si="8"/>
        <v>21980</v>
      </c>
      <c r="H95" s="861">
        <f t="shared" si="8"/>
        <v>22980</v>
      </c>
      <c r="I95" s="1820">
        <f t="shared" si="8"/>
        <v>69852</v>
      </c>
      <c r="J95" s="1177">
        <f t="shared" si="8"/>
        <v>0</v>
      </c>
      <c r="K95" s="861">
        <f t="shared" si="8"/>
        <v>0</v>
      </c>
      <c r="L95" s="861">
        <f t="shared" si="8"/>
        <v>1000</v>
      </c>
      <c r="M95" s="861">
        <f t="shared" si="8"/>
        <v>1000</v>
      </c>
      <c r="N95" s="1625">
        <f>N97</f>
        <v>21980</v>
      </c>
      <c r="O95" s="1195">
        <f>O97</f>
        <v>21980</v>
      </c>
      <c r="P95" s="1195">
        <f>P97</f>
        <v>21980</v>
      </c>
      <c r="Q95" s="2075">
        <f>Q97</f>
        <v>68852</v>
      </c>
    </row>
    <row r="96" spans="1:17" ht="10.5">
      <c r="A96" s="647"/>
      <c r="B96" s="653"/>
      <c r="C96" s="654"/>
      <c r="D96" s="1179" t="s">
        <v>667</v>
      </c>
      <c r="E96" s="1183"/>
      <c r="F96" s="1585"/>
      <c r="G96" s="1585"/>
      <c r="H96" s="1585"/>
      <c r="I96" s="1820"/>
      <c r="J96" s="1177"/>
      <c r="K96" s="861"/>
      <c r="L96" s="861"/>
      <c r="M96" s="1793"/>
      <c r="N96" s="1793"/>
      <c r="O96" s="1526"/>
      <c r="P96" s="1526"/>
      <c r="Q96" s="2077"/>
    </row>
    <row r="97" spans="1:17" ht="21">
      <c r="A97" s="660" t="s">
        <v>559</v>
      </c>
      <c r="B97" s="656">
        <v>2</v>
      </c>
      <c r="C97" s="657">
        <v>1</v>
      </c>
      <c r="D97" s="1179" t="s">
        <v>463</v>
      </c>
      <c r="E97" s="1190" t="s">
        <v>1120</v>
      </c>
      <c r="F97" s="861">
        <f>J97+N97</f>
        <v>21980</v>
      </c>
      <c r="G97" s="861">
        <f>K97+O97</f>
        <v>21980</v>
      </c>
      <c r="H97" s="861">
        <f>L97+P97</f>
        <v>22980</v>
      </c>
      <c r="I97" s="1820">
        <f>M97+Q97</f>
        <v>69852</v>
      </c>
      <c r="J97" s="1177">
        <f>' gux'!G33</f>
        <v>0</v>
      </c>
      <c r="K97" s="861">
        <f>' gux'!H33</f>
        <v>0</v>
      </c>
      <c r="L97" s="861">
        <f>anasnabyz!I32+' gux'!I33</f>
        <v>1000</v>
      </c>
      <c r="M97" s="861">
        <f>anasnabyz!J32+' gux'!J33</f>
        <v>1000</v>
      </c>
      <c r="N97" s="1625">
        <f>' gux'!G135+'subv gux'!G159</f>
        <v>21980</v>
      </c>
      <c r="O97" s="1195">
        <f>' gux'!H135+'subv gux'!H159</f>
        <v>21980</v>
      </c>
      <c r="P97" s="1195">
        <f>' gux'!I135+'subv gux'!I159</f>
        <v>21980</v>
      </c>
      <c r="Q97" s="2075">
        <f>' gux'!J135+'subv gux'!F142</f>
        <v>68852</v>
      </c>
    </row>
    <row r="98" spans="1:17" ht="0.75" customHeight="1">
      <c r="A98" s="660" t="s">
        <v>559</v>
      </c>
      <c r="B98" s="656">
        <v>2</v>
      </c>
      <c r="C98" s="657">
        <v>2</v>
      </c>
      <c r="D98" s="1179" t="s">
        <v>521</v>
      </c>
      <c r="E98" s="1190" t="s">
        <v>522</v>
      </c>
      <c r="F98" s="861">
        <v>0</v>
      </c>
      <c r="G98" s="861">
        <v>0</v>
      </c>
      <c r="H98" s="861">
        <v>0</v>
      </c>
      <c r="I98" s="861">
        <v>0</v>
      </c>
      <c r="J98" s="1177"/>
      <c r="K98" s="861"/>
      <c r="L98" s="861"/>
      <c r="M98" s="1396"/>
      <c r="N98" s="861"/>
      <c r="O98" s="1177"/>
      <c r="P98" s="1177"/>
      <c r="Q98" s="1625"/>
    </row>
    <row r="99" spans="1:17" ht="52.5" hidden="1">
      <c r="A99" s="660" t="s">
        <v>559</v>
      </c>
      <c r="B99" s="656">
        <v>2</v>
      </c>
      <c r="C99" s="657">
        <v>3</v>
      </c>
      <c r="D99" s="1179" t="s">
        <v>523</v>
      </c>
      <c r="E99" s="1190" t="s">
        <v>524</v>
      </c>
      <c r="F99" s="861">
        <v>0</v>
      </c>
      <c r="G99" s="861">
        <v>0</v>
      </c>
      <c r="H99" s="861">
        <v>0</v>
      </c>
      <c r="I99" s="861">
        <v>0</v>
      </c>
      <c r="J99" s="1177"/>
      <c r="K99" s="861"/>
      <c r="L99" s="861"/>
      <c r="M99" s="1396"/>
      <c r="N99" s="861"/>
      <c r="O99" s="1177"/>
      <c r="P99" s="1177"/>
      <c r="Q99" s="1625"/>
    </row>
    <row r="100" spans="1:17" ht="10.5" hidden="1">
      <c r="A100" s="660" t="s">
        <v>559</v>
      </c>
      <c r="B100" s="656">
        <v>2</v>
      </c>
      <c r="C100" s="657">
        <v>4</v>
      </c>
      <c r="D100" s="1179" t="s">
        <v>560</v>
      </c>
      <c r="E100" s="1190"/>
      <c r="F100" s="861">
        <v>0</v>
      </c>
      <c r="G100" s="861">
        <v>0</v>
      </c>
      <c r="H100" s="861">
        <v>0</v>
      </c>
      <c r="I100" s="861">
        <v>0</v>
      </c>
      <c r="J100" s="1177"/>
      <c r="K100" s="861"/>
      <c r="L100" s="861"/>
      <c r="M100" s="1396"/>
      <c r="N100" s="861"/>
      <c r="O100" s="1177"/>
      <c r="P100" s="1177"/>
      <c r="Q100" s="1625"/>
    </row>
    <row r="101" spans="1:17" ht="52.5" hidden="1">
      <c r="A101" s="659" t="s">
        <v>559</v>
      </c>
      <c r="B101" s="653">
        <v>3</v>
      </c>
      <c r="C101" s="654">
        <v>0</v>
      </c>
      <c r="D101" s="1182" t="s">
        <v>525</v>
      </c>
      <c r="E101" s="1183" t="s">
        <v>526</v>
      </c>
      <c r="F101" s="861">
        <v>0</v>
      </c>
      <c r="G101" s="861">
        <v>0</v>
      </c>
      <c r="H101" s="861">
        <v>0</v>
      </c>
      <c r="I101" s="861">
        <v>0</v>
      </c>
      <c r="J101" s="1177">
        <v>0</v>
      </c>
      <c r="K101" s="861">
        <v>0</v>
      </c>
      <c r="L101" s="861">
        <v>0</v>
      </c>
      <c r="M101" s="861">
        <v>0</v>
      </c>
      <c r="N101" s="1625">
        <v>0</v>
      </c>
      <c r="O101" s="1195">
        <v>0</v>
      </c>
      <c r="P101" s="1195">
        <v>0</v>
      </c>
      <c r="Q101" s="1625">
        <v>0</v>
      </c>
    </row>
    <row r="102" spans="1:17" ht="10.5" hidden="1">
      <c r="A102" s="647"/>
      <c r="B102" s="653"/>
      <c r="C102" s="654"/>
      <c r="D102" s="1179" t="s">
        <v>667</v>
      </c>
      <c r="E102" s="1183"/>
      <c r="F102" s="1585"/>
      <c r="G102" s="1585"/>
      <c r="H102" s="1585"/>
      <c r="I102" s="861"/>
      <c r="J102" s="1177"/>
      <c r="K102" s="861"/>
      <c r="L102" s="861"/>
      <c r="M102" s="1793"/>
      <c r="N102" s="1793"/>
      <c r="O102" s="1526"/>
      <c r="P102" s="1526"/>
      <c r="Q102" s="1801"/>
    </row>
    <row r="103" spans="1:17" ht="73.5" hidden="1">
      <c r="A103" s="660" t="s">
        <v>559</v>
      </c>
      <c r="B103" s="656">
        <v>3</v>
      </c>
      <c r="C103" s="657">
        <v>1</v>
      </c>
      <c r="D103" s="1179" t="s">
        <v>527</v>
      </c>
      <c r="E103" s="1190" t="s">
        <v>528</v>
      </c>
      <c r="F103" s="861">
        <v>0</v>
      </c>
      <c r="G103" s="861">
        <v>0</v>
      </c>
      <c r="H103" s="861">
        <v>0</v>
      </c>
      <c r="I103" s="861">
        <v>0</v>
      </c>
      <c r="J103" s="1177"/>
      <c r="K103" s="861"/>
      <c r="L103" s="861"/>
      <c r="M103" s="861"/>
      <c r="N103" s="861"/>
      <c r="O103" s="1177"/>
      <c r="P103" s="1177"/>
      <c r="Q103" s="1625"/>
    </row>
    <row r="104" spans="1:17" ht="63" hidden="1">
      <c r="A104" s="660" t="s">
        <v>559</v>
      </c>
      <c r="B104" s="656">
        <v>3</v>
      </c>
      <c r="C104" s="657">
        <v>2</v>
      </c>
      <c r="D104" s="1179" t="s">
        <v>529</v>
      </c>
      <c r="E104" s="1190" t="s">
        <v>530</v>
      </c>
      <c r="F104" s="861">
        <v>0</v>
      </c>
      <c r="G104" s="861">
        <v>0</v>
      </c>
      <c r="H104" s="861">
        <v>0</v>
      </c>
      <c r="I104" s="861">
        <v>0</v>
      </c>
      <c r="J104" s="1177">
        <v>0</v>
      </c>
      <c r="K104" s="861">
        <v>0</v>
      </c>
      <c r="L104" s="861">
        <v>0</v>
      </c>
      <c r="M104" s="861">
        <v>0</v>
      </c>
      <c r="N104" s="1625">
        <v>0</v>
      </c>
      <c r="O104" s="1195">
        <v>0</v>
      </c>
      <c r="P104" s="1195">
        <v>0</v>
      </c>
      <c r="Q104" s="1625">
        <v>0</v>
      </c>
    </row>
    <row r="105" spans="1:17" ht="31.5" hidden="1">
      <c r="A105" s="660" t="s">
        <v>559</v>
      </c>
      <c r="B105" s="656">
        <v>3</v>
      </c>
      <c r="C105" s="657">
        <v>3</v>
      </c>
      <c r="D105" s="1179" t="s">
        <v>531</v>
      </c>
      <c r="E105" s="1190" t="s">
        <v>532</v>
      </c>
      <c r="F105" s="861">
        <v>0</v>
      </c>
      <c r="G105" s="861">
        <v>0</v>
      </c>
      <c r="H105" s="861">
        <v>0</v>
      </c>
      <c r="I105" s="861">
        <v>0</v>
      </c>
      <c r="J105" s="1177"/>
      <c r="K105" s="861"/>
      <c r="L105" s="861"/>
      <c r="M105" s="1396"/>
      <c r="N105" s="861"/>
      <c r="O105" s="1177"/>
      <c r="P105" s="1177"/>
      <c r="Q105" s="1625"/>
    </row>
    <row r="106" spans="1:17" ht="21" hidden="1">
      <c r="A106" s="660" t="s">
        <v>559</v>
      </c>
      <c r="B106" s="656">
        <v>3</v>
      </c>
      <c r="C106" s="657">
        <v>4</v>
      </c>
      <c r="D106" s="1179" t="s">
        <v>533</v>
      </c>
      <c r="E106" s="1190" t="s">
        <v>534</v>
      </c>
      <c r="F106" s="861">
        <v>0</v>
      </c>
      <c r="G106" s="861">
        <v>0</v>
      </c>
      <c r="H106" s="861">
        <v>0</v>
      </c>
      <c r="I106" s="861">
        <v>0</v>
      </c>
      <c r="J106" s="1177"/>
      <c r="K106" s="861"/>
      <c r="L106" s="861"/>
      <c r="M106" s="1396"/>
      <c r="N106" s="861"/>
      <c r="O106" s="1177"/>
      <c r="P106" s="1177"/>
      <c r="Q106" s="1625"/>
    </row>
    <row r="107" spans="1:17" ht="21" hidden="1">
      <c r="A107" s="660" t="s">
        <v>559</v>
      </c>
      <c r="B107" s="656">
        <v>3</v>
      </c>
      <c r="C107" s="657">
        <v>5</v>
      </c>
      <c r="D107" s="1179" t="s">
        <v>535</v>
      </c>
      <c r="E107" s="1190" t="s">
        <v>536</v>
      </c>
      <c r="F107" s="861">
        <v>0</v>
      </c>
      <c r="G107" s="861">
        <v>0</v>
      </c>
      <c r="H107" s="861">
        <v>0</v>
      </c>
      <c r="I107" s="861">
        <v>0</v>
      </c>
      <c r="J107" s="1177"/>
      <c r="K107" s="861"/>
      <c r="L107" s="861"/>
      <c r="M107" s="1396"/>
      <c r="N107" s="861"/>
      <c r="O107" s="1177"/>
      <c r="P107" s="1177"/>
      <c r="Q107" s="1625"/>
    </row>
    <row r="108" spans="1:17" ht="52.5" hidden="1">
      <c r="A108" s="660" t="s">
        <v>559</v>
      </c>
      <c r="B108" s="656">
        <v>3</v>
      </c>
      <c r="C108" s="657">
        <v>6</v>
      </c>
      <c r="D108" s="1179" t="s">
        <v>537</v>
      </c>
      <c r="E108" s="1190" t="s">
        <v>441</v>
      </c>
      <c r="F108" s="861">
        <v>0</v>
      </c>
      <c r="G108" s="861">
        <v>0</v>
      </c>
      <c r="H108" s="861">
        <v>0</v>
      </c>
      <c r="I108" s="861">
        <v>0</v>
      </c>
      <c r="J108" s="1177"/>
      <c r="K108" s="861"/>
      <c r="L108" s="861"/>
      <c r="M108" s="1396"/>
      <c r="N108" s="861"/>
      <c r="O108" s="1177"/>
      <c r="P108" s="1177"/>
      <c r="Q108" s="1625"/>
    </row>
    <row r="109" spans="1:17" ht="115.5" hidden="1">
      <c r="A109" s="659" t="s">
        <v>559</v>
      </c>
      <c r="B109" s="653">
        <v>4</v>
      </c>
      <c r="C109" s="654">
        <v>0</v>
      </c>
      <c r="D109" s="1182" t="s">
        <v>442</v>
      </c>
      <c r="E109" s="1183" t="s">
        <v>113</v>
      </c>
      <c r="F109" s="861">
        <v>0</v>
      </c>
      <c r="G109" s="861">
        <v>0</v>
      </c>
      <c r="H109" s="861">
        <v>0</v>
      </c>
      <c r="I109" s="861">
        <v>0</v>
      </c>
      <c r="J109" s="1177">
        <v>0</v>
      </c>
      <c r="K109" s="861">
        <v>0</v>
      </c>
      <c r="L109" s="861">
        <v>0</v>
      </c>
      <c r="M109" s="861">
        <v>0</v>
      </c>
      <c r="N109" s="1625">
        <v>0</v>
      </c>
      <c r="O109" s="1195">
        <v>0</v>
      </c>
      <c r="P109" s="1195">
        <v>0</v>
      </c>
      <c r="Q109" s="1625">
        <v>0</v>
      </c>
    </row>
    <row r="110" spans="1:17" ht="13.5" hidden="1" customHeight="1">
      <c r="A110" s="647"/>
      <c r="B110" s="653"/>
      <c r="C110" s="654"/>
      <c r="D110" s="1179" t="s">
        <v>667</v>
      </c>
      <c r="E110" s="1183"/>
      <c r="F110" s="1585"/>
      <c r="G110" s="1585"/>
      <c r="H110" s="1585"/>
      <c r="I110" s="861"/>
      <c r="J110" s="1177"/>
      <c r="K110" s="861"/>
      <c r="L110" s="861"/>
      <c r="M110" s="1793"/>
      <c r="N110" s="1793"/>
      <c r="O110" s="1526"/>
      <c r="P110" s="1526"/>
      <c r="Q110" s="1801"/>
    </row>
    <row r="111" spans="1:17" ht="13.5" hidden="1" customHeight="1">
      <c r="A111" s="660" t="s">
        <v>559</v>
      </c>
      <c r="B111" s="656">
        <v>4</v>
      </c>
      <c r="C111" s="657">
        <v>1</v>
      </c>
      <c r="D111" s="1179" t="s">
        <v>114</v>
      </c>
      <c r="E111" s="1190" t="s">
        <v>115</v>
      </c>
      <c r="F111" s="861">
        <v>0</v>
      </c>
      <c r="G111" s="861">
        <v>0</v>
      </c>
      <c r="H111" s="861">
        <v>0</v>
      </c>
      <c r="I111" s="861">
        <v>0</v>
      </c>
      <c r="J111" s="1177"/>
      <c r="K111" s="861"/>
      <c r="L111" s="861"/>
      <c r="M111" s="861"/>
      <c r="N111" s="861"/>
      <c r="O111" s="1177"/>
      <c r="P111" s="1177"/>
      <c r="Q111" s="1625"/>
    </row>
    <row r="112" spans="1:17" ht="13.5" hidden="1" customHeight="1">
      <c r="A112" s="660" t="s">
        <v>559</v>
      </c>
      <c r="B112" s="656">
        <v>4</v>
      </c>
      <c r="C112" s="657">
        <v>2</v>
      </c>
      <c r="D112" s="1179" t="s">
        <v>744</v>
      </c>
      <c r="E112" s="1190" t="s">
        <v>745</v>
      </c>
      <c r="F112" s="861">
        <v>0</v>
      </c>
      <c r="G112" s="861">
        <v>0</v>
      </c>
      <c r="H112" s="861">
        <v>0</v>
      </c>
      <c r="I112" s="861">
        <v>0</v>
      </c>
      <c r="J112" s="1177"/>
      <c r="K112" s="861"/>
      <c r="L112" s="861"/>
      <c r="M112" s="861"/>
      <c r="N112" s="861"/>
      <c r="O112" s="1177"/>
      <c r="P112" s="1177"/>
      <c r="Q112" s="1625"/>
    </row>
    <row r="113" spans="1:17" ht="13.5" hidden="1" customHeight="1">
      <c r="A113" s="660" t="s">
        <v>559</v>
      </c>
      <c r="B113" s="656">
        <v>4</v>
      </c>
      <c r="C113" s="657">
        <v>3</v>
      </c>
      <c r="D113" s="1179" t="s">
        <v>746</v>
      </c>
      <c r="E113" s="1190" t="s">
        <v>747</v>
      </c>
      <c r="F113" s="861">
        <v>0</v>
      </c>
      <c r="G113" s="861">
        <v>0</v>
      </c>
      <c r="H113" s="861">
        <v>0</v>
      </c>
      <c r="I113" s="861">
        <v>0</v>
      </c>
      <c r="J113" s="1177"/>
      <c r="K113" s="861"/>
      <c r="L113" s="861"/>
      <c r="M113" s="861"/>
      <c r="N113" s="861"/>
      <c r="O113" s="1177"/>
      <c r="P113" s="1177"/>
      <c r="Q113" s="1625"/>
    </row>
    <row r="114" spans="1:17" ht="24" customHeight="1">
      <c r="A114" s="659" t="s">
        <v>559</v>
      </c>
      <c r="B114" s="653">
        <v>5</v>
      </c>
      <c r="C114" s="654">
        <v>0</v>
      </c>
      <c r="D114" s="1182" t="s">
        <v>748</v>
      </c>
      <c r="E114" s="1193" t="s">
        <v>749</v>
      </c>
      <c r="F114" s="861">
        <f t="shared" ref="F114:Q114" si="9">F116</f>
        <v>552748</v>
      </c>
      <c r="G114" s="861">
        <f t="shared" si="9"/>
        <v>882580</v>
      </c>
      <c r="H114" s="861">
        <f t="shared" si="9"/>
        <v>1188360</v>
      </c>
      <c r="I114" s="861">
        <f t="shared" si="9"/>
        <v>1193835</v>
      </c>
      <c r="J114" s="1177">
        <f t="shared" si="9"/>
        <v>1000</v>
      </c>
      <c r="K114" s="861">
        <f t="shared" si="9"/>
        <v>3000</v>
      </c>
      <c r="L114" s="861">
        <f t="shared" si="9"/>
        <v>4000</v>
      </c>
      <c r="M114" s="861">
        <f t="shared" si="9"/>
        <v>9475</v>
      </c>
      <c r="N114" s="1625">
        <f t="shared" si="9"/>
        <v>551748</v>
      </c>
      <c r="O114" s="1195">
        <f t="shared" si="9"/>
        <v>879580</v>
      </c>
      <c r="P114" s="1195">
        <f t="shared" si="9"/>
        <v>1184360</v>
      </c>
      <c r="Q114" s="1625">
        <f t="shared" si="9"/>
        <v>1184360</v>
      </c>
    </row>
    <row r="115" spans="1:17" ht="13.5" hidden="1" customHeight="1">
      <c r="A115" s="647"/>
      <c r="B115" s="653"/>
      <c r="C115" s="654"/>
      <c r="D115" s="1179" t="s">
        <v>667</v>
      </c>
      <c r="E115" s="1183"/>
      <c r="F115" s="1585"/>
      <c r="G115" s="1585"/>
      <c r="H115" s="1585"/>
      <c r="I115" s="861"/>
      <c r="J115" s="1177"/>
      <c r="K115" s="861"/>
      <c r="L115" s="861"/>
      <c r="M115" s="1793"/>
      <c r="N115" s="1793"/>
      <c r="O115" s="1526"/>
      <c r="P115" s="1526"/>
      <c r="Q115" s="1801"/>
    </row>
    <row r="116" spans="1:17" ht="19.5" customHeight="1">
      <c r="A116" s="660" t="s">
        <v>559</v>
      </c>
      <c r="B116" s="656">
        <v>5</v>
      </c>
      <c r="C116" s="657">
        <v>1</v>
      </c>
      <c r="D116" s="1179" t="s">
        <v>998</v>
      </c>
      <c r="E116" s="1190" t="s">
        <v>999</v>
      </c>
      <c r="F116" s="861">
        <f>J116+N116</f>
        <v>552748</v>
      </c>
      <c r="G116" s="861">
        <f>K116+O116</f>
        <v>882580</v>
      </c>
      <c r="H116" s="861">
        <f>L116+P116</f>
        <v>1188360</v>
      </c>
      <c r="I116" s="861">
        <f>M116+Q116</f>
        <v>1193835</v>
      </c>
      <c r="J116" s="1177">
        <f>'arandzin chanaparh'!G33</f>
        <v>1000</v>
      </c>
      <c r="K116" s="861">
        <f>'arandzin chanaparh'!H33</f>
        <v>3000</v>
      </c>
      <c r="L116" s="861">
        <f>'arandzin chanaparh'!I33</f>
        <v>4000</v>
      </c>
      <c r="M116" s="861">
        <f>'arandzin chanaparh'!J33</f>
        <v>9475</v>
      </c>
      <c r="N116" s="861">
        <f>'arandzin chanaparh'!G135+'subv chanap'!G135</f>
        <v>551748</v>
      </c>
      <c r="O116" s="1177">
        <f>'arandzin chanaparh'!H135+'subv chanap'!H135</f>
        <v>879580</v>
      </c>
      <c r="P116" s="1177">
        <f>'arandzin chanaparh'!I135+'subv chanap'!I135</f>
        <v>1184360</v>
      </c>
      <c r="Q116" s="1625">
        <f>'arandzin chanaparh'!J135+'subv chanap'!J135</f>
        <v>1184360</v>
      </c>
    </row>
    <row r="117" spans="1:17" ht="12" hidden="1" customHeight="1">
      <c r="A117" s="660" t="s">
        <v>559</v>
      </c>
      <c r="B117" s="656">
        <v>5</v>
      </c>
      <c r="C117" s="657">
        <v>2</v>
      </c>
      <c r="D117" s="1179" t="s">
        <v>1000</v>
      </c>
      <c r="E117" s="1190" t="s">
        <v>782</v>
      </c>
      <c r="F117" s="861">
        <v>0</v>
      </c>
      <c r="G117" s="861">
        <v>0</v>
      </c>
      <c r="H117" s="861">
        <v>0</v>
      </c>
      <c r="I117" s="861">
        <v>0</v>
      </c>
      <c r="J117" s="1177"/>
      <c r="K117" s="861"/>
      <c r="L117" s="861"/>
      <c r="M117" s="861"/>
      <c r="N117" s="861"/>
      <c r="O117" s="1177"/>
      <c r="P117" s="1177"/>
      <c r="Q117" s="1625"/>
    </row>
    <row r="118" spans="1:17" ht="13.5" hidden="1" customHeight="1">
      <c r="A118" s="660" t="s">
        <v>559</v>
      </c>
      <c r="B118" s="656">
        <v>5</v>
      </c>
      <c r="C118" s="657">
        <v>3</v>
      </c>
      <c r="D118" s="1179" t="s">
        <v>783</v>
      </c>
      <c r="E118" s="1190" t="s">
        <v>784</v>
      </c>
      <c r="F118" s="861">
        <v>0</v>
      </c>
      <c r="G118" s="861">
        <v>0</v>
      </c>
      <c r="H118" s="861">
        <v>0</v>
      </c>
      <c r="I118" s="861">
        <v>0</v>
      </c>
      <c r="J118" s="1177"/>
      <c r="K118" s="861"/>
      <c r="L118" s="861"/>
      <c r="M118" s="861"/>
      <c r="N118" s="861"/>
      <c r="O118" s="1177"/>
      <c r="P118" s="1177"/>
      <c r="Q118" s="1625"/>
    </row>
    <row r="119" spans="1:17" ht="13.5" hidden="1" customHeight="1">
      <c r="A119" s="660" t="s">
        <v>559</v>
      </c>
      <c r="B119" s="656">
        <v>5</v>
      </c>
      <c r="C119" s="657">
        <v>4</v>
      </c>
      <c r="D119" s="1179" t="s">
        <v>785</v>
      </c>
      <c r="E119" s="1190" t="s">
        <v>786</v>
      </c>
      <c r="F119" s="861">
        <v>0</v>
      </c>
      <c r="G119" s="861">
        <v>0</v>
      </c>
      <c r="H119" s="861">
        <v>0</v>
      </c>
      <c r="I119" s="861">
        <v>0</v>
      </c>
      <c r="J119" s="1177"/>
      <c r="K119" s="861"/>
      <c r="L119" s="861"/>
      <c r="M119" s="861"/>
      <c r="N119" s="861"/>
      <c r="O119" s="1177"/>
      <c r="P119" s="1177"/>
      <c r="Q119" s="1625"/>
    </row>
    <row r="120" spans="1:17" ht="13.5" hidden="1" customHeight="1">
      <c r="A120" s="660" t="s">
        <v>559</v>
      </c>
      <c r="B120" s="656">
        <v>5</v>
      </c>
      <c r="C120" s="657">
        <v>5</v>
      </c>
      <c r="D120" s="1179" t="s">
        <v>787</v>
      </c>
      <c r="E120" s="1190" t="s">
        <v>788</v>
      </c>
      <c r="F120" s="861">
        <v>0</v>
      </c>
      <c r="G120" s="861">
        <v>0</v>
      </c>
      <c r="H120" s="861">
        <v>0</v>
      </c>
      <c r="I120" s="861">
        <v>0</v>
      </c>
      <c r="J120" s="1177"/>
      <c r="K120" s="861"/>
      <c r="L120" s="861"/>
      <c r="M120" s="861"/>
      <c r="N120" s="861"/>
      <c r="O120" s="1177"/>
      <c r="P120" s="1177"/>
      <c r="Q120" s="1625"/>
    </row>
    <row r="121" spans="1:17" ht="13.5" hidden="1" customHeight="1">
      <c r="A121" s="659" t="s">
        <v>559</v>
      </c>
      <c r="B121" s="653">
        <v>6</v>
      </c>
      <c r="C121" s="654">
        <v>0</v>
      </c>
      <c r="D121" s="1182" t="s">
        <v>789</v>
      </c>
      <c r="E121" s="1183" t="s">
        <v>488</v>
      </c>
      <c r="F121" s="861">
        <v>0</v>
      </c>
      <c r="G121" s="861">
        <v>0</v>
      </c>
      <c r="H121" s="861">
        <v>0</v>
      </c>
      <c r="I121" s="861">
        <v>0</v>
      </c>
      <c r="J121" s="1177">
        <v>0</v>
      </c>
      <c r="K121" s="861">
        <v>0</v>
      </c>
      <c r="L121" s="861">
        <v>0</v>
      </c>
      <c r="M121" s="861">
        <v>0</v>
      </c>
      <c r="N121" s="1625">
        <v>0</v>
      </c>
      <c r="O121" s="1195">
        <v>0</v>
      </c>
      <c r="P121" s="1195">
        <v>0</v>
      </c>
      <c r="Q121" s="1625">
        <v>0</v>
      </c>
    </row>
    <row r="122" spans="1:17" ht="13.5" hidden="1" customHeight="1">
      <c r="A122" s="647"/>
      <c r="B122" s="653"/>
      <c r="C122" s="654"/>
      <c r="D122" s="1179" t="s">
        <v>667</v>
      </c>
      <c r="E122" s="1183"/>
      <c r="F122" s="1585"/>
      <c r="G122" s="1585"/>
      <c r="H122" s="1585"/>
      <c r="I122" s="861"/>
      <c r="J122" s="1177"/>
      <c r="K122" s="861"/>
      <c r="L122" s="861"/>
      <c r="M122" s="1793"/>
      <c r="N122" s="1793"/>
      <c r="O122" s="1526"/>
      <c r="P122" s="1526"/>
      <c r="Q122" s="1801"/>
    </row>
    <row r="123" spans="1:17" ht="13.5" hidden="1" customHeight="1">
      <c r="A123" s="660" t="s">
        <v>559</v>
      </c>
      <c r="B123" s="656">
        <v>6</v>
      </c>
      <c r="C123" s="657">
        <v>1</v>
      </c>
      <c r="D123" s="1179" t="s">
        <v>489</v>
      </c>
      <c r="E123" s="1190" t="s">
        <v>488</v>
      </c>
      <c r="F123" s="861">
        <v>0</v>
      </c>
      <c r="G123" s="861">
        <v>0</v>
      </c>
      <c r="H123" s="861">
        <v>0</v>
      </c>
      <c r="I123" s="861">
        <v>0</v>
      </c>
      <c r="J123" s="1177"/>
      <c r="K123" s="861"/>
      <c r="L123" s="861"/>
      <c r="M123" s="861"/>
      <c r="N123" s="861"/>
      <c r="O123" s="1177"/>
      <c r="P123" s="1177"/>
      <c r="Q123" s="1625"/>
    </row>
    <row r="124" spans="1:17" ht="12.75" hidden="1" customHeight="1">
      <c r="A124" s="659" t="s">
        <v>559</v>
      </c>
      <c r="B124" s="653">
        <v>7</v>
      </c>
      <c r="C124" s="654">
        <v>0</v>
      </c>
      <c r="D124" s="1182" t="s">
        <v>490</v>
      </c>
      <c r="E124" s="1193" t="s">
        <v>491</v>
      </c>
      <c r="F124" s="861">
        <v>0</v>
      </c>
      <c r="G124" s="861">
        <v>0</v>
      </c>
      <c r="H124" s="861">
        <v>0</v>
      </c>
      <c r="I124" s="861">
        <v>0</v>
      </c>
      <c r="J124" s="1177">
        <v>0</v>
      </c>
      <c r="K124" s="861">
        <v>0</v>
      </c>
      <c r="L124" s="861">
        <v>0</v>
      </c>
      <c r="M124" s="861">
        <v>0</v>
      </c>
      <c r="N124" s="1625">
        <v>0</v>
      </c>
      <c r="O124" s="1195">
        <v>0</v>
      </c>
      <c r="P124" s="1195">
        <v>0</v>
      </c>
      <c r="Q124" s="1625">
        <v>0</v>
      </c>
    </row>
    <row r="125" spans="1:17" ht="13.5" hidden="1" customHeight="1">
      <c r="A125" s="647"/>
      <c r="B125" s="653"/>
      <c r="C125" s="654"/>
      <c r="D125" s="1179" t="s">
        <v>667</v>
      </c>
      <c r="E125" s="1183"/>
      <c r="F125" s="1585"/>
      <c r="G125" s="1585"/>
      <c r="H125" s="1585"/>
      <c r="I125" s="1396"/>
      <c r="J125" s="1177"/>
      <c r="K125" s="861"/>
      <c r="L125" s="861"/>
      <c r="M125" s="1793"/>
      <c r="N125" s="1793"/>
      <c r="O125" s="1526"/>
      <c r="P125" s="1526"/>
      <c r="Q125" s="1801"/>
    </row>
    <row r="126" spans="1:17" ht="13.5" hidden="1" customHeight="1">
      <c r="A126" s="660" t="s">
        <v>559</v>
      </c>
      <c r="B126" s="656">
        <v>7</v>
      </c>
      <c r="C126" s="657">
        <v>1</v>
      </c>
      <c r="D126" s="1179" t="s">
        <v>492</v>
      </c>
      <c r="E126" s="1190" t="s">
        <v>448</v>
      </c>
      <c r="F126" s="861">
        <v>0</v>
      </c>
      <c r="G126" s="861">
        <v>0</v>
      </c>
      <c r="H126" s="861">
        <v>0</v>
      </c>
      <c r="I126" s="861">
        <v>0</v>
      </c>
      <c r="J126" s="1177"/>
      <c r="K126" s="861"/>
      <c r="L126" s="861"/>
      <c r="M126" s="861"/>
      <c r="N126" s="861"/>
      <c r="O126" s="1177"/>
      <c r="P126" s="1177"/>
      <c r="Q126" s="1625"/>
    </row>
    <row r="127" spans="1:17" ht="13.5" hidden="1" customHeight="1">
      <c r="A127" s="660" t="s">
        <v>559</v>
      </c>
      <c r="B127" s="656">
        <v>7</v>
      </c>
      <c r="C127" s="657">
        <v>2</v>
      </c>
      <c r="D127" s="1179" t="s">
        <v>449</v>
      </c>
      <c r="E127" s="1196" t="s">
        <v>450</v>
      </c>
      <c r="F127" s="861">
        <v>0</v>
      </c>
      <c r="G127" s="861">
        <v>0</v>
      </c>
      <c r="H127" s="861">
        <v>0</v>
      </c>
      <c r="I127" s="861">
        <v>0</v>
      </c>
      <c r="J127" s="1177"/>
      <c r="K127" s="861"/>
      <c r="L127" s="861"/>
      <c r="M127" s="861"/>
      <c r="N127" s="861"/>
      <c r="O127" s="1177"/>
      <c r="P127" s="1177"/>
      <c r="Q127" s="1625"/>
    </row>
    <row r="128" spans="1:17" ht="13.5" hidden="1" customHeight="1">
      <c r="A128" s="660" t="s">
        <v>559</v>
      </c>
      <c r="B128" s="656">
        <v>7</v>
      </c>
      <c r="C128" s="657">
        <v>3</v>
      </c>
      <c r="D128" s="1179" t="s">
        <v>468</v>
      </c>
      <c r="E128" s="1190" t="s">
        <v>469</v>
      </c>
      <c r="F128" s="861">
        <v>0</v>
      </c>
      <c r="G128" s="861">
        <v>0</v>
      </c>
      <c r="H128" s="861">
        <v>0</v>
      </c>
      <c r="I128" s="861">
        <v>0</v>
      </c>
      <c r="J128" s="1177"/>
      <c r="K128" s="861"/>
      <c r="L128" s="861"/>
      <c r="M128" s="861"/>
      <c r="N128" s="861"/>
      <c r="O128" s="1177"/>
      <c r="P128" s="1177"/>
      <c r="Q128" s="1625"/>
    </row>
    <row r="129" spans="1:17" ht="13.5" hidden="1" customHeight="1">
      <c r="A129" s="660" t="s">
        <v>559</v>
      </c>
      <c r="B129" s="656">
        <v>7</v>
      </c>
      <c r="C129" s="657">
        <v>4</v>
      </c>
      <c r="D129" s="1179" t="s">
        <v>771</v>
      </c>
      <c r="E129" s="1185" t="s">
        <v>772</v>
      </c>
      <c r="F129" s="861">
        <v>0</v>
      </c>
      <c r="G129" s="861">
        <v>0</v>
      </c>
      <c r="H129" s="861">
        <v>0</v>
      </c>
      <c r="I129" s="861">
        <v>0</v>
      </c>
      <c r="J129" s="1177"/>
      <c r="K129" s="861"/>
      <c r="L129" s="861"/>
      <c r="M129" s="861"/>
      <c r="N129" s="861"/>
      <c r="O129" s="1177"/>
      <c r="P129" s="1177"/>
      <c r="Q129" s="1625"/>
    </row>
    <row r="130" spans="1:17" ht="13.5" customHeight="1">
      <c r="A130" s="659" t="s">
        <v>559</v>
      </c>
      <c r="B130" s="653">
        <v>8</v>
      </c>
      <c r="C130" s="654">
        <v>0</v>
      </c>
      <c r="D130" s="1182" t="s">
        <v>773</v>
      </c>
      <c r="E130" s="1183" t="s">
        <v>774</v>
      </c>
      <c r="F130" s="861">
        <v>0</v>
      </c>
      <c r="G130" s="861">
        <v>0</v>
      </c>
      <c r="H130" s="861">
        <v>0</v>
      </c>
      <c r="I130" s="861">
        <v>0</v>
      </c>
      <c r="J130" s="1177">
        <v>0</v>
      </c>
      <c r="K130" s="861">
        <v>0</v>
      </c>
      <c r="L130" s="861">
        <v>0</v>
      </c>
      <c r="M130" s="861">
        <v>0</v>
      </c>
      <c r="N130" s="1625">
        <v>0</v>
      </c>
      <c r="O130" s="1195">
        <v>0</v>
      </c>
      <c r="P130" s="1195">
        <v>0</v>
      </c>
      <c r="Q130" s="1625">
        <v>0</v>
      </c>
    </row>
    <row r="131" spans="1:17" ht="13.5" hidden="1" customHeight="1">
      <c r="A131" s="647"/>
      <c r="B131" s="653"/>
      <c r="C131" s="654"/>
      <c r="D131" s="1179" t="s">
        <v>667</v>
      </c>
      <c r="E131" s="1183"/>
      <c r="F131" s="1585"/>
      <c r="G131" s="1585"/>
      <c r="H131" s="1585"/>
      <c r="I131" s="861"/>
      <c r="J131" s="1177"/>
      <c r="K131" s="861"/>
      <c r="L131" s="861"/>
      <c r="M131" s="1792"/>
      <c r="N131" s="1793"/>
      <c r="O131" s="1526"/>
      <c r="P131" s="1526"/>
      <c r="Q131" s="1801"/>
    </row>
    <row r="132" spans="1:17" ht="13.5" hidden="1" customHeight="1">
      <c r="A132" s="660" t="s">
        <v>559</v>
      </c>
      <c r="B132" s="656">
        <v>8</v>
      </c>
      <c r="C132" s="657">
        <v>1</v>
      </c>
      <c r="D132" s="1179" t="s">
        <v>1132</v>
      </c>
      <c r="E132" s="1190" t="s">
        <v>1133</v>
      </c>
      <c r="F132" s="861">
        <v>0</v>
      </c>
      <c r="G132" s="861">
        <v>0</v>
      </c>
      <c r="H132" s="861">
        <v>0</v>
      </c>
      <c r="I132" s="861">
        <v>0</v>
      </c>
      <c r="J132" s="1177"/>
      <c r="K132" s="861"/>
      <c r="L132" s="861"/>
      <c r="M132" s="1396"/>
      <c r="N132" s="861"/>
      <c r="O132" s="1177"/>
      <c r="P132" s="1177"/>
      <c r="Q132" s="1625"/>
    </row>
    <row r="133" spans="1:17" ht="13.5" hidden="1" customHeight="1">
      <c r="A133" s="660" t="s">
        <v>559</v>
      </c>
      <c r="B133" s="656">
        <v>8</v>
      </c>
      <c r="C133" s="657">
        <v>2</v>
      </c>
      <c r="D133" s="1179" t="s">
        <v>57</v>
      </c>
      <c r="E133" s="1190" t="s">
        <v>505</v>
      </c>
      <c r="F133" s="861">
        <v>0</v>
      </c>
      <c r="G133" s="861">
        <v>0</v>
      </c>
      <c r="H133" s="861">
        <v>0</v>
      </c>
      <c r="I133" s="861">
        <v>0</v>
      </c>
      <c r="J133" s="1177"/>
      <c r="K133" s="861"/>
      <c r="L133" s="861"/>
      <c r="M133" s="1396"/>
      <c r="N133" s="861"/>
      <c r="O133" s="1177"/>
      <c r="P133" s="1177"/>
      <c r="Q133" s="1625"/>
    </row>
    <row r="134" spans="1:17" ht="13.5" hidden="1" customHeight="1">
      <c r="A134" s="660" t="s">
        <v>559</v>
      </c>
      <c r="B134" s="656">
        <v>8</v>
      </c>
      <c r="C134" s="657">
        <v>3</v>
      </c>
      <c r="D134" s="1179" t="s">
        <v>30</v>
      </c>
      <c r="E134" s="1190" t="s">
        <v>31</v>
      </c>
      <c r="F134" s="861">
        <v>0</v>
      </c>
      <c r="G134" s="861">
        <v>0</v>
      </c>
      <c r="H134" s="861">
        <v>0</v>
      </c>
      <c r="I134" s="861">
        <v>0</v>
      </c>
      <c r="J134" s="1177"/>
      <c r="K134" s="861"/>
      <c r="L134" s="861"/>
      <c r="M134" s="1396"/>
      <c r="N134" s="861"/>
      <c r="O134" s="1177"/>
      <c r="P134" s="1177"/>
      <c r="Q134" s="1625"/>
    </row>
    <row r="135" spans="1:17" ht="13.5" hidden="1" customHeight="1">
      <c r="A135" s="660" t="s">
        <v>559</v>
      </c>
      <c r="B135" s="656">
        <v>8</v>
      </c>
      <c r="C135" s="657">
        <v>4</v>
      </c>
      <c r="D135" s="1179" t="s">
        <v>1072</v>
      </c>
      <c r="E135" s="1190" t="s">
        <v>1086</v>
      </c>
      <c r="F135" s="861">
        <v>0</v>
      </c>
      <c r="G135" s="861">
        <v>0</v>
      </c>
      <c r="H135" s="861">
        <v>0</v>
      </c>
      <c r="I135" s="861">
        <v>0</v>
      </c>
      <c r="J135" s="1177"/>
      <c r="K135" s="861"/>
      <c r="L135" s="861"/>
      <c r="M135" s="1396"/>
      <c r="N135" s="861"/>
      <c r="O135" s="1177"/>
      <c r="P135" s="1177"/>
      <c r="Q135" s="1625"/>
    </row>
    <row r="136" spans="1:17" ht="13.5" hidden="1" customHeight="1">
      <c r="A136" s="660" t="s">
        <v>559</v>
      </c>
      <c r="B136" s="656">
        <v>8</v>
      </c>
      <c r="C136" s="657">
        <v>5</v>
      </c>
      <c r="D136" s="1179" t="s">
        <v>423</v>
      </c>
      <c r="E136" s="1190" t="s">
        <v>424</v>
      </c>
      <c r="F136" s="861">
        <v>0</v>
      </c>
      <c r="G136" s="861">
        <v>0</v>
      </c>
      <c r="H136" s="861">
        <v>0</v>
      </c>
      <c r="I136" s="861">
        <v>0</v>
      </c>
      <c r="J136" s="1177"/>
      <c r="K136" s="861"/>
      <c r="L136" s="861"/>
      <c r="M136" s="1396"/>
      <c r="N136" s="861"/>
      <c r="O136" s="1177"/>
      <c r="P136" s="1177"/>
      <c r="Q136" s="1625"/>
    </row>
    <row r="137" spans="1:17" ht="13.5" hidden="1" customHeight="1">
      <c r="A137" s="660" t="s">
        <v>559</v>
      </c>
      <c r="B137" s="656">
        <v>8</v>
      </c>
      <c r="C137" s="657">
        <v>6</v>
      </c>
      <c r="D137" s="1179" t="s">
        <v>425</v>
      </c>
      <c r="E137" s="1190" t="s">
        <v>958</v>
      </c>
      <c r="F137" s="861">
        <v>0</v>
      </c>
      <c r="G137" s="861">
        <v>0</v>
      </c>
      <c r="H137" s="861">
        <v>0</v>
      </c>
      <c r="I137" s="861">
        <v>0</v>
      </c>
      <c r="J137" s="1177"/>
      <c r="K137" s="861"/>
      <c r="L137" s="861"/>
      <c r="M137" s="1396"/>
      <c r="N137" s="861"/>
      <c r="O137" s="1177"/>
      <c r="P137" s="1177"/>
      <c r="Q137" s="1625"/>
    </row>
    <row r="138" spans="1:17" ht="13.5" hidden="1" customHeight="1">
      <c r="A138" s="660" t="s">
        <v>559</v>
      </c>
      <c r="B138" s="656">
        <v>8</v>
      </c>
      <c r="C138" s="657">
        <v>7</v>
      </c>
      <c r="D138" s="1179" t="s">
        <v>731</v>
      </c>
      <c r="E138" s="1190" t="s">
        <v>732</v>
      </c>
      <c r="F138" s="861">
        <v>0</v>
      </c>
      <c r="G138" s="861">
        <v>0</v>
      </c>
      <c r="H138" s="861">
        <v>0</v>
      </c>
      <c r="I138" s="861">
        <v>0</v>
      </c>
      <c r="J138" s="1177"/>
      <c r="K138" s="861"/>
      <c r="L138" s="861"/>
      <c r="M138" s="1396"/>
      <c r="N138" s="861"/>
      <c r="O138" s="1177"/>
      <c r="P138" s="1177"/>
      <c r="Q138" s="1625"/>
    </row>
    <row r="139" spans="1:17" ht="21.75" customHeight="1">
      <c r="A139" s="659" t="s">
        <v>559</v>
      </c>
      <c r="B139" s="653">
        <v>9</v>
      </c>
      <c r="C139" s="654">
        <v>0</v>
      </c>
      <c r="D139" s="1182" t="s">
        <v>733</v>
      </c>
      <c r="E139" s="1183" t="s">
        <v>734</v>
      </c>
      <c r="F139" s="861">
        <f>F141</f>
        <v>-20000</v>
      </c>
      <c r="G139" s="861">
        <f>G141</f>
        <v>-20000</v>
      </c>
      <c r="H139" s="861">
        <f>H141</f>
        <v>-20000</v>
      </c>
      <c r="I139" s="861">
        <f>I141</f>
        <v>-20000</v>
      </c>
      <c r="J139" s="1177">
        <v>0</v>
      </c>
      <c r="K139" s="861">
        <v>0</v>
      </c>
      <c r="L139" s="861">
        <v>0</v>
      </c>
      <c r="M139" s="861">
        <v>0</v>
      </c>
      <c r="N139" s="861">
        <f>N141</f>
        <v>-20000</v>
      </c>
      <c r="O139" s="1177">
        <f>O141</f>
        <v>-20000</v>
      </c>
      <c r="P139" s="1177">
        <f>P141</f>
        <v>-20000</v>
      </c>
      <c r="Q139" s="1625">
        <f>Q141</f>
        <v>-20000</v>
      </c>
    </row>
    <row r="140" spans="1:17" ht="13.5" hidden="1" customHeight="1">
      <c r="A140" s="647"/>
      <c r="B140" s="653"/>
      <c r="C140" s="654"/>
      <c r="D140" s="1179" t="s">
        <v>667</v>
      </c>
      <c r="E140" s="1183"/>
      <c r="F140" s="1588"/>
      <c r="G140" s="1588"/>
      <c r="H140" s="1588"/>
      <c r="I140" s="861"/>
      <c r="J140" s="1177"/>
      <c r="K140" s="861"/>
      <c r="L140" s="861"/>
      <c r="M140" s="1796"/>
      <c r="N140" s="1796"/>
      <c r="O140" s="1527"/>
      <c r="P140" s="1527"/>
      <c r="Q140" s="1805"/>
    </row>
    <row r="141" spans="1:17" ht="18.75" customHeight="1">
      <c r="A141" s="660" t="s">
        <v>559</v>
      </c>
      <c r="B141" s="656">
        <v>9</v>
      </c>
      <c r="C141" s="657">
        <v>1</v>
      </c>
      <c r="D141" s="1179" t="s">
        <v>733</v>
      </c>
      <c r="E141" s="1190" t="s">
        <v>735</v>
      </c>
      <c r="F141" s="861">
        <f>N141</f>
        <v>-20000</v>
      </c>
      <c r="G141" s="861">
        <f>O141</f>
        <v>-20000</v>
      </c>
      <c r="H141" s="861">
        <f>P141</f>
        <v>-20000</v>
      </c>
      <c r="I141" s="861">
        <f>Q141</f>
        <v>-20000</v>
      </c>
      <c r="J141" s="1177"/>
      <c r="K141" s="861"/>
      <c r="L141" s="861"/>
      <c r="M141" s="861"/>
      <c r="N141" s="861">
        <f>tnt.harab.!G32</f>
        <v>-20000</v>
      </c>
      <c r="O141" s="1177">
        <f>tnt.harab.!H32</f>
        <v>-20000</v>
      </c>
      <c r="P141" s="1177">
        <f>tnt.harab.!I32</f>
        <v>-20000</v>
      </c>
      <c r="Q141" s="1625">
        <f>tnt.harab.!J32</f>
        <v>-20000</v>
      </c>
    </row>
    <row r="142" spans="1:17" ht="21" customHeight="1">
      <c r="A142" s="659" t="s">
        <v>561</v>
      </c>
      <c r="B142" s="653">
        <v>0</v>
      </c>
      <c r="C142" s="654">
        <v>0</v>
      </c>
      <c r="D142" s="1194" t="s">
        <v>1653</v>
      </c>
      <c r="E142" s="1192" t="s">
        <v>736</v>
      </c>
      <c r="F142" s="861">
        <f>J142+N142</f>
        <v>42220</v>
      </c>
      <c r="G142" s="861">
        <f>K142+O142</f>
        <v>87520</v>
      </c>
      <c r="H142" s="861">
        <f>L142+P142</f>
        <v>126020</v>
      </c>
      <c r="I142" s="861">
        <f>M142+Q142</f>
        <v>206151.7</v>
      </c>
      <c r="J142" s="1177">
        <f>J144+J159+J147</f>
        <v>35200</v>
      </c>
      <c r="K142" s="861">
        <f>K144+K159+K147</f>
        <v>75500</v>
      </c>
      <c r="L142" s="861">
        <f>L144+L159+L147</f>
        <v>110000</v>
      </c>
      <c r="M142" s="861">
        <f>M144+M159+M147</f>
        <v>190131.7</v>
      </c>
      <c r="N142" s="861">
        <f>N147+N159</f>
        <v>7020</v>
      </c>
      <c r="O142" s="1177">
        <f>O147+O159</f>
        <v>12020</v>
      </c>
      <c r="P142" s="1177">
        <f>P147+P159</f>
        <v>16020</v>
      </c>
      <c r="Q142" s="1625">
        <f>Q144+Q147+Q159</f>
        <v>16020</v>
      </c>
    </row>
    <row r="143" spans="1:17" ht="13.5" hidden="1" customHeight="1">
      <c r="A143" s="647"/>
      <c r="B143" s="648"/>
      <c r="C143" s="649"/>
      <c r="D143" s="1179" t="s">
        <v>268</v>
      </c>
      <c r="E143" s="1180"/>
      <c r="F143" s="1589"/>
      <c r="G143" s="1589"/>
      <c r="H143" s="1589"/>
      <c r="I143" s="861"/>
      <c r="J143" s="1177"/>
      <c r="K143" s="861"/>
      <c r="L143" s="861"/>
      <c r="M143" s="861"/>
      <c r="N143" s="861"/>
      <c r="O143" s="1177"/>
      <c r="P143" s="1177"/>
      <c r="Q143" s="1804"/>
    </row>
    <row r="144" spans="1:17" ht="21.75" customHeight="1">
      <c r="A144" s="659" t="s">
        <v>561</v>
      </c>
      <c r="B144" s="653">
        <v>1</v>
      </c>
      <c r="C144" s="654">
        <v>0</v>
      </c>
      <c r="D144" s="1182" t="s">
        <v>757</v>
      </c>
      <c r="E144" s="1183" t="s">
        <v>758</v>
      </c>
      <c r="F144" s="861">
        <f>J144</f>
        <v>30000</v>
      </c>
      <c r="G144" s="861">
        <f>K144</f>
        <v>65000</v>
      </c>
      <c r="H144" s="861">
        <f>L144</f>
        <v>95000</v>
      </c>
      <c r="I144" s="861">
        <f>M144</f>
        <v>130000</v>
      </c>
      <c r="J144" s="1177">
        <f>J146</f>
        <v>30000</v>
      </c>
      <c r="K144" s="861">
        <f>K146</f>
        <v>65000</v>
      </c>
      <c r="L144" s="861">
        <f>L146</f>
        <v>95000</v>
      </c>
      <c r="M144" s="861">
        <f>M146</f>
        <v>130000</v>
      </c>
      <c r="N144" s="861">
        <v>0</v>
      </c>
      <c r="O144" s="1177">
        <v>0</v>
      </c>
      <c r="P144" s="1177">
        <v>0</v>
      </c>
      <c r="Q144" s="1625">
        <v>0</v>
      </c>
    </row>
    <row r="145" spans="1:17" ht="13.5" hidden="1" customHeight="1">
      <c r="A145" s="647"/>
      <c r="B145" s="653"/>
      <c r="C145" s="654"/>
      <c r="D145" s="1179" t="s">
        <v>667</v>
      </c>
      <c r="E145" s="1183"/>
      <c r="F145" s="1590"/>
      <c r="G145" s="1590"/>
      <c r="H145" s="1590"/>
      <c r="I145" s="1549"/>
      <c r="J145" s="1181"/>
      <c r="K145" s="1549"/>
      <c r="L145" s="1549"/>
      <c r="M145" s="1797"/>
      <c r="N145" s="1797"/>
      <c r="O145" s="1197"/>
      <c r="P145" s="1197"/>
      <c r="Q145" s="1806"/>
    </row>
    <row r="146" spans="1:17" ht="20.25" customHeight="1">
      <c r="A146" s="660" t="s">
        <v>561</v>
      </c>
      <c r="B146" s="656">
        <v>1</v>
      </c>
      <c r="C146" s="657">
        <v>1</v>
      </c>
      <c r="D146" s="1179" t="s">
        <v>757</v>
      </c>
      <c r="E146" s="1190" t="s">
        <v>641</v>
      </c>
      <c r="F146" s="861">
        <f>J146</f>
        <v>30000</v>
      </c>
      <c r="G146" s="861">
        <f>K146</f>
        <v>65000</v>
      </c>
      <c r="H146" s="861">
        <f>L146</f>
        <v>95000</v>
      </c>
      <c r="I146" s="861">
        <f>M146</f>
        <v>130000</v>
      </c>
      <c r="J146" s="1177">
        <f>'arandzin axbahan.'!G32</f>
        <v>30000</v>
      </c>
      <c r="K146" s="861">
        <f>'arandzin axbahan.'!H32</f>
        <v>65000</v>
      </c>
      <c r="L146" s="861">
        <f>'arandzin axbahan.'!I32</f>
        <v>95000</v>
      </c>
      <c r="M146" s="861">
        <f>'arandzin axbahan.'!J32</f>
        <v>130000</v>
      </c>
      <c r="N146" s="861">
        <v>0</v>
      </c>
      <c r="O146" s="1177">
        <v>0</v>
      </c>
      <c r="P146" s="1177">
        <v>0</v>
      </c>
      <c r="Q146" s="1625">
        <v>0</v>
      </c>
    </row>
    <row r="147" spans="1:17" ht="23.25" customHeight="1">
      <c r="A147" s="659" t="s">
        <v>561</v>
      </c>
      <c r="B147" s="653">
        <v>2</v>
      </c>
      <c r="C147" s="654">
        <v>0</v>
      </c>
      <c r="D147" s="1182" t="s">
        <v>938</v>
      </c>
      <c r="E147" s="1183" t="s">
        <v>939</v>
      </c>
      <c r="F147" s="861">
        <f t="shared" ref="F147:Q147" si="10">F149</f>
        <v>1200</v>
      </c>
      <c r="G147" s="861">
        <f t="shared" si="10"/>
        <v>2500</v>
      </c>
      <c r="H147" s="861">
        <f t="shared" si="10"/>
        <v>3000</v>
      </c>
      <c r="I147" s="861">
        <f t="shared" si="10"/>
        <v>44631.7</v>
      </c>
      <c r="J147" s="1177">
        <f t="shared" si="10"/>
        <v>1200</v>
      </c>
      <c r="K147" s="861">
        <f t="shared" si="10"/>
        <v>2500</v>
      </c>
      <c r="L147" s="861">
        <f t="shared" si="10"/>
        <v>3000</v>
      </c>
      <c r="M147" s="861">
        <f t="shared" si="10"/>
        <v>44631.7</v>
      </c>
      <c r="N147" s="861">
        <f t="shared" si="10"/>
        <v>0</v>
      </c>
      <c r="O147" s="1177">
        <f t="shared" si="10"/>
        <v>0</v>
      </c>
      <c r="P147" s="1177">
        <f t="shared" si="10"/>
        <v>0</v>
      </c>
      <c r="Q147" s="1625">
        <f t="shared" si="10"/>
        <v>0</v>
      </c>
    </row>
    <row r="148" spans="1:17" ht="10.5">
      <c r="A148" s="647"/>
      <c r="B148" s="653"/>
      <c r="C148" s="654"/>
      <c r="D148" s="1179" t="s">
        <v>667</v>
      </c>
      <c r="E148" s="1183"/>
      <c r="F148" s="1588"/>
      <c r="G148" s="1588"/>
      <c r="H148" s="1588"/>
      <c r="I148" s="861"/>
      <c r="J148" s="1177"/>
      <c r="K148" s="861"/>
      <c r="L148" s="861"/>
      <c r="M148" s="1796"/>
      <c r="N148" s="1796"/>
      <c r="O148" s="1527"/>
      <c r="P148" s="1527"/>
      <c r="Q148" s="1805"/>
    </row>
    <row r="149" spans="1:17" ht="18" customHeight="1">
      <c r="A149" s="660" t="s">
        <v>561</v>
      </c>
      <c r="B149" s="656">
        <v>2</v>
      </c>
      <c r="C149" s="657">
        <v>1</v>
      </c>
      <c r="D149" s="1179" t="s">
        <v>940</v>
      </c>
      <c r="E149" s="1190" t="s">
        <v>941</v>
      </c>
      <c r="F149" s="861">
        <f>N149+J149</f>
        <v>1200</v>
      </c>
      <c r="G149" s="861">
        <f>O149+K149</f>
        <v>2500</v>
      </c>
      <c r="H149" s="861">
        <f>P149+L149</f>
        <v>3000</v>
      </c>
      <c r="I149" s="861">
        <f>Q149+M149</f>
        <v>44631.7</v>
      </c>
      <c r="J149" s="1177">
        <f>kext.grer!G32</f>
        <v>1200</v>
      </c>
      <c r="K149" s="861">
        <f>kext.grer!H32</f>
        <v>2500</v>
      </c>
      <c r="L149" s="861">
        <f>kext.grer!I32</f>
        <v>3000</v>
      </c>
      <c r="M149" s="861">
        <f>kext.grer!J32</f>
        <v>44631.7</v>
      </c>
      <c r="N149" s="861">
        <f>kext.grer!G151</f>
        <v>0</v>
      </c>
      <c r="O149" s="1177">
        <f>kext.grer!H151</f>
        <v>0</v>
      </c>
      <c r="P149" s="1177">
        <f>kext.grer!I151</f>
        <v>0</v>
      </c>
      <c r="Q149" s="1625">
        <f>kext.grer!J151</f>
        <v>0</v>
      </c>
    </row>
    <row r="150" spans="1:17" ht="15" customHeight="1">
      <c r="A150" s="659" t="s">
        <v>561</v>
      </c>
      <c r="B150" s="653">
        <v>3</v>
      </c>
      <c r="C150" s="654">
        <v>0</v>
      </c>
      <c r="D150" s="1182" t="s">
        <v>495</v>
      </c>
      <c r="E150" s="1183" t="s">
        <v>496</v>
      </c>
      <c r="F150" s="861">
        <v>0</v>
      </c>
      <c r="G150" s="861">
        <v>0</v>
      </c>
      <c r="H150" s="861">
        <v>0</v>
      </c>
      <c r="I150" s="861">
        <v>0</v>
      </c>
      <c r="J150" s="1177">
        <v>0</v>
      </c>
      <c r="K150" s="861">
        <v>0</v>
      </c>
      <c r="L150" s="861">
        <v>0</v>
      </c>
      <c r="M150" s="861">
        <v>0</v>
      </c>
      <c r="N150" s="861">
        <v>0</v>
      </c>
      <c r="O150" s="1177">
        <v>0</v>
      </c>
      <c r="P150" s="1177">
        <v>0</v>
      </c>
      <c r="Q150" s="1625">
        <v>0</v>
      </c>
    </row>
    <row r="151" spans="1:17" ht="6.75" hidden="1" customHeight="1">
      <c r="A151" s="647"/>
      <c r="B151" s="653"/>
      <c r="C151" s="654"/>
      <c r="D151" s="1179" t="s">
        <v>667</v>
      </c>
      <c r="E151" s="1183"/>
      <c r="F151" s="1588"/>
      <c r="G151" s="1588"/>
      <c r="H151" s="1588"/>
      <c r="I151" s="861"/>
      <c r="J151" s="1177"/>
      <c r="K151" s="861"/>
      <c r="L151" s="861"/>
      <c r="M151" s="1796"/>
      <c r="N151" s="1796"/>
      <c r="O151" s="1527"/>
      <c r="P151" s="1527"/>
      <c r="Q151" s="1805"/>
    </row>
    <row r="152" spans="1:17" ht="10.5" hidden="1" customHeight="1">
      <c r="A152" s="660" t="s">
        <v>561</v>
      </c>
      <c r="B152" s="656">
        <v>3</v>
      </c>
      <c r="C152" s="657">
        <v>1</v>
      </c>
      <c r="D152" s="1179" t="s">
        <v>495</v>
      </c>
      <c r="E152" s="1190" t="s">
        <v>497</v>
      </c>
      <c r="F152" s="861">
        <v>0</v>
      </c>
      <c r="G152" s="861">
        <v>0</v>
      </c>
      <c r="H152" s="861">
        <v>0</v>
      </c>
      <c r="I152" s="861">
        <v>0</v>
      </c>
      <c r="J152" s="1177"/>
      <c r="K152" s="861"/>
      <c r="L152" s="861"/>
      <c r="M152" s="861"/>
      <c r="N152" s="861"/>
      <c r="O152" s="1177"/>
      <c r="P152" s="1177"/>
      <c r="Q152" s="1625"/>
    </row>
    <row r="153" spans="1:17" ht="25.5" hidden="1" customHeight="1">
      <c r="A153" s="659" t="s">
        <v>561</v>
      </c>
      <c r="B153" s="653">
        <v>4</v>
      </c>
      <c r="C153" s="654">
        <v>0</v>
      </c>
      <c r="D153" s="1182" t="s">
        <v>498</v>
      </c>
      <c r="E153" s="1183" t="s">
        <v>499</v>
      </c>
      <c r="F153" s="861">
        <v>0</v>
      </c>
      <c r="G153" s="861">
        <v>0</v>
      </c>
      <c r="H153" s="861">
        <v>0</v>
      </c>
      <c r="I153" s="861">
        <v>0</v>
      </c>
      <c r="J153" s="1177">
        <v>0</v>
      </c>
      <c r="K153" s="861">
        <v>0</v>
      </c>
      <c r="L153" s="861">
        <v>0</v>
      </c>
      <c r="M153" s="861">
        <v>0</v>
      </c>
      <c r="N153" s="861">
        <v>0</v>
      </c>
      <c r="O153" s="1177">
        <v>0</v>
      </c>
      <c r="P153" s="1177">
        <v>0</v>
      </c>
      <c r="Q153" s="1625">
        <v>0</v>
      </c>
    </row>
    <row r="154" spans="1:17" ht="10.5" hidden="1">
      <c r="A154" s="647"/>
      <c r="B154" s="653"/>
      <c r="C154" s="654"/>
      <c r="D154" s="1179" t="s">
        <v>667</v>
      </c>
      <c r="E154" s="1183"/>
      <c r="F154" s="1588"/>
      <c r="G154" s="1588"/>
      <c r="H154" s="1588"/>
      <c r="I154" s="861"/>
      <c r="J154" s="1177"/>
      <c r="K154" s="861"/>
      <c r="L154" s="861"/>
      <c r="M154" s="1796"/>
      <c r="N154" s="1796"/>
      <c r="O154" s="1527"/>
      <c r="P154" s="1527"/>
      <c r="Q154" s="1805"/>
    </row>
    <row r="155" spans="1:17" ht="15.75" hidden="1" customHeight="1">
      <c r="A155" s="660" t="s">
        <v>561</v>
      </c>
      <c r="B155" s="656">
        <v>4</v>
      </c>
      <c r="C155" s="657">
        <v>1</v>
      </c>
      <c r="D155" s="1179" t="s">
        <v>498</v>
      </c>
      <c r="E155" s="1190" t="s">
        <v>500</v>
      </c>
      <c r="F155" s="861">
        <v>0</v>
      </c>
      <c r="G155" s="861">
        <v>0</v>
      </c>
      <c r="H155" s="861">
        <v>0</v>
      </c>
      <c r="I155" s="861">
        <v>0</v>
      </c>
      <c r="J155" s="1177"/>
      <c r="K155" s="861"/>
      <c r="L155" s="861"/>
      <c r="M155" s="861"/>
      <c r="N155" s="861"/>
      <c r="O155" s="1177"/>
      <c r="P155" s="1177"/>
      <c r="Q155" s="1625"/>
    </row>
    <row r="156" spans="1:17" ht="94.5" hidden="1">
      <c r="A156" s="659" t="s">
        <v>561</v>
      </c>
      <c r="B156" s="653">
        <v>5</v>
      </c>
      <c r="C156" s="654">
        <v>0</v>
      </c>
      <c r="D156" s="1182" t="s">
        <v>142</v>
      </c>
      <c r="E156" s="1183" t="s">
        <v>143</v>
      </c>
      <c r="F156" s="861">
        <v>0</v>
      </c>
      <c r="G156" s="861">
        <v>0</v>
      </c>
      <c r="H156" s="861">
        <v>0</v>
      </c>
      <c r="I156" s="861">
        <v>0</v>
      </c>
      <c r="J156" s="1177">
        <v>0</v>
      </c>
      <c r="K156" s="861">
        <v>0</v>
      </c>
      <c r="L156" s="861">
        <v>0</v>
      </c>
      <c r="M156" s="861">
        <v>0</v>
      </c>
      <c r="N156" s="861">
        <v>0</v>
      </c>
      <c r="O156" s="1177">
        <v>0</v>
      </c>
      <c r="P156" s="1177">
        <v>0</v>
      </c>
      <c r="Q156" s="1625">
        <v>0</v>
      </c>
    </row>
    <row r="157" spans="1:17" ht="13.5" hidden="1" customHeight="1">
      <c r="A157" s="647"/>
      <c r="B157" s="653"/>
      <c r="C157" s="654"/>
      <c r="D157" s="1179" t="s">
        <v>667</v>
      </c>
      <c r="E157" s="1183"/>
      <c r="F157" s="1588"/>
      <c r="G157" s="1588"/>
      <c r="H157" s="1588"/>
      <c r="I157" s="861"/>
      <c r="J157" s="1177"/>
      <c r="K157" s="861"/>
      <c r="L157" s="861"/>
      <c r="M157" s="1796"/>
      <c r="N157" s="1796"/>
      <c r="O157" s="1527"/>
      <c r="P157" s="1527"/>
      <c r="Q157" s="1805"/>
    </row>
    <row r="158" spans="1:17" ht="13.5" customHeight="1">
      <c r="A158" s="660" t="s">
        <v>561</v>
      </c>
      <c r="B158" s="656">
        <v>5</v>
      </c>
      <c r="C158" s="657">
        <v>1</v>
      </c>
      <c r="D158" s="1179" t="s">
        <v>142</v>
      </c>
      <c r="E158" s="1190" t="s">
        <v>144</v>
      </c>
      <c r="F158" s="861">
        <v>0</v>
      </c>
      <c r="G158" s="861">
        <v>0</v>
      </c>
      <c r="H158" s="861">
        <v>0</v>
      </c>
      <c r="I158" s="861">
        <v>0</v>
      </c>
      <c r="J158" s="1177"/>
      <c r="K158" s="861"/>
      <c r="L158" s="861"/>
      <c r="M158" s="861"/>
      <c r="N158" s="861"/>
      <c r="O158" s="1177"/>
      <c r="P158" s="1177"/>
      <c r="Q158" s="1625"/>
    </row>
    <row r="159" spans="1:17" ht="21.75" customHeight="1">
      <c r="A159" s="659" t="s">
        <v>561</v>
      </c>
      <c r="B159" s="653">
        <v>6</v>
      </c>
      <c r="C159" s="654">
        <v>0</v>
      </c>
      <c r="D159" s="1182" t="s">
        <v>856</v>
      </c>
      <c r="E159" s="1183" t="s">
        <v>857</v>
      </c>
      <c r="F159" s="861">
        <f>N159+J159</f>
        <v>11020</v>
      </c>
      <c r="G159" s="861">
        <f>O159+K159</f>
        <v>20020</v>
      </c>
      <c r="H159" s="861">
        <f>P159+L159</f>
        <v>28020</v>
      </c>
      <c r="I159" s="861">
        <f>Q159+M159</f>
        <v>31520</v>
      </c>
      <c r="J159" s="1177">
        <f t="shared" ref="J159:Q159" si="11">J161</f>
        <v>4000</v>
      </c>
      <c r="K159" s="861">
        <f t="shared" si="11"/>
        <v>8000</v>
      </c>
      <c r="L159" s="861">
        <f t="shared" si="11"/>
        <v>12000</v>
      </c>
      <c r="M159" s="861">
        <f t="shared" si="11"/>
        <v>15500</v>
      </c>
      <c r="N159" s="861">
        <f t="shared" si="11"/>
        <v>7020</v>
      </c>
      <c r="O159" s="1177">
        <f t="shared" si="11"/>
        <v>12020</v>
      </c>
      <c r="P159" s="1177">
        <f t="shared" si="11"/>
        <v>16020</v>
      </c>
      <c r="Q159" s="1625">
        <f t="shared" si="11"/>
        <v>16020</v>
      </c>
    </row>
    <row r="160" spans="1:17" ht="13.5" hidden="1" customHeight="1">
      <c r="A160" s="647"/>
      <c r="B160" s="653"/>
      <c r="C160" s="654"/>
      <c r="D160" s="1179" t="s">
        <v>667</v>
      </c>
      <c r="E160" s="1183"/>
      <c r="F160" s="1588"/>
      <c r="G160" s="1588"/>
      <c r="H160" s="1588"/>
      <c r="I160" s="861"/>
      <c r="J160" s="1177"/>
      <c r="K160" s="861"/>
      <c r="L160" s="861"/>
      <c r="M160" s="1582"/>
      <c r="N160" s="1796"/>
      <c r="O160" s="1527"/>
      <c r="P160" s="1527"/>
      <c r="Q160" s="1805"/>
    </row>
    <row r="161" spans="1:17" ht="23.25" customHeight="1">
      <c r="A161" s="660" t="s">
        <v>561</v>
      </c>
      <c r="B161" s="656">
        <v>6</v>
      </c>
      <c r="C161" s="657">
        <v>1</v>
      </c>
      <c r="D161" s="1179" t="s">
        <v>856</v>
      </c>
      <c r="E161" s="1190" t="s">
        <v>858</v>
      </c>
      <c r="F161" s="861">
        <f t="shared" ref="F161:I162" si="12">J161+N161</f>
        <v>11020</v>
      </c>
      <c r="G161" s="861">
        <f t="shared" si="12"/>
        <v>20020</v>
      </c>
      <c r="H161" s="861">
        <f t="shared" si="12"/>
        <v>28020</v>
      </c>
      <c r="I161" s="861">
        <f t="shared" si="12"/>
        <v>31520</v>
      </c>
      <c r="J161" s="1177">
        <f>Shner!G34</f>
        <v>4000</v>
      </c>
      <c r="K161" s="861">
        <f>Shner!H34</f>
        <v>8000</v>
      </c>
      <c r="L161" s="861">
        <f>Shner!I34</f>
        <v>12000</v>
      </c>
      <c r="M161" s="1396">
        <f>Shner!F34</f>
        <v>15500</v>
      </c>
      <c r="N161" s="861">
        <f>Shner!G137+'subven sher'!G160</f>
        <v>7020</v>
      </c>
      <c r="O161" s="1177">
        <f>Shner!H137+'subven sher'!H160</f>
        <v>12020</v>
      </c>
      <c r="P161" s="1177">
        <f>Shner!I137+'subven sher'!I160</f>
        <v>16020</v>
      </c>
      <c r="Q161" s="1625">
        <f>Shner!J137+'subven sher'!J141</f>
        <v>16020</v>
      </c>
    </row>
    <row r="162" spans="1:17" ht="30" customHeight="1">
      <c r="A162" s="659" t="s">
        <v>562</v>
      </c>
      <c r="B162" s="653">
        <v>0</v>
      </c>
      <c r="C162" s="654">
        <v>0</v>
      </c>
      <c r="D162" s="1194" t="s">
        <v>1654</v>
      </c>
      <c r="E162" s="1192" t="s">
        <v>859</v>
      </c>
      <c r="F162" s="861">
        <f t="shared" si="12"/>
        <v>139200</v>
      </c>
      <c r="G162" s="861">
        <f t="shared" si="12"/>
        <v>209000</v>
      </c>
      <c r="H162" s="861">
        <f t="shared" si="12"/>
        <v>416626</v>
      </c>
      <c r="I162" s="861">
        <f t="shared" si="12"/>
        <v>607950</v>
      </c>
      <c r="J162" s="1177">
        <f t="shared" ref="J162:Q162" si="13">J164+J170+J173+J181</f>
        <v>49200</v>
      </c>
      <c r="K162" s="861">
        <f>K164+K170+K173+K181</f>
        <v>89000</v>
      </c>
      <c r="L162" s="861">
        <f t="shared" si="13"/>
        <v>115521</v>
      </c>
      <c r="M162" s="861">
        <f t="shared" si="13"/>
        <v>277000</v>
      </c>
      <c r="N162" s="861">
        <f t="shared" si="13"/>
        <v>90000</v>
      </c>
      <c r="O162" s="1177">
        <f t="shared" si="13"/>
        <v>120000</v>
      </c>
      <c r="P162" s="1177">
        <f t="shared" si="13"/>
        <v>301105</v>
      </c>
      <c r="Q162" s="1625">
        <f t="shared" si="13"/>
        <v>330950</v>
      </c>
    </row>
    <row r="163" spans="1:17" ht="13.5" hidden="1" customHeight="1">
      <c r="A163" s="647"/>
      <c r="B163" s="648"/>
      <c r="C163" s="649"/>
      <c r="D163" s="1179" t="s">
        <v>268</v>
      </c>
      <c r="E163" s="1180"/>
      <c r="F163" s="1589"/>
      <c r="G163" s="1589"/>
      <c r="H163" s="1589"/>
      <c r="I163" s="861"/>
      <c r="J163" s="1177"/>
      <c r="K163" s="861"/>
      <c r="L163" s="861"/>
      <c r="M163" s="861"/>
      <c r="N163" s="861"/>
      <c r="O163" s="1177"/>
      <c r="P163" s="1177"/>
      <c r="Q163" s="1804"/>
    </row>
    <row r="164" spans="1:17" ht="19.5" customHeight="1">
      <c r="A164" s="659" t="s">
        <v>562</v>
      </c>
      <c r="B164" s="653">
        <v>1</v>
      </c>
      <c r="C164" s="654">
        <v>0</v>
      </c>
      <c r="D164" s="1182" t="s">
        <v>860</v>
      </c>
      <c r="E164" s="1183" t="s">
        <v>861</v>
      </c>
      <c r="F164" s="861">
        <f t="shared" ref="F164:Q164" si="14">F166</f>
        <v>2000</v>
      </c>
      <c r="G164" s="861">
        <f t="shared" si="14"/>
        <v>5500</v>
      </c>
      <c r="H164" s="861">
        <f t="shared" si="14"/>
        <v>79155</v>
      </c>
      <c r="I164" s="861">
        <f t="shared" si="14"/>
        <v>108000</v>
      </c>
      <c r="J164" s="1177">
        <f t="shared" si="14"/>
        <v>2000</v>
      </c>
      <c r="K164" s="861">
        <f t="shared" si="14"/>
        <v>5500</v>
      </c>
      <c r="L164" s="861">
        <f t="shared" si="14"/>
        <v>11000</v>
      </c>
      <c r="M164" s="861">
        <f t="shared" si="14"/>
        <v>12000</v>
      </c>
      <c r="N164" s="861">
        <f t="shared" si="14"/>
        <v>0</v>
      </c>
      <c r="O164" s="1177">
        <f t="shared" si="14"/>
        <v>0</v>
      </c>
      <c r="P164" s="1177">
        <f t="shared" si="14"/>
        <v>68155</v>
      </c>
      <c r="Q164" s="1625">
        <f t="shared" si="14"/>
        <v>96000</v>
      </c>
    </row>
    <row r="165" spans="1:17" ht="13.5" hidden="1" customHeight="1">
      <c r="A165" s="647"/>
      <c r="B165" s="653"/>
      <c r="C165" s="654"/>
      <c r="D165" s="1179" t="s">
        <v>667</v>
      </c>
      <c r="E165" s="1183"/>
      <c r="F165" s="1588"/>
      <c r="G165" s="1588"/>
      <c r="H165" s="1588"/>
      <c r="I165" s="861"/>
      <c r="J165" s="1177"/>
      <c r="K165" s="861"/>
      <c r="L165" s="861"/>
      <c r="M165" s="1796"/>
      <c r="N165" s="1796"/>
      <c r="O165" s="1527"/>
      <c r="P165" s="1527"/>
      <c r="Q165" s="1805"/>
    </row>
    <row r="166" spans="1:17" ht="18.75" customHeight="1">
      <c r="A166" s="660" t="s">
        <v>562</v>
      </c>
      <c r="B166" s="656">
        <v>1</v>
      </c>
      <c r="C166" s="657">
        <v>1</v>
      </c>
      <c r="D166" s="1179" t="s">
        <v>1081</v>
      </c>
      <c r="E166" s="1190" t="s">
        <v>708</v>
      </c>
      <c r="F166" s="861">
        <f>J166+N166</f>
        <v>2000</v>
      </c>
      <c r="G166" s="861">
        <f>K166+O166</f>
        <v>5500</v>
      </c>
      <c r="H166" s="861">
        <f>L166+P166</f>
        <v>79155</v>
      </c>
      <c r="I166" s="861">
        <f>M166+Q166</f>
        <v>108000</v>
      </c>
      <c r="J166" s="1177">
        <f>bnak.chin!G32</f>
        <v>2000</v>
      </c>
      <c r="K166" s="861">
        <f>bnak.chin!H32</f>
        <v>5500</v>
      </c>
      <c r="L166" s="861">
        <f>bnak.chin!I32</f>
        <v>11000</v>
      </c>
      <c r="M166" s="861">
        <f>bnak.chin!J32</f>
        <v>12000</v>
      </c>
      <c r="N166" s="861">
        <f>bnak.chin!G151+'subv bnak'!G151</f>
        <v>0</v>
      </c>
      <c r="O166" s="1177">
        <f>bnak.chin!H152+'subv bnak'!H152</f>
        <v>0</v>
      </c>
      <c r="P166" s="1177">
        <f>bnak.chin!I152+'subv bnak'!I151</f>
        <v>68155</v>
      </c>
      <c r="Q166" s="861">
        <f>bnak.chin!J152+'subv bnak'!J151</f>
        <v>96000</v>
      </c>
    </row>
    <row r="167" spans="1:17" ht="13.5" customHeight="1">
      <c r="A167" s="659" t="s">
        <v>562</v>
      </c>
      <c r="B167" s="653">
        <v>2</v>
      </c>
      <c r="C167" s="654">
        <v>0</v>
      </c>
      <c r="D167" s="1182" t="s">
        <v>709</v>
      </c>
      <c r="E167" s="1183" t="s">
        <v>341</v>
      </c>
      <c r="F167" s="861">
        <v>0</v>
      </c>
      <c r="G167" s="861">
        <v>0</v>
      </c>
      <c r="H167" s="861">
        <v>0</v>
      </c>
      <c r="I167" s="861">
        <v>0</v>
      </c>
      <c r="J167" s="1177">
        <v>0</v>
      </c>
      <c r="K167" s="861">
        <v>0</v>
      </c>
      <c r="L167" s="861">
        <v>0</v>
      </c>
      <c r="M167" s="861">
        <v>0</v>
      </c>
      <c r="N167" s="1625">
        <v>0</v>
      </c>
      <c r="O167" s="1195">
        <v>0</v>
      </c>
      <c r="P167" s="1195">
        <v>0</v>
      </c>
      <c r="Q167" s="1625">
        <v>0</v>
      </c>
    </row>
    <row r="168" spans="1:17" ht="13.5" hidden="1" customHeight="1">
      <c r="A168" s="647"/>
      <c r="B168" s="653"/>
      <c r="C168" s="654"/>
      <c r="D168" s="1179" t="s">
        <v>667</v>
      </c>
      <c r="E168" s="1183"/>
      <c r="F168" s="1588"/>
      <c r="G168" s="1588"/>
      <c r="H168" s="1588"/>
      <c r="I168" s="861"/>
      <c r="J168" s="1177"/>
      <c r="K168" s="861"/>
      <c r="L168" s="861"/>
      <c r="M168" s="1796"/>
      <c r="N168" s="1796"/>
      <c r="O168" s="1527"/>
      <c r="P168" s="1527"/>
      <c r="Q168" s="1805"/>
    </row>
    <row r="169" spans="1:17" ht="13.5" customHeight="1">
      <c r="A169" s="660" t="s">
        <v>562</v>
      </c>
      <c r="B169" s="656">
        <v>2</v>
      </c>
      <c r="C169" s="657">
        <v>1</v>
      </c>
      <c r="D169" s="1179" t="s">
        <v>709</v>
      </c>
      <c r="E169" s="1190" t="s">
        <v>342</v>
      </c>
      <c r="F169" s="861">
        <v>0</v>
      </c>
      <c r="G169" s="861">
        <v>0</v>
      </c>
      <c r="H169" s="861">
        <v>0</v>
      </c>
      <c r="I169" s="861">
        <v>0</v>
      </c>
      <c r="J169" s="1177"/>
      <c r="K169" s="861"/>
      <c r="L169" s="861"/>
      <c r="M169" s="861"/>
      <c r="N169" s="861"/>
      <c r="O169" s="1177"/>
      <c r="P169" s="1177"/>
      <c r="Q169" s="1625"/>
    </row>
    <row r="170" spans="1:17" ht="19.5" customHeight="1">
      <c r="A170" s="659" t="s">
        <v>562</v>
      </c>
      <c r="B170" s="653">
        <v>3</v>
      </c>
      <c r="C170" s="654">
        <v>0</v>
      </c>
      <c r="D170" s="1182" t="s">
        <v>643</v>
      </c>
      <c r="E170" s="1183" t="s">
        <v>960</v>
      </c>
      <c r="F170" s="861">
        <f t="shared" ref="F170:P170" si="15">F172</f>
        <v>63200</v>
      </c>
      <c r="G170" s="861">
        <f t="shared" si="15"/>
        <v>75500</v>
      </c>
      <c r="H170" s="861">
        <f t="shared" si="15"/>
        <v>137226</v>
      </c>
      <c r="I170" s="861">
        <f t="shared" si="15"/>
        <v>166226</v>
      </c>
      <c r="J170" s="1177">
        <f t="shared" si="15"/>
        <v>3200</v>
      </c>
      <c r="K170" s="861">
        <f t="shared" si="15"/>
        <v>5500</v>
      </c>
      <c r="L170" s="861">
        <f t="shared" si="15"/>
        <v>8000</v>
      </c>
      <c r="M170" s="861">
        <f t="shared" si="15"/>
        <v>35000</v>
      </c>
      <c r="N170" s="1625">
        <f t="shared" si="15"/>
        <v>60000</v>
      </c>
      <c r="O170" s="1195">
        <f t="shared" si="15"/>
        <v>70000</v>
      </c>
      <c r="P170" s="1195">
        <f t="shared" si="15"/>
        <v>129226</v>
      </c>
      <c r="Q170" s="1625">
        <f>Q172</f>
        <v>131226</v>
      </c>
    </row>
    <row r="171" spans="1:17" ht="13.5" hidden="1" customHeight="1">
      <c r="A171" s="647"/>
      <c r="B171" s="653"/>
      <c r="C171" s="654"/>
      <c r="D171" s="1179" t="s">
        <v>667</v>
      </c>
      <c r="E171" s="1183"/>
      <c r="F171" s="1588"/>
      <c r="G171" s="1588"/>
      <c r="H171" s="1588"/>
      <c r="I171" s="861"/>
      <c r="J171" s="1177"/>
      <c r="K171" s="861"/>
      <c r="L171" s="861"/>
      <c r="M171" s="1796"/>
      <c r="N171" s="1796"/>
      <c r="O171" s="1527"/>
      <c r="P171" s="1527"/>
      <c r="Q171" s="1805"/>
    </row>
    <row r="172" spans="1:17" ht="18.75" customHeight="1">
      <c r="A172" s="660" t="s">
        <v>562</v>
      </c>
      <c r="B172" s="656">
        <v>3</v>
      </c>
      <c r="C172" s="657">
        <v>1</v>
      </c>
      <c r="D172" s="1179" t="s">
        <v>961</v>
      </c>
      <c r="E172" s="1198" t="s">
        <v>962</v>
      </c>
      <c r="F172" s="861">
        <f t="shared" ref="F172:I173" si="16">J172+N172</f>
        <v>63200</v>
      </c>
      <c r="G172" s="861">
        <f t="shared" si="16"/>
        <v>75500</v>
      </c>
      <c r="H172" s="861">
        <f t="shared" si="16"/>
        <v>137226</v>
      </c>
      <c r="I172" s="861">
        <f t="shared" si="16"/>
        <v>166226</v>
      </c>
      <c r="J172" s="1177">
        <f>rhamat!G32</f>
        <v>3200</v>
      </c>
      <c r="K172" s="861">
        <f>rhamat!H32</f>
        <v>5500</v>
      </c>
      <c r="L172" s="861">
        <f>rhamat!I32</f>
        <v>8000</v>
      </c>
      <c r="M172" s="861">
        <f>rhamat!J32</f>
        <v>35000</v>
      </c>
      <c r="N172" s="1625">
        <f>rhamat!G137+'subv rhamat'!G140</f>
        <v>60000</v>
      </c>
      <c r="O172" s="1195">
        <f>rhamat!H137+'subv rhamat'!H140</f>
        <v>70000</v>
      </c>
      <c r="P172" s="1195">
        <f>rhamat!I137+'subv rhamat'!I140</f>
        <v>129226</v>
      </c>
      <c r="Q172" s="1625">
        <f>rhamat!J137+'subv rhamat'!J140</f>
        <v>131226</v>
      </c>
    </row>
    <row r="173" spans="1:17" ht="21" customHeight="1">
      <c r="A173" s="659" t="s">
        <v>562</v>
      </c>
      <c r="B173" s="653">
        <v>4</v>
      </c>
      <c r="C173" s="654">
        <v>0</v>
      </c>
      <c r="D173" s="1182" t="s">
        <v>154</v>
      </c>
      <c r="E173" s="1183" t="s">
        <v>155</v>
      </c>
      <c r="F173" s="861">
        <f t="shared" si="16"/>
        <v>39000</v>
      </c>
      <c r="G173" s="861">
        <f t="shared" si="16"/>
        <v>68000</v>
      </c>
      <c r="H173" s="861">
        <f t="shared" si="16"/>
        <v>110245</v>
      </c>
      <c r="I173" s="861">
        <f t="shared" si="16"/>
        <v>143724</v>
      </c>
      <c r="J173" s="1177">
        <f t="shared" ref="J173:Q173" si="17">J175</f>
        <v>9000</v>
      </c>
      <c r="K173" s="861">
        <f t="shared" si="17"/>
        <v>18000</v>
      </c>
      <c r="L173" s="861">
        <f t="shared" si="17"/>
        <v>6521</v>
      </c>
      <c r="M173" s="861">
        <f t="shared" si="17"/>
        <v>40000</v>
      </c>
      <c r="N173" s="1625">
        <f t="shared" si="17"/>
        <v>30000</v>
      </c>
      <c r="O173" s="1195">
        <f t="shared" si="17"/>
        <v>50000</v>
      </c>
      <c r="P173" s="1195">
        <f t="shared" si="17"/>
        <v>103724</v>
      </c>
      <c r="Q173" s="1625">
        <f t="shared" si="17"/>
        <v>103724</v>
      </c>
    </row>
    <row r="174" spans="1:17" ht="13.5" hidden="1" customHeight="1">
      <c r="A174" s="647"/>
      <c r="B174" s="653"/>
      <c r="C174" s="654"/>
      <c r="D174" s="1179" t="s">
        <v>667</v>
      </c>
      <c r="E174" s="1183"/>
      <c r="F174" s="1588"/>
      <c r="G174" s="1588"/>
      <c r="H174" s="1588"/>
      <c r="I174" s="861"/>
      <c r="J174" s="1177"/>
      <c r="K174" s="861"/>
      <c r="L174" s="861"/>
      <c r="M174" s="1796"/>
      <c r="N174" s="1796"/>
      <c r="O174" s="1527"/>
      <c r="P174" s="1527"/>
      <c r="Q174" s="1805"/>
    </row>
    <row r="175" spans="1:17" ht="20.25" customHeight="1">
      <c r="A175" s="660" t="s">
        <v>562</v>
      </c>
      <c r="B175" s="656">
        <v>4</v>
      </c>
      <c r="C175" s="657">
        <v>1</v>
      </c>
      <c r="D175" s="1179" t="s">
        <v>1141</v>
      </c>
      <c r="E175" s="1190" t="s">
        <v>868</v>
      </c>
      <c r="F175" s="861">
        <f>N175+J175</f>
        <v>39000</v>
      </c>
      <c r="G175" s="861">
        <f>O175+K175</f>
        <v>68000</v>
      </c>
      <c r="H175" s="861">
        <f>P175+L175</f>
        <v>110245</v>
      </c>
      <c r="I175" s="861">
        <f>Q175+M175</f>
        <v>143724</v>
      </c>
      <c r="J175" s="1177">
        <f>poxoc.lusav.!G31</f>
        <v>9000</v>
      </c>
      <c r="K175" s="861">
        <f>poxoc.lusav.!H31</f>
        <v>18000</v>
      </c>
      <c r="L175" s="861">
        <f>poxoc.lusav.!I31</f>
        <v>6521</v>
      </c>
      <c r="M175" s="861">
        <f>poxoc.lusav.!J31</f>
        <v>40000</v>
      </c>
      <c r="N175" s="861">
        <f>poxoc.lusav.!G133+'poxoc.lus պ'!G158+'subv pox iusav'!G134</f>
        <v>30000</v>
      </c>
      <c r="O175" s="1177">
        <f>poxoc.lusav.!H133+'poxoc.lus պ'!H158+'subv pox iusav'!H134</f>
        <v>50000</v>
      </c>
      <c r="P175" s="1177">
        <f>poxoc.lusav.!I133+'poxoc.lus պ'!I158+'subv pox iusav'!I134</f>
        <v>103724</v>
      </c>
      <c r="Q175" s="1625">
        <f>poxoc.lusav.!J133+'poxoc.lus պ'!F158+'subv pox iusav'!J134</f>
        <v>103724</v>
      </c>
    </row>
    <row r="176" spans="1:17" ht="13.5" customHeight="1">
      <c r="A176" s="659" t="s">
        <v>562</v>
      </c>
      <c r="B176" s="653">
        <v>5</v>
      </c>
      <c r="C176" s="654">
        <v>0</v>
      </c>
      <c r="D176" s="1182" t="s">
        <v>762</v>
      </c>
      <c r="E176" s="1183" t="s">
        <v>763</v>
      </c>
      <c r="F176" s="861">
        <v>0</v>
      </c>
      <c r="G176" s="861">
        <v>0</v>
      </c>
      <c r="H176" s="861">
        <v>0</v>
      </c>
      <c r="I176" s="861">
        <v>0</v>
      </c>
      <c r="J176" s="1177">
        <v>0</v>
      </c>
      <c r="K176" s="861">
        <v>0</v>
      </c>
      <c r="L176" s="861">
        <v>0</v>
      </c>
      <c r="M176" s="861">
        <v>0</v>
      </c>
      <c r="N176" s="1625">
        <v>0</v>
      </c>
      <c r="O176" s="1195">
        <v>0</v>
      </c>
      <c r="P176" s="1195">
        <v>0</v>
      </c>
      <c r="Q176" s="1625">
        <v>0</v>
      </c>
    </row>
    <row r="177" spans="1:17" ht="13.5" hidden="1" customHeight="1">
      <c r="A177" s="647"/>
      <c r="B177" s="653"/>
      <c r="C177" s="654"/>
      <c r="D177" s="1179" t="s">
        <v>667</v>
      </c>
      <c r="E177" s="1183"/>
      <c r="F177" s="1588"/>
      <c r="G177" s="1588"/>
      <c r="H177" s="1588"/>
      <c r="I177" s="861"/>
      <c r="J177" s="1177"/>
      <c r="K177" s="861"/>
      <c r="L177" s="861"/>
      <c r="M177" s="1796"/>
      <c r="N177" s="1796"/>
      <c r="O177" s="1527"/>
      <c r="P177" s="1527"/>
      <c r="Q177" s="1805"/>
    </row>
    <row r="178" spans="1:17" ht="13.5" customHeight="1">
      <c r="A178" s="660" t="s">
        <v>562</v>
      </c>
      <c r="B178" s="656">
        <v>5</v>
      </c>
      <c r="C178" s="657">
        <v>1</v>
      </c>
      <c r="D178" s="1179" t="s">
        <v>762</v>
      </c>
      <c r="E178" s="1190" t="s">
        <v>764</v>
      </c>
      <c r="F178" s="861">
        <v>0</v>
      </c>
      <c r="G178" s="861">
        <v>0</v>
      </c>
      <c r="H178" s="861">
        <v>0</v>
      </c>
      <c r="I178" s="861">
        <v>0</v>
      </c>
      <c r="J178" s="1177"/>
      <c r="K178" s="861"/>
      <c r="L178" s="861"/>
      <c r="M178" s="861"/>
      <c r="N178" s="861"/>
      <c r="O178" s="1177"/>
      <c r="P178" s="1177"/>
      <c r="Q178" s="1625"/>
    </row>
    <row r="179" spans="1:17" ht="13.5" customHeight="1">
      <c r="A179" s="659" t="s">
        <v>562</v>
      </c>
      <c r="B179" s="653">
        <v>6</v>
      </c>
      <c r="C179" s="654">
        <v>0</v>
      </c>
      <c r="D179" s="1182" t="s">
        <v>146</v>
      </c>
      <c r="E179" s="1193" t="s">
        <v>540</v>
      </c>
      <c r="F179" s="861">
        <v>0</v>
      </c>
      <c r="G179" s="861">
        <v>0</v>
      </c>
      <c r="H179" s="861">
        <v>0</v>
      </c>
      <c r="I179" s="861">
        <v>0</v>
      </c>
      <c r="J179" s="1177">
        <v>0</v>
      </c>
      <c r="K179" s="861">
        <v>0</v>
      </c>
      <c r="L179" s="861">
        <v>0</v>
      </c>
      <c r="M179" s="861">
        <v>0</v>
      </c>
      <c r="N179" s="1625">
        <f>N181</f>
        <v>0</v>
      </c>
      <c r="O179" s="1195">
        <f>O181</f>
        <v>0</v>
      </c>
      <c r="P179" s="1195">
        <f>P181</f>
        <v>0</v>
      </c>
      <c r="Q179" s="1625">
        <f>Q181</f>
        <v>0</v>
      </c>
    </row>
    <row r="180" spans="1:17" ht="13.5" hidden="1" customHeight="1">
      <c r="A180" s="647"/>
      <c r="B180" s="653"/>
      <c r="C180" s="654"/>
      <c r="D180" s="1179" t="s">
        <v>667</v>
      </c>
      <c r="E180" s="1183"/>
      <c r="F180" s="1588"/>
      <c r="G180" s="1588"/>
      <c r="H180" s="1588"/>
      <c r="I180" s="861"/>
      <c r="J180" s="1177"/>
      <c r="K180" s="861"/>
      <c r="L180" s="861"/>
      <c r="M180" s="1796"/>
      <c r="N180" s="1796"/>
      <c r="O180" s="1527"/>
      <c r="P180" s="1527"/>
      <c r="Q180" s="1805"/>
    </row>
    <row r="181" spans="1:17" ht="25.5" customHeight="1">
      <c r="A181" s="660" t="s">
        <v>562</v>
      </c>
      <c r="B181" s="656">
        <v>6</v>
      </c>
      <c r="C181" s="657">
        <v>1</v>
      </c>
      <c r="D181" s="1179" t="s">
        <v>146</v>
      </c>
      <c r="E181" s="1190" t="s">
        <v>475</v>
      </c>
      <c r="F181" s="861">
        <f>J181+N181</f>
        <v>35000</v>
      </c>
      <c r="G181" s="861">
        <f>K181+O181</f>
        <v>60000</v>
      </c>
      <c r="H181" s="861">
        <f>L181+P181</f>
        <v>90000</v>
      </c>
      <c r="I181" s="861">
        <f>M181+Q181</f>
        <v>190000</v>
      </c>
      <c r="J181" s="1177">
        <f>qts!G32+'qts partq'!G32+Sheet3!G32+komynal!G105</f>
        <v>35000</v>
      </c>
      <c r="K181" s="861">
        <f>qts!H32+'qts partq'!H32+Sheet3!H32+komynal!H105</f>
        <v>60000</v>
      </c>
      <c r="L181" s="861">
        <f>qts!I32+'qts partq'!I32+Sheet3!I32+komynal!I105</f>
        <v>90000</v>
      </c>
      <c r="M181" s="861">
        <f>qts!J32+'qts partq'!J32+Sheet3!J32+komynal!J32</f>
        <v>190000</v>
      </c>
      <c r="N181" s="861">
        <f>qts!G151+'qts partq'!G151+Sheet3!G175</f>
        <v>0</v>
      </c>
      <c r="O181" s="1177">
        <f>qts!H151+'qts partq'!H151+Sheet3!H151</f>
        <v>0</v>
      </c>
      <c r="P181" s="1177">
        <f>qts!I151+'qts partq'!I151+Sheet3!I151</f>
        <v>0</v>
      </c>
      <c r="Q181" s="1625">
        <f>qts!J151+'qts partq'!J151+Sheet3!F151</f>
        <v>0</v>
      </c>
    </row>
    <row r="182" spans="1:17" ht="21" customHeight="1">
      <c r="A182" s="659" t="s">
        <v>563</v>
      </c>
      <c r="B182" s="653">
        <v>0</v>
      </c>
      <c r="C182" s="654">
        <v>0</v>
      </c>
      <c r="D182" s="1194" t="s">
        <v>1724</v>
      </c>
      <c r="E182" s="1192" t="s">
        <v>476</v>
      </c>
      <c r="F182" s="861">
        <f>J182</f>
        <v>0</v>
      </c>
      <c r="G182" s="861">
        <f>K182</f>
        <v>0</v>
      </c>
      <c r="H182" s="861">
        <f>L182</f>
        <v>0</v>
      </c>
      <c r="I182" s="861">
        <f>M182</f>
        <v>0</v>
      </c>
      <c r="J182" s="1177">
        <f t="shared" ref="J182:Q182" si="18">J201</f>
        <v>0</v>
      </c>
      <c r="K182" s="861">
        <f t="shared" si="18"/>
        <v>0</v>
      </c>
      <c r="L182" s="861">
        <f t="shared" si="18"/>
        <v>0</v>
      </c>
      <c r="M182" s="861">
        <f t="shared" si="18"/>
        <v>0</v>
      </c>
      <c r="N182" s="1625">
        <f t="shared" si="18"/>
        <v>0</v>
      </c>
      <c r="O182" s="1195">
        <f t="shared" si="18"/>
        <v>0</v>
      </c>
      <c r="P182" s="1195">
        <f t="shared" si="18"/>
        <v>0</v>
      </c>
      <c r="Q182" s="1625">
        <f t="shared" si="18"/>
        <v>0</v>
      </c>
    </row>
    <row r="183" spans="1:17" ht="13.5" hidden="1" customHeight="1">
      <c r="A183" s="647"/>
      <c r="B183" s="648"/>
      <c r="C183" s="649"/>
      <c r="D183" s="1179" t="s">
        <v>268</v>
      </c>
      <c r="E183" s="1180"/>
      <c r="F183" s="1589"/>
      <c r="G183" s="1589"/>
      <c r="H183" s="1589"/>
      <c r="I183" s="1396"/>
      <c r="J183" s="1177"/>
      <c r="K183" s="861"/>
      <c r="L183" s="861"/>
      <c r="M183" s="861"/>
      <c r="N183" s="861"/>
      <c r="O183" s="1177"/>
      <c r="P183" s="1177"/>
      <c r="Q183" s="1804"/>
    </row>
    <row r="184" spans="1:17" ht="0.75" hidden="1" customHeight="1">
      <c r="A184" s="659" t="s">
        <v>563</v>
      </c>
      <c r="B184" s="653">
        <v>1</v>
      </c>
      <c r="C184" s="654">
        <v>0</v>
      </c>
      <c r="D184" s="1182" t="s">
        <v>279</v>
      </c>
      <c r="E184" s="1183" t="s">
        <v>686</v>
      </c>
      <c r="F184" s="861">
        <v>0</v>
      </c>
      <c r="G184" s="861">
        <v>0</v>
      </c>
      <c r="H184" s="861">
        <v>0</v>
      </c>
      <c r="I184" s="861">
        <v>0</v>
      </c>
      <c r="J184" s="1177">
        <v>0</v>
      </c>
      <c r="K184" s="861">
        <v>0</v>
      </c>
      <c r="L184" s="861">
        <v>0</v>
      </c>
      <c r="M184" s="861">
        <v>0</v>
      </c>
      <c r="N184" s="1625">
        <v>0</v>
      </c>
      <c r="O184" s="1195">
        <v>0</v>
      </c>
      <c r="P184" s="1195">
        <v>0</v>
      </c>
      <c r="Q184" s="1625">
        <v>0</v>
      </c>
    </row>
    <row r="185" spans="1:17" ht="13.5" hidden="1" customHeight="1">
      <c r="A185" s="647"/>
      <c r="B185" s="653"/>
      <c r="C185" s="654"/>
      <c r="D185" s="1179" t="s">
        <v>667</v>
      </c>
      <c r="E185" s="1183"/>
      <c r="F185" s="1588"/>
      <c r="G185" s="1588"/>
      <c r="H185" s="1588"/>
      <c r="I185" s="861"/>
      <c r="J185" s="1177"/>
      <c r="K185" s="861"/>
      <c r="L185" s="861"/>
      <c r="M185" s="1582"/>
      <c r="N185" s="1796"/>
      <c r="O185" s="1527"/>
      <c r="P185" s="1527"/>
      <c r="Q185" s="1805"/>
    </row>
    <row r="186" spans="1:17" ht="13.5" hidden="1" customHeight="1">
      <c r="A186" s="660" t="s">
        <v>563</v>
      </c>
      <c r="B186" s="656">
        <v>1</v>
      </c>
      <c r="C186" s="657">
        <v>1</v>
      </c>
      <c r="D186" s="1179" t="s">
        <v>687</v>
      </c>
      <c r="E186" s="1190" t="s">
        <v>688</v>
      </c>
      <c r="F186" s="861">
        <v>0</v>
      </c>
      <c r="G186" s="861">
        <v>0</v>
      </c>
      <c r="H186" s="861">
        <v>0</v>
      </c>
      <c r="I186" s="861">
        <v>0</v>
      </c>
      <c r="J186" s="1177"/>
      <c r="K186" s="861"/>
      <c r="L186" s="861"/>
      <c r="M186" s="1396"/>
      <c r="N186" s="861"/>
      <c r="O186" s="1177"/>
      <c r="P186" s="1177"/>
      <c r="Q186" s="1625"/>
    </row>
    <row r="187" spans="1:17" ht="13.5" hidden="1" customHeight="1">
      <c r="A187" s="660" t="s">
        <v>563</v>
      </c>
      <c r="B187" s="656">
        <v>1</v>
      </c>
      <c r="C187" s="657">
        <v>2</v>
      </c>
      <c r="D187" s="1179" t="s">
        <v>689</v>
      </c>
      <c r="E187" s="1190" t="s">
        <v>690</v>
      </c>
      <c r="F187" s="861">
        <v>0</v>
      </c>
      <c r="G187" s="861">
        <v>0</v>
      </c>
      <c r="H187" s="861">
        <v>0</v>
      </c>
      <c r="I187" s="861">
        <v>0</v>
      </c>
      <c r="J187" s="1177"/>
      <c r="K187" s="861"/>
      <c r="L187" s="861"/>
      <c r="M187" s="1396"/>
      <c r="N187" s="861"/>
      <c r="O187" s="1177"/>
      <c r="P187" s="1177"/>
      <c r="Q187" s="1625"/>
    </row>
    <row r="188" spans="1:17" ht="13.5" hidden="1" customHeight="1">
      <c r="A188" s="660" t="s">
        <v>563</v>
      </c>
      <c r="B188" s="656">
        <v>1</v>
      </c>
      <c r="C188" s="657">
        <v>3</v>
      </c>
      <c r="D188" s="1179" t="s">
        <v>466</v>
      </c>
      <c r="E188" s="1190" t="s">
        <v>691</v>
      </c>
      <c r="F188" s="861">
        <v>0</v>
      </c>
      <c r="G188" s="861">
        <v>0</v>
      </c>
      <c r="H188" s="861">
        <v>0</v>
      </c>
      <c r="I188" s="861">
        <v>0</v>
      </c>
      <c r="J188" s="1177"/>
      <c r="K188" s="861"/>
      <c r="L188" s="861"/>
      <c r="M188" s="1396"/>
      <c r="N188" s="861"/>
      <c r="O188" s="1177"/>
      <c r="P188" s="1177"/>
      <c r="Q188" s="1625"/>
    </row>
    <row r="189" spans="1:17" ht="12.75" hidden="1" customHeight="1">
      <c r="A189" s="659" t="s">
        <v>563</v>
      </c>
      <c r="B189" s="653">
        <v>2</v>
      </c>
      <c r="C189" s="654">
        <v>0</v>
      </c>
      <c r="D189" s="1182" t="s">
        <v>564</v>
      </c>
      <c r="E189" s="1183" t="s">
        <v>927</v>
      </c>
      <c r="F189" s="861">
        <v>0</v>
      </c>
      <c r="G189" s="861">
        <v>0</v>
      </c>
      <c r="H189" s="861">
        <v>0</v>
      </c>
      <c r="I189" s="861">
        <v>0</v>
      </c>
      <c r="J189" s="1177">
        <v>0</v>
      </c>
      <c r="K189" s="861">
        <v>0</v>
      </c>
      <c r="L189" s="861">
        <v>0</v>
      </c>
      <c r="M189" s="861">
        <v>0</v>
      </c>
      <c r="N189" s="1625">
        <v>0</v>
      </c>
      <c r="O189" s="1195">
        <v>0</v>
      </c>
      <c r="P189" s="1195">
        <v>0</v>
      </c>
      <c r="Q189" s="1625">
        <v>0</v>
      </c>
    </row>
    <row r="190" spans="1:17" ht="13.5" hidden="1" customHeight="1">
      <c r="A190" s="647"/>
      <c r="B190" s="653"/>
      <c r="C190" s="654"/>
      <c r="D190" s="1179" t="s">
        <v>667</v>
      </c>
      <c r="E190" s="1183"/>
      <c r="F190" s="1588"/>
      <c r="G190" s="1588"/>
      <c r="H190" s="1588"/>
      <c r="I190" s="861"/>
      <c r="J190" s="1177"/>
      <c r="K190" s="861"/>
      <c r="L190" s="861"/>
      <c r="M190" s="1796"/>
      <c r="N190" s="1796"/>
      <c r="O190" s="1527"/>
      <c r="P190" s="1527"/>
      <c r="Q190" s="1805"/>
    </row>
    <row r="191" spans="1:17" ht="13.5" hidden="1" customHeight="1">
      <c r="A191" s="660" t="s">
        <v>563</v>
      </c>
      <c r="B191" s="656">
        <v>2</v>
      </c>
      <c r="C191" s="657">
        <v>1</v>
      </c>
      <c r="D191" s="1179" t="s">
        <v>928</v>
      </c>
      <c r="E191" s="1190" t="s">
        <v>929</v>
      </c>
      <c r="F191" s="861">
        <v>0</v>
      </c>
      <c r="G191" s="861">
        <v>0</v>
      </c>
      <c r="H191" s="861">
        <v>0</v>
      </c>
      <c r="I191" s="861">
        <v>0</v>
      </c>
      <c r="J191" s="1177"/>
      <c r="K191" s="861"/>
      <c r="L191" s="861"/>
      <c r="M191" s="861"/>
      <c r="N191" s="861"/>
      <c r="O191" s="1177"/>
      <c r="P191" s="1177"/>
      <c r="Q191" s="1625"/>
    </row>
    <row r="192" spans="1:17" ht="13.5" hidden="1" customHeight="1">
      <c r="A192" s="660" t="s">
        <v>563</v>
      </c>
      <c r="B192" s="656">
        <v>2</v>
      </c>
      <c r="C192" s="657">
        <v>2</v>
      </c>
      <c r="D192" s="1179" t="s">
        <v>692</v>
      </c>
      <c r="E192" s="1190" t="s">
        <v>693</v>
      </c>
      <c r="F192" s="861">
        <v>0</v>
      </c>
      <c r="G192" s="861">
        <v>0</v>
      </c>
      <c r="H192" s="861">
        <v>0</v>
      </c>
      <c r="I192" s="861">
        <v>0</v>
      </c>
      <c r="J192" s="1177"/>
      <c r="K192" s="861"/>
      <c r="L192" s="861"/>
      <c r="M192" s="861"/>
      <c r="N192" s="861"/>
      <c r="O192" s="1177"/>
      <c r="P192" s="1177"/>
      <c r="Q192" s="1625"/>
    </row>
    <row r="193" spans="1:17" ht="13.5" hidden="1" customHeight="1">
      <c r="A193" s="660" t="s">
        <v>563</v>
      </c>
      <c r="B193" s="656">
        <v>2</v>
      </c>
      <c r="C193" s="657">
        <v>3</v>
      </c>
      <c r="D193" s="1179" t="s">
        <v>467</v>
      </c>
      <c r="E193" s="1190" t="s">
        <v>694</v>
      </c>
      <c r="F193" s="861">
        <v>0</v>
      </c>
      <c r="G193" s="861">
        <v>0</v>
      </c>
      <c r="H193" s="861">
        <v>0</v>
      </c>
      <c r="I193" s="861">
        <v>0</v>
      </c>
      <c r="J193" s="1177"/>
      <c r="K193" s="861"/>
      <c r="L193" s="861"/>
      <c r="M193" s="861"/>
      <c r="N193" s="861"/>
      <c r="O193" s="1177"/>
      <c r="P193" s="1177"/>
      <c r="Q193" s="1625"/>
    </row>
    <row r="194" spans="1:17" ht="13.5" hidden="1" customHeight="1">
      <c r="A194" s="660" t="s">
        <v>563</v>
      </c>
      <c r="B194" s="656">
        <v>2</v>
      </c>
      <c r="C194" s="657">
        <v>4</v>
      </c>
      <c r="D194" s="1179" t="s">
        <v>695</v>
      </c>
      <c r="E194" s="1190" t="s">
        <v>851</v>
      </c>
      <c r="F194" s="861">
        <v>0</v>
      </c>
      <c r="G194" s="861">
        <v>0</v>
      </c>
      <c r="H194" s="861">
        <v>0</v>
      </c>
      <c r="I194" s="861">
        <v>0</v>
      </c>
      <c r="J194" s="1177"/>
      <c r="K194" s="861"/>
      <c r="L194" s="861"/>
      <c r="M194" s="861"/>
      <c r="N194" s="861"/>
      <c r="O194" s="1177"/>
      <c r="P194" s="1177"/>
      <c r="Q194" s="1625"/>
    </row>
    <row r="195" spans="1:17" ht="23.25" hidden="1" customHeight="1">
      <c r="A195" s="659" t="s">
        <v>563</v>
      </c>
      <c r="B195" s="653">
        <v>3</v>
      </c>
      <c r="C195" s="654">
        <v>0</v>
      </c>
      <c r="D195" s="1182" t="s">
        <v>852</v>
      </c>
      <c r="E195" s="1183" t="s">
        <v>853</v>
      </c>
      <c r="F195" s="861">
        <v>0</v>
      </c>
      <c r="G195" s="861">
        <v>0</v>
      </c>
      <c r="H195" s="861">
        <v>0</v>
      </c>
      <c r="I195" s="861">
        <v>0</v>
      </c>
      <c r="J195" s="1177">
        <v>0</v>
      </c>
      <c r="K195" s="861">
        <v>0</v>
      </c>
      <c r="L195" s="861">
        <v>0</v>
      </c>
      <c r="M195" s="861">
        <v>0</v>
      </c>
      <c r="N195" s="1625">
        <v>0</v>
      </c>
      <c r="O195" s="1195">
        <v>0</v>
      </c>
      <c r="P195" s="1195">
        <v>0</v>
      </c>
      <c r="Q195" s="1625">
        <v>0</v>
      </c>
    </row>
    <row r="196" spans="1:17" ht="10.5" hidden="1">
      <c r="A196" s="647"/>
      <c r="B196" s="653"/>
      <c r="C196" s="654"/>
      <c r="D196" s="1179" t="s">
        <v>667</v>
      </c>
      <c r="E196" s="1183"/>
      <c r="F196" s="1588"/>
      <c r="G196" s="1588"/>
      <c r="H196" s="1588"/>
      <c r="I196" s="861"/>
      <c r="J196" s="1177"/>
      <c r="K196" s="861"/>
      <c r="L196" s="861"/>
      <c r="M196" s="1796"/>
      <c r="N196" s="1796"/>
      <c r="O196" s="1527"/>
      <c r="P196" s="1527"/>
      <c r="Q196" s="1805"/>
    </row>
    <row r="197" spans="1:17" ht="21" hidden="1" customHeight="1">
      <c r="A197" s="660" t="s">
        <v>563</v>
      </c>
      <c r="B197" s="656">
        <v>3</v>
      </c>
      <c r="C197" s="657">
        <v>1</v>
      </c>
      <c r="D197" s="1179" t="s">
        <v>585</v>
      </c>
      <c r="E197" s="1185" t="s">
        <v>586</v>
      </c>
      <c r="F197" s="861">
        <f>J197</f>
        <v>0</v>
      </c>
      <c r="G197" s="861">
        <f>K197</f>
        <v>0</v>
      </c>
      <c r="H197" s="861">
        <f>L197</f>
        <v>0</v>
      </c>
      <c r="I197" s="861">
        <f>M197</f>
        <v>0</v>
      </c>
      <c r="J197" s="1177">
        <v>0</v>
      </c>
      <c r="K197" s="861">
        <v>0</v>
      </c>
      <c r="L197" s="861">
        <v>0</v>
      </c>
      <c r="M197" s="861">
        <v>0</v>
      </c>
      <c r="N197" s="861"/>
      <c r="O197" s="1177"/>
      <c r="P197" s="1177"/>
      <c r="Q197" s="1625"/>
    </row>
    <row r="198" spans="1:17" ht="73.5" hidden="1">
      <c r="A198" s="660" t="s">
        <v>563</v>
      </c>
      <c r="B198" s="656">
        <v>3</v>
      </c>
      <c r="C198" s="657">
        <v>2</v>
      </c>
      <c r="D198" s="1179" t="s">
        <v>896</v>
      </c>
      <c r="E198" s="1185" t="s">
        <v>272</v>
      </c>
      <c r="F198" s="861">
        <v>0</v>
      </c>
      <c r="G198" s="861">
        <v>0</v>
      </c>
      <c r="H198" s="861">
        <v>0</v>
      </c>
      <c r="I198" s="861">
        <v>0</v>
      </c>
      <c r="J198" s="1177"/>
      <c r="K198" s="861"/>
      <c r="L198" s="861"/>
      <c r="M198" s="861"/>
      <c r="N198" s="861"/>
      <c r="O198" s="1177"/>
      <c r="P198" s="1177"/>
      <c r="Q198" s="1625"/>
    </row>
    <row r="199" spans="1:17" ht="94.5" hidden="1">
      <c r="A199" s="660" t="s">
        <v>563</v>
      </c>
      <c r="B199" s="656">
        <v>3</v>
      </c>
      <c r="C199" s="657">
        <v>3</v>
      </c>
      <c r="D199" s="1179" t="s">
        <v>273</v>
      </c>
      <c r="E199" s="1185" t="s">
        <v>653</v>
      </c>
      <c r="F199" s="861">
        <v>0</v>
      </c>
      <c r="G199" s="861">
        <v>0</v>
      </c>
      <c r="H199" s="861">
        <v>0</v>
      </c>
      <c r="I199" s="861">
        <v>0</v>
      </c>
      <c r="J199" s="1177"/>
      <c r="K199" s="861"/>
      <c r="L199" s="861"/>
      <c r="M199" s="861"/>
      <c r="N199" s="861"/>
      <c r="O199" s="1177"/>
      <c r="P199" s="1177"/>
      <c r="Q199" s="1625"/>
    </row>
    <row r="200" spans="1:17" ht="105" hidden="1">
      <c r="A200" s="660" t="s">
        <v>563</v>
      </c>
      <c r="B200" s="656">
        <v>3</v>
      </c>
      <c r="C200" s="657">
        <v>4</v>
      </c>
      <c r="D200" s="1179" t="s">
        <v>654</v>
      </c>
      <c r="E200" s="1185" t="s">
        <v>378</v>
      </c>
      <c r="F200" s="861">
        <v>0</v>
      </c>
      <c r="G200" s="861">
        <v>0</v>
      </c>
      <c r="H200" s="861">
        <v>0</v>
      </c>
      <c r="I200" s="861">
        <v>0</v>
      </c>
      <c r="J200" s="1177"/>
      <c r="K200" s="861"/>
      <c r="L200" s="861"/>
      <c r="M200" s="861"/>
      <c r="N200" s="861"/>
      <c r="O200" s="1177"/>
      <c r="P200" s="1177"/>
      <c r="Q200" s="1625"/>
    </row>
    <row r="201" spans="1:17" ht="21" hidden="1" customHeight="1">
      <c r="A201" s="659" t="s">
        <v>563</v>
      </c>
      <c r="B201" s="653">
        <v>4</v>
      </c>
      <c r="C201" s="654">
        <v>0</v>
      </c>
      <c r="D201" s="1182" t="s">
        <v>1082</v>
      </c>
      <c r="E201" s="1183" t="s">
        <v>1083</v>
      </c>
      <c r="F201" s="861">
        <f>J201</f>
        <v>0</v>
      </c>
      <c r="G201" s="861">
        <f>K201</f>
        <v>0</v>
      </c>
      <c r="H201" s="861">
        <f>L201</f>
        <v>0</v>
      </c>
      <c r="I201" s="861">
        <f>M201</f>
        <v>0</v>
      </c>
      <c r="J201" s="1177">
        <f t="shared" ref="J201:Q201" si="19">J203</f>
        <v>0</v>
      </c>
      <c r="K201" s="861">
        <f t="shared" si="19"/>
        <v>0</v>
      </c>
      <c r="L201" s="861">
        <f t="shared" si="19"/>
        <v>0</v>
      </c>
      <c r="M201" s="861">
        <f t="shared" si="19"/>
        <v>0</v>
      </c>
      <c r="N201" s="1625">
        <f t="shared" si="19"/>
        <v>0</v>
      </c>
      <c r="O201" s="1195">
        <f t="shared" si="19"/>
        <v>0</v>
      </c>
      <c r="P201" s="1195">
        <f t="shared" si="19"/>
        <v>0</v>
      </c>
      <c r="Q201" s="1625">
        <f t="shared" si="19"/>
        <v>0</v>
      </c>
    </row>
    <row r="202" spans="1:17" ht="13.5" hidden="1" customHeight="1">
      <c r="A202" s="647"/>
      <c r="B202" s="653"/>
      <c r="C202" s="654"/>
      <c r="D202" s="1179" t="s">
        <v>667</v>
      </c>
      <c r="E202" s="1183"/>
      <c r="F202" s="1588"/>
      <c r="G202" s="1588"/>
      <c r="H202" s="1588"/>
      <c r="I202" s="861"/>
      <c r="J202" s="1177"/>
      <c r="K202" s="861"/>
      <c r="L202" s="861"/>
      <c r="M202" s="1582"/>
      <c r="N202" s="1796"/>
      <c r="O202" s="1527"/>
      <c r="P202" s="1527"/>
      <c r="Q202" s="1805"/>
    </row>
    <row r="203" spans="1:17" ht="13.5" hidden="1" customHeight="1">
      <c r="A203" s="660" t="s">
        <v>563</v>
      </c>
      <c r="B203" s="656">
        <v>4</v>
      </c>
      <c r="C203" s="657">
        <v>1</v>
      </c>
      <c r="D203" s="1179" t="s">
        <v>1082</v>
      </c>
      <c r="E203" s="1190" t="s">
        <v>1084</v>
      </c>
      <c r="F203" s="861">
        <f>J203+N203</f>
        <v>0</v>
      </c>
      <c r="G203" s="861">
        <f>K203+O203</f>
        <v>0</v>
      </c>
      <c r="H203" s="861">
        <f>L203+P203</f>
        <v>0</v>
      </c>
      <c r="I203" s="861">
        <f>M203+Q203</f>
        <v>0</v>
      </c>
      <c r="J203" s="1177">
        <f>'arandzin aroxg'!G32</f>
        <v>0</v>
      </c>
      <c r="K203" s="861">
        <f>'arandzin aroxg'!H32</f>
        <v>0</v>
      </c>
      <c r="L203" s="861">
        <f>'arandzin aroxg'!I32</f>
        <v>0</v>
      </c>
      <c r="M203" s="861">
        <f>'arandzin aroxg'!F32</f>
        <v>0</v>
      </c>
      <c r="N203" s="861">
        <f>'arandzin aroxg'!G134</f>
        <v>0</v>
      </c>
      <c r="O203" s="1177">
        <f>'arandzin aroxg'!H134</f>
        <v>0</v>
      </c>
      <c r="P203" s="1177">
        <f>'arandzin aroxg'!I134</f>
        <v>0</v>
      </c>
      <c r="Q203" s="1625">
        <f>'arandzin aroxg'!J134</f>
        <v>0</v>
      </c>
    </row>
    <row r="204" spans="1:17" ht="13.5" hidden="1" customHeight="1">
      <c r="A204" s="659" t="s">
        <v>563</v>
      </c>
      <c r="B204" s="653">
        <v>5</v>
      </c>
      <c r="C204" s="654">
        <v>0</v>
      </c>
      <c r="D204" s="1182" t="s">
        <v>283</v>
      </c>
      <c r="E204" s="1183" t="s">
        <v>284</v>
      </c>
      <c r="F204" s="861">
        <v>0</v>
      </c>
      <c r="G204" s="861">
        <v>0</v>
      </c>
      <c r="H204" s="861">
        <v>0</v>
      </c>
      <c r="I204" s="861">
        <v>0</v>
      </c>
      <c r="J204" s="1177">
        <v>0</v>
      </c>
      <c r="K204" s="861">
        <v>0</v>
      </c>
      <c r="L204" s="861">
        <v>0</v>
      </c>
      <c r="M204" s="861">
        <v>0</v>
      </c>
      <c r="N204" s="1625">
        <v>0</v>
      </c>
      <c r="O204" s="1195">
        <v>0</v>
      </c>
      <c r="P204" s="1195">
        <v>0</v>
      </c>
      <c r="Q204" s="1625">
        <v>0</v>
      </c>
    </row>
    <row r="205" spans="1:17" ht="13.5" hidden="1" customHeight="1">
      <c r="A205" s="647"/>
      <c r="B205" s="653"/>
      <c r="C205" s="654"/>
      <c r="D205" s="1179" t="s">
        <v>667</v>
      </c>
      <c r="E205" s="1183"/>
      <c r="F205" s="1588"/>
      <c r="G205" s="1588"/>
      <c r="H205" s="1588"/>
      <c r="I205" s="861"/>
      <c r="J205" s="1177"/>
      <c r="K205" s="861"/>
      <c r="L205" s="861"/>
      <c r="M205" s="1796"/>
      <c r="N205" s="1796"/>
      <c r="O205" s="1527"/>
      <c r="P205" s="1527"/>
      <c r="Q205" s="1805"/>
    </row>
    <row r="206" spans="1:17" ht="13.5" hidden="1" customHeight="1">
      <c r="A206" s="660" t="s">
        <v>563</v>
      </c>
      <c r="B206" s="656">
        <v>5</v>
      </c>
      <c r="C206" s="657">
        <v>1</v>
      </c>
      <c r="D206" s="1179" t="s">
        <v>283</v>
      </c>
      <c r="E206" s="1190" t="s">
        <v>284</v>
      </c>
      <c r="F206" s="861">
        <v>0</v>
      </c>
      <c r="G206" s="861">
        <v>0</v>
      </c>
      <c r="H206" s="861">
        <v>0</v>
      </c>
      <c r="I206" s="861">
        <v>0</v>
      </c>
      <c r="J206" s="1177"/>
      <c r="K206" s="861"/>
      <c r="L206" s="861"/>
      <c r="M206" s="861"/>
      <c r="N206" s="861"/>
      <c r="O206" s="1177"/>
      <c r="P206" s="1177"/>
      <c r="Q206" s="1625"/>
    </row>
    <row r="207" spans="1:17" ht="12.75" customHeight="1">
      <c r="A207" s="659" t="s">
        <v>563</v>
      </c>
      <c r="B207" s="653">
        <v>6</v>
      </c>
      <c r="C207" s="654">
        <v>0</v>
      </c>
      <c r="D207" s="1182" t="s">
        <v>616</v>
      </c>
      <c r="E207" s="1183" t="s">
        <v>617</v>
      </c>
      <c r="F207" s="861">
        <v>0</v>
      </c>
      <c r="G207" s="861">
        <v>0</v>
      </c>
      <c r="H207" s="861">
        <v>0</v>
      </c>
      <c r="I207" s="861">
        <v>0</v>
      </c>
      <c r="J207" s="1177">
        <v>0</v>
      </c>
      <c r="K207" s="861">
        <v>0</v>
      </c>
      <c r="L207" s="861">
        <v>0</v>
      </c>
      <c r="M207" s="861">
        <v>0</v>
      </c>
      <c r="N207" s="1625">
        <v>0</v>
      </c>
      <c r="O207" s="1195">
        <v>0</v>
      </c>
      <c r="P207" s="1195">
        <v>0</v>
      </c>
      <c r="Q207" s="1625">
        <v>0</v>
      </c>
    </row>
    <row r="208" spans="1:17" ht="13.5" hidden="1" customHeight="1">
      <c r="A208" s="647"/>
      <c r="B208" s="653"/>
      <c r="C208" s="654"/>
      <c r="D208" s="1179" t="s">
        <v>667</v>
      </c>
      <c r="E208" s="1183"/>
      <c r="F208" s="1588"/>
      <c r="G208" s="1588"/>
      <c r="H208" s="1588"/>
      <c r="I208" s="1396"/>
      <c r="J208" s="1177"/>
      <c r="K208" s="861"/>
      <c r="L208" s="861"/>
      <c r="M208" s="1796"/>
      <c r="N208" s="1796"/>
      <c r="O208" s="1527"/>
      <c r="P208" s="1527"/>
      <c r="Q208" s="1805"/>
    </row>
    <row r="209" spans="1:17" ht="13.5" hidden="1" customHeight="1">
      <c r="A209" s="660" t="s">
        <v>563</v>
      </c>
      <c r="B209" s="656">
        <v>6</v>
      </c>
      <c r="C209" s="657">
        <v>1</v>
      </c>
      <c r="D209" s="1179" t="s">
        <v>594</v>
      </c>
      <c r="E209" s="1183"/>
      <c r="F209" s="861">
        <v>0</v>
      </c>
      <c r="G209" s="861">
        <v>0</v>
      </c>
      <c r="H209" s="861">
        <v>0</v>
      </c>
      <c r="I209" s="861">
        <v>0</v>
      </c>
      <c r="J209" s="1177"/>
      <c r="K209" s="861"/>
      <c r="L209" s="861"/>
      <c r="M209" s="861"/>
      <c r="N209" s="861"/>
      <c r="O209" s="1177"/>
      <c r="P209" s="1177"/>
      <c r="Q209" s="1625"/>
    </row>
    <row r="210" spans="1:17" ht="13.5" hidden="1" customHeight="1">
      <c r="A210" s="660" t="s">
        <v>563</v>
      </c>
      <c r="B210" s="656">
        <v>6</v>
      </c>
      <c r="C210" s="657">
        <v>2</v>
      </c>
      <c r="D210" s="1179" t="s">
        <v>616</v>
      </c>
      <c r="E210" s="1190" t="s">
        <v>618</v>
      </c>
      <c r="F210" s="861">
        <v>0</v>
      </c>
      <c r="G210" s="861">
        <v>0</v>
      </c>
      <c r="H210" s="861">
        <v>0</v>
      </c>
      <c r="I210" s="861">
        <v>0</v>
      </c>
      <c r="J210" s="1177"/>
      <c r="K210" s="861"/>
      <c r="L210" s="861"/>
      <c r="M210" s="861"/>
      <c r="N210" s="861"/>
      <c r="O210" s="1177"/>
      <c r="P210" s="1177"/>
      <c r="Q210" s="1625"/>
    </row>
    <row r="211" spans="1:17" ht="24.75" customHeight="1">
      <c r="A211" s="659" t="s">
        <v>877</v>
      </c>
      <c r="B211" s="653">
        <v>0</v>
      </c>
      <c r="C211" s="654">
        <v>0</v>
      </c>
      <c r="D211" s="1194" t="s">
        <v>1655</v>
      </c>
      <c r="E211" s="1192" t="s">
        <v>697</v>
      </c>
      <c r="F211" s="861">
        <f>J211+N211</f>
        <v>22450</v>
      </c>
      <c r="G211" s="861">
        <f>K211+O211</f>
        <v>44550</v>
      </c>
      <c r="H211" s="861">
        <f>L211+P211</f>
        <v>66000</v>
      </c>
      <c r="I211" s="861">
        <f>M211+Q211</f>
        <v>110300</v>
      </c>
      <c r="J211" s="1177">
        <f t="shared" ref="J211:Q211" si="20">J213+J216</f>
        <v>22450</v>
      </c>
      <c r="K211" s="861">
        <f>K213+K216</f>
        <v>44550</v>
      </c>
      <c r="L211" s="861">
        <f t="shared" si="20"/>
        <v>66000</v>
      </c>
      <c r="M211" s="861">
        <f t="shared" si="20"/>
        <v>110300</v>
      </c>
      <c r="N211" s="1625">
        <f t="shared" si="20"/>
        <v>0</v>
      </c>
      <c r="O211" s="1195">
        <f t="shared" si="20"/>
        <v>0</v>
      </c>
      <c r="P211" s="1195">
        <f t="shared" si="20"/>
        <v>0</v>
      </c>
      <c r="Q211" s="1625">
        <f t="shared" si="20"/>
        <v>0</v>
      </c>
    </row>
    <row r="212" spans="1:17" ht="13.5" hidden="1" customHeight="1">
      <c r="A212" s="647"/>
      <c r="B212" s="648"/>
      <c r="C212" s="649"/>
      <c r="D212" s="1179" t="s">
        <v>268</v>
      </c>
      <c r="E212" s="1180"/>
      <c r="F212" s="1591"/>
      <c r="G212" s="1591"/>
      <c r="H212" s="1591"/>
      <c r="I212" s="1549"/>
      <c r="J212" s="1181"/>
      <c r="K212" s="1549"/>
      <c r="L212" s="1549"/>
      <c r="M212" s="1549"/>
      <c r="N212" s="1549"/>
      <c r="O212" s="1181"/>
      <c r="P212" s="1181"/>
      <c r="Q212" s="1807"/>
    </row>
    <row r="213" spans="1:17" ht="21.75" customHeight="1">
      <c r="A213" s="660" t="s">
        <v>877</v>
      </c>
      <c r="B213" s="656">
        <v>1</v>
      </c>
      <c r="C213" s="657">
        <v>0</v>
      </c>
      <c r="D213" s="1182" t="s">
        <v>698</v>
      </c>
      <c r="E213" s="1183" t="s">
        <v>252</v>
      </c>
      <c r="F213" s="861">
        <f t="shared" ref="F213:M213" si="21">F215</f>
        <v>100</v>
      </c>
      <c r="G213" s="861">
        <f t="shared" si="21"/>
        <v>100</v>
      </c>
      <c r="H213" s="861">
        <f t="shared" si="21"/>
        <v>200</v>
      </c>
      <c r="I213" s="861">
        <f t="shared" si="21"/>
        <v>300</v>
      </c>
      <c r="J213" s="1177">
        <f t="shared" si="21"/>
        <v>100</v>
      </c>
      <c r="K213" s="861">
        <f t="shared" si="21"/>
        <v>100</v>
      </c>
      <c r="L213" s="861">
        <f t="shared" si="21"/>
        <v>200</v>
      </c>
      <c r="M213" s="861">
        <f t="shared" si="21"/>
        <v>300</v>
      </c>
      <c r="N213" s="1625">
        <f>N215</f>
        <v>0</v>
      </c>
      <c r="O213" s="1195">
        <f>O215</f>
        <v>0</v>
      </c>
      <c r="P213" s="1195">
        <f>P215</f>
        <v>0</v>
      </c>
      <c r="Q213" s="1625">
        <f>Q215</f>
        <v>0</v>
      </c>
    </row>
    <row r="214" spans="1:17" ht="13.5" hidden="1" customHeight="1">
      <c r="A214" s="647"/>
      <c r="B214" s="653"/>
      <c r="C214" s="654"/>
      <c r="D214" s="1179" t="s">
        <v>667</v>
      </c>
      <c r="E214" s="1183"/>
      <c r="F214" s="1588"/>
      <c r="G214" s="1588"/>
      <c r="H214" s="1588"/>
      <c r="I214" s="861"/>
      <c r="J214" s="1177"/>
      <c r="K214" s="861"/>
      <c r="L214" s="861"/>
      <c r="M214" s="1582"/>
      <c r="N214" s="1796"/>
      <c r="O214" s="1527"/>
      <c r="P214" s="1527"/>
      <c r="Q214" s="1805"/>
    </row>
    <row r="215" spans="1:17" ht="18.75" customHeight="1">
      <c r="A215" s="660" t="s">
        <v>877</v>
      </c>
      <c r="B215" s="656">
        <v>1</v>
      </c>
      <c r="C215" s="657">
        <v>1</v>
      </c>
      <c r="D215" s="1179" t="s">
        <v>698</v>
      </c>
      <c r="E215" s="1190" t="s">
        <v>253</v>
      </c>
      <c r="F215" s="861">
        <f t="shared" ref="F215:I216" si="22">J215+N215</f>
        <v>100</v>
      </c>
      <c r="G215" s="861">
        <f t="shared" si="22"/>
        <v>100</v>
      </c>
      <c r="H215" s="861">
        <f t="shared" si="22"/>
        <v>200</v>
      </c>
      <c r="I215" s="861">
        <f t="shared" si="22"/>
        <v>300</v>
      </c>
      <c r="J215" s="1177">
        <f>'arandzin sport'!G32</f>
        <v>100</v>
      </c>
      <c r="K215" s="861">
        <f>'arandzin sport'!H32</f>
        <v>100</v>
      </c>
      <c r="L215" s="861">
        <f>'arandzin sport'!I32</f>
        <v>200</v>
      </c>
      <c r="M215" s="861">
        <f>'arandzin sport'!J32</f>
        <v>300</v>
      </c>
      <c r="N215" s="1625">
        <f>'arandzin sport'!G135+'sybven 8,1,1'!G135</f>
        <v>0</v>
      </c>
      <c r="O215" s="1195">
        <f>'arandzin sport'!H135+'sybven 8,1,1'!H135</f>
        <v>0</v>
      </c>
      <c r="P215" s="1195">
        <f>'arandzin sport'!I135+'sybven 8,1,1'!I135</f>
        <v>0</v>
      </c>
      <c r="Q215" s="1625">
        <f>'arandzin sport'!J135+'sybven 8,1,1'!F135</f>
        <v>0</v>
      </c>
    </row>
    <row r="216" spans="1:17" ht="19.5" customHeight="1">
      <c r="A216" s="659" t="s">
        <v>877</v>
      </c>
      <c r="B216" s="653">
        <v>2</v>
      </c>
      <c r="C216" s="654">
        <v>0</v>
      </c>
      <c r="D216" s="1182" t="s">
        <v>254</v>
      </c>
      <c r="E216" s="1183" t="s">
        <v>255</v>
      </c>
      <c r="F216" s="861">
        <f t="shared" si="22"/>
        <v>22350</v>
      </c>
      <c r="G216" s="861">
        <f t="shared" si="22"/>
        <v>44450</v>
      </c>
      <c r="H216" s="861">
        <f t="shared" si="22"/>
        <v>65800</v>
      </c>
      <c r="I216" s="861">
        <f t="shared" si="22"/>
        <v>110000</v>
      </c>
      <c r="J216" s="1177">
        <f>J218+J220+J221+J223</f>
        <v>22350</v>
      </c>
      <c r="K216" s="861">
        <f>K218+K220+K221+K223</f>
        <v>44450</v>
      </c>
      <c r="L216" s="861">
        <f>L218+L220+L221+L223</f>
        <v>65800</v>
      </c>
      <c r="M216" s="861">
        <f>M218+M220+M221+M223</f>
        <v>110000</v>
      </c>
      <c r="N216" s="1625">
        <f>N218+N220+N221</f>
        <v>0</v>
      </c>
      <c r="O216" s="1195">
        <f>O218+O220+O221</f>
        <v>0</v>
      </c>
      <c r="P216" s="1195">
        <f>P218+P220+P221</f>
        <v>0</v>
      </c>
      <c r="Q216" s="1625">
        <f>Q218+Q220+Q221</f>
        <v>0</v>
      </c>
    </row>
    <row r="217" spans="1:17" ht="7.5" customHeight="1">
      <c r="A217" s="647"/>
      <c r="B217" s="653"/>
      <c r="C217" s="654"/>
      <c r="D217" s="1179" t="s">
        <v>667</v>
      </c>
      <c r="E217" s="1183"/>
      <c r="F217" s="1588"/>
      <c r="G217" s="1588"/>
      <c r="H217" s="1588"/>
      <c r="I217" s="861"/>
      <c r="J217" s="1177"/>
      <c r="K217" s="861"/>
      <c r="L217" s="861"/>
      <c r="M217" s="1582"/>
      <c r="N217" s="1796"/>
      <c r="O217" s="1527"/>
      <c r="P217" s="1527"/>
      <c r="Q217" s="1805"/>
    </row>
    <row r="218" spans="1:17" ht="13.5" customHeight="1">
      <c r="A218" s="660" t="s">
        <v>877</v>
      </c>
      <c r="B218" s="656">
        <v>2</v>
      </c>
      <c r="C218" s="657">
        <v>1</v>
      </c>
      <c r="D218" s="1179" t="s">
        <v>1137</v>
      </c>
      <c r="E218" s="1183"/>
      <c r="F218" s="861">
        <f>J218+N218</f>
        <v>2500</v>
      </c>
      <c r="G218" s="861">
        <f>K218+O218</f>
        <v>5000</v>
      </c>
      <c r="H218" s="861">
        <f>L218+P218</f>
        <v>7500</v>
      </c>
      <c r="I218" s="861">
        <f>M218+Q218</f>
        <v>11000</v>
      </c>
      <c r="J218" s="1177">
        <f>gradaran!G32</f>
        <v>2500</v>
      </c>
      <c r="K218" s="861">
        <f>gradaran!H32</f>
        <v>5000</v>
      </c>
      <c r="L218" s="861">
        <f>gradaran!I32</f>
        <v>7500</v>
      </c>
      <c r="M218" s="861">
        <f>gradaran!J32</f>
        <v>11000</v>
      </c>
      <c r="N218" s="861">
        <f>gradaran!G151</f>
        <v>0</v>
      </c>
      <c r="O218" s="1177">
        <f>gradaran!H151</f>
        <v>0</v>
      </c>
      <c r="P218" s="1177">
        <f>gradaran!I151</f>
        <v>0</v>
      </c>
      <c r="Q218" s="1625">
        <f>gradaran!J151</f>
        <v>0</v>
      </c>
    </row>
    <row r="219" spans="1:17" ht="13.5" customHeight="1">
      <c r="A219" s="660" t="s">
        <v>877</v>
      </c>
      <c r="B219" s="656">
        <v>2</v>
      </c>
      <c r="C219" s="657">
        <v>2</v>
      </c>
      <c r="D219" s="1179" t="s">
        <v>1138</v>
      </c>
      <c r="E219" s="1183"/>
      <c r="F219" s="861">
        <v>0</v>
      </c>
      <c r="G219" s="861">
        <v>0</v>
      </c>
      <c r="H219" s="861">
        <v>0</v>
      </c>
      <c r="I219" s="861">
        <v>0</v>
      </c>
      <c r="J219" s="1177"/>
      <c r="K219" s="861"/>
      <c r="L219" s="861"/>
      <c r="M219" s="1396"/>
      <c r="N219" s="861"/>
      <c r="O219" s="1177"/>
      <c r="P219" s="1177"/>
      <c r="Q219" s="1625"/>
    </row>
    <row r="220" spans="1:17" ht="16.5" customHeight="1">
      <c r="A220" s="660" t="s">
        <v>877</v>
      </c>
      <c r="B220" s="656">
        <v>2</v>
      </c>
      <c r="C220" s="657">
        <v>3</v>
      </c>
      <c r="D220" s="1179" t="s">
        <v>426</v>
      </c>
      <c r="E220" s="1190" t="s">
        <v>256</v>
      </c>
      <c r="F220" s="861">
        <f t="shared" ref="F220:I221" si="23">J220+N220</f>
        <v>13000</v>
      </c>
      <c r="G220" s="861">
        <f t="shared" si="23"/>
        <v>27000</v>
      </c>
      <c r="H220" s="861">
        <f t="shared" si="23"/>
        <v>40000</v>
      </c>
      <c r="I220" s="861">
        <f t="shared" si="23"/>
        <v>63000</v>
      </c>
      <c r="J220" s="1177">
        <f>'  mshakujti tun'!G31+'mch kentron'!G32</f>
        <v>13000</v>
      </c>
      <c r="K220" s="861">
        <f>'  mshakujti tun'!H31+'mch kentron'!H32</f>
        <v>27000</v>
      </c>
      <c r="L220" s="861">
        <f>'  mshakujti tun'!I31+'mch kentron'!I32</f>
        <v>40000</v>
      </c>
      <c r="M220" s="861">
        <f>'  mshakujti tun'!J31+'mch kentron'!J32</f>
        <v>63000</v>
      </c>
      <c r="N220" s="861">
        <f>'mch kentron'!G152+'subv msh ken'!G154</f>
        <v>0</v>
      </c>
      <c r="O220" s="1177">
        <f>'mch kentron'!H152+'subv msh ken'!H154</f>
        <v>0</v>
      </c>
      <c r="P220" s="1177">
        <f>'mch kentron'!I152+'subv msh ken'!I154</f>
        <v>0</v>
      </c>
      <c r="Q220" s="861">
        <f>'mch kentron'!J152+'subv msh ken'!J154</f>
        <v>0</v>
      </c>
    </row>
    <row r="221" spans="1:17" ht="21" customHeight="1">
      <c r="A221" s="660" t="s">
        <v>877</v>
      </c>
      <c r="B221" s="656">
        <v>2</v>
      </c>
      <c r="C221" s="657">
        <v>4</v>
      </c>
      <c r="D221" s="1179" t="s">
        <v>1139</v>
      </c>
      <c r="E221" s="1190"/>
      <c r="F221" s="861">
        <f t="shared" si="23"/>
        <v>6850</v>
      </c>
      <c r="G221" s="861">
        <f t="shared" si="23"/>
        <v>12450</v>
      </c>
      <c r="H221" s="861">
        <f t="shared" si="23"/>
        <v>18300</v>
      </c>
      <c r="I221" s="861">
        <f t="shared" si="23"/>
        <v>36000</v>
      </c>
      <c r="J221" s="1177">
        <f>'ajl mchak'!G32</f>
        <v>6850</v>
      </c>
      <c r="K221" s="861">
        <f>'ajl mchak'!H32</f>
        <v>12450</v>
      </c>
      <c r="L221" s="861">
        <f>'ajl mchak'!I32</f>
        <v>18300</v>
      </c>
      <c r="M221" s="1396">
        <f>'ajl mchak'!J32</f>
        <v>36000</v>
      </c>
      <c r="N221" s="861">
        <f>'ajl mchak'!G151</f>
        <v>0</v>
      </c>
      <c r="O221" s="1177">
        <f>'ajl mchak'!H151</f>
        <v>0</v>
      </c>
      <c r="P221" s="1177">
        <f>'ajl mchak'!I151</f>
        <v>0</v>
      </c>
      <c r="Q221" s="1625">
        <f>'ajl mchak'!J151</f>
        <v>0</v>
      </c>
    </row>
    <row r="222" spans="1:17" ht="12.75" customHeight="1">
      <c r="A222" s="660" t="s">
        <v>877</v>
      </c>
      <c r="B222" s="656">
        <v>2</v>
      </c>
      <c r="C222" s="657">
        <v>5</v>
      </c>
      <c r="D222" s="1179" t="s">
        <v>172</v>
      </c>
      <c r="E222" s="1190"/>
      <c r="F222" s="861">
        <v>0</v>
      </c>
      <c r="G222" s="861">
        <v>0</v>
      </c>
      <c r="H222" s="861">
        <v>0</v>
      </c>
      <c r="I222" s="861">
        <v>0</v>
      </c>
      <c r="J222" s="1177"/>
      <c r="K222" s="861"/>
      <c r="L222" s="861"/>
      <c r="M222" s="1396"/>
      <c r="N222" s="861"/>
      <c r="O222" s="1177"/>
      <c r="P222" s="1177"/>
      <c r="Q222" s="1625"/>
    </row>
    <row r="223" spans="1:17" ht="13.5" hidden="1" customHeight="1">
      <c r="A223" s="660" t="s">
        <v>877</v>
      </c>
      <c r="B223" s="656">
        <v>2</v>
      </c>
      <c r="C223" s="657">
        <v>6</v>
      </c>
      <c r="D223" s="1179" t="s">
        <v>173</v>
      </c>
      <c r="E223" s="1190"/>
      <c r="F223" s="861">
        <f>J223</f>
        <v>0</v>
      </c>
      <c r="G223" s="861">
        <f>K223</f>
        <v>0</v>
      </c>
      <c r="H223" s="861">
        <f>L223</f>
        <v>0</v>
      </c>
      <c r="I223" s="861">
        <f>M223</f>
        <v>0</v>
      </c>
      <c r="J223" s="1177">
        <f>kino!G32</f>
        <v>0</v>
      </c>
      <c r="K223" s="861">
        <f>kino!H32</f>
        <v>0</v>
      </c>
      <c r="L223" s="861">
        <f>kino!I32</f>
        <v>0</v>
      </c>
      <c r="M223" s="1396">
        <f>kino!J32</f>
        <v>0</v>
      </c>
      <c r="N223" s="861"/>
      <c r="O223" s="1177"/>
      <c r="P223" s="1177"/>
      <c r="Q223" s="1625"/>
    </row>
    <row r="224" spans="1:17" ht="13.5" hidden="1" customHeight="1">
      <c r="A224" s="660" t="s">
        <v>877</v>
      </c>
      <c r="B224" s="656">
        <v>2</v>
      </c>
      <c r="C224" s="657">
        <v>7</v>
      </c>
      <c r="D224" s="1179" t="s">
        <v>437</v>
      </c>
      <c r="E224" s="1190"/>
      <c r="F224" s="861">
        <v>0</v>
      </c>
      <c r="G224" s="861">
        <v>0</v>
      </c>
      <c r="H224" s="861">
        <v>0</v>
      </c>
      <c r="I224" s="861">
        <v>0</v>
      </c>
      <c r="J224" s="1177">
        <v>0</v>
      </c>
      <c r="K224" s="861">
        <v>0</v>
      </c>
      <c r="L224" s="861">
        <v>0</v>
      </c>
      <c r="M224" s="861">
        <v>0</v>
      </c>
      <c r="N224" s="861">
        <v>0</v>
      </c>
      <c r="O224" s="1177">
        <v>0</v>
      </c>
      <c r="P224" s="1177">
        <v>0</v>
      </c>
      <c r="Q224" s="861">
        <v>0</v>
      </c>
    </row>
    <row r="225" spans="1:17" ht="12.75" hidden="1" customHeight="1">
      <c r="A225" s="659" t="s">
        <v>877</v>
      </c>
      <c r="B225" s="653">
        <v>3</v>
      </c>
      <c r="C225" s="654">
        <v>0</v>
      </c>
      <c r="D225" s="1182" t="s">
        <v>275</v>
      </c>
      <c r="E225" s="1193" t="s">
        <v>202</v>
      </c>
      <c r="F225" s="861">
        <v>0</v>
      </c>
      <c r="G225" s="861">
        <v>0</v>
      </c>
      <c r="H225" s="861">
        <v>0</v>
      </c>
      <c r="I225" s="861">
        <v>0</v>
      </c>
      <c r="J225" s="1177">
        <v>0</v>
      </c>
      <c r="K225" s="861">
        <v>0</v>
      </c>
      <c r="L225" s="861">
        <v>0</v>
      </c>
      <c r="M225" s="861">
        <v>0</v>
      </c>
      <c r="N225" s="861">
        <v>0</v>
      </c>
      <c r="O225" s="1177">
        <v>0</v>
      </c>
      <c r="P225" s="1177">
        <v>0</v>
      </c>
      <c r="Q225" s="861">
        <v>0</v>
      </c>
    </row>
    <row r="226" spans="1:17" ht="13.5" hidden="1" customHeight="1">
      <c r="A226" s="647"/>
      <c r="B226" s="653"/>
      <c r="C226" s="654"/>
      <c r="D226" s="1179" t="s">
        <v>667</v>
      </c>
      <c r="E226" s="1183"/>
      <c r="F226" s="1588"/>
      <c r="G226" s="1588"/>
      <c r="H226" s="1588"/>
      <c r="I226" s="861"/>
      <c r="J226" s="1177"/>
      <c r="K226" s="861"/>
      <c r="L226" s="861"/>
      <c r="M226" s="1582"/>
      <c r="N226" s="1796"/>
      <c r="O226" s="1527"/>
      <c r="P226" s="1527"/>
      <c r="Q226" s="1805"/>
    </row>
    <row r="227" spans="1:17" ht="13.5" hidden="1" customHeight="1">
      <c r="A227" s="660" t="s">
        <v>877</v>
      </c>
      <c r="B227" s="656">
        <v>3</v>
      </c>
      <c r="C227" s="657">
        <v>1</v>
      </c>
      <c r="D227" s="1179" t="s">
        <v>427</v>
      </c>
      <c r="E227" s="1193"/>
      <c r="F227" s="861">
        <v>0</v>
      </c>
      <c r="G227" s="861">
        <v>0</v>
      </c>
      <c r="H227" s="861">
        <v>0</v>
      </c>
      <c r="I227" s="861">
        <v>0</v>
      </c>
      <c r="J227" s="1177"/>
      <c r="K227" s="861"/>
      <c r="L227" s="861"/>
      <c r="M227" s="1396"/>
      <c r="N227" s="861"/>
      <c r="O227" s="1177"/>
      <c r="P227" s="1177"/>
      <c r="Q227" s="1625"/>
    </row>
    <row r="228" spans="1:17" ht="13.5" hidden="1" customHeight="1">
      <c r="A228" s="660" t="s">
        <v>877</v>
      </c>
      <c r="B228" s="656">
        <v>3</v>
      </c>
      <c r="C228" s="657">
        <v>2</v>
      </c>
      <c r="D228" s="1179" t="s">
        <v>84</v>
      </c>
      <c r="E228" s="1193"/>
      <c r="F228" s="861">
        <v>0</v>
      </c>
      <c r="G228" s="861">
        <v>0</v>
      </c>
      <c r="H228" s="861">
        <v>0</v>
      </c>
      <c r="I228" s="861">
        <v>0</v>
      </c>
      <c r="J228" s="1177"/>
      <c r="K228" s="861"/>
      <c r="L228" s="861"/>
      <c r="M228" s="1396"/>
      <c r="N228" s="861"/>
      <c r="O228" s="1177"/>
      <c r="P228" s="1177"/>
      <c r="Q228" s="1625"/>
    </row>
    <row r="229" spans="1:17" ht="12.75" hidden="1" customHeight="1">
      <c r="A229" s="660" t="s">
        <v>877</v>
      </c>
      <c r="B229" s="656">
        <v>3</v>
      </c>
      <c r="C229" s="657">
        <v>3</v>
      </c>
      <c r="D229" s="1179" t="s">
        <v>85</v>
      </c>
      <c r="E229" s="1190" t="s">
        <v>905</v>
      </c>
      <c r="F229" s="861">
        <v>0</v>
      </c>
      <c r="G229" s="861">
        <v>0</v>
      </c>
      <c r="H229" s="861">
        <v>0</v>
      </c>
      <c r="I229" s="861">
        <v>0</v>
      </c>
      <c r="J229" s="1177"/>
      <c r="K229" s="861"/>
      <c r="L229" s="861"/>
      <c r="M229" s="1396"/>
      <c r="N229" s="861"/>
      <c r="O229" s="1177"/>
      <c r="P229" s="1177"/>
      <c r="Q229" s="1625"/>
    </row>
    <row r="230" spans="1:17" ht="126" hidden="1">
      <c r="A230" s="659" t="s">
        <v>877</v>
      </c>
      <c r="B230" s="653">
        <v>4</v>
      </c>
      <c r="C230" s="654">
        <v>0</v>
      </c>
      <c r="D230" s="1182" t="s">
        <v>86</v>
      </c>
      <c r="E230" s="1193" t="s">
        <v>906</v>
      </c>
      <c r="F230" s="861">
        <v>0</v>
      </c>
      <c r="G230" s="861">
        <v>0</v>
      </c>
      <c r="H230" s="861">
        <v>0</v>
      </c>
      <c r="I230" s="861">
        <v>0</v>
      </c>
      <c r="J230" s="1177">
        <v>0</v>
      </c>
      <c r="K230" s="861">
        <v>0</v>
      </c>
      <c r="L230" s="861">
        <v>0</v>
      </c>
      <c r="M230" s="861">
        <v>0</v>
      </c>
      <c r="N230" s="861">
        <v>0</v>
      </c>
      <c r="O230" s="1177">
        <v>0</v>
      </c>
      <c r="P230" s="1177">
        <v>0</v>
      </c>
      <c r="Q230" s="861">
        <v>0</v>
      </c>
    </row>
    <row r="231" spans="1:17" ht="10.5" hidden="1">
      <c r="A231" s="647"/>
      <c r="B231" s="653"/>
      <c r="C231" s="654"/>
      <c r="D231" s="1179" t="s">
        <v>667</v>
      </c>
      <c r="E231" s="1183"/>
      <c r="F231" s="1588"/>
      <c r="G231" s="1588"/>
      <c r="H231" s="1588"/>
      <c r="I231" s="861"/>
      <c r="J231" s="1177"/>
      <c r="K231" s="861"/>
      <c r="L231" s="861"/>
      <c r="M231" s="1582"/>
      <c r="N231" s="1796"/>
      <c r="O231" s="1527"/>
      <c r="P231" s="1527"/>
      <c r="Q231" s="1805"/>
    </row>
    <row r="232" spans="1:17" ht="10.5" hidden="1" customHeight="1">
      <c r="A232" s="660" t="s">
        <v>877</v>
      </c>
      <c r="B232" s="656">
        <v>4</v>
      </c>
      <c r="C232" s="657">
        <v>1</v>
      </c>
      <c r="D232" s="1179" t="s">
        <v>87</v>
      </c>
      <c r="E232" s="1193"/>
      <c r="F232" s="861">
        <v>0</v>
      </c>
      <c r="G232" s="861">
        <v>0</v>
      </c>
      <c r="H232" s="861">
        <v>0</v>
      </c>
      <c r="I232" s="861">
        <v>0</v>
      </c>
      <c r="J232" s="1177">
        <v>0</v>
      </c>
      <c r="K232" s="861">
        <v>0</v>
      </c>
      <c r="L232" s="861">
        <v>0</v>
      </c>
      <c r="M232" s="861">
        <v>0</v>
      </c>
      <c r="N232" s="861"/>
      <c r="O232" s="1177"/>
      <c r="P232" s="1177"/>
      <c r="Q232" s="1625"/>
    </row>
    <row r="233" spans="1:17" ht="0.75" hidden="1" customHeight="1">
      <c r="A233" s="660" t="s">
        <v>877</v>
      </c>
      <c r="B233" s="656">
        <v>4</v>
      </c>
      <c r="C233" s="657">
        <v>2</v>
      </c>
      <c r="D233" s="1179" t="s">
        <v>88</v>
      </c>
      <c r="E233" s="1193"/>
      <c r="F233" s="861">
        <v>0</v>
      </c>
      <c r="G233" s="861">
        <v>0</v>
      </c>
      <c r="H233" s="861">
        <v>0</v>
      </c>
      <c r="I233" s="861">
        <v>0</v>
      </c>
      <c r="J233" s="1177"/>
      <c r="K233" s="861"/>
      <c r="L233" s="861"/>
      <c r="M233" s="1396"/>
      <c r="N233" s="861"/>
      <c r="O233" s="1177"/>
      <c r="P233" s="1177"/>
      <c r="Q233" s="1625"/>
    </row>
    <row r="234" spans="1:17" ht="94.5" hidden="1">
      <c r="A234" s="660" t="s">
        <v>877</v>
      </c>
      <c r="B234" s="656">
        <v>4</v>
      </c>
      <c r="C234" s="657">
        <v>3</v>
      </c>
      <c r="D234" s="1179" t="s">
        <v>86</v>
      </c>
      <c r="E234" s="1190" t="s">
        <v>516</v>
      </c>
      <c r="F234" s="861">
        <v>0</v>
      </c>
      <c r="G234" s="861">
        <v>0</v>
      </c>
      <c r="H234" s="861">
        <v>0</v>
      </c>
      <c r="I234" s="861">
        <v>0</v>
      </c>
      <c r="J234" s="1177"/>
      <c r="K234" s="861"/>
      <c r="L234" s="861"/>
      <c r="M234" s="1396"/>
      <c r="N234" s="861"/>
      <c r="O234" s="1177"/>
      <c r="P234" s="1177"/>
      <c r="Q234" s="1625"/>
    </row>
    <row r="235" spans="1:17" ht="105" hidden="1">
      <c r="A235" s="659" t="s">
        <v>877</v>
      </c>
      <c r="B235" s="653">
        <v>5</v>
      </c>
      <c r="C235" s="654">
        <v>0</v>
      </c>
      <c r="D235" s="1199" t="s">
        <v>517</v>
      </c>
      <c r="E235" s="1193" t="s">
        <v>644</v>
      </c>
      <c r="F235" s="861">
        <v>0</v>
      </c>
      <c r="G235" s="861">
        <v>0</v>
      </c>
      <c r="H235" s="861">
        <v>0</v>
      </c>
      <c r="I235" s="861">
        <v>0</v>
      </c>
      <c r="J235" s="1177">
        <v>0</v>
      </c>
      <c r="K235" s="861">
        <v>0</v>
      </c>
      <c r="L235" s="861">
        <v>0</v>
      </c>
      <c r="M235" s="861">
        <v>0</v>
      </c>
      <c r="N235" s="1625">
        <v>0</v>
      </c>
      <c r="O235" s="1195">
        <v>0</v>
      </c>
      <c r="P235" s="1195">
        <v>0</v>
      </c>
      <c r="Q235" s="1625">
        <v>0</v>
      </c>
    </row>
    <row r="236" spans="1:17" ht="13.5" hidden="1" customHeight="1">
      <c r="A236" s="647"/>
      <c r="B236" s="653"/>
      <c r="C236" s="654"/>
      <c r="D236" s="1179" t="s">
        <v>667</v>
      </c>
      <c r="E236" s="1183"/>
      <c r="F236" s="1588"/>
      <c r="G236" s="1588"/>
      <c r="H236" s="1588"/>
      <c r="I236" s="861"/>
      <c r="J236" s="1177"/>
      <c r="K236" s="861"/>
      <c r="L236" s="861"/>
      <c r="M236" s="1582"/>
      <c r="N236" s="1796"/>
      <c r="O236" s="1527"/>
      <c r="P236" s="1527"/>
      <c r="Q236" s="1805"/>
    </row>
    <row r="237" spans="1:17" ht="13.5" hidden="1" customHeight="1">
      <c r="A237" s="659" t="s">
        <v>877</v>
      </c>
      <c r="B237" s="653">
        <v>5</v>
      </c>
      <c r="C237" s="654">
        <v>1</v>
      </c>
      <c r="D237" s="1200" t="s">
        <v>517</v>
      </c>
      <c r="E237" s="1190" t="s">
        <v>645</v>
      </c>
      <c r="F237" s="861">
        <v>0</v>
      </c>
      <c r="G237" s="861">
        <v>0</v>
      </c>
      <c r="H237" s="861">
        <v>0</v>
      </c>
      <c r="I237" s="861">
        <v>0</v>
      </c>
      <c r="J237" s="1177"/>
      <c r="K237" s="861"/>
      <c r="L237" s="861"/>
      <c r="M237" s="1396"/>
      <c r="N237" s="861"/>
      <c r="O237" s="1177"/>
      <c r="P237" s="1177"/>
      <c r="Q237" s="1625"/>
    </row>
    <row r="238" spans="1:17" ht="13.5" customHeight="1">
      <c r="A238" s="659" t="s">
        <v>877</v>
      </c>
      <c r="B238" s="653">
        <v>6</v>
      </c>
      <c r="C238" s="654">
        <v>0</v>
      </c>
      <c r="D238" s="1199" t="s">
        <v>646</v>
      </c>
      <c r="E238" s="1193" t="s">
        <v>725</v>
      </c>
      <c r="F238" s="861">
        <v>0</v>
      </c>
      <c r="G238" s="861">
        <v>0</v>
      </c>
      <c r="H238" s="861">
        <v>0</v>
      </c>
      <c r="I238" s="861">
        <v>0</v>
      </c>
      <c r="J238" s="1177">
        <v>0</v>
      </c>
      <c r="K238" s="861">
        <v>0</v>
      </c>
      <c r="L238" s="861">
        <v>0</v>
      </c>
      <c r="M238" s="861">
        <v>0</v>
      </c>
      <c r="N238" s="1625">
        <v>0</v>
      </c>
      <c r="O238" s="1195">
        <v>0</v>
      </c>
      <c r="P238" s="1195">
        <v>0</v>
      </c>
      <c r="Q238" s="1625">
        <v>0</v>
      </c>
    </row>
    <row r="239" spans="1:17" ht="0.75" customHeight="1">
      <c r="A239" s="647"/>
      <c r="B239" s="653"/>
      <c r="C239" s="654"/>
      <c r="D239" s="1179" t="s">
        <v>667</v>
      </c>
      <c r="E239" s="1183"/>
      <c r="F239" s="1588"/>
      <c r="G239" s="1588"/>
      <c r="H239" s="1588"/>
      <c r="I239" s="861"/>
      <c r="J239" s="1177"/>
      <c r="K239" s="861"/>
      <c r="L239" s="861"/>
      <c r="M239" s="1582"/>
      <c r="N239" s="1796"/>
      <c r="O239" s="1527"/>
      <c r="P239" s="1527"/>
      <c r="Q239" s="1805"/>
    </row>
    <row r="240" spans="1:17" ht="13.5" customHeight="1">
      <c r="A240" s="660" t="s">
        <v>877</v>
      </c>
      <c r="B240" s="656">
        <v>6</v>
      </c>
      <c r="C240" s="657">
        <v>1</v>
      </c>
      <c r="D240" s="1200" t="s">
        <v>646</v>
      </c>
      <c r="E240" s="1190" t="s">
        <v>790</v>
      </c>
      <c r="F240" s="861">
        <v>0</v>
      </c>
      <c r="G240" s="861">
        <v>0</v>
      </c>
      <c r="H240" s="861">
        <v>0</v>
      </c>
      <c r="I240" s="861">
        <v>0</v>
      </c>
      <c r="J240" s="1177"/>
      <c r="K240" s="861"/>
      <c r="L240" s="861"/>
      <c r="M240" s="1396"/>
      <c r="N240" s="861"/>
      <c r="O240" s="1177"/>
      <c r="P240" s="1177"/>
      <c r="Q240" s="1625"/>
    </row>
    <row r="241" spans="1:17" ht="24.75" customHeight="1">
      <c r="A241" s="659" t="s">
        <v>438</v>
      </c>
      <c r="B241" s="653">
        <v>0</v>
      </c>
      <c r="C241" s="654">
        <v>0</v>
      </c>
      <c r="D241" s="1194" t="s">
        <v>1656</v>
      </c>
      <c r="E241" s="1192" t="s">
        <v>791</v>
      </c>
      <c r="F241" s="861">
        <f>J241+N241</f>
        <v>659068.54720000003</v>
      </c>
      <c r="G241" s="861">
        <f>K241+O241</f>
        <v>914736.54719999991</v>
      </c>
      <c r="H241" s="861">
        <f>L241+P241</f>
        <v>1386358.5471999999</v>
      </c>
      <c r="I241" s="861">
        <f>M241+Q241</f>
        <v>1955996.5471999999</v>
      </c>
      <c r="J241" s="1177">
        <f>J243+J247+J259+J255</f>
        <v>122500</v>
      </c>
      <c r="K241" s="861">
        <f>K243+K247+K259+K255</f>
        <v>145000</v>
      </c>
      <c r="L241" s="861">
        <f>L243+L247+L259+L255</f>
        <v>247500</v>
      </c>
      <c r="M241" s="861">
        <f>M243+M247+M259+M255</f>
        <v>359300</v>
      </c>
      <c r="N241" s="1625">
        <f t="shared" ref="N241:Q241" si="24">N243+N247+N259</f>
        <v>536568.54720000003</v>
      </c>
      <c r="O241" s="1195">
        <f t="shared" si="24"/>
        <v>769736.54719999991</v>
      </c>
      <c r="P241" s="1195">
        <f t="shared" si="24"/>
        <v>1138858.5471999999</v>
      </c>
      <c r="Q241" s="1625">
        <f t="shared" si="24"/>
        <v>1596696.5471999999</v>
      </c>
    </row>
    <row r="242" spans="1:17" ht="13.5" hidden="1" customHeight="1">
      <c r="A242" s="647"/>
      <c r="B242" s="648"/>
      <c r="C242" s="649"/>
      <c r="D242" s="1179" t="s">
        <v>268</v>
      </c>
      <c r="E242" s="1180"/>
      <c r="F242" s="1589"/>
      <c r="G242" s="1589"/>
      <c r="H242" s="1589"/>
      <c r="I242" s="861"/>
      <c r="J242" s="1177"/>
      <c r="K242" s="861"/>
      <c r="L242" s="861"/>
      <c r="M242" s="1798"/>
      <c r="N242" s="861"/>
      <c r="O242" s="1177"/>
      <c r="P242" s="1177"/>
      <c r="Q242" s="1804"/>
    </row>
    <row r="243" spans="1:17" ht="20.25" customHeight="1">
      <c r="A243" s="659" t="s">
        <v>438</v>
      </c>
      <c r="B243" s="653">
        <v>1</v>
      </c>
      <c r="C243" s="654">
        <v>0</v>
      </c>
      <c r="D243" s="1182" t="s">
        <v>756</v>
      </c>
      <c r="E243" s="1183" t="s">
        <v>792</v>
      </c>
      <c r="F243" s="861">
        <f t="shared" ref="F243:Q243" si="25">F245</f>
        <v>636568.54720000003</v>
      </c>
      <c r="G243" s="861">
        <f t="shared" si="25"/>
        <v>869736.54719999991</v>
      </c>
      <c r="H243" s="861">
        <f t="shared" si="25"/>
        <v>1318858.5471999999</v>
      </c>
      <c r="I243" s="861">
        <f t="shared" si="25"/>
        <v>1855996.5471999999</v>
      </c>
      <c r="J243" s="1177">
        <f t="shared" si="25"/>
        <v>100000</v>
      </c>
      <c r="K243" s="861">
        <f t="shared" si="25"/>
        <v>100000</v>
      </c>
      <c r="L243" s="861">
        <f t="shared" si="25"/>
        <v>180000</v>
      </c>
      <c r="M243" s="861">
        <f t="shared" si="25"/>
        <v>259300</v>
      </c>
      <c r="N243" s="1625">
        <f t="shared" si="25"/>
        <v>536568.54720000003</v>
      </c>
      <c r="O243" s="1195">
        <f t="shared" si="25"/>
        <v>769736.54719999991</v>
      </c>
      <c r="P243" s="1195">
        <f t="shared" si="25"/>
        <v>1138858.5471999999</v>
      </c>
      <c r="Q243" s="1625">
        <f t="shared" si="25"/>
        <v>1596696.5471999999</v>
      </c>
    </row>
    <row r="244" spans="1:17" ht="13.5" hidden="1" customHeight="1">
      <c r="A244" s="647"/>
      <c r="B244" s="653"/>
      <c r="C244" s="654"/>
      <c r="D244" s="1179" t="s">
        <v>667</v>
      </c>
      <c r="E244" s="1183"/>
      <c r="F244" s="1588"/>
      <c r="G244" s="1588"/>
      <c r="H244" s="1588"/>
      <c r="I244" s="861"/>
      <c r="J244" s="1177"/>
      <c r="K244" s="861"/>
      <c r="L244" s="861"/>
      <c r="M244" s="1796"/>
      <c r="N244" s="1796"/>
      <c r="O244" s="1527"/>
      <c r="P244" s="1527"/>
      <c r="Q244" s="1805"/>
    </row>
    <row r="245" spans="1:17" ht="21.75" customHeight="1">
      <c r="A245" s="660" t="s">
        <v>438</v>
      </c>
      <c r="B245" s="656">
        <v>1</v>
      </c>
      <c r="C245" s="657">
        <v>1</v>
      </c>
      <c r="D245" s="1179" t="s">
        <v>793</v>
      </c>
      <c r="E245" s="1190" t="s">
        <v>794</v>
      </c>
      <c r="F245" s="861">
        <f>J245+N245</f>
        <v>636568.54720000003</v>
      </c>
      <c r="G245" s="861">
        <f>K245+O245</f>
        <v>869736.54719999991</v>
      </c>
      <c r="H245" s="861">
        <f>L245+P245</f>
        <v>1318858.5471999999</v>
      </c>
      <c r="I245" s="861">
        <f>M245+Q245</f>
        <v>1855996.5471999999</v>
      </c>
      <c r="J245" s="1177">
        <f>'mankap partq'!G32+mankap!G32</f>
        <v>100000</v>
      </c>
      <c r="K245" s="861">
        <f>'mankap partq'!H32+mankap!H32</f>
        <v>100000</v>
      </c>
      <c r="L245" s="861">
        <f>'mankap partq'!I32+mankap!I32</f>
        <v>180000</v>
      </c>
      <c r="M245" s="861">
        <f>'mankap partq'!J32+mankap!J32</f>
        <v>259300</v>
      </c>
      <c r="N245" s="1625">
        <f>'subv mank'!G151+mankap!G151</f>
        <v>536568.54720000003</v>
      </c>
      <c r="O245" s="1195">
        <f>'subv mank'!H151+mankap!H151</f>
        <v>769736.54719999991</v>
      </c>
      <c r="P245" s="1195">
        <f>'subv mank'!I151+mankap!I151</f>
        <v>1138858.5471999999</v>
      </c>
      <c r="Q245" s="1625">
        <f>mankap!J151+'subv mank'!F151</f>
        <v>1596696.5471999999</v>
      </c>
    </row>
    <row r="246" spans="1:17" ht="13.5" customHeight="1">
      <c r="A246" s="660" t="s">
        <v>438</v>
      </c>
      <c r="B246" s="656">
        <v>1</v>
      </c>
      <c r="C246" s="657">
        <v>2</v>
      </c>
      <c r="D246" s="1179" t="s">
        <v>277</v>
      </c>
      <c r="E246" s="1190" t="s">
        <v>952</v>
      </c>
      <c r="F246" s="861">
        <v>0</v>
      </c>
      <c r="G246" s="861">
        <v>0</v>
      </c>
      <c r="H246" s="861">
        <v>0</v>
      </c>
      <c r="I246" s="861">
        <v>0</v>
      </c>
      <c r="J246" s="1177"/>
      <c r="K246" s="861"/>
      <c r="L246" s="861"/>
      <c r="M246" s="1396"/>
      <c r="N246" s="861"/>
      <c r="O246" s="1177"/>
      <c r="P246" s="1177"/>
      <c r="Q246" s="1625"/>
    </row>
    <row r="247" spans="1:17" ht="13.5" customHeight="1">
      <c r="A247" s="659" t="s">
        <v>438</v>
      </c>
      <c r="B247" s="653">
        <v>2</v>
      </c>
      <c r="C247" s="654">
        <v>0</v>
      </c>
      <c r="D247" s="1182" t="s">
        <v>278</v>
      </c>
      <c r="E247" s="1183" t="s">
        <v>953</v>
      </c>
      <c r="F247" s="861">
        <f>J247</f>
        <v>0</v>
      </c>
      <c r="G247" s="861">
        <f>K247</f>
        <v>0</v>
      </c>
      <c r="H247" s="861">
        <f>L247</f>
        <v>0</v>
      </c>
      <c r="I247" s="861">
        <f>M247</f>
        <v>0</v>
      </c>
      <c r="J247" s="1177">
        <f>J250</f>
        <v>0</v>
      </c>
      <c r="K247" s="861">
        <f>K250</f>
        <v>0</v>
      </c>
      <c r="L247" s="861">
        <f>L250</f>
        <v>0</v>
      </c>
      <c r="M247" s="861">
        <f>M250</f>
        <v>0</v>
      </c>
      <c r="N247" s="1625">
        <f>N249</f>
        <v>0</v>
      </c>
      <c r="O247" s="1195">
        <f>O249</f>
        <v>0</v>
      </c>
      <c r="P247" s="1195">
        <f>P249</f>
        <v>0</v>
      </c>
      <c r="Q247" s="1625">
        <f>Q249</f>
        <v>0</v>
      </c>
    </row>
    <row r="248" spans="1:17" ht="13.5" hidden="1" customHeight="1">
      <c r="A248" s="647"/>
      <c r="B248" s="653"/>
      <c r="C248" s="654"/>
      <c r="D248" s="1179" t="s">
        <v>667</v>
      </c>
      <c r="E248" s="1183"/>
      <c r="F248" s="1588"/>
      <c r="G248" s="1588"/>
      <c r="H248" s="1588"/>
      <c r="I248" s="861"/>
      <c r="J248" s="1177"/>
      <c r="K248" s="861"/>
      <c r="L248" s="861"/>
      <c r="M248" s="1582"/>
      <c r="N248" s="1796"/>
      <c r="O248" s="1527"/>
      <c r="P248" s="1527"/>
      <c r="Q248" s="1805"/>
    </row>
    <row r="249" spans="1:17" ht="13.5" customHeight="1">
      <c r="A249" s="660" t="s">
        <v>438</v>
      </c>
      <c r="B249" s="656">
        <v>2</v>
      </c>
      <c r="C249" s="657">
        <v>1</v>
      </c>
      <c r="D249" s="1179" t="s">
        <v>443</v>
      </c>
      <c r="E249" s="1190" t="s">
        <v>669</v>
      </c>
      <c r="F249" s="861">
        <f t="shared" ref="F249:I250" si="26">J249</f>
        <v>0</v>
      </c>
      <c r="G249" s="861">
        <f t="shared" si="26"/>
        <v>0</v>
      </c>
      <c r="H249" s="861">
        <f t="shared" si="26"/>
        <v>0</v>
      </c>
      <c r="I249" s="861">
        <f t="shared" si="26"/>
        <v>0</v>
      </c>
      <c r="J249" s="1177">
        <v>0</v>
      </c>
      <c r="K249" s="861">
        <v>0</v>
      </c>
      <c r="L249" s="861">
        <v>0</v>
      </c>
      <c r="M249" s="1396">
        <v>0</v>
      </c>
      <c r="N249" s="861">
        <v>0</v>
      </c>
      <c r="O249" s="1177">
        <v>0</v>
      </c>
      <c r="P249" s="1177">
        <v>0</v>
      </c>
      <c r="Q249" s="1625">
        <v>0</v>
      </c>
    </row>
    <row r="250" spans="1:17" ht="13.5" customHeight="1">
      <c r="A250" s="660" t="s">
        <v>438</v>
      </c>
      <c r="B250" s="656">
        <v>2</v>
      </c>
      <c r="C250" s="657">
        <v>2</v>
      </c>
      <c r="D250" s="1179" t="s">
        <v>444</v>
      </c>
      <c r="E250" s="1190" t="s">
        <v>3</v>
      </c>
      <c r="F250" s="861">
        <f t="shared" si="26"/>
        <v>0</v>
      </c>
      <c r="G250" s="861">
        <f t="shared" si="26"/>
        <v>0</v>
      </c>
      <c r="H250" s="861">
        <f t="shared" si="26"/>
        <v>0</v>
      </c>
      <c r="I250" s="861">
        <f t="shared" si="26"/>
        <v>0</v>
      </c>
      <c r="J250" s="1177">
        <f>'arandzin dproc'!G159</f>
        <v>0</v>
      </c>
      <c r="K250" s="861">
        <f>'arandzin dproc'!H159</f>
        <v>0</v>
      </c>
      <c r="L250" s="861">
        <f>'arandzin dproc'!I159</f>
        <v>0</v>
      </c>
      <c r="M250" s="1396">
        <f>'arandzin dproc'!J159</f>
        <v>0</v>
      </c>
      <c r="N250" s="861"/>
      <c r="O250" s="1177"/>
      <c r="P250" s="1177"/>
      <c r="Q250" s="1625"/>
    </row>
    <row r="251" spans="1:17" ht="11.25" customHeight="1">
      <c r="A251" s="659" t="s">
        <v>438</v>
      </c>
      <c r="B251" s="653">
        <v>3</v>
      </c>
      <c r="C251" s="654">
        <v>0</v>
      </c>
      <c r="D251" s="1182" t="s">
        <v>720</v>
      </c>
      <c r="E251" s="1183" t="s">
        <v>4</v>
      </c>
      <c r="F251" s="861">
        <v>0</v>
      </c>
      <c r="G251" s="861">
        <v>0</v>
      </c>
      <c r="H251" s="861">
        <v>0</v>
      </c>
      <c r="I251" s="861">
        <v>0</v>
      </c>
      <c r="J251" s="1177">
        <v>0</v>
      </c>
      <c r="K251" s="861">
        <v>0</v>
      </c>
      <c r="L251" s="861">
        <v>0</v>
      </c>
      <c r="M251" s="861">
        <v>0</v>
      </c>
      <c r="N251" s="1625">
        <v>0</v>
      </c>
      <c r="O251" s="1195">
        <v>0</v>
      </c>
      <c r="P251" s="1195">
        <v>0</v>
      </c>
      <c r="Q251" s="1625">
        <v>0</v>
      </c>
    </row>
    <row r="252" spans="1:17" ht="13.5" hidden="1" customHeight="1">
      <c r="A252" s="647"/>
      <c r="B252" s="653"/>
      <c r="C252" s="654"/>
      <c r="D252" s="1179" t="s">
        <v>667</v>
      </c>
      <c r="E252" s="1183"/>
      <c r="F252" s="1588"/>
      <c r="G252" s="1588"/>
      <c r="H252" s="1588"/>
      <c r="I252" s="861"/>
      <c r="J252" s="1177"/>
      <c r="K252" s="861"/>
      <c r="L252" s="861"/>
      <c r="M252" s="1582"/>
      <c r="N252" s="1796"/>
      <c r="O252" s="1527"/>
      <c r="P252" s="1527"/>
      <c r="Q252" s="1805"/>
    </row>
    <row r="253" spans="1:17" ht="13.5" hidden="1" customHeight="1">
      <c r="A253" s="660" t="s">
        <v>438</v>
      </c>
      <c r="B253" s="656">
        <v>3</v>
      </c>
      <c r="C253" s="657">
        <v>1</v>
      </c>
      <c r="D253" s="1179" t="s">
        <v>721</v>
      </c>
      <c r="E253" s="1190" t="s">
        <v>5</v>
      </c>
      <c r="F253" s="861">
        <v>0</v>
      </c>
      <c r="G253" s="861">
        <v>0</v>
      </c>
      <c r="H253" s="861">
        <v>0</v>
      </c>
      <c r="I253" s="861">
        <v>0</v>
      </c>
      <c r="J253" s="1177"/>
      <c r="K253" s="861"/>
      <c r="L253" s="861"/>
      <c r="M253" s="1396"/>
      <c r="N253" s="861"/>
      <c r="O253" s="1177"/>
      <c r="P253" s="1177"/>
      <c r="Q253" s="1625"/>
    </row>
    <row r="254" spans="1:17" ht="13.5" hidden="1" customHeight="1">
      <c r="A254" s="660" t="s">
        <v>438</v>
      </c>
      <c r="B254" s="656">
        <v>3</v>
      </c>
      <c r="C254" s="657">
        <v>2</v>
      </c>
      <c r="D254" s="1179" t="s">
        <v>722</v>
      </c>
      <c r="E254" s="1190"/>
      <c r="F254" s="861">
        <v>0</v>
      </c>
      <c r="G254" s="861">
        <v>0</v>
      </c>
      <c r="H254" s="861">
        <v>0</v>
      </c>
      <c r="I254" s="861">
        <v>0</v>
      </c>
      <c r="J254" s="1177"/>
      <c r="K254" s="861"/>
      <c r="L254" s="861"/>
      <c r="M254" s="1396"/>
      <c r="N254" s="861"/>
      <c r="O254" s="1177"/>
      <c r="P254" s="1177"/>
      <c r="Q254" s="1625"/>
    </row>
    <row r="255" spans="1:17" ht="12.75" hidden="1" customHeight="1">
      <c r="A255" s="659" t="s">
        <v>438</v>
      </c>
      <c r="B255" s="653">
        <v>4</v>
      </c>
      <c r="C255" s="654">
        <v>0</v>
      </c>
      <c r="D255" s="1182" t="s">
        <v>6</v>
      </c>
      <c r="E255" s="1183" t="s">
        <v>1075</v>
      </c>
      <c r="F255" s="861">
        <v>0</v>
      </c>
      <c r="G255" s="861">
        <v>0</v>
      </c>
      <c r="H255" s="861">
        <v>0</v>
      </c>
      <c r="I255" s="861">
        <v>0</v>
      </c>
      <c r="J255" s="1177">
        <f>J257</f>
        <v>0</v>
      </c>
      <c r="K255" s="861">
        <f>K257</f>
        <v>0</v>
      </c>
      <c r="L255" s="861">
        <f>L257</f>
        <v>0</v>
      </c>
      <c r="M255" s="861">
        <f>M257</f>
        <v>0</v>
      </c>
      <c r="N255" s="1625">
        <v>0</v>
      </c>
      <c r="O255" s="1195">
        <v>0</v>
      </c>
      <c r="P255" s="1195">
        <v>0</v>
      </c>
      <c r="Q255" s="1625">
        <v>0</v>
      </c>
    </row>
    <row r="256" spans="1:17" ht="0.75" hidden="1" customHeight="1">
      <c r="A256" s="647"/>
      <c r="B256" s="653"/>
      <c r="C256" s="654"/>
      <c r="D256" s="1179" t="s">
        <v>667</v>
      </c>
      <c r="E256" s="1183"/>
      <c r="F256" s="1588"/>
      <c r="G256" s="1588"/>
      <c r="H256" s="1588"/>
      <c r="I256" s="861"/>
      <c r="J256" s="1177"/>
      <c r="K256" s="861"/>
      <c r="L256" s="861"/>
      <c r="M256" s="1582"/>
      <c r="N256" s="1796"/>
      <c r="O256" s="1527"/>
      <c r="P256" s="1527"/>
      <c r="Q256" s="1805"/>
    </row>
    <row r="257" spans="1:17" ht="13.5" hidden="1" customHeight="1">
      <c r="A257" s="660" t="s">
        <v>438</v>
      </c>
      <c r="B257" s="656">
        <v>4</v>
      </c>
      <c r="C257" s="657">
        <v>1</v>
      </c>
      <c r="D257" s="1179" t="s">
        <v>23</v>
      </c>
      <c r="E257" s="1190" t="s">
        <v>1076</v>
      </c>
      <c r="F257" s="861">
        <v>0</v>
      </c>
      <c r="G257" s="861">
        <v>0</v>
      </c>
      <c r="H257" s="861">
        <v>0</v>
      </c>
      <c r="I257" s="861">
        <v>0</v>
      </c>
      <c r="J257" s="1177">
        <f>barz.krt!G92</f>
        <v>0</v>
      </c>
      <c r="K257" s="861">
        <f>barz.krt!H159</f>
        <v>0</v>
      </c>
      <c r="L257" s="861">
        <f>barz.krt!I159</f>
        <v>0</v>
      </c>
      <c r="M257" s="1396">
        <f>barz.krt!J99</f>
        <v>0</v>
      </c>
      <c r="N257" s="861"/>
      <c r="O257" s="1177"/>
      <c r="P257" s="1177"/>
      <c r="Q257" s="1625"/>
    </row>
    <row r="258" spans="1:17" ht="13.5" hidden="1" customHeight="1">
      <c r="A258" s="660" t="s">
        <v>438</v>
      </c>
      <c r="B258" s="656">
        <v>4</v>
      </c>
      <c r="C258" s="657">
        <v>2</v>
      </c>
      <c r="D258" s="1179" t="s">
        <v>102</v>
      </c>
      <c r="E258" s="1190" t="s">
        <v>1077</v>
      </c>
      <c r="F258" s="861">
        <v>0</v>
      </c>
      <c r="G258" s="861">
        <v>0</v>
      </c>
      <c r="H258" s="861">
        <v>0</v>
      </c>
      <c r="I258" s="861">
        <v>0</v>
      </c>
      <c r="J258" s="1177"/>
      <c r="K258" s="861"/>
      <c r="L258" s="861"/>
      <c r="M258" s="1396"/>
      <c r="N258" s="861"/>
      <c r="O258" s="1177"/>
      <c r="P258" s="1177"/>
      <c r="Q258" s="1625"/>
    </row>
    <row r="259" spans="1:17" ht="20.25" customHeight="1">
      <c r="A259" s="659" t="s">
        <v>438</v>
      </c>
      <c r="B259" s="653">
        <v>5</v>
      </c>
      <c r="C259" s="654">
        <v>0</v>
      </c>
      <c r="D259" s="1182" t="s">
        <v>1078</v>
      </c>
      <c r="E259" s="1183" t="s">
        <v>1079</v>
      </c>
      <c r="F259" s="861">
        <f t="shared" ref="F259:Q259" si="27">F261</f>
        <v>22500</v>
      </c>
      <c r="G259" s="861">
        <f t="shared" si="27"/>
        <v>45000</v>
      </c>
      <c r="H259" s="861">
        <f t="shared" si="27"/>
        <v>67500</v>
      </c>
      <c r="I259" s="861">
        <f t="shared" si="27"/>
        <v>100000</v>
      </c>
      <c r="J259" s="1177">
        <f t="shared" si="27"/>
        <v>22500</v>
      </c>
      <c r="K259" s="861">
        <f t="shared" si="27"/>
        <v>45000</v>
      </c>
      <c r="L259" s="861">
        <f t="shared" si="27"/>
        <v>67500</v>
      </c>
      <c r="M259" s="861">
        <f t="shared" si="27"/>
        <v>100000</v>
      </c>
      <c r="N259" s="1625">
        <f t="shared" si="27"/>
        <v>0</v>
      </c>
      <c r="O259" s="1195">
        <f t="shared" si="27"/>
        <v>0</v>
      </c>
      <c r="P259" s="1195">
        <f t="shared" si="27"/>
        <v>0</v>
      </c>
      <c r="Q259" s="1625">
        <f t="shared" si="27"/>
        <v>0</v>
      </c>
    </row>
    <row r="260" spans="1:17" ht="0.75" hidden="1" customHeight="1">
      <c r="A260" s="647"/>
      <c r="B260" s="653"/>
      <c r="C260" s="654"/>
      <c r="D260" s="1179" t="s">
        <v>667</v>
      </c>
      <c r="E260" s="1183"/>
      <c r="F260" s="1588"/>
      <c r="G260" s="1588"/>
      <c r="H260" s="1588"/>
      <c r="I260" s="861"/>
      <c r="J260" s="1177"/>
      <c r="K260" s="861"/>
      <c r="L260" s="861"/>
      <c r="M260" s="1582"/>
      <c r="N260" s="1796"/>
      <c r="O260" s="1527"/>
      <c r="P260" s="1527"/>
      <c r="Q260" s="1805"/>
    </row>
    <row r="261" spans="1:17" ht="24.75" customHeight="1">
      <c r="A261" s="660" t="s">
        <v>438</v>
      </c>
      <c r="B261" s="656">
        <v>5</v>
      </c>
      <c r="C261" s="657">
        <v>1</v>
      </c>
      <c r="D261" s="1179" t="s">
        <v>103</v>
      </c>
      <c r="E261" s="1183"/>
      <c r="F261" s="861">
        <f>J261+N261</f>
        <v>22500</v>
      </c>
      <c r="G261" s="861">
        <f>K261+O261</f>
        <v>45000</v>
      </c>
      <c r="H261" s="861">
        <f>L261+P261</f>
        <v>67500</v>
      </c>
      <c r="I261" s="861">
        <f>M261+Q261</f>
        <v>100000</v>
      </c>
      <c r="J261" s="1177">
        <f>'arvesti dproc'!G32+'sporti dproc'!G32+artadproc!G32</f>
        <v>22500</v>
      </c>
      <c r="K261" s="861">
        <f>'arvesti dproc'!H32+'sporti dproc'!H32+artadproc!H32</f>
        <v>45000</v>
      </c>
      <c r="L261" s="861">
        <f>'arvesti dproc'!I32+'sporti dproc'!I32+artadproc!I32</f>
        <v>67500</v>
      </c>
      <c r="M261" s="861">
        <f>'arvesti dproc'!J32+'sporti dproc'!J32+artadproc!J32</f>
        <v>100000</v>
      </c>
      <c r="N261" s="861">
        <f>'sort droc sub'!G175+'arvesti dproc'!G151+'sporti dproc'!G151+artadproc!G151+'sub art dp'!G154</f>
        <v>0</v>
      </c>
      <c r="O261" s="1177">
        <f>'sub art dp'!H154</f>
        <v>0</v>
      </c>
      <c r="P261" s="1177">
        <f>'sub art dp'!I154</f>
        <v>0</v>
      </c>
      <c r="Q261" s="861">
        <f>'arvesti dproc'!J151+'sort droc sub'!J175+'sporti dproc'!J151+artadproc!J151+'Հավելված 2'!I263</f>
        <v>0</v>
      </c>
    </row>
    <row r="262" spans="1:17" ht="13.5" customHeight="1">
      <c r="A262" s="660" t="s">
        <v>438</v>
      </c>
      <c r="B262" s="656">
        <v>5</v>
      </c>
      <c r="C262" s="657">
        <v>2</v>
      </c>
      <c r="D262" s="1179" t="s">
        <v>104</v>
      </c>
      <c r="E262" s="1190" t="s">
        <v>1080</v>
      </c>
      <c r="F262" s="861">
        <v>0</v>
      </c>
      <c r="G262" s="861">
        <v>0</v>
      </c>
      <c r="H262" s="861">
        <v>0</v>
      </c>
      <c r="I262" s="861">
        <v>0</v>
      </c>
      <c r="J262" s="1177"/>
      <c r="K262" s="861"/>
      <c r="L262" s="861"/>
      <c r="M262" s="1396"/>
      <c r="N262" s="861"/>
      <c r="O262" s="1177"/>
      <c r="P262" s="1177"/>
      <c r="Q262" s="1625"/>
    </row>
    <row r="263" spans="1:17" ht="13.5" hidden="1" customHeight="1">
      <c r="A263" s="659" t="s">
        <v>438</v>
      </c>
      <c r="B263" s="653">
        <v>6</v>
      </c>
      <c r="C263" s="654">
        <v>0</v>
      </c>
      <c r="D263" s="1182" t="s">
        <v>37</v>
      </c>
      <c r="E263" s="1183" t="s">
        <v>38</v>
      </c>
      <c r="F263" s="861">
        <v>0</v>
      </c>
      <c r="G263" s="861">
        <v>0</v>
      </c>
      <c r="H263" s="861">
        <v>0</v>
      </c>
      <c r="I263" s="861">
        <v>0</v>
      </c>
      <c r="J263" s="1177">
        <v>0</v>
      </c>
      <c r="K263" s="861">
        <v>0</v>
      </c>
      <c r="L263" s="861">
        <v>0</v>
      </c>
      <c r="M263" s="861">
        <v>0</v>
      </c>
      <c r="N263" s="1625">
        <v>0</v>
      </c>
      <c r="O263" s="1195">
        <v>0</v>
      </c>
      <c r="P263" s="1195">
        <v>0</v>
      </c>
      <c r="Q263" s="1625">
        <v>0</v>
      </c>
    </row>
    <row r="264" spans="1:17" ht="13.5" hidden="1" customHeight="1">
      <c r="A264" s="647"/>
      <c r="B264" s="653"/>
      <c r="C264" s="654"/>
      <c r="D264" s="1179" t="s">
        <v>667</v>
      </c>
      <c r="E264" s="1183"/>
      <c r="F264" s="1588"/>
      <c r="G264" s="1588"/>
      <c r="H264" s="1588"/>
      <c r="I264" s="861"/>
      <c r="J264" s="1177"/>
      <c r="K264" s="861"/>
      <c r="L264" s="861"/>
      <c r="M264" s="1582"/>
      <c r="N264" s="1796"/>
      <c r="O264" s="1527"/>
      <c r="P264" s="1527"/>
      <c r="Q264" s="1805"/>
    </row>
    <row r="265" spans="1:17" ht="13.5" hidden="1" customHeight="1">
      <c r="A265" s="660" t="s">
        <v>438</v>
      </c>
      <c r="B265" s="656">
        <v>6</v>
      </c>
      <c r="C265" s="657">
        <v>1</v>
      </c>
      <c r="D265" s="1179" t="s">
        <v>37</v>
      </c>
      <c r="E265" s="1190" t="s">
        <v>39</v>
      </c>
      <c r="F265" s="861">
        <v>0</v>
      </c>
      <c r="G265" s="861">
        <v>0</v>
      </c>
      <c r="H265" s="861">
        <v>0</v>
      </c>
      <c r="I265" s="861">
        <v>0</v>
      </c>
      <c r="J265" s="1177">
        <v>0</v>
      </c>
      <c r="K265" s="861">
        <v>0</v>
      </c>
      <c r="L265" s="861">
        <v>0</v>
      </c>
      <c r="M265" s="1396">
        <v>0</v>
      </c>
      <c r="N265" s="861"/>
      <c r="O265" s="1177"/>
      <c r="P265" s="1177"/>
      <c r="Q265" s="1625"/>
    </row>
    <row r="266" spans="1:17" ht="12.75" hidden="1" customHeight="1">
      <c r="A266" s="659" t="s">
        <v>438</v>
      </c>
      <c r="B266" s="653">
        <v>7</v>
      </c>
      <c r="C266" s="654">
        <v>0</v>
      </c>
      <c r="D266" s="1182" t="s">
        <v>40</v>
      </c>
      <c r="E266" s="1183" t="s">
        <v>41</v>
      </c>
      <c r="F266" s="861">
        <v>0</v>
      </c>
      <c r="G266" s="861">
        <v>0</v>
      </c>
      <c r="H266" s="861">
        <v>0</v>
      </c>
      <c r="I266" s="861">
        <v>0</v>
      </c>
      <c r="J266" s="1177">
        <v>0</v>
      </c>
      <c r="K266" s="861">
        <v>0</v>
      </c>
      <c r="L266" s="861">
        <v>0</v>
      </c>
      <c r="M266" s="861">
        <v>0</v>
      </c>
      <c r="N266" s="1625">
        <v>0</v>
      </c>
      <c r="O266" s="1195">
        <v>0</v>
      </c>
      <c r="P266" s="1195">
        <v>0</v>
      </c>
      <c r="Q266" s="1625">
        <v>0</v>
      </c>
    </row>
    <row r="267" spans="1:17" ht="0.75" hidden="1" customHeight="1">
      <c r="A267" s="647"/>
      <c r="B267" s="653"/>
      <c r="C267" s="654"/>
      <c r="D267" s="1179" t="s">
        <v>667</v>
      </c>
      <c r="E267" s="1183"/>
      <c r="F267" s="1588"/>
      <c r="G267" s="1588"/>
      <c r="H267" s="1588"/>
      <c r="I267" s="861"/>
      <c r="J267" s="1177"/>
      <c r="K267" s="861"/>
      <c r="L267" s="861"/>
      <c r="M267" s="1582"/>
      <c r="N267" s="1796"/>
      <c r="O267" s="1527"/>
      <c r="P267" s="1527"/>
      <c r="Q267" s="1805"/>
    </row>
    <row r="268" spans="1:17" ht="13.5" hidden="1" customHeight="1">
      <c r="A268" s="660" t="s">
        <v>438</v>
      </c>
      <c r="B268" s="656">
        <v>7</v>
      </c>
      <c r="C268" s="657">
        <v>1</v>
      </c>
      <c r="D268" s="1179" t="s">
        <v>40</v>
      </c>
      <c r="E268" s="1190" t="s">
        <v>41</v>
      </c>
      <c r="F268" s="861">
        <v>0</v>
      </c>
      <c r="G268" s="861">
        <v>0</v>
      </c>
      <c r="H268" s="861">
        <v>0</v>
      </c>
      <c r="I268" s="861">
        <v>0</v>
      </c>
      <c r="J268" s="1177"/>
      <c r="K268" s="861"/>
      <c r="L268" s="861"/>
      <c r="M268" s="1396"/>
      <c r="N268" s="861"/>
      <c r="O268" s="1177"/>
      <c r="P268" s="1177"/>
      <c r="Q268" s="1625"/>
    </row>
    <row r="269" spans="1:17" ht="12.75" hidden="1" customHeight="1">
      <c r="A269" s="659" t="s">
        <v>438</v>
      </c>
      <c r="B269" s="653">
        <v>8</v>
      </c>
      <c r="C269" s="654">
        <v>0</v>
      </c>
      <c r="D269" s="1182" t="s">
        <v>156</v>
      </c>
      <c r="E269" s="1183" t="s">
        <v>157</v>
      </c>
      <c r="F269" s="861">
        <v>0</v>
      </c>
      <c r="G269" s="861">
        <v>0</v>
      </c>
      <c r="H269" s="861">
        <v>0</v>
      </c>
      <c r="I269" s="861">
        <v>0</v>
      </c>
      <c r="J269" s="1177">
        <v>0</v>
      </c>
      <c r="K269" s="861">
        <v>0</v>
      </c>
      <c r="L269" s="861">
        <v>0</v>
      </c>
      <c r="M269" s="861">
        <v>0</v>
      </c>
      <c r="N269" s="1625">
        <v>0</v>
      </c>
      <c r="O269" s="1195">
        <v>0</v>
      </c>
      <c r="P269" s="1195">
        <v>0</v>
      </c>
      <c r="Q269" s="1625">
        <v>0</v>
      </c>
    </row>
    <row r="270" spans="1:17" ht="13.5" hidden="1" customHeight="1">
      <c r="A270" s="647"/>
      <c r="B270" s="653"/>
      <c r="C270" s="654"/>
      <c r="D270" s="1179" t="s">
        <v>667</v>
      </c>
      <c r="E270" s="1183"/>
      <c r="F270" s="1588"/>
      <c r="G270" s="1588"/>
      <c r="H270" s="1588"/>
      <c r="I270" s="1396"/>
      <c r="J270" s="1177"/>
      <c r="K270" s="861"/>
      <c r="L270" s="861"/>
      <c r="M270" s="1582"/>
      <c r="N270" s="1796"/>
      <c r="O270" s="1527"/>
      <c r="P270" s="1527"/>
      <c r="Q270" s="1805"/>
    </row>
    <row r="271" spans="1:17" ht="13.5" customHeight="1">
      <c r="A271" s="660" t="s">
        <v>438</v>
      </c>
      <c r="B271" s="656">
        <v>8</v>
      </c>
      <c r="C271" s="657">
        <v>1</v>
      </c>
      <c r="D271" s="1179" t="s">
        <v>156</v>
      </c>
      <c r="E271" s="1190" t="s">
        <v>158</v>
      </c>
      <c r="F271" s="861">
        <v>0</v>
      </c>
      <c r="G271" s="861">
        <v>0</v>
      </c>
      <c r="H271" s="861">
        <v>0</v>
      </c>
      <c r="I271" s="861">
        <v>0</v>
      </c>
      <c r="J271" s="1177"/>
      <c r="K271" s="861"/>
      <c r="L271" s="861"/>
      <c r="M271" s="1396"/>
      <c r="N271" s="861"/>
      <c r="O271" s="1177"/>
      <c r="P271" s="1177"/>
      <c r="Q271" s="1625"/>
    </row>
    <row r="272" spans="1:17" ht="30" customHeight="1">
      <c r="A272" s="659" t="s">
        <v>106</v>
      </c>
      <c r="B272" s="653">
        <v>0</v>
      </c>
      <c r="C272" s="654">
        <v>0</v>
      </c>
      <c r="D272" s="1194" t="s">
        <v>1657</v>
      </c>
      <c r="E272" s="1192" t="s">
        <v>159</v>
      </c>
      <c r="F272" s="861">
        <f>J272+N272</f>
        <v>900</v>
      </c>
      <c r="G272" s="861">
        <f>K272+O272</f>
        <v>1200</v>
      </c>
      <c r="H272" s="861">
        <f>L272+P272</f>
        <v>2300</v>
      </c>
      <c r="I272" s="861">
        <f>M272+Q272</f>
        <v>4500</v>
      </c>
      <c r="J272" s="1177">
        <f>J281+J293</f>
        <v>900</v>
      </c>
      <c r="K272" s="861">
        <f>K281+K293+K287</f>
        <v>1200</v>
      </c>
      <c r="L272" s="861">
        <f>L281+L293+L287+L284</f>
        <v>2300</v>
      </c>
      <c r="M272" s="861">
        <f>M281+M293+M287+M284</f>
        <v>4500</v>
      </c>
      <c r="N272" s="1625">
        <f>N287</f>
        <v>0</v>
      </c>
      <c r="O272" s="1195">
        <f>O287</f>
        <v>0</v>
      </c>
      <c r="P272" s="1195">
        <f>P287</f>
        <v>0</v>
      </c>
      <c r="Q272" s="1625">
        <f>Q287</f>
        <v>0</v>
      </c>
    </row>
    <row r="273" spans="1:17" ht="0.75" hidden="1" customHeight="1">
      <c r="A273" s="647"/>
      <c r="B273" s="648"/>
      <c r="C273" s="649"/>
      <c r="D273" s="1179" t="s">
        <v>268</v>
      </c>
      <c r="E273" s="1180"/>
      <c r="F273" s="1591"/>
      <c r="G273" s="1591"/>
      <c r="H273" s="1591"/>
      <c r="I273" s="1549"/>
      <c r="J273" s="1181"/>
      <c r="K273" s="1549"/>
      <c r="L273" s="1549"/>
      <c r="M273" s="1581"/>
      <c r="N273" s="1549"/>
      <c r="O273" s="1181"/>
      <c r="P273" s="1181"/>
      <c r="Q273" s="1807"/>
    </row>
    <row r="274" spans="1:17" ht="0.75" customHeight="1">
      <c r="A274" s="659" t="s">
        <v>106</v>
      </c>
      <c r="B274" s="653">
        <v>1</v>
      </c>
      <c r="C274" s="654">
        <v>0</v>
      </c>
      <c r="D274" s="1182" t="s">
        <v>105</v>
      </c>
      <c r="E274" s="1183" t="s">
        <v>160</v>
      </c>
      <c r="F274" s="1549">
        <v>0</v>
      </c>
      <c r="G274" s="1549">
        <v>0</v>
      </c>
      <c r="H274" s="1549">
        <v>0</v>
      </c>
      <c r="I274" s="1549">
        <v>0</v>
      </c>
      <c r="J274" s="1181">
        <v>0</v>
      </c>
      <c r="K274" s="1549">
        <v>0</v>
      </c>
      <c r="L274" s="1549">
        <v>0</v>
      </c>
      <c r="M274" s="1549">
        <v>0</v>
      </c>
      <c r="N274" s="1802">
        <v>0</v>
      </c>
      <c r="O274" s="1186">
        <v>0</v>
      </c>
      <c r="P274" s="1186">
        <v>0</v>
      </c>
      <c r="Q274" s="1802">
        <v>0</v>
      </c>
    </row>
    <row r="275" spans="1:17" ht="13.5" hidden="1" customHeight="1">
      <c r="A275" s="647"/>
      <c r="B275" s="653"/>
      <c r="C275" s="654"/>
      <c r="D275" s="1179" t="s">
        <v>667</v>
      </c>
      <c r="E275" s="1183"/>
      <c r="F275" s="1590"/>
      <c r="G275" s="1590"/>
      <c r="H275" s="1590"/>
      <c r="I275" s="1549"/>
      <c r="J275" s="1181"/>
      <c r="K275" s="1549"/>
      <c r="L275" s="1549"/>
      <c r="M275" s="1799"/>
      <c r="N275" s="1797"/>
      <c r="O275" s="1197"/>
      <c r="P275" s="1197"/>
      <c r="Q275" s="1806"/>
    </row>
    <row r="276" spans="1:17" ht="13.5" hidden="1" customHeight="1">
      <c r="A276" s="660" t="s">
        <v>106</v>
      </c>
      <c r="B276" s="656">
        <v>1</v>
      </c>
      <c r="C276" s="657">
        <v>1</v>
      </c>
      <c r="D276" s="1179" t="s">
        <v>161</v>
      </c>
      <c r="E276" s="1190" t="s">
        <v>162</v>
      </c>
      <c r="F276" s="1549">
        <v>0</v>
      </c>
      <c r="G276" s="1549">
        <v>0</v>
      </c>
      <c r="H276" s="1549">
        <v>0</v>
      </c>
      <c r="I276" s="1549">
        <v>0</v>
      </c>
      <c r="J276" s="1181"/>
      <c r="K276" s="1549"/>
      <c r="L276" s="1549"/>
      <c r="M276" s="1795"/>
      <c r="N276" s="1549"/>
      <c r="O276" s="1181"/>
      <c r="P276" s="1181"/>
      <c r="Q276" s="1802"/>
    </row>
    <row r="277" spans="1:17" ht="13.5" hidden="1" customHeight="1">
      <c r="A277" s="660" t="s">
        <v>106</v>
      </c>
      <c r="B277" s="656">
        <v>1</v>
      </c>
      <c r="C277" s="657">
        <v>2</v>
      </c>
      <c r="D277" s="1179" t="s">
        <v>163</v>
      </c>
      <c r="E277" s="1190" t="s">
        <v>164</v>
      </c>
      <c r="F277" s="1549">
        <v>0</v>
      </c>
      <c r="G277" s="1549">
        <v>0</v>
      </c>
      <c r="H277" s="1549">
        <v>0</v>
      </c>
      <c r="I277" s="1549">
        <v>0</v>
      </c>
      <c r="J277" s="1181"/>
      <c r="K277" s="1549"/>
      <c r="L277" s="1549"/>
      <c r="M277" s="1795"/>
      <c r="N277" s="1549"/>
      <c r="O277" s="1181"/>
      <c r="P277" s="1181"/>
      <c r="Q277" s="1802"/>
    </row>
    <row r="278" spans="1:17" ht="13.5" hidden="1" customHeight="1">
      <c r="A278" s="659" t="s">
        <v>106</v>
      </c>
      <c r="B278" s="653">
        <v>2</v>
      </c>
      <c r="C278" s="654">
        <v>0</v>
      </c>
      <c r="D278" s="1182" t="s">
        <v>165</v>
      </c>
      <c r="E278" s="1183" t="s">
        <v>166</v>
      </c>
      <c r="F278" s="1549">
        <v>0</v>
      </c>
      <c r="G278" s="1549">
        <v>0</v>
      </c>
      <c r="H278" s="1549">
        <v>0</v>
      </c>
      <c r="I278" s="1549">
        <v>0</v>
      </c>
      <c r="J278" s="1181">
        <v>0</v>
      </c>
      <c r="K278" s="1549">
        <v>0</v>
      </c>
      <c r="L278" s="1549">
        <v>0</v>
      </c>
      <c r="M278" s="1549">
        <v>0</v>
      </c>
      <c r="N278" s="1802">
        <v>0</v>
      </c>
      <c r="O278" s="1186">
        <v>0</v>
      </c>
      <c r="P278" s="1186">
        <v>0</v>
      </c>
      <c r="Q278" s="1802">
        <v>0</v>
      </c>
    </row>
    <row r="279" spans="1:17" ht="13.5" hidden="1" customHeight="1">
      <c r="A279" s="647"/>
      <c r="B279" s="653"/>
      <c r="C279" s="654"/>
      <c r="D279" s="1179" t="s">
        <v>667</v>
      </c>
      <c r="E279" s="1183"/>
      <c r="F279" s="1590"/>
      <c r="G279" s="1590"/>
      <c r="H279" s="1590"/>
      <c r="I279" s="1549"/>
      <c r="J279" s="1181"/>
      <c r="K279" s="1549"/>
      <c r="L279" s="1549"/>
      <c r="M279" s="1799"/>
      <c r="N279" s="1797"/>
      <c r="O279" s="1197"/>
      <c r="P279" s="1197"/>
      <c r="Q279" s="1806"/>
    </row>
    <row r="280" spans="1:17" ht="13.5" hidden="1" customHeight="1">
      <c r="A280" s="660" t="s">
        <v>106</v>
      </c>
      <c r="B280" s="656">
        <v>2</v>
      </c>
      <c r="C280" s="657">
        <v>1</v>
      </c>
      <c r="D280" s="1179" t="s">
        <v>165</v>
      </c>
      <c r="E280" s="1190" t="s">
        <v>167</v>
      </c>
      <c r="F280" s="1549">
        <v>0</v>
      </c>
      <c r="G280" s="1549">
        <v>0</v>
      </c>
      <c r="H280" s="1549">
        <v>0</v>
      </c>
      <c r="I280" s="1549">
        <v>0</v>
      </c>
      <c r="J280" s="1181"/>
      <c r="K280" s="1549"/>
      <c r="L280" s="1549"/>
      <c r="M280" s="1795"/>
      <c r="N280" s="1549"/>
      <c r="O280" s="1181"/>
      <c r="P280" s="1181"/>
      <c r="Q280" s="1802"/>
    </row>
    <row r="281" spans="1:17" ht="24" customHeight="1">
      <c r="A281" s="659" t="s">
        <v>106</v>
      </c>
      <c r="B281" s="653">
        <v>3</v>
      </c>
      <c r="C281" s="654">
        <v>0</v>
      </c>
      <c r="D281" s="1182" t="s">
        <v>168</v>
      </c>
      <c r="E281" s="1183" t="s">
        <v>169</v>
      </c>
      <c r="F281" s="861">
        <f t="shared" ref="F281:M281" si="28">F283</f>
        <v>200</v>
      </c>
      <c r="G281" s="861">
        <f t="shared" si="28"/>
        <v>200</v>
      </c>
      <c r="H281" s="861">
        <f t="shared" si="28"/>
        <v>500</v>
      </c>
      <c r="I281" s="861">
        <f t="shared" si="28"/>
        <v>500</v>
      </c>
      <c r="J281" s="1177">
        <f t="shared" si="28"/>
        <v>200</v>
      </c>
      <c r="K281" s="861">
        <f t="shared" si="28"/>
        <v>200</v>
      </c>
      <c r="L281" s="861">
        <f t="shared" si="28"/>
        <v>500</v>
      </c>
      <c r="M281" s="861">
        <f t="shared" si="28"/>
        <v>500</v>
      </c>
      <c r="N281" s="1625">
        <v>0</v>
      </c>
      <c r="O281" s="1195">
        <v>0</v>
      </c>
      <c r="P281" s="1195">
        <v>0</v>
      </c>
      <c r="Q281" s="1625">
        <v>0</v>
      </c>
    </row>
    <row r="282" spans="1:17" ht="13.5" hidden="1" customHeight="1">
      <c r="A282" s="647"/>
      <c r="B282" s="653"/>
      <c r="C282" s="654"/>
      <c r="D282" s="1179" t="s">
        <v>667</v>
      </c>
      <c r="E282" s="1183"/>
      <c r="F282" s="1588"/>
      <c r="G282" s="1588"/>
      <c r="H282" s="1588"/>
      <c r="I282" s="861"/>
      <c r="J282" s="1177"/>
      <c r="K282" s="861"/>
      <c r="L282" s="861"/>
      <c r="M282" s="1582"/>
      <c r="N282" s="1796"/>
      <c r="O282" s="1527"/>
      <c r="P282" s="1527"/>
      <c r="Q282" s="1805"/>
    </row>
    <row r="283" spans="1:17" ht="21">
      <c r="A283" s="660" t="s">
        <v>106</v>
      </c>
      <c r="B283" s="656">
        <v>3</v>
      </c>
      <c r="C283" s="657" t="s">
        <v>739</v>
      </c>
      <c r="D283" s="1179" t="s">
        <v>168</v>
      </c>
      <c r="E283" s="1183"/>
      <c r="F283" s="861">
        <f>J283</f>
        <v>200</v>
      </c>
      <c r="G283" s="861">
        <f>K283</f>
        <v>200</v>
      </c>
      <c r="H283" s="861">
        <f>L283</f>
        <v>500</v>
      </c>
      <c r="I283" s="861">
        <f>M283</f>
        <v>500</v>
      </c>
      <c r="J283" s="1177">
        <f>'soc haraz.korcrac'!G32</f>
        <v>200</v>
      </c>
      <c r="K283" s="861">
        <f>'soc haraz.korcrac'!H32</f>
        <v>200</v>
      </c>
      <c r="L283" s="861">
        <f>'soc haraz.korcrac'!I158</f>
        <v>500</v>
      </c>
      <c r="M283" s="1396">
        <f>'soc haraz.korcrac'!J32</f>
        <v>500</v>
      </c>
      <c r="N283" s="861">
        <v>0</v>
      </c>
      <c r="O283" s="1177">
        <v>0</v>
      </c>
      <c r="P283" s="1177">
        <v>0</v>
      </c>
      <c r="Q283" s="1625">
        <v>0</v>
      </c>
    </row>
    <row r="284" spans="1:17" ht="24.75" customHeight="1">
      <c r="A284" s="659" t="s">
        <v>106</v>
      </c>
      <c r="B284" s="653">
        <v>4</v>
      </c>
      <c r="C284" s="654">
        <v>0</v>
      </c>
      <c r="D284" s="1182" t="s">
        <v>170</v>
      </c>
      <c r="E284" s="1183" t="s">
        <v>880</v>
      </c>
      <c r="F284" s="861">
        <f>F286</f>
        <v>0</v>
      </c>
      <c r="G284" s="861">
        <f>G286</f>
        <v>0</v>
      </c>
      <c r="H284" s="861">
        <f>H286</f>
        <v>0</v>
      </c>
      <c r="I284" s="861">
        <f>I286</f>
        <v>0</v>
      </c>
      <c r="J284" s="1177">
        <v>0</v>
      </c>
      <c r="K284" s="861">
        <v>0</v>
      </c>
      <c r="L284" s="861">
        <f>L286</f>
        <v>0</v>
      </c>
      <c r="M284" s="861">
        <f>M286</f>
        <v>0</v>
      </c>
      <c r="N284" s="1625">
        <v>0</v>
      </c>
      <c r="O284" s="1195">
        <v>0</v>
      </c>
      <c r="P284" s="1195">
        <v>0</v>
      </c>
      <c r="Q284" s="1625">
        <v>0</v>
      </c>
    </row>
    <row r="285" spans="1:17" ht="10.5" hidden="1">
      <c r="A285" s="647"/>
      <c r="B285" s="653"/>
      <c r="C285" s="654"/>
      <c r="D285" s="1179" t="s">
        <v>667</v>
      </c>
      <c r="E285" s="1183"/>
      <c r="F285" s="1588"/>
      <c r="G285" s="1588"/>
      <c r="H285" s="1588"/>
      <c r="I285" s="861"/>
      <c r="J285" s="1177"/>
      <c r="K285" s="861"/>
      <c r="L285" s="861"/>
      <c r="M285" s="1796"/>
      <c r="N285" s="1854"/>
      <c r="O285" s="1527"/>
      <c r="P285" s="1527"/>
      <c r="Q285" s="1805"/>
    </row>
    <row r="286" spans="1:17" ht="15" hidden="1" customHeight="1">
      <c r="A286" s="660" t="s">
        <v>106</v>
      </c>
      <c r="B286" s="656">
        <v>4</v>
      </c>
      <c r="C286" s="657">
        <v>1</v>
      </c>
      <c r="D286" s="1179" t="s">
        <v>170</v>
      </c>
      <c r="E286" s="1190" t="s">
        <v>881</v>
      </c>
      <c r="F286" s="861">
        <v>0</v>
      </c>
      <c r="G286" s="861">
        <v>0</v>
      </c>
      <c r="H286" s="861">
        <f>L286</f>
        <v>0</v>
      </c>
      <c r="I286" s="861">
        <f>M286</f>
        <v>0</v>
      </c>
      <c r="J286" s="1177">
        <v>0</v>
      </c>
      <c r="K286" s="861">
        <v>0</v>
      </c>
      <c r="L286" s="861">
        <f>'10-4-1'!I35</f>
        <v>0</v>
      </c>
      <c r="M286" s="861">
        <f>'10-4-1'!J35</f>
        <v>0</v>
      </c>
      <c r="N286" s="864"/>
      <c r="O286" s="1177"/>
      <c r="P286" s="1177"/>
      <c r="Q286" s="1625"/>
    </row>
    <row r="287" spans="1:17" ht="18.75" hidden="1" customHeight="1">
      <c r="A287" s="659" t="s">
        <v>106</v>
      </c>
      <c r="B287" s="653">
        <v>5</v>
      </c>
      <c r="C287" s="654">
        <v>0</v>
      </c>
      <c r="D287" s="1182" t="s">
        <v>835</v>
      </c>
      <c r="E287" s="1183" t="s">
        <v>836</v>
      </c>
      <c r="F287" s="861">
        <f t="shared" ref="F287:Q287" si="29">F289</f>
        <v>0</v>
      </c>
      <c r="G287" s="861">
        <f t="shared" si="29"/>
        <v>0</v>
      </c>
      <c r="H287" s="861">
        <f t="shared" si="29"/>
        <v>0</v>
      </c>
      <c r="I287" s="861">
        <f t="shared" si="29"/>
        <v>0</v>
      </c>
      <c r="J287" s="1177">
        <f t="shared" si="29"/>
        <v>0</v>
      </c>
      <c r="K287" s="861">
        <f t="shared" si="29"/>
        <v>0</v>
      </c>
      <c r="L287" s="861">
        <f t="shared" si="29"/>
        <v>0</v>
      </c>
      <c r="M287" s="861">
        <f t="shared" si="29"/>
        <v>0</v>
      </c>
      <c r="N287" s="1625">
        <f t="shared" si="29"/>
        <v>0</v>
      </c>
      <c r="O287" s="1195">
        <f t="shared" si="29"/>
        <v>0</v>
      </c>
      <c r="P287" s="1195">
        <f t="shared" si="29"/>
        <v>0</v>
      </c>
      <c r="Q287" s="1625">
        <f t="shared" si="29"/>
        <v>0</v>
      </c>
    </row>
    <row r="288" spans="1:17" ht="10.5" hidden="1">
      <c r="A288" s="647"/>
      <c r="B288" s="653"/>
      <c r="C288" s="654"/>
      <c r="D288" s="1179" t="s">
        <v>667</v>
      </c>
      <c r="E288" s="1183"/>
      <c r="F288" s="1588"/>
      <c r="G288" s="1588"/>
      <c r="H288" s="1588"/>
      <c r="I288" s="861"/>
      <c r="J288" s="1177"/>
      <c r="K288" s="861"/>
      <c r="L288" s="861"/>
      <c r="M288" s="1582"/>
      <c r="N288" s="1796"/>
      <c r="O288" s="1527"/>
      <c r="P288" s="1527"/>
      <c r="Q288" s="1805"/>
    </row>
    <row r="289" spans="1:17" ht="21" hidden="1" customHeight="1">
      <c r="A289" s="660" t="s">
        <v>106</v>
      </c>
      <c r="B289" s="656">
        <v>5</v>
      </c>
      <c r="C289" s="657">
        <v>1</v>
      </c>
      <c r="D289" s="1179" t="s">
        <v>835</v>
      </c>
      <c r="E289" s="1190" t="s">
        <v>836</v>
      </c>
      <c r="F289" s="861">
        <f>N289+J289</f>
        <v>0</v>
      </c>
      <c r="G289" s="861">
        <f>O289+K289</f>
        <v>0</v>
      </c>
      <c r="H289" s="861">
        <f>P289+L289</f>
        <v>0</v>
      </c>
      <c r="I289" s="861">
        <f>Q289+M289</f>
        <v>0</v>
      </c>
      <c r="J289" s="1177">
        <f>'10.5.1'!G32</f>
        <v>0</v>
      </c>
      <c r="K289" s="861">
        <f>'10.5.1'!H32</f>
        <v>0</v>
      </c>
      <c r="L289" s="861">
        <f>'10.5.1'!I32</f>
        <v>0</v>
      </c>
      <c r="M289" s="1396">
        <f>'10.5.1'!J32</f>
        <v>0</v>
      </c>
      <c r="N289" s="861">
        <f>'10.5.1'!G134</f>
        <v>0</v>
      </c>
      <c r="O289" s="1177">
        <f>'10.5.1'!H134</f>
        <v>0</v>
      </c>
      <c r="P289" s="1177">
        <f>'10.5.1'!I134</f>
        <v>0</v>
      </c>
      <c r="Q289" s="1625">
        <f>'10.5.1'!J134</f>
        <v>0</v>
      </c>
    </row>
    <row r="290" spans="1:17" ht="21" hidden="1">
      <c r="A290" s="659" t="s">
        <v>106</v>
      </c>
      <c r="B290" s="653">
        <v>6</v>
      </c>
      <c r="C290" s="654">
        <v>0</v>
      </c>
      <c r="D290" s="1182" t="s">
        <v>837</v>
      </c>
      <c r="E290" s="1183" t="s">
        <v>838</v>
      </c>
      <c r="F290" s="861">
        <v>0</v>
      </c>
      <c r="G290" s="861">
        <v>0</v>
      </c>
      <c r="H290" s="861">
        <v>0</v>
      </c>
      <c r="I290" s="861">
        <v>0</v>
      </c>
      <c r="J290" s="1177">
        <v>0</v>
      </c>
      <c r="K290" s="861">
        <v>0</v>
      </c>
      <c r="L290" s="861">
        <v>0</v>
      </c>
      <c r="M290" s="861">
        <v>0</v>
      </c>
      <c r="N290" s="1625">
        <v>0</v>
      </c>
      <c r="O290" s="1195">
        <v>0</v>
      </c>
      <c r="P290" s="1195">
        <v>0</v>
      </c>
      <c r="Q290" s="1625">
        <v>0</v>
      </c>
    </row>
    <row r="291" spans="1:17" ht="10.5">
      <c r="A291" s="647"/>
      <c r="B291" s="653"/>
      <c r="C291" s="654"/>
      <c r="D291" s="1179" t="s">
        <v>667</v>
      </c>
      <c r="E291" s="1183"/>
      <c r="F291" s="1588"/>
      <c r="G291" s="1588"/>
      <c r="H291" s="1588"/>
      <c r="I291" s="861"/>
      <c r="J291" s="1177"/>
      <c r="K291" s="861"/>
      <c r="L291" s="861"/>
      <c r="M291" s="1796"/>
      <c r="N291" s="1854"/>
      <c r="O291" s="1527"/>
      <c r="P291" s="1527"/>
      <c r="Q291" s="1805"/>
    </row>
    <row r="292" spans="1:17" ht="21">
      <c r="A292" s="660" t="s">
        <v>106</v>
      </c>
      <c r="B292" s="656">
        <v>6</v>
      </c>
      <c r="C292" s="657">
        <v>1</v>
      </c>
      <c r="D292" s="1179" t="s">
        <v>837</v>
      </c>
      <c r="E292" s="1190" t="s">
        <v>838</v>
      </c>
      <c r="F292" s="861">
        <v>0</v>
      </c>
      <c r="G292" s="861">
        <v>0</v>
      </c>
      <c r="H292" s="861">
        <v>0</v>
      </c>
      <c r="I292" s="861">
        <v>0</v>
      </c>
      <c r="J292" s="1177">
        <v>0</v>
      </c>
      <c r="K292" s="861">
        <v>0</v>
      </c>
      <c r="L292" s="861">
        <v>0</v>
      </c>
      <c r="M292" s="861">
        <v>0</v>
      </c>
      <c r="N292" s="864">
        <v>0</v>
      </c>
      <c r="O292" s="1177">
        <v>0</v>
      </c>
      <c r="P292" s="1177">
        <v>0</v>
      </c>
      <c r="Q292" s="1625">
        <v>0</v>
      </c>
    </row>
    <row r="293" spans="1:17" ht="28.5" customHeight="1">
      <c r="A293" s="659" t="s">
        <v>106</v>
      </c>
      <c r="B293" s="653">
        <v>7</v>
      </c>
      <c r="C293" s="654">
        <v>0</v>
      </c>
      <c r="D293" s="1182" t="s">
        <v>839</v>
      </c>
      <c r="E293" s="1183" t="s">
        <v>112</v>
      </c>
      <c r="F293" s="861">
        <f t="shared" ref="F293:M293" si="30">F295</f>
        <v>700</v>
      </c>
      <c r="G293" s="861">
        <f t="shared" si="30"/>
        <v>1000</v>
      </c>
      <c r="H293" s="861">
        <f t="shared" si="30"/>
        <v>1800</v>
      </c>
      <c r="I293" s="861">
        <f t="shared" si="30"/>
        <v>4000</v>
      </c>
      <c r="J293" s="1177">
        <f t="shared" si="30"/>
        <v>700</v>
      </c>
      <c r="K293" s="861">
        <f t="shared" si="30"/>
        <v>1000</v>
      </c>
      <c r="L293" s="861">
        <f t="shared" si="30"/>
        <v>1800</v>
      </c>
      <c r="M293" s="861">
        <f t="shared" si="30"/>
        <v>4000</v>
      </c>
      <c r="N293" s="1625">
        <v>0</v>
      </c>
      <c r="O293" s="1195">
        <v>0</v>
      </c>
      <c r="P293" s="1195">
        <v>0</v>
      </c>
      <c r="Q293" s="1625">
        <v>0</v>
      </c>
    </row>
    <row r="294" spans="1:17" ht="0.75" customHeight="1">
      <c r="A294" s="647"/>
      <c r="B294" s="653"/>
      <c r="C294" s="654"/>
      <c r="D294" s="1179" t="s">
        <v>667</v>
      </c>
      <c r="E294" s="1183"/>
      <c r="F294" s="1588"/>
      <c r="G294" s="1588"/>
      <c r="H294" s="1588"/>
      <c r="I294" s="861"/>
      <c r="J294" s="1177"/>
      <c r="K294" s="861"/>
      <c r="L294" s="861"/>
      <c r="M294" s="1796"/>
      <c r="N294" s="1854"/>
      <c r="O294" s="1527"/>
      <c r="P294" s="1527"/>
      <c r="Q294" s="1805"/>
    </row>
    <row r="295" spans="1:17" ht="27" customHeight="1">
      <c r="A295" s="660" t="s">
        <v>106</v>
      </c>
      <c r="B295" s="656">
        <v>7</v>
      </c>
      <c r="C295" s="657">
        <v>1</v>
      </c>
      <c r="D295" s="1179" t="s">
        <v>839</v>
      </c>
      <c r="E295" s="1190" t="s">
        <v>134</v>
      </c>
      <c r="F295" s="861">
        <f>J295</f>
        <v>700</v>
      </c>
      <c r="G295" s="861">
        <f>K295</f>
        <v>1000</v>
      </c>
      <c r="H295" s="861">
        <f>L295</f>
        <v>1800</v>
      </c>
      <c r="I295" s="861">
        <f>M295</f>
        <v>4000</v>
      </c>
      <c r="J295" s="1177">
        <f>'arandzin soc'!G32</f>
        <v>700</v>
      </c>
      <c r="K295" s="861">
        <f>'arandzin soc'!H32</f>
        <v>1000</v>
      </c>
      <c r="L295" s="861">
        <f>'arandzin soc'!I32</f>
        <v>1800</v>
      </c>
      <c r="M295" s="861">
        <f>'arandzin soc'!J32</f>
        <v>4000</v>
      </c>
      <c r="N295" s="864"/>
      <c r="O295" s="1177"/>
      <c r="P295" s="1177"/>
      <c r="Q295" s="1625"/>
    </row>
    <row r="296" spans="1:17" ht="13.5" hidden="1" customHeight="1">
      <c r="A296" s="659" t="s">
        <v>106</v>
      </c>
      <c r="B296" s="653">
        <v>8</v>
      </c>
      <c r="C296" s="654">
        <v>0</v>
      </c>
      <c r="D296" s="1182" t="s">
        <v>1091</v>
      </c>
      <c r="E296" s="1183" t="s">
        <v>1092</v>
      </c>
      <c r="F296" s="861">
        <v>0</v>
      </c>
      <c r="G296" s="861">
        <v>0</v>
      </c>
      <c r="H296" s="861">
        <v>0</v>
      </c>
      <c r="I296" s="861">
        <v>0</v>
      </c>
      <c r="J296" s="1177">
        <v>0</v>
      </c>
      <c r="K296" s="861">
        <v>0</v>
      </c>
      <c r="L296" s="861">
        <v>0</v>
      </c>
      <c r="M296" s="861">
        <v>0</v>
      </c>
      <c r="N296" s="1625">
        <v>0</v>
      </c>
      <c r="O296" s="1195">
        <v>0</v>
      </c>
      <c r="P296" s="1195">
        <v>0</v>
      </c>
      <c r="Q296" s="1625">
        <v>0</v>
      </c>
    </row>
    <row r="297" spans="1:17" ht="0.75" hidden="1" customHeight="1">
      <c r="A297" s="647"/>
      <c r="B297" s="653"/>
      <c r="C297" s="654"/>
      <c r="D297" s="1179" t="s">
        <v>667</v>
      </c>
      <c r="E297" s="1183"/>
      <c r="F297" s="1588"/>
      <c r="G297" s="1588"/>
      <c r="H297" s="1588"/>
      <c r="I297" s="1396"/>
      <c r="J297" s="1177"/>
      <c r="K297" s="861"/>
      <c r="L297" s="861"/>
      <c r="M297" s="1582"/>
      <c r="N297" s="1796"/>
      <c r="O297" s="1527"/>
      <c r="P297" s="1527"/>
      <c r="Q297" s="1805"/>
    </row>
    <row r="298" spans="1:17" ht="12.75" hidden="1" customHeight="1">
      <c r="A298" s="660" t="s">
        <v>106</v>
      </c>
      <c r="B298" s="656">
        <v>8</v>
      </c>
      <c r="C298" s="657">
        <v>1</v>
      </c>
      <c r="D298" s="1179" t="s">
        <v>1091</v>
      </c>
      <c r="E298" s="1190" t="s">
        <v>1093</v>
      </c>
      <c r="F298" s="861">
        <v>0</v>
      </c>
      <c r="G298" s="861">
        <v>0</v>
      </c>
      <c r="H298" s="861">
        <v>0</v>
      </c>
      <c r="I298" s="861">
        <v>0</v>
      </c>
      <c r="J298" s="1177"/>
      <c r="K298" s="861"/>
      <c r="L298" s="861"/>
      <c r="M298" s="1396"/>
      <c r="N298" s="861"/>
      <c r="O298" s="1177"/>
      <c r="P298" s="1177"/>
      <c r="Q298" s="1625"/>
    </row>
    <row r="299" spans="1:17" ht="13.5" hidden="1" customHeight="1">
      <c r="A299" s="647"/>
      <c r="B299" s="653"/>
      <c r="C299" s="654"/>
      <c r="D299" s="1179" t="s">
        <v>667</v>
      </c>
      <c r="E299" s="1183"/>
      <c r="F299" s="1588"/>
      <c r="G299" s="1588"/>
      <c r="H299" s="1588"/>
      <c r="I299" s="861"/>
      <c r="J299" s="1177"/>
      <c r="K299" s="861"/>
      <c r="L299" s="861"/>
      <c r="M299" s="1582"/>
      <c r="N299" s="1796"/>
      <c r="O299" s="1527"/>
      <c r="P299" s="1527"/>
      <c r="Q299" s="1805"/>
    </row>
    <row r="300" spans="1:17" ht="13.5" hidden="1" customHeight="1">
      <c r="A300" s="659" t="s">
        <v>106</v>
      </c>
      <c r="B300" s="653">
        <v>9</v>
      </c>
      <c r="C300" s="654">
        <v>0</v>
      </c>
      <c r="D300" s="1182" t="s">
        <v>1094</v>
      </c>
      <c r="E300" s="1183" t="s">
        <v>129</v>
      </c>
      <c r="F300" s="861">
        <v>0</v>
      </c>
      <c r="G300" s="861">
        <v>0</v>
      </c>
      <c r="H300" s="861">
        <v>0</v>
      </c>
      <c r="I300" s="861">
        <v>0</v>
      </c>
      <c r="J300" s="1177">
        <v>0</v>
      </c>
      <c r="K300" s="861">
        <v>0</v>
      </c>
      <c r="L300" s="861">
        <v>0</v>
      </c>
      <c r="M300" s="861">
        <v>0</v>
      </c>
      <c r="N300" s="1625">
        <v>0</v>
      </c>
      <c r="O300" s="1195">
        <v>0</v>
      </c>
      <c r="P300" s="1195">
        <v>0</v>
      </c>
      <c r="Q300" s="1625">
        <v>0</v>
      </c>
    </row>
    <row r="301" spans="1:17" ht="13.5" hidden="1" customHeight="1">
      <c r="A301" s="647"/>
      <c r="B301" s="653"/>
      <c r="C301" s="654"/>
      <c r="D301" s="1179" t="s">
        <v>667</v>
      </c>
      <c r="E301" s="1183"/>
      <c r="F301" s="1588"/>
      <c r="G301" s="1588"/>
      <c r="H301" s="1588"/>
      <c r="I301" s="861"/>
      <c r="J301" s="1177"/>
      <c r="K301" s="861"/>
      <c r="L301" s="861"/>
      <c r="M301" s="1582"/>
      <c r="N301" s="1796"/>
      <c r="O301" s="1527"/>
      <c r="P301" s="1527"/>
      <c r="Q301" s="1805"/>
    </row>
    <row r="302" spans="1:17" ht="13.5" hidden="1" customHeight="1">
      <c r="A302" s="660" t="s">
        <v>106</v>
      </c>
      <c r="B302" s="662">
        <v>9</v>
      </c>
      <c r="C302" s="663">
        <v>1</v>
      </c>
      <c r="D302" s="1201" t="s">
        <v>1094</v>
      </c>
      <c r="E302" s="1202" t="s">
        <v>1121</v>
      </c>
      <c r="F302" s="861">
        <v>0</v>
      </c>
      <c r="G302" s="861">
        <v>0</v>
      </c>
      <c r="H302" s="861">
        <v>0</v>
      </c>
      <c r="I302" s="861">
        <v>0</v>
      </c>
      <c r="J302" s="1177"/>
      <c r="K302" s="861"/>
      <c r="L302" s="861"/>
      <c r="M302" s="1800"/>
      <c r="N302" s="861"/>
      <c r="O302" s="1177"/>
      <c r="P302" s="1177"/>
      <c r="Q302" s="1808"/>
    </row>
    <row r="303" spans="1:17" ht="13.5" customHeight="1">
      <c r="A303" s="660" t="s">
        <v>106</v>
      </c>
      <c r="B303" s="662">
        <v>9</v>
      </c>
      <c r="C303" s="663">
        <v>2</v>
      </c>
      <c r="D303" s="1201" t="s">
        <v>1008</v>
      </c>
      <c r="E303" s="1202"/>
      <c r="F303" s="861">
        <v>0</v>
      </c>
      <c r="G303" s="861">
        <v>0</v>
      </c>
      <c r="H303" s="861">
        <v>0</v>
      </c>
      <c r="I303" s="861">
        <v>0</v>
      </c>
      <c r="J303" s="1177"/>
      <c r="K303" s="861"/>
      <c r="L303" s="861"/>
      <c r="M303" s="1800"/>
      <c r="N303" s="861"/>
      <c r="O303" s="1177"/>
      <c r="P303" s="1177"/>
      <c r="Q303" s="1808"/>
    </row>
    <row r="304" spans="1:17" ht="51.75" customHeight="1">
      <c r="A304" s="653" t="s">
        <v>107</v>
      </c>
      <c r="B304" s="653">
        <v>0</v>
      </c>
      <c r="C304" s="654">
        <v>0</v>
      </c>
      <c r="D304" s="1203" t="s">
        <v>1658</v>
      </c>
      <c r="E304" s="1204"/>
      <c r="F304" s="861">
        <f t="shared" ref="F304:N304" si="31">F306</f>
        <v>100000</v>
      </c>
      <c r="G304" s="861">
        <f t="shared" si="31"/>
        <v>350000</v>
      </c>
      <c r="H304" s="861">
        <f t="shared" si="31"/>
        <v>395000</v>
      </c>
      <c r="I304" s="861">
        <f t="shared" si="31"/>
        <v>395000</v>
      </c>
      <c r="J304" s="1177">
        <f t="shared" si="31"/>
        <v>100000</v>
      </c>
      <c r="K304" s="861">
        <f>K306</f>
        <v>350000</v>
      </c>
      <c r="L304" s="861">
        <f>L306</f>
        <v>395000</v>
      </c>
      <c r="M304" s="861">
        <f t="shared" si="31"/>
        <v>395000</v>
      </c>
      <c r="N304" s="1625">
        <f t="shared" si="31"/>
        <v>0</v>
      </c>
      <c r="O304" s="1195">
        <v>0</v>
      </c>
      <c r="P304" s="1195">
        <v>0</v>
      </c>
      <c r="Q304" s="1625">
        <v>0</v>
      </c>
    </row>
    <row r="305" spans="1:17" ht="0.75" hidden="1" customHeight="1">
      <c r="A305" s="647"/>
      <c r="B305" s="648"/>
      <c r="C305" s="649"/>
      <c r="D305" s="1179" t="s">
        <v>268</v>
      </c>
      <c r="E305" s="1180"/>
      <c r="F305" s="1589"/>
      <c r="G305" s="1589"/>
      <c r="H305" s="1589"/>
      <c r="I305" s="1396"/>
      <c r="J305" s="1177"/>
      <c r="K305" s="861"/>
      <c r="L305" s="861"/>
      <c r="M305" s="861"/>
      <c r="N305" s="864"/>
      <c r="O305" s="1177"/>
      <c r="P305" s="1177"/>
      <c r="Q305" s="1804"/>
    </row>
    <row r="306" spans="1:17" ht="31.5" customHeight="1">
      <c r="A306" s="665" t="s">
        <v>107</v>
      </c>
      <c r="B306" s="665">
        <v>1</v>
      </c>
      <c r="C306" s="666">
        <v>0</v>
      </c>
      <c r="D306" s="1199" t="s">
        <v>404</v>
      </c>
      <c r="E306" s="1190"/>
      <c r="F306" s="861">
        <f t="shared" ref="F306:M306" si="32">F308</f>
        <v>100000</v>
      </c>
      <c r="G306" s="861">
        <f t="shared" si="32"/>
        <v>350000</v>
      </c>
      <c r="H306" s="861">
        <f t="shared" si="32"/>
        <v>395000</v>
      </c>
      <c r="I306" s="861">
        <f t="shared" si="32"/>
        <v>395000</v>
      </c>
      <c r="J306" s="1177">
        <f t="shared" si="32"/>
        <v>100000</v>
      </c>
      <c r="K306" s="861">
        <f t="shared" si="32"/>
        <v>350000</v>
      </c>
      <c r="L306" s="861">
        <f t="shared" si="32"/>
        <v>395000</v>
      </c>
      <c r="M306" s="861">
        <f t="shared" si="32"/>
        <v>395000</v>
      </c>
      <c r="N306" s="1625">
        <v>0</v>
      </c>
      <c r="O306" s="1195">
        <v>0</v>
      </c>
      <c r="P306" s="1195">
        <v>0</v>
      </c>
      <c r="Q306" s="1625">
        <v>0</v>
      </c>
    </row>
    <row r="307" spans="1:17" ht="13.5" hidden="1" customHeight="1">
      <c r="A307" s="647"/>
      <c r="B307" s="653"/>
      <c r="C307" s="654"/>
      <c r="D307" s="1179" t="s">
        <v>667</v>
      </c>
      <c r="E307" s="1183"/>
      <c r="F307" s="861"/>
      <c r="G307" s="861"/>
      <c r="H307" s="861"/>
      <c r="I307" s="1582"/>
      <c r="J307" s="1177"/>
      <c r="K307" s="861"/>
      <c r="L307" s="861"/>
      <c r="M307" s="1582"/>
      <c r="N307" s="1625">
        <v>0</v>
      </c>
      <c r="O307" s="1195">
        <v>0</v>
      </c>
      <c r="P307" s="1195">
        <v>0</v>
      </c>
      <c r="Q307" s="1625">
        <v>0</v>
      </c>
    </row>
    <row r="308" spans="1:17" ht="32.25" customHeight="1" thickBot="1">
      <c r="A308" s="667" t="s">
        <v>107</v>
      </c>
      <c r="B308" s="667">
        <v>1</v>
      </c>
      <c r="C308" s="668">
        <v>2</v>
      </c>
      <c r="D308" s="1205" t="s">
        <v>405</v>
      </c>
      <c r="E308" s="1206"/>
      <c r="F308" s="861">
        <f>J308</f>
        <v>100000</v>
      </c>
      <c r="G308" s="861">
        <f>K308</f>
        <v>350000</v>
      </c>
      <c r="H308" s="861">
        <f>L308</f>
        <v>395000</v>
      </c>
      <c r="I308" s="861">
        <f>M308</f>
        <v>395000</v>
      </c>
      <c r="J308" s="1177">
        <f>'bjudj. chnax.caxs'!G32</f>
        <v>100000</v>
      </c>
      <c r="K308" s="861">
        <f>'bjudj. chnax.caxs'!H32</f>
        <v>350000</v>
      </c>
      <c r="L308" s="861">
        <f>'bjudj. chnax.caxs'!I32</f>
        <v>395000</v>
      </c>
      <c r="M308" s="861">
        <f>'bjudj. chnax.caxs'!F32</f>
        <v>395000</v>
      </c>
      <c r="N308" s="1625">
        <v>0</v>
      </c>
      <c r="O308" s="1195">
        <v>0</v>
      </c>
      <c r="P308" s="1195">
        <v>0</v>
      </c>
      <c r="Q308" s="1625">
        <v>0</v>
      </c>
    </row>
    <row r="309" spans="1:17" ht="13.5" customHeight="1">
      <c r="A309" s="628"/>
      <c r="B309" s="628"/>
      <c r="C309" s="628"/>
      <c r="D309" s="628"/>
      <c r="F309" s="2042"/>
      <c r="G309" s="1592"/>
      <c r="H309" s="1592"/>
      <c r="I309" s="1735"/>
      <c r="J309" s="2039"/>
      <c r="K309" s="1491"/>
      <c r="L309" s="1491"/>
      <c r="M309" s="1491"/>
      <c r="N309" s="1855"/>
      <c r="O309" s="1593"/>
      <c r="P309" s="1593"/>
      <c r="Q309" s="1735"/>
    </row>
    <row r="310" spans="1:17" s="678" customFormat="1" ht="12.75">
      <c r="A310" s="2753"/>
      <c r="B310" s="2753"/>
      <c r="C310" s="2753"/>
      <c r="D310" s="2753"/>
      <c r="E310" s="2753"/>
      <c r="F310" s="2753"/>
      <c r="G310" s="2753"/>
      <c r="H310" s="2753"/>
      <c r="I310" s="2753"/>
      <c r="J310" s="2753"/>
      <c r="K310" s="1596"/>
      <c r="L310" s="1596"/>
      <c r="M310" s="1596"/>
      <c r="N310" s="1550"/>
      <c r="O310" s="1594"/>
      <c r="P310" s="1594"/>
      <c r="Q310" s="1550"/>
    </row>
    <row r="311" spans="1:17" ht="39.75" customHeight="1">
      <c r="B311" s="670"/>
      <c r="C311" s="671"/>
      <c r="D311" s="628"/>
    </row>
    <row r="312" spans="1:17" ht="13.5" customHeight="1">
      <c r="A312" s="626" t="s">
        <v>1788</v>
      </c>
      <c r="B312" s="626"/>
      <c r="C312" s="626"/>
      <c r="D312" s="626"/>
      <c r="E312" s="626"/>
      <c r="F312" s="857"/>
      <c r="G312" s="857"/>
      <c r="H312" s="857"/>
      <c r="I312" s="857"/>
      <c r="J312" s="626"/>
    </row>
    <row r="313" spans="1:17" ht="13.5" customHeight="1">
      <c r="A313" s="2623" t="s">
        <v>992</v>
      </c>
      <c r="B313" s="2623"/>
      <c r="C313" s="2623"/>
      <c r="D313" s="2623"/>
      <c r="E313" s="2623"/>
      <c r="F313" s="2623"/>
      <c r="G313" s="2623"/>
      <c r="H313" s="2623"/>
      <c r="I313" s="2623"/>
      <c r="J313" s="2623"/>
    </row>
    <row r="314" spans="1:17" ht="13.5" customHeight="1">
      <c r="A314" s="2624" t="s">
        <v>1698</v>
      </c>
      <c r="B314" s="2624"/>
      <c r="C314" s="2624"/>
      <c r="D314" s="2624"/>
      <c r="E314" s="2624"/>
      <c r="F314" s="2624"/>
      <c r="G314" s="2624"/>
      <c r="H314" s="2624"/>
      <c r="I314" s="2624"/>
      <c r="J314" s="2624"/>
    </row>
    <row r="315" spans="1:17" ht="13.5" customHeight="1">
      <c r="A315" s="2594" t="s">
        <v>993</v>
      </c>
      <c r="B315" s="2594"/>
      <c r="C315" s="2594"/>
      <c r="D315" s="2594"/>
      <c r="E315" s="2594"/>
      <c r="F315" s="2594"/>
      <c r="G315" s="2594"/>
      <c r="H315" s="2594"/>
      <c r="I315" s="2594"/>
      <c r="J315" s="2594"/>
    </row>
    <row r="316" spans="1:17" ht="13.5" customHeight="1">
      <c r="A316" s="626" t="s">
        <v>2076</v>
      </c>
      <c r="B316" s="626"/>
      <c r="C316" s="626"/>
      <c r="D316" s="626"/>
      <c r="E316" s="626"/>
      <c r="F316" s="857"/>
      <c r="G316" s="857"/>
      <c r="H316" s="857"/>
      <c r="I316" s="857"/>
      <c r="J316" s="626" t="s">
        <v>1147</v>
      </c>
    </row>
    <row r="317" spans="1:17" ht="13.5" customHeight="1">
      <c r="A317" s="2698" t="s">
        <v>1708</v>
      </c>
      <c r="B317" s="2698"/>
      <c r="C317" s="2698"/>
      <c r="D317" s="2698"/>
      <c r="E317" s="2698"/>
      <c r="F317" s="2698"/>
      <c r="G317" s="2698"/>
      <c r="H317" s="2698"/>
      <c r="I317" s="2698"/>
      <c r="J317" s="2698"/>
    </row>
    <row r="318" spans="1:17" ht="13.5" customHeight="1">
      <c r="D318" s="628"/>
      <c r="F318" s="628"/>
      <c r="G318" s="628"/>
      <c r="H318" s="628"/>
    </row>
    <row r="319" spans="1:17" ht="13.5" customHeight="1">
      <c r="D319" s="628"/>
      <c r="F319" s="628"/>
      <c r="G319" s="628"/>
      <c r="H319" s="628"/>
    </row>
    <row r="320" spans="1:17" ht="13.5" customHeight="1">
      <c r="D320" s="628"/>
      <c r="F320" s="628"/>
      <c r="G320" s="628"/>
      <c r="H320" s="628"/>
    </row>
    <row r="321" spans="4:8" ht="13.5" customHeight="1">
      <c r="D321" s="628"/>
      <c r="F321" s="628"/>
      <c r="G321" s="628"/>
      <c r="H321" s="628"/>
    </row>
    <row r="322" spans="4:8" ht="13.5" customHeight="1">
      <c r="D322" s="628"/>
      <c r="F322" s="628"/>
      <c r="G322" s="628"/>
      <c r="H322" s="628"/>
    </row>
    <row r="323" spans="4:8" ht="13.5" customHeight="1">
      <c r="D323" s="628"/>
      <c r="F323" s="628"/>
      <c r="G323" s="628"/>
      <c r="H323" s="628"/>
    </row>
    <row r="324" spans="4:8" ht="13.5" customHeight="1">
      <c r="D324" s="628"/>
      <c r="F324" s="628"/>
      <c r="G324" s="628"/>
      <c r="H324" s="628"/>
    </row>
    <row r="325" spans="4:8" ht="13.5" customHeight="1">
      <c r="D325" s="628"/>
      <c r="F325" s="628"/>
      <c r="G325" s="628"/>
      <c r="H325" s="628"/>
    </row>
    <row r="326" spans="4:8" ht="13.5" customHeight="1">
      <c r="G326" s="1001"/>
      <c r="H326" s="1001"/>
    </row>
    <row r="327" spans="4:8" ht="13.5" customHeight="1">
      <c r="G327" s="1001"/>
      <c r="H327" s="1001"/>
    </row>
    <row r="328" spans="4:8" ht="13.5" customHeight="1">
      <c r="G328" s="1001"/>
      <c r="H328" s="1001"/>
    </row>
    <row r="329" spans="4:8" ht="13.5" customHeight="1">
      <c r="G329" s="1001"/>
      <c r="H329" s="1001"/>
    </row>
  </sheetData>
  <mergeCells count="19">
    <mergeCell ref="A310:J310"/>
    <mergeCell ref="A317:J317"/>
    <mergeCell ref="A313:J313"/>
    <mergeCell ref="A314:J314"/>
    <mergeCell ref="A315:J315"/>
    <mergeCell ref="R1:AI1"/>
    <mergeCell ref="A2:Q2"/>
    <mergeCell ref="R2:AI2"/>
    <mergeCell ref="E5:E6"/>
    <mergeCell ref="F5:I5"/>
    <mergeCell ref="J5:M5"/>
    <mergeCell ref="N5:Q5"/>
    <mergeCell ref="A3:P3"/>
    <mergeCell ref="A1:Q1"/>
    <mergeCell ref="M4:Q4"/>
    <mergeCell ref="A5:A6"/>
    <mergeCell ref="B5:B6"/>
    <mergeCell ref="C5:C6"/>
    <mergeCell ref="D5:D6"/>
  </mergeCells>
  <phoneticPr fontId="5" type="noConversion"/>
  <printOptions horizontalCentered="1" verticalCentered="1"/>
  <pageMargins left="0" right="0" top="0" bottom="0" header="0.31496062992125984" footer="0.31496062992125984"/>
  <pageSetup paperSize="9" orientation="landscape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R140"/>
  <sheetViews>
    <sheetView topLeftCell="A108" zoomScaleNormal="100" workbookViewId="0">
      <selection activeCell="M64" sqref="M64"/>
    </sheetView>
  </sheetViews>
  <sheetFormatPr defaultRowHeight="12.75"/>
  <cols>
    <col min="1" max="1" width="5.7109375" style="1480" customWidth="1"/>
    <col min="2" max="2" width="29.140625" style="1480" customWidth="1"/>
    <col min="3" max="3" width="5.7109375" style="629" customWidth="1"/>
    <col min="4" max="4" width="11.140625" style="1480" customWidth="1"/>
    <col min="5" max="5" width="10.5703125" style="1480" customWidth="1"/>
    <col min="6" max="6" width="10.7109375" style="629" customWidth="1"/>
    <col min="7" max="7" width="10.5703125" style="1480" customWidth="1"/>
    <col min="8" max="8" width="10.140625" style="1480" customWidth="1"/>
    <col min="9" max="11" width="9.42578125" style="1480" customWidth="1"/>
    <col min="12" max="13" width="13.28515625" style="629" customWidth="1"/>
    <col min="14" max="14" width="12.28515625" style="629" customWidth="1"/>
    <col min="15" max="15" width="12.42578125" style="629" customWidth="1"/>
    <col min="16" max="257" width="9.140625" style="629"/>
    <col min="258" max="258" width="47.28515625" style="629" customWidth="1"/>
    <col min="259" max="259" width="9.140625" style="629"/>
    <col min="260" max="260" width="10.140625" style="629" customWidth="1"/>
    <col min="261" max="261" width="10" style="629" customWidth="1"/>
    <col min="262" max="262" width="9.5703125" style="629" customWidth="1"/>
    <col min="263" max="263" width="10" style="629" customWidth="1"/>
    <col min="264" max="264" width="10.28515625" style="629" customWidth="1"/>
    <col min="265" max="265" width="9.42578125" style="629" customWidth="1"/>
    <col min="266" max="266" width="9.7109375" style="629" customWidth="1"/>
    <col min="267" max="267" width="10" style="629" customWidth="1"/>
    <col min="268" max="271" width="8.5703125" style="629" customWidth="1"/>
    <col min="272" max="513" width="9.140625" style="629"/>
    <col min="514" max="514" width="47.28515625" style="629" customWidth="1"/>
    <col min="515" max="515" width="9.140625" style="629"/>
    <col min="516" max="516" width="10.140625" style="629" customWidth="1"/>
    <col min="517" max="517" width="10" style="629" customWidth="1"/>
    <col min="518" max="518" width="9.5703125" style="629" customWidth="1"/>
    <col min="519" max="519" width="10" style="629" customWidth="1"/>
    <col min="520" max="520" width="10.28515625" style="629" customWidth="1"/>
    <col min="521" max="521" width="9.42578125" style="629" customWidth="1"/>
    <col min="522" max="522" width="9.7109375" style="629" customWidth="1"/>
    <col min="523" max="523" width="10" style="629" customWidth="1"/>
    <col min="524" max="527" width="8.5703125" style="629" customWidth="1"/>
    <col min="528" max="769" width="9.140625" style="629"/>
    <col min="770" max="770" width="47.28515625" style="629" customWidth="1"/>
    <col min="771" max="771" width="9.140625" style="629"/>
    <col min="772" max="772" width="10.140625" style="629" customWidth="1"/>
    <col min="773" max="773" width="10" style="629" customWidth="1"/>
    <col min="774" max="774" width="9.5703125" style="629" customWidth="1"/>
    <col min="775" max="775" width="10" style="629" customWidth="1"/>
    <col min="776" max="776" width="10.28515625" style="629" customWidth="1"/>
    <col min="777" max="777" width="9.42578125" style="629" customWidth="1"/>
    <col min="778" max="778" width="9.7109375" style="629" customWidth="1"/>
    <col min="779" max="779" width="10" style="629" customWidth="1"/>
    <col min="780" max="783" width="8.5703125" style="629" customWidth="1"/>
    <col min="784" max="1025" width="9.140625" style="629"/>
    <col min="1026" max="1026" width="47.28515625" style="629" customWidth="1"/>
    <col min="1027" max="1027" width="9.140625" style="629"/>
    <col min="1028" max="1028" width="10.140625" style="629" customWidth="1"/>
    <col min="1029" max="1029" width="10" style="629" customWidth="1"/>
    <col min="1030" max="1030" width="9.5703125" style="629" customWidth="1"/>
    <col min="1031" max="1031" width="10" style="629" customWidth="1"/>
    <col min="1032" max="1032" width="10.28515625" style="629" customWidth="1"/>
    <col min="1033" max="1033" width="9.42578125" style="629" customWidth="1"/>
    <col min="1034" max="1034" width="9.7109375" style="629" customWidth="1"/>
    <col min="1035" max="1035" width="10" style="629" customWidth="1"/>
    <col min="1036" max="1039" width="8.5703125" style="629" customWidth="1"/>
    <col min="1040" max="1281" width="9.140625" style="629"/>
    <col min="1282" max="1282" width="47.28515625" style="629" customWidth="1"/>
    <col min="1283" max="1283" width="9.140625" style="629"/>
    <col min="1284" max="1284" width="10.140625" style="629" customWidth="1"/>
    <col min="1285" max="1285" width="10" style="629" customWidth="1"/>
    <col min="1286" max="1286" width="9.5703125" style="629" customWidth="1"/>
    <col min="1287" max="1287" width="10" style="629" customWidth="1"/>
    <col min="1288" max="1288" width="10.28515625" style="629" customWidth="1"/>
    <col min="1289" max="1289" width="9.42578125" style="629" customWidth="1"/>
    <col min="1290" max="1290" width="9.7109375" style="629" customWidth="1"/>
    <col min="1291" max="1291" width="10" style="629" customWidth="1"/>
    <col min="1292" max="1295" width="8.5703125" style="629" customWidth="1"/>
    <col min="1296" max="1537" width="9.140625" style="629"/>
    <col min="1538" max="1538" width="47.28515625" style="629" customWidth="1"/>
    <col min="1539" max="1539" width="9.140625" style="629"/>
    <col min="1540" max="1540" width="10.140625" style="629" customWidth="1"/>
    <col min="1541" max="1541" width="10" style="629" customWidth="1"/>
    <col min="1542" max="1542" width="9.5703125" style="629" customWidth="1"/>
    <col min="1543" max="1543" width="10" style="629" customWidth="1"/>
    <col min="1544" max="1544" width="10.28515625" style="629" customWidth="1"/>
    <col min="1545" max="1545" width="9.42578125" style="629" customWidth="1"/>
    <col min="1546" max="1546" width="9.7109375" style="629" customWidth="1"/>
    <col min="1547" max="1547" width="10" style="629" customWidth="1"/>
    <col min="1548" max="1551" width="8.5703125" style="629" customWidth="1"/>
    <col min="1552" max="1793" width="9.140625" style="629"/>
    <col min="1794" max="1794" width="47.28515625" style="629" customWidth="1"/>
    <col min="1795" max="1795" width="9.140625" style="629"/>
    <col min="1796" max="1796" width="10.140625" style="629" customWidth="1"/>
    <col min="1797" max="1797" width="10" style="629" customWidth="1"/>
    <col min="1798" max="1798" width="9.5703125" style="629" customWidth="1"/>
    <col min="1799" max="1799" width="10" style="629" customWidth="1"/>
    <col min="1800" max="1800" width="10.28515625" style="629" customWidth="1"/>
    <col min="1801" max="1801" width="9.42578125" style="629" customWidth="1"/>
    <col min="1802" max="1802" width="9.7109375" style="629" customWidth="1"/>
    <col min="1803" max="1803" width="10" style="629" customWidth="1"/>
    <col min="1804" max="1807" width="8.5703125" style="629" customWidth="1"/>
    <col min="1808" max="2049" width="9.140625" style="629"/>
    <col min="2050" max="2050" width="47.28515625" style="629" customWidth="1"/>
    <col min="2051" max="2051" width="9.140625" style="629"/>
    <col min="2052" max="2052" width="10.140625" style="629" customWidth="1"/>
    <col min="2053" max="2053" width="10" style="629" customWidth="1"/>
    <col min="2054" max="2054" width="9.5703125" style="629" customWidth="1"/>
    <col min="2055" max="2055" width="10" style="629" customWidth="1"/>
    <col min="2056" max="2056" width="10.28515625" style="629" customWidth="1"/>
    <col min="2057" max="2057" width="9.42578125" style="629" customWidth="1"/>
    <col min="2058" max="2058" width="9.7109375" style="629" customWidth="1"/>
    <col min="2059" max="2059" width="10" style="629" customWidth="1"/>
    <col min="2060" max="2063" width="8.5703125" style="629" customWidth="1"/>
    <col min="2064" max="2305" width="9.140625" style="629"/>
    <col min="2306" max="2306" width="47.28515625" style="629" customWidth="1"/>
    <col min="2307" max="2307" width="9.140625" style="629"/>
    <col min="2308" max="2308" width="10.140625" style="629" customWidth="1"/>
    <col min="2309" max="2309" width="10" style="629" customWidth="1"/>
    <col min="2310" max="2310" width="9.5703125" style="629" customWidth="1"/>
    <col min="2311" max="2311" width="10" style="629" customWidth="1"/>
    <col min="2312" max="2312" width="10.28515625" style="629" customWidth="1"/>
    <col min="2313" max="2313" width="9.42578125" style="629" customWidth="1"/>
    <col min="2314" max="2314" width="9.7109375" style="629" customWidth="1"/>
    <col min="2315" max="2315" width="10" style="629" customWidth="1"/>
    <col min="2316" max="2319" width="8.5703125" style="629" customWidth="1"/>
    <col min="2320" max="2561" width="9.140625" style="629"/>
    <col min="2562" max="2562" width="47.28515625" style="629" customWidth="1"/>
    <col min="2563" max="2563" width="9.140625" style="629"/>
    <col min="2564" max="2564" width="10.140625" style="629" customWidth="1"/>
    <col min="2565" max="2565" width="10" style="629" customWidth="1"/>
    <col min="2566" max="2566" width="9.5703125" style="629" customWidth="1"/>
    <col min="2567" max="2567" width="10" style="629" customWidth="1"/>
    <col min="2568" max="2568" width="10.28515625" style="629" customWidth="1"/>
    <col min="2569" max="2569" width="9.42578125" style="629" customWidth="1"/>
    <col min="2570" max="2570" width="9.7109375" style="629" customWidth="1"/>
    <col min="2571" max="2571" width="10" style="629" customWidth="1"/>
    <col min="2572" max="2575" width="8.5703125" style="629" customWidth="1"/>
    <col min="2576" max="2817" width="9.140625" style="629"/>
    <col min="2818" max="2818" width="47.28515625" style="629" customWidth="1"/>
    <col min="2819" max="2819" width="9.140625" style="629"/>
    <col min="2820" max="2820" width="10.140625" style="629" customWidth="1"/>
    <col min="2821" max="2821" width="10" style="629" customWidth="1"/>
    <col min="2822" max="2822" width="9.5703125" style="629" customWidth="1"/>
    <col min="2823" max="2823" width="10" style="629" customWidth="1"/>
    <col min="2824" max="2824" width="10.28515625" style="629" customWidth="1"/>
    <col min="2825" max="2825" width="9.42578125" style="629" customWidth="1"/>
    <col min="2826" max="2826" width="9.7109375" style="629" customWidth="1"/>
    <col min="2827" max="2827" width="10" style="629" customWidth="1"/>
    <col min="2828" max="2831" width="8.5703125" style="629" customWidth="1"/>
    <col min="2832" max="3073" width="9.140625" style="629"/>
    <col min="3074" max="3074" width="47.28515625" style="629" customWidth="1"/>
    <col min="3075" max="3075" width="9.140625" style="629"/>
    <col min="3076" max="3076" width="10.140625" style="629" customWidth="1"/>
    <col min="3077" max="3077" width="10" style="629" customWidth="1"/>
    <col min="3078" max="3078" width="9.5703125" style="629" customWidth="1"/>
    <col min="3079" max="3079" width="10" style="629" customWidth="1"/>
    <col min="3080" max="3080" width="10.28515625" style="629" customWidth="1"/>
    <col min="3081" max="3081" width="9.42578125" style="629" customWidth="1"/>
    <col min="3082" max="3082" width="9.7109375" style="629" customWidth="1"/>
    <col min="3083" max="3083" width="10" style="629" customWidth="1"/>
    <col min="3084" max="3087" width="8.5703125" style="629" customWidth="1"/>
    <col min="3088" max="3329" width="9.140625" style="629"/>
    <col min="3330" max="3330" width="47.28515625" style="629" customWidth="1"/>
    <col min="3331" max="3331" width="9.140625" style="629"/>
    <col min="3332" max="3332" width="10.140625" style="629" customWidth="1"/>
    <col min="3333" max="3333" width="10" style="629" customWidth="1"/>
    <col min="3334" max="3334" width="9.5703125" style="629" customWidth="1"/>
    <col min="3335" max="3335" width="10" style="629" customWidth="1"/>
    <col min="3336" max="3336" width="10.28515625" style="629" customWidth="1"/>
    <col min="3337" max="3337" width="9.42578125" style="629" customWidth="1"/>
    <col min="3338" max="3338" width="9.7109375" style="629" customWidth="1"/>
    <col min="3339" max="3339" width="10" style="629" customWidth="1"/>
    <col min="3340" max="3343" width="8.5703125" style="629" customWidth="1"/>
    <col min="3344" max="3585" width="9.140625" style="629"/>
    <col min="3586" max="3586" width="47.28515625" style="629" customWidth="1"/>
    <col min="3587" max="3587" width="9.140625" style="629"/>
    <col min="3588" max="3588" width="10.140625" style="629" customWidth="1"/>
    <col min="3589" max="3589" width="10" style="629" customWidth="1"/>
    <col min="3590" max="3590" width="9.5703125" style="629" customWidth="1"/>
    <col min="3591" max="3591" width="10" style="629" customWidth="1"/>
    <col min="3592" max="3592" width="10.28515625" style="629" customWidth="1"/>
    <col min="3593" max="3593" width="9.42578125" style="629" customWidth="1"/>
    <col min="3594" max="3594" width="9.7109375" style="629" customWidth="1"/>
    <col min="3595" max="3595" width="10" style="629" customWidth="1"/>
    <col min="3596" max="3599" width="8.5703125" style="629" customWidth="1"/>
    <col min="3600" max="3841" width="9.140625" style="629"/>
    <col min="3842" max="3842" width="47.28515625" style="629" customWidth="1"/>
    <col min="3843" max="3843" width="9.140625" style="629"/>
    <col min="3844" max="3844" width="10.140625" style="629" customWidth="1"/>
    <col min="3845" max="3845" width="10" style="629" customWidth="1"/>
    <col min="3846" max="3846" width="9.5703125" style="629" customWidth="1"/>
    <col min="3847" max="3847" width="10" style="629" customWidth="1"/>
    <col min="3848" max="3848" width="10.28515625" style="629" customWidth="1"/>
    <col min="3849" max="3849" width="9.42578125" style="629" customWidth="1"/>
    <col min="3850" max="3850" width="9.7109375" style="629" customWidth="1"/>
    <col min="3851" max="3851" width="10" style="629" customWidth="1"/>
    <col min="3852" max="3855" width="8.5703125" style="629" customWidth="1"/>
    <col min="3856" max="4097" width="9.140625" style="629"/>
    <col min="4098" max="4098" width="47.28515625" style="629" customWidth="1"/>
    <col min="4099" max="4099" width="9.140625" style="629"/>
    <col min="4100" max="4100" width="10.140625" style="629" customWidth="1"/>
    <col min="4101" max="4101" width="10" style="629" customWidth="1"/>
    <col min="4102" max="4102" width="9.5703125" style="629" customWidth="1"/>
    <col min="4103" max="4103" width="10" style="629" customWidth="1"/>
    <col min="4104" max="4104" width="10.28515625" style="629" customWidth="1"/>
    <col min="4105" max="4105" width="9.42578125" style="629" customWidth="1"/>
    <col min="4106" max="4106" width="9.7109375" style="629" customWidth="1"/>
    <col min="4107" max="4107" width="10" style="629" customWidth="1"/>
    <col min="4108" max="4111" width="8.5703125" style="629" customWidth="1"/>
    <col min="4112" max="4353" width="9.140625" style="629"/>
    <col min="4354" max="4354" width="47.28515625" style="629" customWidth="1"/>
    <col min="4355" max="4355" width="9.140625" style="629"/>
    <col min="4356" max="4356" width="10.140625" style="629" customWidth="1"/>
    <col min="4357" max="4357" width="10" style="629" customWidth="1"/>
    <col min="4358" max="4358" width="9.5703125" style="629" customWidth="1"/>
    <col min="4359" max="4359" width="10" style="629" customWidth="1"/>
    <col min="4360" max="4360" width="10.28515625" style="629" customWidth="1"/>
    <col min="4361" max="4361" width="9.42578125" style="629" customWidth="1"/>
    <col min="4362" max="4362" width="9.7109375" style="629" customWidth="1"/>
    <col min="4363" max="4363" width="10" style="629" customWidth="1"/>
    <col min="4364" max="4367" width="8.5703125" style="629" customWidth="1"/>
    <col min="4368" max="4609" width="9.140625" style="629"/>
    <col min="4610" max="4610" width="47.28515625" style="629" customWidth="1"/>
    <col min="4611" max="4611" width="9.140625" style="629"/>
    <col min="4612" max="4612" width="10.140625" style="629" customWidth="1"/>
    <col min="4613" max="4613" width="10" style="629" customWidth="1"/>
    <col min="4614" max="4614" width="9.5703125" style="629" customWidth="1"/>
    <col min="4615" max="4615" width="10" style="629" customWidth="1"/>
    <col min="4616" max="4616" width="10.28515625" style="629" customWidth="1"/>
    <col min="4617" max="4617" width="9.42578125" style="629" customWidth="1"/>
    <col min="4618" max="4618" width="9.7109375" style="629" customWidth="1"/>
    <col min="4619" max="4619" width="10" style="629" customWidth="1"/>
    <col min="4620" max="4623" width="8.5703125" style="629" customWidth="1"/>
    <col min="4624" max="4865" width="9.140625" style="629"/>
    <col min="4866" max="4866" width="47.28515625" style="629" customWidth="1"/>
    <col min="4867" max="4867" width="9.140625" style="629"/>
    <col min="4868" max="4868" width="10.140625" style="629" customWidth="1"/>
    <col min="4869" max="4869" width="10" style="629" customWidth="1"/>
    <col min="4870" max="4870" width="9.5703125" style="629" customWidth="1"/>
    <col min="4871" max="4871" width="10" style="629" customWidth="1"/>
    <col min="4872" max="4872" width="10.28515625" style="629" customWidth="1"/>
    <col min="4873" max="4873" width="9.42578125" style="629" customWidth="1"/>
    <col min="4874" max="4874" width="9.7109375" style="629" customWidth="1"/>
    <col min="4875" max="4875" width="10" style="629" customWidth="1"/>
    <col min="4876" max="4879" width="8.5703125" style="629" customWidth="1"/>
    <col min="4880" max="5121" width="9.140625" style="629"/>
    <col min="5122" max="5122" width="47.28515625" style="629" customWidth="1"/>
    <col min="5123" max="5123" width="9.140625" style="629"/>
    <col min="5124" max="5124" width="10.140625" style="629" customWidth="1"/>
    <col min="5125" max="5125" width="10" style="629" customWidth="1"/>
    <col min="5126" max="5126" width="9.5703125" style="629" customWidth="1"/>
    <col min="5127" max="5127" width="10" style="629" customWidth="1"/>
    <col min="5128" max="5128" width="10.28515625" style="629" customWidth="1"/>
    <col min="5129" max="5129" width="9.42578125" style="629" customWidth="1"/>
    <col min="5130" max="5130" width="9.7109375" style="629" customWidth="1"/>
    <col min="5131" max="5131" width="10" style="629" customWidth="1"/>
    <col min="5132" max="5135" width="8.5703125" style="629" customWidth="1"/>
    <col min="5136" max="5377" width="9.140625" style="629"/>
    <col min="5378" max="5378" width="47.28515625" style="629" customWidth="1"/>
    <col min="5379" max="5379" width="9.140625" style="629"/>
    <col min="5380" max="5380" width="10.140625" style="629" customWidth="1"/>
    <col min="5381" max="5381" width="10" style="629" customWidth="1"/>
    <col min="5382" max="5382" width="9.5703125" style="629" customWidth="1"/>
    <col min="5383" max="5383" width="10" style="629" customWidth="1"/>
    <col min="5384" max="5384" width="10.28515625" style="629" customWidth="1"/>
    <col min="5385" max="5385" width="9.42578125" style="629" customWidth="1"/>
    <col min="5386" max="5386" width="9.7109375" style="629" customWidth="1"/>
    <col min="5387" max="5387" width="10" style="629" customWidth="1"/>
    <col min="5388" max="5391" width="8.5703125" style="629" customWidth="1"/>
    <col min="5392" max="5633" width="9.140625" style="629"/>
    <col min="5634" max="5634" width="47.28515625" style="629" customWidth="1"/>
    <col min="5635" max="5635" width="9.140625" style="629"/>
    <col min="5636" max="5636" width="10.140625" style="629" customWidth="1"/>
    <col min="5637" max="5637" width="10" style="629" customWidth="1"/>
    <col min="5638" max="5638" width="9.5703125" style="629" customWidth="1"/>
    <col min="5639" max="5639" width="10" style="629" customWidth="1"/>
    <col min="5640" max="5640" width="10.28515625" style="629" customWidth="1"/>
    <col min="5641" max="5641" width="9.42578125" style="629" customWidth="1"/>
    <col min="5642" max="5642" width="9.7109375" style="629" customWidth="1"/>
    <col min="5643" max="5643" width="10" style="629" customWidth="1"/>
    <col min="5644" max="5647" width="8.5703125" style="629" customWidth="1"/>
    <col min="5648" max="5889" width="9.140625" style="629"/>
    <col min="5890" max="5890" width="47.28515625" style="629" customWidth="1"/>
    <col min="5891" max="5891" width="9.140625" style="629"/>
    <col min="5892" max="5892" width="10.140625" style="629" customWidth="1"/>
    <col min="5893" max="5893" width="10" style="629" customWidth="1"/>
    <col min="5894" max="5894" width="9.5703125" style="629" customWidth="1"/>
    <col min="5895" max="5895" width="10" style="629" customWidth="1"/>
    <col min="5896" max="5896" width="10.28515625" style="629" customWidth="1"/>
    <col min="5897" max="5897" width="9.42578125" style="629" customWidth="1"/>
    <col min="5898" max="5898" width="9.7109375" style="629" customWidth="1"/>
    <col min="5899" max="5899" width="10" style="629" customWidth="1"/>
    <col min="5900" max="5903" width="8.5703125" style="629" customWidth="1"/>
    <col min="5904" max="6145" width="9.140625" style="629"/>
    <col min="6146" max="6146" width="47.28515625" style="629" customWidth="1"/>
    <col min="6147" max="6147" width="9.140625" style="629"/>
    <col min="6148" max="6148" width="10.140625" style="629" customWidth="1"/>
    <col min="6149" max="6149" width="10" style="629" customWidth="1"/>
    <col min="6150" max="6150" width="9.5703125" style="629" customWidth="1"/>
    <col min="6151" max="6151" width="10" style="629" customWidth="1"/>
    <col min="6152" max="6152" width="10.28515625" style="629" customWidth="1"/>
    <col min="6153" max="6153" width="9.42578125" style="629" customWidth="1"/>
    <col min="6154" max="6154" width="9.7109375" style="629" customWidth="1"/>
    <col min="6155" max="6155" width="10" style="629" customWidth="1"/>
    <col min="6156" max="6159" width="8.5703125" style="629" customWidth="1"/>
    <col min="6160" max="6401" width="9.140625" style="629"/>
    <col min="6402" max="6402" width="47.28515625" style="629" customWidth="1"/>
    <col min="6403" max="6403" width="9.140625" style="629"/>
    <col min="6404" max="6404" width="10.140625" style="629" customWidth="1"/>
    <col min="6405" max="6405" width="10" style="629" customWidth="1"/>
    <col min="6406" max="6406" width="9.5703125" style="629" customWidth="1"/>
    <col min="6407" max="6407" width="10" style="629" customWidth="1"/>
    <col min="6408" max="6408" width="10.28515625" style="629" customWidth="1"/>
    <col min="6409" max="6409" width="9.42578125" style="629" customWidth="1"/>
    <col min="6410" max="6410" width="9.7109375" style="629" customWidth="1"/>
    <col min="6411" max="6411" width="10" style="629" customWidth="1"/>
    <col min="6412" max="6415" width="8.5703125" style="629" customWidth="1"/>
    <col min="6416" max="6657" width="9.140625" style="629"/>
    <col min="6658" max="6658" width="47.28515625" style="629" customWidth="1"/>
    <col min="6659" max="6659" width="9.140625" style="629"/>
    <col min="6660" max="6660" width="10.140625" style="629" customWidth="1"/>
    <col min="6661" max="6661" width="10" style="629" customWidth="1"/>
    <col min="6662" max="6662" width="9.5703125" style="629" customWidth="1"/>
    <col min="6663" max="6663" width="10" style="629" customWidth="1"/>
    <col min="6664" max="6664" width="10.28515625" style="629" customWidth="1"/>
    <col min="6665" max="6665" width="9.42578125" style="629" customWidth="1"/>
    <col min="6666" max="6666" width="9.7109375" style="629" customWidth="1"/>
    <col min="6667" max="6667" width="10" style="629" customWidth="1"/>
    <col min="6668" max="6671" width="8.5703125" style="629" customWidth="1"/>
    <col min="6672" max="6913" width="9.140625" style="629"/>
    <col min="6914" max="6914" width="47.28515625" style="629" customWidth="1"/>
    <col min="6915" max="6915" width="9.140625" style="629"/>
    <col min="6916" max="6916" width="10.140625" style="629" customWidth="1"/>
    <col min="6917" max="6917" width="10" style="629" customWidth="1"/>
    <col min="6918" max="6918" width="9.5703125" style="629" customWidth="1"/>
    <col min="6919" max="6919" width="10" style="629" customWidth="1"/>
    <col min="6920" max="6920" width="10.28515625" style="629" customWidth="1"/>
    <col min="6921" max="6921" width="9.42578125" style="629" customWidth="1"/>
    <col min="6922" max="6922" width="9.7109375" style="629" customWidth="1"/>
    <col min="6923" max="6923" width="10" style="629" customWidth="1"/>
    <col min="6924" max="6927" width="8.5703125" style="629" customWidth="1"/>
    <col min="6928" max="7169" width="9.140625" style="629"/>
    <col min="7170" max="7170" width="47.28515625" style="629" customWidth="1"/>
    <col min="7171" max="7171" width="9.140625" style="629"/>
    <col min="7172" max="7172" width="10.140625" style="629" customWidth="1"/>
    <col min="7173" max="7173" width="10" style="629" customWidth="1"/>
    <col min="7174" max="7174" width="9.5703125" style="629" customWidth="1"/>
    <col min="7175" max="7175" width="10" style="629" customWidth="1"/>
    <col min="7176" max="7176" width="10.28515625" style="629" customWidth="1"/>
    <col min="7177" max="7177" width="9.42578125" style="629" customWidth="1"/>
    <col min="7178" max="7178" width="9.7109375" style="629" customWidth="1"/>
    <col min="7179" max="7179" width="10" style="629" customWidth="1"/>
    <col min="7180" max="7183" width="8.5703125" style="629" customWidth="1"/>
    <col min="7184" max="7425" width="9.140625" style="629"/>
    <col min="7426" max="7426" width="47.28515625" style="629" customWidth="1"/>
    <col min="7427" max="7427" width="9.140625" style="629"/>
    <col min="7428" max="7428" width="10.140625" style="629" customWidth="1"/>
    <col min="7429" max="7429" width="10" style="629" customWidth="1"/>
    <col min="7430" max="7430" width="9.5703125" style="629" customWidth="1"/>
    <col min="7431" max="7431" width="10" style="629" customWidth="1"/>
    <col min="7432" max="7432" width="10.28515625" style="629" customWidth="1"/>
    <col min="7433" max="7433" width="9.42578125" style="629" customWidth="1"/>
    <col min="7434" max="7434" width="9.7109375" style="629" customWidth="1"/>
    <col min="7435" max="7435" width="10" style="629" customWidth="1"/>
    <col min="7436" max="7439" width="8.5703125" style="629" customWidth="1"/>
    <col min="7440" max="7681" width="9.140625" style="629"/>
    <col min="7682" max="7682" width="47.28515625" style="629" customWidth="1"/>
    <col min="7683" max="7683" width="9.140625" style="629"/>
    <col min="7684" max="7684" width="10.140625" style="629" customWidth="1"/>
    <col min="7685" max="7685" width="10" style="629" customWidth="1"/>
    <col min="7686" max="7686" width="9.5703125" style="629" customWidth="1"/>
    <col min="7687" max="7687" width="10" style="629" customWidth="1"/>
    <col min="7688" max="7688" width="10.28515625" style="629" customWidth="1"/>
    <col min="7689" max="7689" width="9.42578125" style="629" customWidth="1"/>
    <col min="7690" max="7690" width="9.7109375" style="629" customWidth="1"/>
    <col min="7691" max="7691" width="10" style="629" customWidth="1"/>
    <col min="7692" max="7695" width="8.5703125" style="629" customWidth="1"/>
    <col min="7696" max="7937" width="9.140625" style="629"/>
    <col min="7938" max="7938" width="47.28515625" style="629" customWidth="1"/>
    <col min="7939" max="7939" width="9.140625" style="629"/>
    <col min="7940" max="7940" width="10.140625" style="629" customWidth="1"/>
    <col min="7941" max="7941" width="10" style="629" customWidth="1"/>
    <col min="7942" max="7942" width="9.5703125" style="629" customWidth="1"/>
    <col min="7943" max="7943" width="10" style="629" customWidth="1"/>
    <col min="7944" max="7944" width="10.28515625" style="629" customWidth="1"/>
    <col min="7945" max="7945" width="9.42578125" style="629" customWidth="1"/>
    <col min="7946" max="7946" width="9.7109375" style="629" customWidth="1"/>
    <col min="7947" max="7947" width="10" style="629" customWidth="1"/>
    <col min="7948" max="7951" width="8.5703125" style="629" customWidth="1"/>
    <col min="7952" max="8193" width="9.140625" style="629"/>
    <col min="8194" max="8194" width="47.28515625" style="629" customWidth="1"/>
    <col min="8195" max="8195" width="9.140625" style="629"/>
    <col min="8196" max="8196" width="10.140625" style="629" customWidth="1"/>
    <col min="8197" max="8197" width="10" style="629" customWidth="1"/>
    <col min="8198" max="8198" width="9.5703125" style="629" customWidth="1"/>
    <col min="8199" max="8199" width="10" style="629" customWidth="1"/>
    <col min="8200" max="8200" width="10.28515625" style="629" customWidth="1"/>
    <col min="8201" max="8201" width="9.42578125" style="629" customWidth="1"/>
    <col min="8202" max="8202" width="9.7109375" style="629" customWidth="1"/>
    <col min="8203" max="8203" width="10" style="629" customWidth="1"/>
    <col min="8204" max="8207" width="8.5703125" style="629" customWidth="1"/>
    <col min="8208" max="8449" width="9.140625" style="629"/>
    <col min="8450" max="8450" width="47.28515625" style="629" customWidth="1"/>
    <col min="8451" max="8451" width="9.140625" style="629"/>
    <col min="8452" max="8452" width="10.140625" style="629" customWidth="1"/>
    <col min="8453" max="8453" width="10" style="629" customWidth="1"/>
    <col min="8454" max="8454" width="9.5703125" style="629" customWidth="1"/>
    <col min="8455" max="8455" width="10" style="629" customWidth="1"/>
    <col min="8456" max="8456" width="10.28515625" style="629" customWidth="1"/>
    <col min="8457" max="8457" width="9.42578125" style="629" customWidth="1"/>
    <col min="8458" max="8458" width="9.7109375" style="629" customWidth="1"/>
    <col min="8459" max="8459" width="10" style="629" customWidth="1"/>
    <col min="8460" max="8463" width="8.5703125" style="629" customWidth="1"/>
    <col min="8464" max="8705" width="9.140625" style="629"/>
    <col min="8706" max="8706" width="47.28515625" style="629" customWidth="1"/>
    <col min="8707" max="8707" width="9.140625" style="629"/>
    <col min="8708" max="8708" width="10.140625" style="629" customWidth="1"/>
    <col min="8709" max="8709" width="10" style="629" customWidth="1"/>
    <col min="8710" max="8710" width="9.5703125" style="629" customWidth="1"/>
    <col min="8711" max="8711" width="10" style="629" customWidth="1"/>
    <col min="8712" max="8712" width="10.28515625" style="629" customWidth="1"/>
    <col min="8713" max="8713" width="9.42578125" style="629" customWidth="1"/>
    <col min="8714" max="8714" width="9.7109375" style="629" customWidth="1"/>
    <col min="8715" max="8715" width="10" style="629" customWidth="1"/>
    <col min="8716" max="8719" width="8.5703125" style="629" customWidth="1"/>
    <col min="8720" max="8961" width="9.140625" style="629"/>
    <col min="8962" max="8962" width="47.28515625" style="629" customWidth="1"/>
    <col min="8963" max="8963" width="9.140625" style="629"/>
    <col min="8964" max="8964" width="10.140625" style="629" customWidth="1"/>
    <col min="8965" max="8965" width="10" style="629" customWidth="1"/>
    <col min="8966" max="8966" width="9.5703125" style="629" customWidth="1"/>
    <col min="8967" max="8967" width="10" style="629" customWidth="1"/>
    <col min="8968" max="8968" width="10.28515625" style="629" customWidth="1"/>
    <col min="8969" max="8969" width="9.42578125" style="629" customWidth="1"/>
    <col min="8970" max="8970" width="9.7109375" style="629" customWidth="1"/>
    <col min="8971" max="8971" width="10" style="629" customWidth="1"/>
    <col min="8972" max="8975" width="8.5703125" style="629" customWidth="1"/>
    <col min="8976" max="9217" width="9.140625" style="629"/>
    <col min="9218" max="9218" width="47.28515625" style="629" customWidth="1"/>
    <col min="9219" max="9219" width="9.140625" style="629"/>
    <col min="9220" max="9220" width="10.140625" style="629" customWidth="1"/>
    <col min="9221" max="9221" width="10" style="629" customWidth="1"/>
    <col min="9222" max="9222" width="9.5703125" style="629" customWidth="1"/>
    <col min="9223" max="9223" width="10" style="629" customWidth="1"/>
    <col min="9224" max="9224" width="10.28515625" style="629" customWidth="1"/>
    <col min="9225" max="9225" width="9.42578125" style="629" customWidth="1"/>
    <col min="9226" max="9226" width="9.7109375" style="629" customWidth="1"/>
    <col min="9227" max="9227" width="10" style="629" customWidth="1"/>
    <col min="9228" max="9231" width="8.5703125" style="629" customWidth="1"/>
    <col min="9232" max="9473" width="9.140625" style="629"/>
    <col min="9474" max="9474" width="47.28515625" style="629" customWidth="1"/>
    <col min="9475" max="9475" width="9.140625" style="629"/>
    <col min="9476" max="9476" width="10.140625" style="629" customWidth="1"/>
    <col min="9477" max="9477" width="10" style="629" customWidth="1"/>
    <col min="9478" max="9478" width="9.5703125" style="629" customWidth="1"/>
    <col min="9479" max="9479" width="10" style="629" customWidth="1"/>
    <col min="9480" max="9480" width="10.28515625" style="629" customWidth="1"/>
    <col min="9481" max="9481" width="9.42578125" style="629" customWidth="1"/>
    <col min="9482" max="9482" width="9.7109375" style="629" customWidth="1"/>
    <col min="9483" max="9483" width="10" style="629" customWidth="1"/>
    <col min="9484" max="9487" width="8.5703125" style="629" customWidth="1"/>
    <col min="9488" max="9729" width="9.140625" style="629"/>
    <col min="9730" max="9730" width="47.28515625" style="629" customWidth="1"/>
    <col min="9731" max="9731" width="9.140625" style="629"/>
    <col min="9732" max="9732" width="10.140625" style="629" customWidth="1"/>
    <col min="9733" max="9733" width="10" style="629" customWidth="1"/>
    <col min="9734" max="9734" width="9.5703125" style="629" customWidth="1"/>
    <col min="9735" max="9735" width="10" style="629" customWidth="1"/>
    <col min="9736" max="9736" width="10.28515625" style="629" customWidth="1"/>
    <col min="9737" max="9737" width="9.42578125" style="629" customWidth="1"/>
    <col min="9738" max="9738" width="9.7109375" style="629" customWidth="1"/>
    <col min="9739" max="9739" width="10" style="629" customWidth="1"/>
    <col min="9740" max="9743" width="8.5703125" style="629" customWidth="1"/>
    <col min="9744" max="9985" width="9.140625" style="629"/>
    <col min="9986" max="9986" width="47.28515625" style="629" customWidth="1"/>
    <col min="9987" max="9987" width="9.140625" style="629"/>
    <col min="9988" max="9988" width="10.140625" style="629" customWidth="1"/>
    <col min="9989" max="9989" width="10" style="629" customWidth="1"/>
    <col min="9990" max="9990" width="9.5703125" style="629" customWidth="1"/>
    <col min="9991" max="9991" width="10" style="629" customWidth="1"/>
    <col min="9992" max="9992" width="10.28515625" style="629" customWidth="1"/>
    <col min="9993" max="9993" width="9.42578125" style="629" customWidth="1"/>
    <col min="9994" max="9994" width="9.7109375" style="629" customWidth="1"/>
    <col min="9995" max="9995" width="10" style="629" customWidth="1"/>
    <col min="9996" max="9999" width="8.5703125" style="629" customWidth="1"/>
    <col min="10000" max="10241" width="9.140625" style="629"/>
    <col min="10242" max="10242" width="47.28515625" style="629" customWidth="1"/>
    <col min="10243" max="10243" width="9.140625" style="629"/>
    <col min="10244" max="10244" width="10.140625" style="629" customWidth="1"/>
    <col min="10245" max="10245" width="10" style="629" customWidth="1"/>
    <col min="10246" max="10246" width="9.5703125" style="629" customWidth="1"/>
    <col min="10247" max="10247" width="10" style="629" customWidth="1"/>
    <col min="10248" max="10248" width="10.28515625" style="629" customWidth="1"/>
    <col min="10249" max="10249" width="9.42578125" style="629" customWidth="1"/>
    <col min="10250" max="10250" width="9.7109375" style="629" customWidth="1"/>
    <col min="10251" max="10251" width="10" style="629" customWidth="1"/>
    <col min="10252" max="10255" width="8.5703125" style="629" customWidth="1"/>
    <col min="10256" max="10497" width="9.140625" style="629"/>
    <col min="10498" max="10498" width="47.28515625" style="629" customWidth="1"/>
    <col min="10499" max="10499" width="9.140625" style="629"/>
    <col min="10500" max="10500" width="10.140625" style="629" customWidth="1"/>
    <col min="10501" max="10501" width="10" style="629" customWidth="1"/>
    <col min="10502" max="10502" width="9.5703125" style="629" customWidth="1"/>
    <col min="10503" max="10503" width="10" style="629" customWidth="1"/>
    <col min="10504" max="10504" width="10.28515625" style="629" customWidth="1"/>
    <col min="10505" max="10505" width="9.42578125" style="629" customWidth="1"/>
    <col min="10506" max="10506" width="9.7109375" style="629" customWidth="1"/>
    <col min="10507" max="10507" width="10" style="629" customWidth="1"/>
    <col min="10508" max="10511" width="8.5703125" style="629" customWidth="1"/>
    <col min="10512" max="10753" width="9.140625" style="629"/>
    <col min="10754" max="10754" width="47.28515625" style="629" customWidth="1"/>
    <col min="10755" max="10755" width="9.140625" style="629"/>
    <col min="10756" max="10756" width="10.140625" style="629" customWidth="1"/>
    <col min="10757" max="10757" width="10" style="629" customWidth="1"/>
    <col min="10758" max="10758" width="9.5703125" style="629" customWidth="1"/>
    <col min="10759" max="10759" width="10" style="629" customWidth="1"/>
    <col min="10760" max="10760" width="10.28515625" style="629" customWidth="1"/>
    <col min="10761" max="10761" width="9.42578125" style="629" customWidth="1"/>
    <col min="10762" max="10762" width="9.7109375" style="629" customWidth="1"/>
    <col min="10763" max="10763" width="10" style="629" customWidth="1"/>
    <col min="10764" max="10767" width="8.5703125" style="629" customWidth="1"/>
    <col min="10768" max="11009" width="9.140625" style="629"/>
    <col min="11010" max="11010" width="47.28515625" style="629" customWidth="1"/>
    <col min="11011" max="11011" width="9.140625" style="629"/>
    <col min="11012" max="11012" width="10.140625" style="629" customWidth="1"/>
    <col min="11013" max="11013" width="10" style="629" customWidth="1"/>
    <col min="11014" max="11014" width="9.5703125" style="629" customWidth="1"/>
    <col min="11015" max="11015" width="10" style="629" customWidth="1"/>
    <col min="11016" max="11016" width="10.28515625" style="629" customWidth="1"/>
    <col min="11017" max="11017" width="9.42578125" style="629" customWidth="1"/>
    <col min="11018" max="11018" width="9.7109375" style="629" customWidth="1"/>
    <col min="11019" max="11019" width="10" style="629" customWidth="1"/>
    <col min="11020" max="11023" width="8.5703125" style="629" customWidth="1"/>
    <col min="11024" max="11265" width="9.140625" style="629"/>
    <col min="11266" max="11266" width="47.28515625" style="629" customWidth="1"/>
    <col min="11267" max="11267" width="9.140625" style="629"/>
    <col min="11268" max="11268" width="10.140625" style="629" customWidth="1"/>
    <col min="11269" max="11269" width="10" style="629" customWidth="1"/>
    <col min="11270" max="11270" width="9.5703125" style="629" customWidth="1"/>
    <col min="11271" max="11271" width="10" style="629" customWidth="1"/>
    <col min="11272" max="11272" width="10.28515625" style="629" customWidth="1"/>
    <col min="11273" max="11273" width="9.42578125" style="629" customWidth="1"/>
    <col min="11274" max="11274" width="9.7109375" style="629" customWidth="1"/>
    <col min="11275" max="11275" width="10" style="629" customWidth="1"/>
    <col min="11276" max="11279" width="8.5703125" style="629" customWidth="1"/>
    <col min="11280" max="11521" width="9.140625" style="629"/>
    <col min="11522" max="11522" width="47.28515625" style="629" customWidth="1"/>
    <col min="11523" max="11523" width="9.140625" style="629"/>
    <col min="11524" max="11524" width="10.140625" style="629" customWidth="1"/>
    <col min="11525" max="11525" width="10" style="629" customWidth="1"/>
    <col min="11526" max="11526" width="9.5703125" style="629" customWidth="1"/>
    <col min="11527" max="11527" width="10" style="629" customWidth="1"/>
    <col min="11528" max="11528" width="10.28515625" style="629" customWidth="1"/>
    <col min="11529" max="11529" width="9.42578125" style="629" customWidth="1"/>
    <col min="11530" max="11530" width="9.7109375" style="629" customWidth="1"/>
    <col min="11531" max="11531" width="10" style="629" customWidth="1"/>
    <col min="11532" max="11535" width="8.5703125" style="629" customWidth="1"/>
    <col min="11536" max="11777" width="9.140625" style="629"/>
    <col min="11778" max="11778" width="47.28515625" style="629" customWidth="1"/>
    <col min="11779" max="11779" width="9.140625" style="629"/>
    <col min="11780" max="11780" width="10.140625" style="629" customWidth="1"/>
    <col min="11781" max="11781" width="10" style="629" customWidth="1"/>
    <col min="11782" max="11782" width="9.5703125" style="629" customWidth="1"/>
    <col min="11783" max="11783" width="10" style="629" customWidth="1"/>
    <col min="11784" max="11784" width="10.28515625" style="629" customWidth="1"/>
    <col min="11785" max="11785" width="9.42578125" style="629" customWidth="1"/>
    <col min="11786" max="11786" width="9.7109375" style="629" customWidth="1"/>
    <col min="11787" max="11787" width="10" style="629" customWidth="1"/>
    <col min="11788" max="11791" width="8.5703125" style="629" customWidth="1"/>
    <col min="11792" max="12033" width="9.140625" style="629"/>
    <col min="12034" max="12034" width="47.28515625" style="629" customWidth="1"/>
    <col min="12035" max="12035" width="9.140625" style="629"/>
    <col min="12036" max="12036" width="10.140625" style="629" customWidth="1"/>
    <col min="12037" max="12037" width="10" style="629" customWidth="1"/>
    <col min="12038" max="12038" width="9.5703125" style="629" customWidth="1"/>
    <col min="12039" max="12039" width="10" style="629" customWidth="1"/>
    <col min="12040" max="12040" width="10.28515625" style="629" customWidth="1"/>
    <col min="12041" max="12041" width="9.42578125" style="629" customWidth="1"/>
    <col min="12042" max="12042" width="9.7109375" style="629" customWidth="1"/>
    <col min="12043" max="12043" width="10" style="629" customWidth="1"/>
    <col min="12044" max="12047" width="8.5703125" style="629" customWidth="1"/>
    <col min="12048" max="12289" width="9.140625" style="629"/>
    <col min="12290" max="12290" width="47.28515625" style="629" customWidth="1"/>
    <col min="12291" max="12291" width="9.140625" style="629"/>
    <col min="12292" max="12292" width="10.140625" style="629" customWidth="1"/>
    <col min="12293" max="12293" width="10" style="629" customWidth="1"/>
    <col min="12294" max="12294" width="9.5703125" style="629" customWidth="1"/>
    <col min="12295" max="12295" width="10" style="629" customWidth="1"/>
    <col min="12296" max="12296" width="10.28515625" style="629" customWidth="1"/>
    <col min="12297" max="12297" width="9.42578125" style="629" customWidth="1"/>
    <col min="12298" max="12298" width="9.7109375" style="629" customWidth="1"/>
    <col min="12299" max="12299" width="10" style="629" customWidth="1"/>
    <col min="12300" max="12303" width="8.5703125" style="629" customWidth="1"/>
    <col min="12304" max="12545" width="9.140625" style="629"/>
    <col min="12546" max="12546" width="47.28515625" style="629" customWidth="1"/>
    <col min="12547" max="12547" width="9.140625" style="629"/>
    <col min="12548" max="12548" width="10.140625" style="629" customWidth="1"/>
    <col min="12549" max="12549" width="10" style="629" customWidth="1"/>
    <col min="12550" max="12550" width="9.5703125" style="629" customWidth="1"/>
    <col min="12551" max="12551" width="10" style="629" customWidth="1"/>
    <col min="12552" max="12552" width="10.28515625" style="629" customWidth="1"/>
    <col min="12553" max="12553" width="9.42578125" style="629" customWidth="1"/>
    <col min="12554" max="12554" width="9.7109375" style="629" customWidth="1"/>
    <col min="12555" max="12555" width="10" style="629" customWidth="1"/>
    <col min="12556" max="12559" width="8.5703125" style="629" customWidth="1"/>
    <col min="12560" max="12801" width="9.140625" style="629"/>
    <col min="12802" max="12802" width="47.28515625" style="629" customWidth="1"/>
    <col min="12803" max="12803" width="9.140625" style="629"/>
    <col min="12804" max="12804" width="10.140625" style="629" customWidth="1"/>
    <col min="12805" max="12805" width="10" style="629" customWidth="1"/>
    <col min="12806" max="12806" width="9.5703125" style="629" customWidth="1"/>
    <col min="12807" max="12807" width="10" style="629" customWidth="1"/>
    <col min="12808" max="12808" width="10.28515625" style="629" customWidth="1"/>
    <col min="12809" max="12809" width="9.42578125" style="629" customWidth="1"/>
    <col min="12810" max="12810" width="9.7109375" style="629" customWidth="1"/>
    <col min="12811" max="12811" width="10" style="629" customWidth="1"/>
    <col min="12812" max="12815" width="8.5703125" style="629" customWidth="1"/>
    <col min="12816" max="13057" width="9.140625" style="629"/>
    <col min="13058" max="13058" width="47.28515625" style="629" customWidth="1"/>
    <col min="13059" max="13059" width="9.140625" style="629"/>
    <col min="13060" max="13060" width="10.140625" style="629" customWidth="1"/>
    <col min="13061" max="13061" width="10" style="629" customWidth="1"/>
    <col min="13062" max="13062" width="9.5703125" style="629" customWidth="1"/>
    <col min="13063" max="13063" width="10" style="629" customWidth="1"/>
    <col min="13064" max="13064" width="10.28515625" style="629" customWidth="1"/>
    <col min="13065" max="13065" width="9.42578125" style="629" customWidth="1"/>
    <col min="13066" max="13066" width="9.7109375" style="629" customWidth="1"/>
    <col min="13067" max="13067" width="10" style="629" customWidth="1"/>
    <col min="13068" max="13071" width="8.5703125" style="629" customWidth="1"/>
    <col min="13072" max="13313" width="9.140625" style="629"/>
    <col min="13314" max="13314" width="47.28515625" style="629" customWidth="1"/>
    <col min="13315" max="13315" width="9.140625" style="629"/>
    <col min="13316" max="13316" width="10.140625" style="629" customWidth="1"/>
    <col min="13317" max="13317" width="10" style="629" customWidth="1"/>
    <col min="13318" max="13318" width="9.5703125" style="629" customWidth="1"/>
    <col min="13319" max="13319" width="10" style="629" customWidth="1"/>
    <col min="13320" max="13320" width="10.28515625" style="629" customWidth="1"/>
    <col min="13321" max="13321" width="9.42578125" style="629" customWidth="1"/>
    <col min="13322" max="13322" width="9.7109375" style="629" customWidth="1"/>
    <col min="13323" max="13323" width="10" style="629" customWidth="1"/>
    <col min="13324" max="13327" width="8.5703125" style="629" customWidth="1"/>
    <col min="13328" max="13569" width="9.140625" style="629"/>
    <col min="13570" max="13570" width="47.28515625" style="629" customWidth="1"/>
    <col min="13571" max="13571" width="9.140625" style="629"/>
    <col min="13572" max="13572" width="10.140625" style="629" customWidth="1"/>
    <col min="13573" max="13573" width="10" style="629" customWidth="1"/>
    <col min="13574" max="13574" width="9.5703125" style="629" customWidth="1"/>
    <col min="13575" max="13575" width="10" style="629" customWidth="1"/>
    <col min="13576" max="13576" width="10.28515625" style="629" customWidth="1"/>
    <col min="13577" max="13577" width="9.42578125" style="629" customWidth="1"/>
    <col min="13578" max="13578" width="9.7109375" style="629" customWidth="1"/>
    <col min="13579" max="13579" width="10" style="629" customWidth="1"/>
    <col min="13580" max="13583" width="8.5703125" style="629" customWidth="1"/>
    <col min="13584" max="13825" width="9.140625" style="629"/>
    <col min="13826" max="13826" width="47.28515625" style="629" customWidth="1"/>
    <col min="13827" max="13827" width="9.140625" style="629"/>
    <col min="13828" max="13828" width="10.140625" style="629" customWidth="1"/>
    <col min="13829" max="13829" width="10" style="629" customWidth="1"/>
    <col min="13830" max="13830" width="9.5703125" style="629" customWidth="1"/>
    <col min="13831" max="13831" width="10" style="629" customWidth="1"/>
    <col min="13832" max="13832" width="10.28515625" style="629" customWidth="1"/>
    <col min="13833" max="13833" width="9.42578125" style="629" customWidth="1"/>
    <col min="13834" max="13834" width="9.7109375" style="629" customWidth="1"/>
    <col min="13835" max="13835" width="10" style="629" customWidth="1"/>
    <col min="13836" max="13839" width="8.5703125" style="629" customWidth="1"/>
    <col min="13840" max="14081" width="9.140625" style="629"/>
    <col min="14082" max="14082" width="47.28515625" style="629" customWidth="1"/>
    <col min="14083" max="14083" width="9.140625" style="629"/>
    <col min="14084" max="14084" width="10.140625" style="629" customWidth="1"/>
    <col min="14085" max="14085" width="10" style="629" customWidth="1"/>
    <col min="14086" max="14086" width="9.5703125" style="629" customWidth="1"/>
    <col min="14087" max="14087" width="10" style="629" customWidth="1"/>
    <col min="14088" max="14088" width="10.28515625" style="629" customWidth="1"/>
    <col min="14089" max="14089" width="9.42578125" style="629" customWidth="1"/>
    <col min="14090" max="14090" width="9.7109375" style="629" customWidth="1"/>
    <col min="14091" max="14091" width="10" style="629" customWidth="1"/>
    <col min="14092" max="14095" width="8.5703125" style="629" customWidth="1"/>
    <col min="14096" max="14337" width="9.140625" style="629"/>
    <col min="14338" max="14338" width="47.28515625" style="629" customWidth="1"/>
    <col min="14339" max="14339" width="9.140625" style="629"/>
    <col min="14340" max="14340" width="10.140625" style="629" customWidth="1"/>
    <col min="14341" max="14341" width="10" style="629" customWidth="1"/>
    <col min="14342" max="14342" width="9.5703125" style="629" customWidth="1"/>
    <col min="14343" max="14343" width="10" style="629" customWidth="1"/>
    <col min="14344" max="14344" width="10.28515625" style="629" customWidth="1"/>
    <col min="14345" max="14345" width="9.42578125" style="629" customWidth="1"/>
    <col min="14346" max="14346" width="9.7109375" style="629" customWidth="1"/>
    <col min="14347" max="14347" width="10" style="629" customWidth="1"/>
    <col min="14348" max="14351" width="8.5703125" style="629" customWidth="1"/>
    <col min="14352" max="14593" width="9.140625" style="629"/>
    <col min="14594" max="14594" width="47.28515625" style="629" customWidth="1"/>
    <col min="14595" max="14595" width="9.140625" style="629"/>
    <col min="14596" max="14596" width="10.140625" style="629" customWidth="1"/>
    <col min="14597" max="14597" width="10" style="629" customWidth="1"/>
    <col min="14598" max="14598" width="9.5703125" style="629" customWidth="1"/>
    <col min="14599" max="14599" width="10" style="629" customWidth="1"/>
    <col min="14600" max="14600" width="10.28515625" style="629" customWidth="1"/>
    <col min="14601" max="14601" width="9.42578125" style="629" customWidth="1"/>
    <col min="14602" max="14602" width="9.7109375" style="629" customWidth="1"/>
    <col min="14603" max="14603" width="10" style="629" customWidth="1"/>
    <col min="14604" max="14607" width="8.5703125" style="629" customWidth="1"/>
    <col min="14608" max="14849" width="9.140625" style="629"/>
    <col min="14850" max="14850" width="47.28515625" style="629" customWidth="1"/>
    <col min="14851" max="14851" width="9.140625" style="629"/>
    <col min="14852" max="14852" width="10.140625" style="629" customWidth="1"/>
    <col min="14853" max="14853" width="10" style="629" customWidth="1"/>
    <col min="14854" max="14854" width="9.5703125" style="629" customWidth="1"/>
    <col min="14855" max="14855" width="10" style="629" customWidth="1"/>
    <col min="14856" max="14856" width="10.28515625" style="629" customWidth="1"/>
    <col min="14857" max="14857" width="9.42578125" style="629" customWidth="1"/>
    <col min="14858" max="14858" width="9.7109375" style="629" customWidth="1"/>
    <col min="14859" max="14859" width="10" style="629" customWidth="1"/>
    <col min="14860" max="14863" width="8.5703125" style="629" customWidth="1"/>
    <col min="14864" max="15105" width="9.140625" style="629"/>
    <col min="15106" max="15106" width="47.28515625" style="629" customWidth="1"/>
    <col min="15107" max="15107" width="9.140625" style="629"/>
    <col min="15108" max="15108" width="10.140625" style="629" customWidth="1"/>
    <col min="15109" max="15109" width="10" style="629" customWidth="1"/>
    <col min="15110" max="15110" width="9.5703125" style="629" customWidth="1"/>
    <col min="15111" max="15111" width="10" style="629" customWidth="1"/>
    <col min="15112" max="15112" width="10.28515625" style="629" customWidth="1"/>
    <col min="15113" max="15113" width="9.42578125" style="629" customWidth="1"/>
    <col min="15114" max="15114" width="9.7109375" style="629" customWidth="1"/>
    <col min="15115" max="15115" width="10" style="629" customWidth="1"/>
    <col min="15116" max="15119" width="8.5703125" style="629" customWidth="1"/>
    <col min="15120" max="15361" width="9.140625" style="629"/>
    <col min="15362" max="15362" width="47.28515625" style="629" customWidth="1"/>
    <col min="15363" max="15363" width="9.140625" style="629"/>
    <col min="15364" max="15364" width="10.140625" style="629" customWidth="1"/>
    <col min="15365" max="15365" width="10" style="629" customWidth="1"/>
    <col min="15366" max="15366" width="9.5703125" style="629" customWidth="1"/>
    <col min="15367" max="15367" width="10" style="629" customWidth="1"/>
    <col min="15368" max="15368" width="10.28515625" style="629" customWidth="1"/>
    <col min="15369" max="15369" width="9.42578125" style="629" customWidth="1"/>
    <col min="15370" max="15370" width="9.7109375" style="629" customWidth="1"/>
    <col min="15371" max="15371" width="10" style="629" customWidth="1"/>
    <col min="15372" max="15375" width="8.5703125" style="629" customWidth="1"/>
    <col min="15376" max="15617" width="9.140625" style="629"/>
    <col min="15618" max="15618" width="47.28515625" style="629" customWidth="1"/>
    <col min="15619" max="15619" width="9.140625" style="629"/>
    <col min="15620" max="15620" width="10.140625" style="629" customWidth="1"/>
    <col min="15621" max="15621" width="10" style="629" customWidth="1"/>
    <col min="15622" max="15622" width="9.5703125" style="629" customWidth="1"/>
    <col min="15623" max="15623" width="10" style="629" customWidth="1"/>
    <col min="15624" max="15624" width="10.28515625" style="629" customWidth="1"/>
    <col min="15625" max="15625" width="9.42578125" style="629" customWidth="1"/>
    <col min="15626" max="15626" width="9.7109375" style="629" customWidth="1"/>
    <col min="15627" max="15627" width="10" style="629" customWidth="1"/>
    <col min="15628" max="15631" width="8.5703125" style="629" customWidth="1"/>
    <col min="15632" max="15873" width="9.140625" style="629"/>
    <col min="15874" max="15874" width="47.28515625" style="629" customWidth="1"/>
    <col min="15875" max="15875" width="9.140625" style="629"/>
    <col min="15876" max="15876" width="10.140625" style="629" customWidth="1"/>
    <col min="15877" max="15877" width="10" style="629" customWidth="1"/>
    <col min="15878" max="15878" width="9.5703125" style="629" customWidth="1"/>
    <col min="15879" max="15879" width="10" style="629" customWidth="1"/>
    <col min="15880" max="15880" width="10.28515625" style="629" customWidth="1"/>
    <col min="15881" max="15881" width="9.42578125" style="629" customWidth="1"/>
    <col min="15882" max="15882" width="9.7109375" style="629" customWidth="1"/>
    <col min="15883" max="15883" width="10" style="629" customWidth="1"/>
    <col min="15884" max="15887" width="8.5703125" style="629" customWidth="1"/>
    <col min="15888" max="16129" width="9.140625" style="629"/>
    <col min="16130" max="16130" width="47.28515625" style="629" customWidth="1"/>
    <col min="16131" max="16131" width="9.140625" style="629"/>
    <col min="16132" max="16132" width="10.140625" style="629" customWidth="1"/>
    <col min="16133" max="16133" width="10" style="629" customWidth="1"/>
    <col min="16134" max="16134" width="9.5703125" style="629" customWidth="1"/>
    <col min="16135" max="16135" width="10" style="629" customWidth="1"/>
    <col min="16136" max="16136" width="10.28515625" style="629" customWidth="1"/>
    <col min="16137" max="16137" width="9.42578125" style="629" customWidth="1"/>
    <col min="16138" max="16138" width="9.7109375" style="629" customWidth="1"/>
    <col min="16139" max="16139" width="10" style="629" customWidth="1"/>
    <col min="16140" max="16143" width="8.5703125" style="629" customWidth="1"/>
    <col min="16144" max="16384" width="9.140625" style="629"/>
  </cols>
  <sheetData>
    <row r="1" spans="1:17" s="626" customFormat="1">
      <c r="A1" s="2754" t="s">
        <v>291</v>
      </c>
      <c r="B1" s="2754"/>
      <c r="C1" s="2754"/>
      <c r="D1" s="2754"/>
      <c r="E1" s="2754"/>
      <c r="F1" s="2754"/>
      <c r="G1" s="2754"/>
      <c r="H1" s="2754"/>
      <c r="I1" s="2754"/>
      <c r="J1" s="2754"/>
      <c r="K1" s="2754"/>
      <c r="L1" s="2754"/>
      <c r="M1" s="2754"/>
      <c r="N1" s="2754"/>
      <c r="O1" s="2754"/>
      <c r="P1" s="628"/>
      <c r="Q1" s="628"/>
    </row>
    <row r="2" spans="1:17" s="627" customFormat="1" ht="14.25" customHeight="1">
      <c r="A2" s="2755" t="s">
        <v>2259</v>
      </c>
      <c r="B2" s="2755"/>
      <c r="C2" s="2755"/>
      <c r="D2" s="2755"/>
      <c r="E2" s="2755"/>
      <c r="F2" s="2755"/>
      <c r="G2" s="2755"/>
      <c r="H2" s="2755"/>
      <c r="I2" s="2755"/>
      <c r="J2" s="2755"/>
      <c r="K2" s="2755"/>
      <c r="L2" s="2755"/>
      <c r="M2" s="2755"/>
      <c r="N2" s="2755"/>
      <c r="O2" s="2755"/>
      <c r="P2" s="2755"/>
      <c r="Q2" s="2755"/>
    </row>
    <row r="3" spans="1:17" s="626" customFormat="1" ht="18" customHeight="1">
      <c r="A3" s="2756" t="s">
        <v>2260</v>
      </c>
      <c r="B3" s="2756"/>
      <c r="C3" s="2756"/>
      <c r="D3" s="2756"/>
      <c r="E3" s="2756"/>
      <c r="F3" s="2756"/>
      <c r="G3" s="2756"/>
      <c r="H3" s="2756"/>
      <c r="I3" s="2756"/>
      <c r="J3" s="2756"/>
      <c r="K3" s="2756"/>
      <c r="L3" s="2756"/>
      <c r="M3" s="2756"/>
      <c r="N3" s="2756"/>
      <c r="O3" s="2756"/>
      <c r="P3" s="2756"/>
    </row>
    <row r="4" spans="1:17" s="1629" customFormat="1" ht="12">
      <c r="A4" s="1595"/>
      <c r="B4" s="1595"/>
      <c r="C4" s="1626"/>
      <c r="D4" s="1638"/>
      <c r="E4" s="1638"/>
      <c r="F4" s="1627"/>
      <c r="G4" s="1638"/>
      <c r="H4" s="1638"/>
      <c r="I4" s="1638"/>
      <c r="J4" s="1638"/>
      <c r="K4" s="1638"/>
      <c r="L4" s="1628"/>
      <c r="M4" s="1628"/>
      <c r="N4" s="1628"/>
      <c r="O4" s="1628" t="s">
        <v>359</v>
      </c>
      <c r="P4" s="1627"/>
      <c r="Q4" s="1627"/>
    </row>
    <row r="5" spans="1:17" s="1629" customFormat="1" ht="15" customHeight="1">
      <c r="A5" s="2757" t="s">
        <v>1867</v>
      </c>
      <c r="B5" s="2762" t="s">
        <v>1868</v>
      </c>
      <c r="C5" s="2586" t="s">
        <v>922</v>
      </c>
      <c r="D5" s="2761" t="s">
        <v>121</v>
      </c>
      <c r="E5" s="2761"/>
      <c r="F5" s="2761"/>
      <c r="G5" s="2761"/>
      <c r="H5" s="2757" t="s">
        <v>1029</v>
      </c>
      <c r="I5" s="2757"/>
      <c r="J5" s="2757"/>
      <c r="K5" s="2757"/>
      <c r="L5" s="2758" t="s">
        <v>1030</v>
      </c>
      <c r="M5" s="2759"/>
      <c r="N5" s="2759"/>
      <c r="O5" s="2760"/>
    </row>
    <row r="6" spans="1:17" s="1629" customFormat="1" ht="12">
      <c r="A6" s="2757"/>
      <c r="B6" s="2762"/>
      <c r="C6" s="2586"/>
      <c r="D6" s="1788" t="s">
        <v>117</v>
      </c>
      <c r="E6" s="1788" t="s">
        <v>118</v>
      </c>
      <c r="F6" s="1346" t="s">
        <v>119</v>
      </c>
      <c r="G6" s="1788" t="s">
        <v>120</v>
      </c>
      <c r="H6" s="1788" t="s">
        <v>117</v>
      </c>
      <c r="I6" s="1788" t="s">
        <v>118</v>
      </c>
      <c r="J6" s="1788" t="s">
        <v>119</v>
      </c>
      <c r="K6" s="1788" t="s">
        <v>120</v>
      </c>
      <c r="L6" s="1346" t="s">
        <v>117</v>
      </c>
      <c r="M6" s="1346" t="s">
        <v>118</v>
      </c>
      <c r="N6" s="1346" t="s">
        <v>119</v>
      </c>
      <c r="O6" s="1346" t="s">
        <v>120</v>
      </c>
    </row>
    <row r="7" spans="1:17" s="1633" customFormat="1">
      <c r="A7" s="1630" t="s">
        <v>739</v>
      </c>
      <c r="B7" s="2085">
        <v>2</v>
      </c>
      <c r="C7" s="632">
        <v>3</v>
      </c>
      <c r="D7" s="1235"/>
      <c r="E7" s="1235"/>
      <c r="F7" s="632"/>
      <c r="G7" s="2080">
        <v>4</v>
      </c>
      <c r="H7" s="2080"/>
      <c r="I7" s="2080"/>
      <c r="J7" s="2080"/>
      <c r="K7" s="2080">
        <v>5</v>
      </c>
      <c r="L7" s="1631"/>
      <c r="M7" s="1631"/>
      <c r="N7" s="1631"/>
      <c r="O7" s="1632">
        <v>6</v>
      </c>
    </row>
    <row r="8" spans="1:17" s="1629" customFormat="1" ht="37.5" customHeight="1">
      <c r="A8" s="1634">
        <v>1000</v>
      </c>
      <c r="B8" s="2086" t="s">
        <v>1974</v>
      </c>
      <c r="C8" s="1635"/>
      <c r="D8" s="1734">
        <f>H8+L8</f>
        <v>582150</v>
      </c>
      <c r="E8" s="1734">
        <f>I8+M8</f>
        <v>1652023</v>
      </c>
      <c r="F8" s="1733">
        <f>J8+N8</f>
        <v>2949690</v>
      </c>
      <c r="G8" s="1734">
        <f>K8+O8</f>
        <v>4135185.7</v>
      </c>
      <c r="H8" s="1734">
        <f>H9+H45+H64</f>
        <v>482150</v>
      </c>
      <c r="I8" s="1734">
        <f t="shared" ref="I8:J8" si="0">I9+I45+I64</f>
        <v>952023</v>
      </c>
      <c r="J8" s="1734">
        <f t="shared" si="0"/>
        <v>1449690</v>
      </c>
      <c r="K8" s="1734">
        <f>K9+K45+K64</f>
        <v>2009475.7</v>
      </c>
      <c r="L8" s="2017">
        <f>L45+L64</f>
        <v>100000</v>
      </c>
      <c r="M8" s="2017">
        <f t="shared" ref="M8:O8" si="1">M45+M64</f>
        <v>700000</v>
      </c>
      <c r="N8" s="2017">
        <f t="shared" si="1"/>
        <v>1500000</v>
      </c>
      <c r="O8" s="2017">
        <f t="shared" si="1"/>
        <v>2125710</v>
      </c>
    </row>
    <row r="9" spans="1:17" s="1629" customFormat="1" ht="47.25" customHeight="1">
      <c r="A9" s="1634">
        <v>1100</v>
      </c>
      <c r="B9" s="2086" t="s">
        <v>1975</v>
      </c>
      <c r="C9" s="1635" t="s">
        <v>1976</v>
      </c>
      <c r="D9" s="1639">
        <f t="shared" ref="D9:G12" si="2">H9</f>
        <v>44882</v>
      </c>
      <c r="E9" s="1639">
        <f t="shared" si="2"/>
        <v>82592</v>
      </c>
      <c r="F9" s="1636">
        <f t="shared" si="2"/>
        <v>124996</v>
      </c>
      <c r="G9" s="1639">
        <f t="shared" si="2"/>
        <v>237104</v>
      </c>
      <c r="H9" s="1639">
        <f>H10+H14+H16+H36+H39</f>
        <v>44882</v>
      </c>
      <c r="I9" s="1639">
        <f t="shared" ref="I9:K9" si="3">I10+I14+I16+I36+I39</f>
        <v>82592</v>
      </c>
      <c r="J9" s="1639">
        <f t="shared" si="3"/>
        <v>124996</v>
      </c>
      <c r="K9" s="1639">
        <f t="shared" si="3"/>
        <v>237104</v>
      </c>
      <c r="L9" s="1636" t="s">
        <v>1028</v>
      </c>
      <c r="M9" s="1636" t="s">
        <v>1028</v>
      </c>
      <c r="N9" s="1636" t="s">
        <v>1028</v>
      </c>
      <c r="O9" s="1636" t="s">
        <v>1028</v>
      </c>
    </row>
    <row r="10" spans="1:17" s="1629" customFormat="1" ht="56.25" customHeight="1">
      <c r="A10" s="1634">
        <v>1110</v>
      </c>
      <c r="B10" s="2086" t="s">
        <v>1977</v>
      </c>
      <c r="C10" s="1635" t="s">
        <v>1978</v>
      </c>
      <c r="D10" s="1639">
        <f t="shared" si="2"/>
        <v>16225</v>
      </c>
      <c r="E10" s="1639">
        <f t="shared" si="2"/>
        <v>21950</v>
      </c>
      <c r="F10" s="1636">
        <f t="shared" si="2"/>
        <v>36700</v>
      </c>
      <c r="G10" s="1639">
        <f t="shared" si="2"/>
        <v>80300</v>
      </c>
      <c r="H10" s="1639">
        <f>H11+H12+H13</f>
        <v>16225</v>
      </c>
      <c r="I10" s="1639">
        <f t="shared" ref="I10:K10" si="4">I11+I12+I13</f>
        <v>21950</v>
      </c>
      <c r="J10" s="1639">
        <f t="shared" si="4"/>
        <v>36700</v>
      </c>
      <c r="K10" s="1639">
        <f t="shared" si="4"/>
        <v>80300</v>
      </c>
      <c r="L10" s="1636" t="s">
        <v>1028</v>
      </c>
      <c r="M10" s="1636" t="s">
        <v>1028</v>
      </c>
      <c r="N10" s="1636" t="s">
        <v>1028</v>
      </c>
      <c r="O10" s="1636" t="s">
        <v>1028</v>
      </c>
    </row>
    <row r="11" spans="1:17" s="1629" customFormat="1" ht="59.25" customHeight="1">
      <c r="A11" s="1634">
        <v>1111</v>
      </c>
      <c r="B11" s="2086" t="s">
        <v>1979</v>
      </c>
      <c r="C11" s="1635"/>
      <c r="D11" s="1639">
        <f t="shared" si="2"/>
        <v>225</v>
      </c>
      <c r="E11" s="1639">
        <f t="shared" si="2"/>
        <v>450</v>
      </c>
      <c r="F11" s="1636">
        <f t="shared" si="2"/>
        <v>700</v>
      </c>
      <c r="G11" s="1639">
        <f t="shared" si="2"/>
        <v>2300</v>
      </c>
      <c r="H11" s="864">
        <v>225</v>
      </c>
      <c r="I11" s="861">
        <v>450</v>
      </c>
      <c r="J11" s="861">
        <v>700</v>
      </c>
      <c r="K11" s="1639">
        <f>'Հավելված 1'!F17</f>
        <v>2300</v>
      </c>
      <c r="L11" s="1636" t="s">
        <v>1028</v>
      </c>
      <c r="M11" s="1636" t="s">
        <v>1028</v>
      </c>
      <c r="N11" s="1636" t="s">
        <v>1028</v>
      </c>
      <c r="O11" s="1636" t="s">
        <v>1028</v>
      </c>
    </row>
    <row r="12" spans="1:17" s="1629" customFormat="1" ht="57.75" customHeight="1">
      <c r="A12" s="1634">
        <v>1112</v>
      </c>
      <c r="B12" s="2086" t="s">
        <v>1882</v>
      </c>
      <c r="C12" s="1635"/>
      <c r="D12" s="1639">
        <f t="shared" si="2"/>
        <v>2500</v>
      </c>
      <c r="E12" s="1639">
        <f t="shared" si="2"/>
        <v>4500</v>
      </c>
      <c r="F12" s="1636">
        <f t="shared" si="2"/>
        <v>6000</v>
      </c>
      <c r="G12" s="1639">
        <f t="shared" si="2"/>
        <v>8000</v>
      </c>
      <c r="H12" s="864">
        <v>2500</v>
      </c>
      <c r="I12" s="864">
        <v>4500</v>
      </c>
      <c r="J12" s="861">
        <v>6000</v>
      </c>
      <c r="K12" s="1639">
        <f>'Հավելված 1'!F18</f>
        <v>8000</v>
      </c>
      <c r="L12" s="1636" t="s">
        <v>1028</v>
      </c>
      <c r="M12" s="1636" t="s">
        <v>1028</v>
      </c>
      <c r="N12" s="1636" t="s">
        <v>1028</v>
      </c>
      <c r="O12" s="1636" t="s">
        <v>1028</v>
      </c>
    </row>
    <row r="13" spans="1:17" s="1629" customFormat="1" ht="42" customHeight="1">
      <c r="A13" s="1634">
        <v>1113</v>
      </c>
      <c r="B13" s="2086" t="s">
        <v>1855</v>
      </c>
      <c r="C13" s="1635"/>
      <c r="D13" s="1639">
        <f>H13</f>
        <v>13500</v>
      </c>
      <c r="E13" s="1639">
        <f>I13</f>
        <v>17000</v>
      </c>
      <c r="F13" s="1636">
        <f>J13</f>
        <v>30000</v>
      </c>
      <c r="G13" s="1639">
        <f>K13</f>
        <v>70000</v>
      </c>
      <c r="H13" s="1639">
        <v>13500</v>
      </c>
      <c r="I13" s="1639">
        <v>17000</v>
      </c>
      <c r="J13" s="1639">
        <v>30000</v>
      </c>
      <c r="K13" s="1639">
        <f>'Հավելված 1'!F19</f>
        <v>70000</v>
      </c>
      <c r="L13" s="1636" t="s">
        <v>1028</v>
      </c>
      <c r="M13" s="1636" t="s">
        <v>1028</v>
      </c>
      <c r="N13" s="1636" t="s">
        <v>1028</v>
      </c>
      <c r="O13" s="1636" t="s">
        <v>1028</v>
      </c>
    </row>
    <row r="14" spans="1:17" s="1629" customFormat="1" ht="46.5" customHeight="1">
      <c r="A14" s="1634">
        <v>1120</v>
      </c>
      <c r="B14" s="2086" t="s">
        <v>1980</v>
      </c>
      <c r="C14" s="1635" t="s">
        <v>1981</v>
      </c>
      <c r="D14" s="1639">
        <f t="shared" ref="D14:G18" si="5">H14</f>
        <v>26211</v>
      </c>
      <c r="E14" s="1639">
        <f t="shared" si="5"/>
        <v>55000</v>
      </c>
      <c r="F14" s="1636">
        <f t="shared" si="5"/>
        <v>80000</v>
      </c>
      <c r="G14" s="1639">
        <f t="shared" si="5"/>
        <v>143000</v>
      </c>
      <c r="H14" s="1639">
        <v>26211</v>
      </c>
      <c r="I14" s="1639">
        <f>I15</f>
        <v>55000</v>
      </c>
      <c r="J14" s="1639">
        <f>J15</f>
        <v>80000</v>
      </c>
      <c r="K14" s="1639">
        <f>K15</f>
        <v>143000</v>
      </c>
      <c r="L14" s="1636" t="s">
        <v>1028</v>
      </c>
      <c r="M14" s="1636" t="s">
        <v>1028</v>
      </c>
      <c r="N14" s="1636" t="s">
        <v>1028</v>
      </c>
      <c r="O14" s="1636" t="s">
        <v>1028</v>
      </c>
    </row>
    <row r="15" spans="1:17" s="1629" customFormat="1" ht="28.5" customHeight="1">
      <c r="A15" s="1634">
        <v>1121</v>
      </c>
      <c r="B15" s="2086" t="s">
        <v>1982</v>
      </c>
      <c r="C15" s="1635"/>
      <c r="D15" s="1639">
        <f t="shared" si="5"/>
        <v>26301</v>
      </c>
      <c r="E15" s="1639">
        <f t="shared" si="5"/>
        <v>55000</v>
      </c>
      <c r="F15" s="1636">
        <f t="shared" si="5"/>
        <v>80000</v>
      </c>
      <c r="G15" s="1639">
        <f t="shared" si="5"/>
        <v>143000</v>
      </c>
      <c r="H15" s="864">
        <v>26301</v>
      </c>
      <c r="I15" s="861">
        <v>55000</v>
      </c>
      <c r="J15" s="861">
        <v>80000</v>
      </c>
      <c r="K15" s="1639">
        <f>'Հավելված 1'!F22</f>
        <v>143000</v>
      </c>
      <c r="L15" s="1636" t="s">
        <v>1028</v>
      </c>
      <c r="M15" s="1636" t="s">
        <v>1028</v>
      </c>
      <c r="N15" s="1636" t="s">
        <v>1028</v>
      </c>
      <c r="O15" s="1636" t="s">
        <v>1028</v>
      </c>
    </row>
    <row r="16" spans="1:17" s="1629" customFormat="1" ht="103.5" customHeight="1">
      <c r="A16" s="1634">
        <v>1130</v>
      </c>
      <c r="B16" s="2086" t="s">
        <v>1983</v>
      </c>
      <c r="C16" s="1635" t="s">
        <v>1984</v>
      </c>
      <c r="D16" s="1639">
        <f t="shared" si="5"/>
        <v>1846</v>
      </c>
      <c r="E16" s="1639">
        <f t="shared" si="5"/>
        <v>3542</v>
      </c>
      <c r="F16" s="1636">
        <f t="shared" si="5"/>
        <v>5196</v>
      </c>
      <c r="G16" s="1639">
        <f t="shared" si="5"/>
        <v>9804</v>
      </c>
      <c r="H16" s="1639">
        <f>H17+H19+H20+H22+H28+H34+H23+H26+H29+H33+H18</f>
        <v>1846</v>
      </c>
      <c r="I16" s="1639">
        <f>I17+I19+I20+I22+I28+I34+I23+I18+I26+I29+I33</f>
        <v>3542</v>
      </c>
      <c r="J16" s="1639">
        <f>J17+J19+J20+J22+J28+J34+J23+J18+J26+J29+J33</f>
        <v>5196</v>
      </c>
      <c r="K16" s="1639">
        <f>'Հավելված 1'!F23</f>
        <v>9804</v>
      </c>
      <c r="L16" s="1636" t="s">
        <v>1028</v>
      </c>
      <c r="M16" s="1636" t="s">
        <v>1028</v>
      </c>
      <c r="N16" s="1636" t="s">
        <v>1028</v>
      </c>
      <c r="O16" s="1636" t="s">
        <v>1028</v>
      </c>
    </row>
    <row r="17" spans="1:15" s="1629" customFormat="1" ht="76.5">
      <c r="A17" s="1634">
        <v>11301</v>
      </c>
      <c r="B17" s="2086" t="s">
        <v>1985</v>
      </c>
      <c r="C17" s="1635"/>
      <c r="D17" s="1639">
        <f t="shared" si="5"/>
        <v>50</v>
      </c>
      <c r="E17" s="1639">
        <f t="shared" si="5"/>
        <v>100</v>
      </c>
      <c r="F17" s="1636">
        <f t="shared" si="5"/>
        <v>200</v>
      </c>
      <c r="G17" s="1639">
        <f t="shared" si="5"/>
        <v>1500</v>
      </c>
      <c r="H17" s="864">
        <v>50</v>
      </c>
      <c r="I17" s="861">
        <v>100</v>
      </c>
      <c r="J17" s="861">
        <v>200</v>
      </c>
      <c r="K17" s="1639">
        <f>'Հավելված 1'!F25</f>
        <v>1500</v>
      </c>
      <c r="L17" s="1636" t="s">
        <v>1028</v>
      </c>
      <c r="M17" s="1636" t="s">
        <v>1028</v>
      </c>
      <c r="N17" s="1636" t="s">
        <v>1028</v>
      </c>
      <c r="O17" s="1636" t="s">
        <v>1028</v>
      </c>
    </row>
    <row r="18" spans="1:15" s="1629" customFormat="1" ht="49.5" customHeight="1">
      <c r="A18" s="1634">
        <v>11302</v>
      </c>
      <c r="B18" s="2086" t="s">
        <v>1986</v>
      </c>
      <c r="C18" s="1635"/>
      <c r="D18" s="1639">
        <f t="shared" si="5"/>
        <v>20</v>
      </c>
      <c r="E18" s="1639">
        <f t="shared" si="5"/>
        <v>40</v>
      </c>
      <c r="F18" s="1636">
        <f t="shared" si="5"/>
        <v>60</v>
      </c>
      <c r="G18" s="1639">
        <f>K18</f>
        <v>60</v>
      </c>
      <c r="H18" s="1639">
        <v>20</v>
      </c>
      <c r="I18" s="1639">
        <v>40</v>
      </c>
      <c r="J18" s="1639">
        <v>60</v>
      </c>
      <c r="K18" s="1639">
        <f>'Հավելված 1'!F27</f>
        <v>60</v>
      </c>
      <c r="L18" s="1636" t="s">
        <v>1028</v>
      </c>
      <c r="M18" s="1636" t="s">
        <v>1028</v>
      </c>
      <c r="N18" s="1636" t="s">
        <v>1028</v>
      </c>
      <c r="O18" s="1636" t="s">
        <v>1028</v>
      </c>
    </row>
    <row r="19" spans="1:15" s="1629" customFormat="1" ht="90" customHeight="1">
      <c r="A19" s="1634">
        <v>11303</v>
      </c>
      <c r="B19" s="2086" t="s">
        <v>1987</v>
      </c>
      <c r="C19" s="1635"/>
      <c r="D19" s="1639">
        <f t="shared" ref="D19:G20" si="6">H19</f>
        <v>10</v>
      </c>
      <c r="E19" s="1639">
        <f t="shared" si="6"/>
        <v>20</v>
      </c>
      <c r="F19" s="1636">
        <f t="shared" si="6"/>
        <v>40</v>
      </c>
      <c r="G19" s="1639">
        <f t="shared" si="6"/>
        <v>80</v>
      </c>
      <c r="H19" s="864">
        <v>10</v>
      </c>
      <c r="I19" s="861">
        <v>20</v>
      </c>
      <c r="J19" s="861">
        <v>40</v>
      </c>
      <c r="K19" s="1639">
        <f>'Հավելված 1'!F30</f>
        <v>80</v>
      </c>
      <c r="L19" s="1636" t="s">
        <v>1028</v>
      </c>
      <c r="M19" s="1636" t="s">
        <v>1028</v>
      </c>
      <c r="N19" s="1636" t="s">
        <v>1028</v>
      </c>
      <c r="O19" s="1636" t="s">
        <v>1028</v>
      </c>
    </row>
    <row r="20" spans="1:15" s="1629" customFormat="1" ht="185.25" customHeight="1">
      <c r="A20" s="1634">
        <v>11304</v>
      </c>
      <c r="B20" s="2086" t="s">
        <v>1988</v>
      </c>
      <c r="C20" s="1635"/>
      <c r="D20" s="1639">
        <f t="shared" si="6"/>
        <v>450</v>
      </c>
      <c r="E20" s="1639">
        <f t="shared" si="6"/>
        <v>900</v>
      </c>
      <c r="F20" s="1636">
        <f t="shared" si="6"/>
        <v>1200</v>
      </c>
      <c r="G20" s="1639">
        <f t="shared" si="6"/>
        <v>2000</v>
      </c>
      <c r="H20" s="864">
        <v>450</v>
      </c>
      <c r="I20" s="861">
        <v>900</v>
      </c>
      <c r="J20" s="861">
        <v>1200</v>
      </c>
      <c r="K20" s="1639">
        <f>'Հավելված 1'!F31</f>
        <v>2000</v>
      </c>
      <c r="L20" s="1636" t="s">
        <v>1028</v>
      </c>
      <c r="M20" s="1636" t="s">
        <v>1028</v>
      </c>
      <c r="N20" s="1636" t="s">
        <v>1028</v>
      </c>
      <c r="O20" s="1636" t="s">
        <v>1028</v>
      </c>
    </row>
    <row r="21" spans="1:15" s="1629" customFormat="1" ht="21" customHeight="1">
      <c r="A21" s="1634">
        <v>11305</v>
      </c>
      <c r="B21" s="2086" t="s">
        <v>1856</v>
      </c>
      <c r="C21" s="1635"/>
      <c r="D21" s="1639"/>
      <c r="E21" s="1639"/>
      <c r="F21" s="1636"/>
      <c r="G21" s="1639"/>
      <c r="H21" s="1639"/>
      <c r="I21" s="1639"/>
      <c r="J21" s="1639"/>
      <c r="K21" s="1639"/>
      <c r="L21" s="1636" t="s">
        <v>1028</v>
      </c>
      <c r="M21" s="1636" t="s">
        <v>1028</v>
      </c>
      <c r="N21" s="1636" t="s">
        <v>1028</v>
      </c>
      <c r="O21" s="1636" t="s">
        <v>1028</v>
      </c>
    </row>
    <row r="22" spans="1:15" s="1629" customFormat="1" ht="21" customHeight="1">
      <c r="A22" s="1634">
        <v>11306</v>
      </c>
      <c r="B22" s="2086" t="s">
        <v>1989</v>
      </c>
      <c r="C22" s="1635"/>
      <c r="D22" s="1639">
        <f t="shared" ref="D22:G23" si="7">H22</f>
        <v>100</v>
      </c>
      <c r="E22" s="1639">
        <f t="shared" si="7"/>
        <v>100</v>
      </c>
      <c r="F22" s="1636">
        <f t="shared" si="7"/>
        <v>100</v>
      </c>
      <c r="G22" s="1639">
        <f t="shared" si="7"/>
        <v>100</v>
      </c>
      <c r="H22" s="1639">
        <v>100</v>
      </c>
      <c r="I22" s="1639">
        <v>100</v>
      </c>
      <c r="J22" s="1639">
        <v>100</v>
      </c>
      <c r="K22" s="1639">
        <f>'Հավելված 1'!F34</f>
        <v>100</v>
      </c>
      <c r="L22" s="1636" t="s">
        <v>1028</v>
      </c>
      <c r="M22" s="1636" t="s">
        <v>1028</v>
      </c>
      <c r="N22" s="1636" t="s">
        <v>1028</v>
      </c>
      <c r="O22" s="1636" t="s">
        <v>1028</v>
      </c>
    </row>
    <row r="23" spans="1:15" s="1629" customFormat="1" ht="21" customHeight="1">
      <c r="A23" s="1634">
        <v>11307</v>
      </c>
      <c r="B23" s="2086" t="s">
        <v>1990</v>
      </c>
      <c r="C23" s="1635"/>
      <c r="D23" s="1639">
        <f t="shared" si="7"/>
        <v>1000</v>
      </c>
      <c r="E23" s="1639">
        <f t="shared" si="7"/>
        <v>2000</v>
      </c>
      <c r="F23" s="1636">
        <f t="shared" si="7"/>
        <v>3000</v>
      </c>
      <c r="G23" s="1639">
        <f t="shared" si="7"/>
        <v>4800</v>
      </c>
      <c r="H23" s="864">
        <v>1000</v>
      </c>
      <c r="I23" s="861">
        <v>2000</v>
      </c>
      <c r="J23" s="861">
        <v>3000</v>
      </c>
      <c r="K23" s="1639">
        <f>'Հավելված 1'!F35</f>
        <v>4800</v>
      </c>
      <c r="L23" s="1636" t="s">
        <v>1028</v>
      </c>
      <c r="M23" s="1636" t="s">
        <v>1028</v>
      </c>
      <c r="N23" s="1636" t="s">
        <v>1028</v>
      </c>
      <c r="O23" s="1636" t="s">
        <v>1028</v>
      </c>
    </row>
    <row r="24" spans="1:15" s="1629" customFormat="1" ht="21" customHeight="1">
      <c r="A24" s="1634">
        <v>11308</v>
      </c>
      <c r="B24" s="2086" t="s">
        <v>1991</v>
      </c>
      <c r="C24" s="1635"/>
      <c r="D24" s="1639"/>
      <c r="E24" s="1639"/>
      <c r="F24" s="1636"/>
      <c r="G24" s="1639"/>
      <c r="H24" s="1639"/>
      <c r="I24" s="1639"/>
      <c r="J24" s="1639"/>
      <c r="K24" s="1639"/>
      <c r="L24" s="1636" t="s">
        <v>1028</v>
      </c>
      <c r="M24" s="1636" t="s">
        <v>1028</v>
      </c>
      <c r="N24" s="1636" t="s">
        <v>1028</v>
      </c>
      <c r="O24" s="1636" t="s">
        <v>1028</v>
      </c>
    </row>
    <row r="25" spans="1:15" s="1629" customFormat="1" ht="45" customHeight="1">
      <c r="A25" s="1634">
        <v>11309</v>
      </c>
      <c r="B25" s="2086" t="s">
        <v>1992</v>
      </c>
      <c r="C25" s="1635"/>
      <c r="D25" s="1639">
        <f t="shared" ref="D25:G26" si="8">H25</f>
        <v>150</v>
      </c>
      <c r="E25" s="1639">
        <f t="shared" si="8"/>
        <v>150</v>
      </c>
      <c r="F25" s="1636">
        <f t="shared" si="8"/>
        <v>150</v>
      </c>
      <c r="G25" s="1639">
        <f t="shared" si="8"/>
        <v>150</v>
      </c>
      <c r="H25" s="1639">
        <v>150</v>
      </c>
      <c r="I25" s="1639">
        <v>150</v>
      </c>
      <c r="J25" s="1639">
        <v>150</v>
      </c>
      <c r="K25" s="1639">
        <f>'Հավելված 1'!F38</f>
        <v>150</v>
      </c>
      <c r="L25" s="1636" t="s">
        <v>1028</v>
      </c>
      <c r="M25" s="1636" t="s">
        <v>1028</v>
      </c>
      <c r="N25" s="1636" t="s">
        <v>1028</v>
      </c>
      <c r="O25" s="1636" t="s">
        <v>1028</v>
      </c>
    </row>
    <row r="26" spans="1:15" s="1629" customFormat="1" ht="42" customHeight="1">
      <c r="A26" s="1634">
        <v>11310</v>
      </c>
      <c r="B26" s="2086" t="s">
        <v>1993</v>
      </c>
      <c r="C26" s="1635"/>
      <c r="D26" s="1639">
        <f t="shared" si="8"/>
        <v>50</v>
      </c>
      <c r="E26" s="1639">
        <f t="shared" si="8"/>
        <v>100</v>
      </c>
      <c r="F26" s="1636">
        <f t="shared" si="8"/>
        <v>150</v>
      </c>
      <c r="G26" s="1639">
        <f t="shared" si="8"/>
        <v>250</v>
      </c>
      <c r="H26" s="1639">
        <v>50</v>
      </c>
      <c r="I26" s="1639">
        <v>100</v>
      </c>
      <c r="J26" s="1639">
        <v>150</v>
      </c>
      <c r="K26" s="1639">
        <f>'Հավելված 1'!F39</f>
        <v>250</v>
      </c>
      <c r="L26" s="1636" t="s">
        <v>1028</v>
      </c>
      <c r="M26" s="1636" t="s">
        <v>1028</v>
      </c>
      <c r="N26" s="1636" t="s">
        <v>1028</v>
      </c>
      <c r="O26" s="1636" t="s">
        <v>1028</v>
      </c>
    </row>
    <row r="27" spans="1:15" s="1629" customFormat="1" ht="21" customHeight="1">
      <c r="A27" s="1634">
        <v>11311</v>
      </c>
      <c r="B27" s="2086" t="s">
        <v>1994</v>
      </c>
      <c r="C27" s="1635"/>
      <c r="D27" s="1639"/>
      <c r="E27" s="1639"/>
      <c r="F27" s="1636"/>
      <c r="G27" s="1639"/>
      <c r="H27" s="1639"/>
      <c r="I27" s="1639"/>
      <c r="J27" s="1639"/>
      <c r="K27" s="1639"/>
      <c r="L27" s="1636" t="s">
        <v>1028</v>
      </c>
      <c r="M27" s="1636" t="s">
        <v>1028</v>
      </c>
      <c r="N27" s="1636" t="s">
        <v>1028</v>
      </c>
      <c r="O27" s="1636" t="s">
        <v>1028</v>
      </c>
    </row>
    <row r="28" spans="1:15" s="1629" customFormat="1" ht="57" customHeight="1">
      <c r="A28" s="1634">
        <v>11312</v>
      </c>
      <c r="B28" s="2086" t="s">
        <v>1858</v>
      </c>
      <c r="C28" s="1635"/>
      <c r="D28" s="1639">
        <f t="shared" ref="D28:G29" si="9">H28</f>
        <v>16</v>
      </c>
      <c r="E28" s="1639">
        <f t="shared" si="9"/>
        <v>32</v>
      </c>
      <c r="F28" s="1636">
        <v>120</v>
      </c>
      <c r="G28" s="1639">
        <f t="shared" si="9"/>
        <v>64</v>
      </c>
      <c r="H28" s="864">
        <v>16</v>
      </c>
      <c r="I28" s="861">
        <v>32</v>
      </c>
      <c r="J28" s="861">
        <v>46</v>
      </c>
      <c r="K28" s="1639">
        <f>'Հավելված 1'!F41</f>
        <v>64</v>
      </c>
      <c r="L28" s="1636" t="s">
        <v>1028</v>
      </c>
      <c r="M28" s="1636" t="s">
        <v>1028</v>
      </c>
      <c r="N28" s="1636" t="s">
        <v>1028</v>
      </c>
      <c r="O28" s="1636" t="s">
        <v>1028</v>
      </c>
    </row>
    <row r="29" spans="1:15" s="1629" customFormat="1" ht="98.25" customHeight="1">
      <c r="A29" s="1634">
        <v>11313</v>
      </c>
      <c r="B29" s="2086" t="s">
        <v>1995</v>
      </c>
      <c r="C29" s="1635"/>
      <c r="D29" s="1639">
        <f t="shared" si="9"/>
        <v>100</v>
      </c>
      <c r="E29" s="1639">
        <f t="shared" si="9"/>
        <v>200</v>
      </c>
      <c r="F29" s="1636">
        <f>J29</f>
        <v>300</v>
      </c>
      <c r="G29" s="1639">
        <f t="shared" si="9"/>
        <v>300</v>
      </c>
      <c r="H29" s="1639">
        <v>100</v>
      </c>
      <c r="I29" s="1639">
        <v>200</v>
      </c>
      <c r="J29" s="1639">
        <v>300</v>
      </c>
      <c r="K29" s="1639">
        <f>'Հավելված 1'!F42</f>
        <v>300</v>
      </c>
      <c r="L29" s="1636" t="s">
        <v>1028</v>
      </c>
      <c r="M29" s="1636" t="s">
        <v>1028</v>
      </c>
      <c r="N29" s="1636" t="s">
        <v>1028</v>
      </c>
      <c r="O29" s="1636" t="s">
        <v>1028</v>
      </c>
    </row>
    <row r="30" spans="1:15" s="1629" customFormat="1" ht="41.25" hidden="1" customHeight="1">
      <c r="A30" s="1634">
        <v>11314</v>
      </c>
      <c r="B30" s="2086" t="s">
        <v>1996</v>
      </c>
      <c r="C30" s="1635"/>
      <c r="D30" s="1639"/>
      <c r="E30" s="1639"/>
      <c r="F30" s="1636"/>
      <c r="G30" s="1639"/>
      <c r="H30" s="1639"/>
      <c r="I30" s="1639"/>
      <c r="J30" s="1639"/>
      <c r="K30" s="1639"/>
      <c r="L30" s="1636" t="s">
        <v>1028</v>
      </c>
      <c r="M30" s="1636" t="s">
        <v>1028</v>
      </c>
      <c r="N30" s="1636" t="s">
        <v>1028</v>
      </c>
      <c r="O30" s="1636" t="s">
        <v>1028</v>
      </c>
    </row>
    <row r="31" spans="1:15" s="1629" customFormat="1" ht="32.25" hidden="1" customHeight="1">
      <c r="A31" s="1634">
        <v>11315</v>
      </c>
      <c r="B31" s="2086" t="s">
        <v>1997</v>
      </c>
      <c r="C31" s="1635"/>
      <c r="D31" s="1639"/>
      <c r="E31" s="1639"/>
      <c r="F31" s="1636"/>
      <c r="G31" s="1639"/>
      <c r="H31" s="1639"/>
      <c r="I31" s="1639"/>
      <c r="J31" s="1639"/>
      <c r="K31" s="1639"/>
      <c r="L31" s="1636" t="s">
        <v>1028</v>
      </c>
      <c r="M31" s="1636" t="s">
        <v>1028</v>
      </c>
      <c r="N31" s="1636" t="s">
        <v>1028</v>
      </c>
      <c r="O31" s="1636" t="s">
        <v>1028</v>
      </c>
    </row>
    <row r="32" spans="1:15" s="1629" customFormat="1" ht="41.25" hidden="1" customHeight="1">
      <c r="A32" s="1634">
        <v>11316</v>
      </c>
      <c r="B32" s="2086" t="s">
        <v>1998</v>
      </c>
      <c r="C32" s="1635"/>
      <c r="D32" s="1639"/>
      <c r="E32" s="1639"/>
      <c r="F32" s="1636"/>
      <c r="G32" s="1639"/>
      <c r="H32" s="1639"/>
      <c r="I32" s="1639"/>
      <c r="J32" s="1639"/>
      <c r="K32" s="1639"/>
      <c r="L32" s="1636" t="s">
        <v>1028</v>
      </c>
      <c r="M32" s="1636" t="s">
        <v>1028</v>
      </c>
      <c r="N32" s="1636" t="s">
        <v>1028</v>
      </c>
      <c r="O32" s="1636" t="s">
        <v>1028</v>
      </c>
    </row>
    <row r="33" spans="1:15" s="1629" customFormat="1" ht="81" customHeight="1">
      <c r="A33" s="1634">
        <v>11317</v>
      </c>
      <c r="B33" s="2086" t="s">
        <v>1999</v>
      </c>
      <c r="C33" s="1635"/>
      <c r="D33" s="1639">
        <f t="shared" ref="D33:G34" si="10">H33</f>
        <v>50</v>
      </c>
      <c r="E33" s="1639">
        <f t="shared" si="10"/>
        <v>50</v>
      </c>
      <c r="F33" s="1636">
        <f t="shared" si="10"/>
        <v>100</v>
      </c>
      <c r="G33" s="1639">
        <f t="shared" si="10"/>
        <v>100</v>
      </c>
      <c r="H33" s="1639">
        <v>50</v>
      </c>
      <c r="I33" s="1639">
        <v>50</v>
      </c>
      <c r="J33" s="1639">
        <v>100</v>
      </c>
      <c r="K33" s="1639">
        <f>'Հավելված 1'!F46</f>
        <v>100</v>
      </c>
      <c r="L33" s="1636" t="s">
        <v>1028</v>
      </c>
      <c r="M33" s="1636" t="s">
        <v>1028</v>
      </c>
      <c r="N33" s="1636" t="s">
        <v>1028</v>
      </c>
      <c r="O33" s="1636" t="s">
        <v>1028</v>
      </c>
    </row>
    <row r="34" spans="1:15" s="1629" customFormat="1" ht="21" customHeight="1">
      <c r="A34" s="1634">
        <v>11318</v>
      </c>
      <c r="B34" s="2086" t="s">
        <v>2000</v>
      </c>
      <c r="C34" s="1635"/>
      <c r="D34" s="1639">
        <f t="shared" si="10"/>
        <v>0</v>
      </c>
      <c r="E34" s="1639">
        <f t="shared" si="10"/>
        <v>0</v>
      </c>
      <c r="F34" s="1636">
        <f t="shared" si="10"/>
        <v>0</v>
      </c>
      <c r="G34" s="1639">
        <f t="shared" si="10"/>
        <v>0</v>
      </c>
      <c r="H34" s="1639">
        <v>0</v>
      </c>
      <c r="I34" s="1639">
        <v>0</v>
      </c>
      <c r="J34" s="1639">
        <v>0</v>
      </c>
      <c r="K34" s="1639">
        <f>'Հավելված 1'!F47</f>
        <v>0</v>
      </c>
      <c r="L34" s="1636" t="s">
        <v>1028</v>
      </c>
      <c r="M34" s="1636" t="s">
        <v>1028</v>
      </c>
      <c r="N34" s="1636" t="s">
        <v>1028</v>
      </c>
      <c r="O34" s="1636" t="s">
        <v>1028</v>
      </c>
    </row>
    <row r="35" spans="1:15" s="1629" customFormat="1" ht="21" customHeight="1">
      <c r="A35" s="1634">
        <v>11319</v>
      </c>
      <c r="B35" s="2086" t="s">
        <v>1862</v>
      </c>
      <c r="C35" s="1635"/>
      <c r="D35" s="1639"/>
      <c r="E35" s="1639"/>
      <c r="F35" s="1636"/>
      <c r="G35" s="1639"/>
      <c r="H35" s="1639"/>
      <c r="I35" s="1639"/>
      <c r="J35" s="1639"/>
      <c r="K35" s="1639"/>
      <c r="L35" s="1636" t="s">
        <v>1028</v>
      </c>
      <c r="M35" s="1636" t="s">
        <v>1028</v>
      </c>
      <c r="N35" s="1636" t="s">
        <v>1028</v>
      </c>
      <c r="O35" s="1636" t="s">
        <v>1028</v>
      </c>
    </row>
    <row r="36" spans="1:15" s="1629" customFormat="1" ht="42" customHeight="1">
      <c r="A36" s="1634">
        <v>1140</v>
      </c>
      <c r="B36" s="2086" t="s">
        <v>2001</v>
      </c>
      <c r="C36" s="1635" t="s">
        <v>2002</v>
      </c>
      <c r="D36" s="1639">
        <f t="shared" ref="D36:G38" si="11">H36</f>
        <v>600</v>
      </c>
      <c r="E36" s="1639">
        <f t="shared" si="11"/>
        <v>2100</v>
      </c>
      <c r="F36" s="1636">
        <f t="shared" si="11"/>
        <v>3100</v>
      </c>
      <c r="G36" s="1639">
        <f t="shared" si="11"/>
        <v>4000</v>
      </c>
      <c r="H36" s="1639">
        <f>H37+H38</f>
        <v>600</v>
      </c>
      <c r="I36" s="1639">
        <f>I37+I38</f>
        <v>2100</v>
      </c>
      <c r="J36" s="1639">
        <f>J37+J38</f>
        <v>3100</v>
      </c>
      <c r="K36" s="1639">
        <f>'Հավելված 1'!F49</f>
        <v>4000</v>
      </c>
      <c r="L36" s="1636" t="s">
        <v>1028</v>
      </c>
      <c r="M36" s="1636" t="s">
        <v>1028</v>
      </c>
      <c r="N36" s="1636" t="s">
        <v>1028</v>
      </c>
      <c r="O36" s="1636" t="s">
        <v>1028</v>
      </c>
    </row>
    <row r="37" spans="1:15" s="1629" customFormat="1" ht="46.5" customHeight="1">
      <c r="A37" s="1634">
        <v>1141</v>
      </c>
      <c r="B37" s="2086" t="s">
        <v>2003</v>
      </c>
      <c r="C37" s="1635"/>
      <c r="D37" s="1639">
        <f t="shared" si="11"/>
        <v>100</v>
      </c>
      <c r="E37" s="1639">
        <f t="shared" si="11"/>
        <v>100</v>
      </c>
      <c r="F37" s="1636">
        <f t="shared" si="11"/>
        <v>100</v>
      </c>
      <c r="G37" s="1639">
        <f t="shared" si="11"/>
        <v>0</v>
      </c>
      <c r="H37" s="859">
        <v>100</v>
      </c>
      <c r="I37" s="862">
        <v>100</v>
      </c>
      <c r="J37" s="862">
        <v>100</v>
      </c>
      <c r="K37" s="1639">
        <f>'Հավելված 1'!F51</f>
        <v>0</v>
      </c>
      <c r="L37" s="1636" t="s">
        <v>1028</v>
      </c>
      <c r="M37" s="1636" t="s">
        <v>1028</v>
      </c>
      <c r="N37" s="1636" t="s">
        <v>1028</v>
      </c>
      <c r="O37" s="1636" t="s">
        <v>1028</v>
      </c>
    </row>
    <row r="38" spans="1:15" s="1629" customFormat="1" ht="39.75" customHeight="1">
      <c r="A38" s="1634">
        <v>1142</v>
      </c>
      <c r="B38" s="2086" t="s">
        <v>1891</v>
      </c>
      <c r="C38" s="1635"/>
      <c r="D38" s="1639">
        <f t="shared" si="11"/>
        <v>500</v>
      </c>
      <c r="E38" s="1639">
        <f t="shared" si="11"/>
        <v>2000</v>
      </c>
      <c r="F38" s="1636">
        <f t="shared" si="11"/>
        <v>3000</v>
      </c>
      <c r="G38" s="1639">
        <f t="shared" si="11"/>
        <v>4000</v>
      </c>
      <c r="H38" s="864">
        <v>500</v>
      </c>
      <c r="I38" s="861">
        <v>2000</v>
      </c>
      <c r="J38" s="861">
        <v>3000</v>
      </c>
      <c r="K38" s="1639">
        <f>'Հավելված 1'!F52</f>
        <v>4000</v>
      </c>
      <c r="L38" s="1636" t="s">
        <v>1028</v>
      </c>
      <c r="M38" s="1636" t="s">
        <v>1028</v>
      </c>
      <c r="N38" s="1636" t="s">
        <v>1028</v>
      </c>
      <c r="O38" s="1636" t="s">
        <v>1028</v>
      </c>
    </row>
    <row r="39" spans="1:15" s="1629" customFormat="1" ht="21" hidden="1" customHeight="1">
      <c r="A39" s="1634">
        <v>1150</v>
      </c>
      <c r="B39" s="2086" t="s">
        <v>2004</v>
      </c>
      <c r="C39" s="1635" t="s">
        <v>2005</v>
      </c>
      <c r="D39" s="1639"/>
      <c r="E39" s="1639"/>
      <c r="F39" s="1636"/>
      <c r="G39" s="1639"/>
      <c r="H39" s="1639"/>
      <c r="I39" s="1639"/>
      <c r="J39" s="1639"/>
      <c r="K39" s="1639"/>
      <c r="L39" s="1636" t="s">
        <v>1028</v>
      </c>
      <c r="M39" s="1636" t="s">
        <v>1028</v>
      </c>
      <c r="N39" s="1636" t="s">
        <v>1028</v>
      </c>
      <c r="O39" s="1636" t="s">
        <v>1028</v>
      </c>
    </row>
    <row r="40" spans="1:15" s="1629" customFormat="1" ht="21" hidden="1" customHeight="1">
      <c r="A40" s="1634">
        <v>1151</v>
      </c>
      <c r="B40" s="2086" t="s">
        <v>2006</v>
      </c>
      <c r="C40" s="1635"/>
      <c r="D40" s="1639"/>
      <c r="E40" s="1639"/>
      <c r="F40" s="1636"/>
      <c r="G40" s="1639"/>
      <c r="H40" s="1639"/>
      <c r="I40" s="1639"/>
      <c r="J40" s="1639"/>
      <c r="K40" s="1639"/>
      <c r="L40" s="1636" t="s">
        <v>1028</v>
      </c>
      <c r="M40" s="1636" t="s">
        <v>1028</v>
      </c>
      <c r="N40" s="1636" t="s">
        <v>1028</v>
      </c>
      <c r="O40" s="1636" t="s">
        <v>1028</v>
      </c>
    </row>
    <row r="41" spans="1:15" s="1629" customFormat="1" ht="21" hidden="1" customHeight="1">
      <c r="A41" s="1634">
        <v>1152</v>
      </c>
      <c r="B41" s="2086" t="s">
        <v>1863</v>
      </c>
      <c r="C41" s="1635"/>
      <c r="D41" s="1639"/>
      <c r="E41" s="1639"/>
      <c r="F41" s="1636"/>
      <c r="G41" s="1639"/>
      <c r="H41" s="1639"/>
      <c r="I41" s="1639"/>
      <c r="J41" s="1639"/>
      <c r="K41" s="1639"/>
      <c r="L41" s="1636" t="s">
        <v>1028</v>
      </c>
      <c r="M41" s="1636" t="s">
        <v>1028</v>
      </c>
      <c r="N41" s="1636" t="s">
        <v>1028</v>
      </c>
      <c r="O41" s="1636" t="s">
        <v>1028</v>
      </c>
    </row>
    <row r="42" spans="1:15" s="1629" customFormat="1" ht="21" hidden="1" customHeight="1">
      <c r="A42" s="1634">
        <v>1153</v>
      </c>
      <c r="B42" s="2086" t="s">
        <v>2007</v>
      </c>
      <c r="C42" s="1635"/>
      <c r="D42" s="1639"/>
      <c r="E42" s="1639"/>
      <c r="F42" s="1636"/>
      <c r="G42" s="1639"/>
      <c r="H42" s="1639"/>
      <c r="I42" s="1639"/>
      <c r="J42" s="1639"/>
      <c r="K42" s="1639"/>
      <c r="L42" s="1636" t="s">
        <v>1028</v>
      </c>
      <c r="M42" s="1636" t="s">
        <v>1028</v>
      </c>
      <c r="N42" s="1636" t="s">
        <v>1028</v>
      </c>
      <c r="O42" s="1636" t="s">
        <v>1028</v>
      </c>
    </row>
    <row r="43" spans="1:15" s="1629" customFormat="1" ht="21" hidden="1" customHeight="1">
      <c r="A43" s="1634">
        <v>1154</v>
      </c>
      <c r="B43" s="2086" t="s">
        <v>1865</v>
      </c>
      <c r="C43" s="1635"/>
      <c r="D43" s="1639"/>
      <c r="E43" s="1639"/>
      <c r="F43" s="1636"/>
      <c r="G43" s="1639"/>
      <c r="H43" s="1639"/>
      <c r="I43" s="1639"/>
      <c r="J43" s="1639"/>
      <c r="K43" s="1639"/>
      <c r="L43" s="1636" t="s">
        <v>1028</v>
      </c>
      <c r="M43" s="1636" t="s">
        <v>1028</v>
      </c>
      <c r="N43" s="1636" t="s">
        <v>1028</v>
      </c>
      <c r="O43" s="1636" t="s">
        <v>1028</v>
      </c>
    </row>
    <row r="44" spans="1:15" s="1629" customFormat="1" ht="48" hidden="1" customHeight="1">
      <c r="A44" s="1634">
        <v>1155</v>
      </c>
      <c r="B44" s="2086" t="s">
        <v>1866</v>
      </c>
      <c r="C44" s="1635"/>
      <c r="D44" s="1639"/>
      <c r="E44" s="1639"/>
      <c r="F44" s="1636"/>
      <c r="G44" s="1639"/>
      <c r="H44" s="1639"/>
      <c r="I44" s="1639"/>
      <c r="J44" s="1639"/>
      <c r="K44" s="1639"/>
      <c r="L44" s="1636" t="s">
        <v>1028</v>
      </c>
      <c r="M44" s="1636" t="s">
        <v>1028</v>
      </c>
      <c r="N44" s="1636" t="s">
        <v>1028</v>
      </c>
      <c r="O44" s="1636" t="s">
        <v>1028</v>
      </c>
    </row>
    <row r="45" spans="1:15" s="1629" customFormat="1" ht="67.5" customHeight="1">
      <c r="A45" s="1634">
        <v>1200</v>
      </c>
      <c r="B45" s="2086" t="s">
        <v>2008</v>
      </c>
      <c r="C45" s="1635" t="s">
        <v>2009</v>
      </c>
      <c r="D45" s="1734">
        <f>D54+D61</f>
        <v>504818</v>
      </c>
      <c r="E45" s="1734">
        <f>E54+E61+E52</f>
        <v>1509636</v>
      </c>
      <c r="F45" s="1733">
        <f>F54+F61</f>
        <v>2714454</v>
      </c>
      <c r="G45" s="1734">
        <f>G54+G61</f>
        <v>3742032.7</v>
      </c>
      <c r="H45" s="1734">
        <f>H46+H50+H54</f>
        <v>404818</v>
      </c>
      <c r="I45" s="1734">
        <f t="shared" ref="I45:J45" si="12">I46+I50+I54</f>
        <v>809636</v>
      </c>
      <c r="J45" s="1734">
        <f t="shared" si="12"/>
        <v>1214454</v>
      </c>
      <c r="K45" s="1734">
        <f>'Հավելված 1'!F62</f>
        <v>1621322.7</v>
      </c>
      <c r="L45" s="1636">
        <f>L61+L52</f>
        <v>100000</v>
      </c>
      <c r="M45" s="1636">
        <f>M61+M52</f>
        <v>700000</v>
      </c>
      <c r="N45" s="1636">
        <f>N61+N52</f>
        <v>1500000</v>
      </c>
      <c r="O45" s="1636">
        <f>O52+O61</f>
        <v>2125710</v>
      </c>
    </row>
    <row r="46" spans="1:15" s="1629" customFormat="1" ht="37.5" hidden="1" customHeight="1">
      <c r="A46" s="1634">
        <v>1210</v>
      </c>
      <c r="B46" s="2086" t="s">
        <v>2010</v>
      </c>
      <c r="C46" s="1635" t="s">
        <v>2011</v>
      </c>
      <c r="D46" s="1639"/>
      <c r="E46" s="1639"/>
      <c r="F46" s="1636"/>
      <c r="G46" s="1639"/>
      <c r="H46" s="1639"/>
      <c r="I46" s="1639"/>
      <c r="J46" s="1639"/>
      <c r="K46" s="1639"/>
      <c r="L46" s="1636" t="s">
        <v>1028</v>
      </c>
      <c r="M46" s="1636" t="s">
        <v>1028</v>
      </c>
      <c r="N46" s="1636" t="s">
        <v>1028</v>
      </c>
      <c r="O46" s="1636" t="s">
        <v>1028</v>
      </c>
    </row>
    <row r="47" spans="1:15" s="1629" customFormat="1" ht="40.5" hidden="1" customHeight="1">
      <c r="A47" s="1634">
        <v>1211</v>
      </c>
      <c r="B47" s="2086" t="s">
        <v>2012</v>
      </c>
      <c r="C47" s="1635"/>
      <c r="D47" s="1639"/>
      <c r="E47" s="1639"/>
      <c r="F47" s="1636"/>
      <c r="G47" s="1639"/>
      <c r="H47" s="1639"/>
      <c r="I47" s="1639"/>
      <c r="J47" s="1639"/>
      <c r="K47" s="1639"/>
      <c r="L47" s="1636" t="s">
        <v>1028</v>
      </c>
      <c r="M47" s="1636" t="s">
        <v>1028</v>
      </c>
      <c r="N47" s="1636" t="s">
        <v>1028</v>
      </c>
      <c r="O47" s="1636" t="s">
        <v>1028</v>
      </c>
    </row>
    <row r="48" spans="1:15" s="1629" customFormat="1" ht="21" hidden="1" customHeight="1">
      <c r="A48" s="1634">
        <v>1220</v>
      </c>
      <c r="B48" s="2086" t="s">
        <v>2013</v>
      </c>
      <c r="C48" s="1635" t="s">
        <v>2014</v>
      </c>
      <c r="D48" s="1639"/>
      <c r="E48" s="1639"/>
      <c r="F48" s="1636"/>
      <c r="G48" s="1639"/>
      <c r="H48" s="1639" t="s">
        <v>1028</v>
      </c>
      <c r="I48" s="1639" t="s">
        <v>1028</v>
      </c>
      <c r="J48" s="1639" t="s">
        <v>1028</v>
      </c>
      <c r="K48" s="1639" t="s">
        <v>1028</v>
      </c>
      <c r="L48" s="1636"/>
      <c r="M48" s="1636"/>
      <c r="N48" s="1636"/>
      <c r="O48" s="1636"/>
    </row>
    <row r="49" spans="1:15" s="1629" customFormat="1" ht="28.5" hidden="1" customHeight="1">
      <c r="A49" s="1634">
        <v>1221</v>
      </c>
      <c r="B49" s="2086" t="s">
        <v>1900</v>
      </c>
      <c r="C49" s="1635"/>
      <c r="D49" s="1639"/>
      <c r="E49" s="1639"/>
      <c r="F49" s="1636"/>
      <c r="G49" s="1639"/>
      <c r="H49" s="1639" t="s">
        <v>1028</v>
      </c>
      <c r="I49" s="1639" t="s">
        <v>1028</v>
      </c>
      <c r="J49" s="1639" t="s">
        <v>1028</v>
      </c>
      <c r="K49" s="1639" t="s">
        <v>1028</v>
      </c>
      <c r="L49" s="1636"/>
      <c r="M49" s="1636"/>
      <c r="N49" s="1636"/>
      <c r="O49" s="1636"/>
    </row>
    <row r="50" spans="1:15" s="1629" customFormat="1" ht="20.25" hidden="1" customHeight="1">
      <c r="A50" s="1634">
        <v>1230</v>
      </c>
      <c r="B50" s="2086" t="s">
        <v>2015</v>
      </c>
      <c r="C50" s="1635" t="s">
        <v>2016</v>
      </c>
      <c r="D50" s="1639"/>
      <c r="E50" s="1639"/>
      <c r="F50" s="1636"/>
      <c r="G50" s="1639"/>
      <c r="H50" s="1639"/>
      <c r="I50" s="1639"/>
      <c r="J50" s="1639"/>
      <c r="K50" s="1639"/>
      <c r="L50" s="1636" t="s">
        <v>1028</v>
      </c>
      <c r="M50" s="1636" t="s">
        <v>1028</v>
      </c>
      <c r="N50" s="1636" t="s">
        <v>1028</v>
      </c>
      <c r="O50" s="1636" t="s">
        <v>1028</v>
      </c>
    </row>
    <row r="51" spans="1:15" s="1629" customFormat="1" ht="28.5" hidden="1" customHeight="1">
      <c r="A51" s="1634">
        <v>1231</v>
      </c>
      <c r="B51" s="2086" t="s">
        <v>2017</v>
      </c>
      <c r="C51" s="1635"/>
      <c r="D51" s="1639"/>
      <c r="E51" s="1639"/>
      <c r="F51" s="1636"/>
      <c r="G51" s="1639"/>
      <c r="H51" s="1639"/>
      <c r="I51" s="1639"/>
      <c r="J51" s="1639"/>
      <c r="K51" s="1639"/>
      <c r="L51" s="1636" t="s">
        <v>1028</v>
      </c>
      <c r="M51" s="1636" t="s">
        <v>1028</v>
      </c>
      <c r="N51" s="1636" t="s">
        <v>1028</v>
      </c>
      <c r="O51" s="1636" t="s">
        <v>1028</v>
      </c>
    </row>
    <row r="52" spans="1:15" s="1629" customFormat="1" ht="58.5" customHeight="1">
      <c r="A52" s="1634">
        <v>1240</v>
      </c>
      <c r="B52" s="2086" t="s">
        <v>2018</v>
      </c>
      <c r="C52" s="1635" t="s">
        <v>2019</v>
      </c>
      <c r="D52" s="1639">
        <f>D53</f>
        <v>0</v>
      </c>
      <c r="E52" s="1639">
        <f>E53</f>
        <v>0</v>
      </c>
      <c r="F52" s="1636">
        <f>F53</f>
        <v>0</v>
      </c>
      <c r="G52" s="1639">
        <f>G53</f>
        <v>5000</v>
      </c>
      <c r="H52" s="1639" t="s">
        <v>1028</v>
      </c>
      <c r="I52" s="1639" t="s">
        <v>1028</v>
      </c>
      <c r="J52" s="1639" t="s">
        <v>1028</v>
      </c>
      <c r="K52" s="1639" t="s">
        <v>1028</v>
      </c>
      <c r="L52" s="1636">
        <f>L53</f>
        <v>0</v>
      </c>
      <c r="M52" s="1636">
        <f>M53</f>
        <v>0</v>
      </c>
      <c r="N52" s="1636">
        <f>N53</f>
        <v>0</v>
      </c>
      <c r="O52" s="1636">
        <f>O53</f>
        <v>5000</v>
      </c>
    </row>
    <row r="53" spans="1:15" s="1629" customFormat="1" ht="99.75" customHeight="1">
      <c r="A53" s="1634">
        <v>1241</v>
      </c>
      <c r="B53" s="2086" t="s">
        <v>2020</v>
      </c>
      <c r="C53" s="1635"/>
      <c r="D53" s="1639">
        <f>L53</f>
        <v>0</v>
      </c>
      <c r="E53" s="1639">
        <f>M53</f>
        <v>0</v>
      </c>
      <c r="F53" s="1636">
        <f>N53</f>
        <v>0</v>
      </c>
      <c r="G53" s="1639">
        <f>O53</f>
        <v>5000</v>
      </c>
      <c r="H53" s="1639" t="s">
        <v>1028</v>
      </c>
      <c r="I53" s="1639" t="s">
        <v>1028</v>
      </c>
      <c r="J53" s="1639" t="s">
        <v>1028</v>
      </c>
      <c r="K53" s="1639" t="s">
        <v>1028</v>
      </c>
      <c r="L53" s="1636">
        <v>0</v>
      </c>
      <c r="M53" s="1636">
        <v>0</v>
      </c>
      <c r="N53" s="1636">
        <v>0</v>
      </c>
      <c r="O53" s="1636">
        <f>'Հավելված 1'!G77</f>
        <v>5000</v>
      </c>
    </row>
    <row r="54" spans="1:15" s="1629" customFormat="1" ht="38.25" customHeight="1">
      <c r="A54" s="1634">
        <v>1250</v>
      </c>
      <c r="B54" s="2086" t="s">
        <v>2021</v>
      </c>
      <c r="C54" s="1635" t="s">
        <v>2022</v>
      </c>
      <c r="D54" s="1734">
        <f t="shared" ref="D54:G55" si="13">H54</f>
        <v>404818</v>
      </c>
      <c r="E54" s="1734">
        <f t="shared" si="13"/>
        <v>809636</v>
      </c>
      <c r="F54" s="1733">
        <f t="shared" si="13"/>
        <v>1214454</v>
      </c>
      <c r="G54" s="1734">
        <f t="shared" si="13"/>
        <v>1621322.7</v>
      </c>
      <c r="H54" s="1734">
        <f>H55+H56+H59+H60</f>
        <v>404818</v>
      </c>
      <c r="I54" s="1734">
        <f t="shared" ref="I54:K54" si="14">I55+I56+I59+I60</f>
        <v>809636</v>
      </c>
      <c r="J54" s="1734">
        <f t="shared" si="14"/>
        <v>1214454</v>
      </c>
      <c r="K54" s="1734">
        <f t="shared" si="14"/>
        <v>1621322.7</v>
      </c>
      <c r="L54" s="1636" t="s">
        <v>1028</v>
      </c>
      <c r="M54" s="1636" t="s">
        <v>1028</v>
      </c>
      <c r="N54" s="1636" t="s">
        <v>1028</v>
      </c>
      <c r="O54" s="1636" t="s">
        <v>1028</v>
      </c>
    </row>
    <row r="55" spans="1:15" s="1629" customFormat="1" ht="116.25" hidden="1" customHeight="1">
      <c r="A55" s="1634">
        <v>1251</v>
      </c>
      <c r="B55" s="2086" t="s">
        <v>2023</v>
      </c>
      <c r="C55" s="1635"/>
      <c r="D55" s="1734">
        <f t="shared" si="13"/>
        <v>404818</v>
      </c>
      <c r="E55" s="1734">
        <f t="shared" si="13"/>
        <v>809636</v>
      </c>
      <c r="F55" s="1733">
        <f t="shared" si="13"/>
        <v>1214454</v>
      </c>
      <c r="G55" s="1734">
        <f t="shared" si="13"/>
        <v>1619272</v>
      </c>
      <c r="H55" s="2081">
        <f>K55/4</f>
        <v>404818</v>
      </c>
      <c r="I55" s="2082">
        <f>H55*2</f>
        <v>809636</v>
      </c>
      <c r="J55" s="2082">
        <f>H55+I55</f>
        <v>1214454</v>
      </c>
      <c r="K55" s="1734">
        <f>'Հավելված 1'!F83</f>
        <v>1619272</v>
      </c>
      <c r="L55" s="1636" t="s">
        <v>1028</v>
      </c>
      <c r="M55" s="1636" t="s">
        <v>1028</v>
      </c>
      <c r="N55" s="1636" t="s">
        <v>1028</v>
      </c>
      <c r="O55" s="1636" t="s">
        <v>1028</v>
      </c>
    </row>
    <row r="56" spans="1:15" s="1629" customFormat="1" ht="21" hidden="1" customHeight="1">
      <c r="A56" s="1634">
        <v>1252</v>
      </c>
      <c r="B56" s="2086" t="s">
        <v>2024</v>
      </c>
      <c r="C56" s="1635"/>
      <c r="D56" s="1639"/>
      <c r="E56" s="1639"/>
      <c r="F56" s="1636"/>
      <c r="G56" s="1639"/>
      <c r="H56" s="1639"/>
      <c r="I56" s="1639"/>
      <c r="J56" s="1639"/>
      <c r="K56" s="1639"/>
      <c r="L56" s="1636" t="s">
        <v>1028</v>
      </c>
      <c r="M56" s="1636" t="s">
        <v>1028</v>
      </c>
      <c r="N56" s="1636" t="s">
        <v>1028</v>
      </c>
      <c r="O56" s="1636" t="s">
        <v>1028</v>
      </c>
    </row>
    <row r="57" spans="1:15" s="1629" customFormat="1" ht="21" hidden="1" customHeight="1">
      <c r="A57" s="1634">
        <v>1253</v>
      </c>
      <c r="B57" s="2086" t="s">
        <v>2025</v>
      </c>
      <c r="C57" s="1635"/>
      <c r="D57" s="1639"/>
      <c r="E57" s="1639"/>
      <c r="F57" s="1636"/>
      <c r="G57" s="1639"/>
      <c r="H57" s="1639"/>
      <c r="I57" s="1639"/>
      <c r="J57" s="1639"/>
      <c r="K57" s="1639"/>
      <c r="L57" s="1636" t="s">
        <v>1028</v>
      </c>
      <c r="M57" s="1636" t="s">
        <v>1028</v>
      </c>
      <c r="N57" s="1636" t="s">
        <v>1028</v>
      </c>
      <c r="O57" s="1636" t="s">
        <v>1028</v>
      </c>
    </row>
    <row r="58" spans="1:15" s="1629" customFormat="1" hidden="1">
      <c r="A58" s="1634">
        <v>1254</v>
      </c>
      <c r="B58" s="2086" t="s">
        <v>1917</v>
      </c>
      <c r="C58" s="1635"/>
      <c r="D58" s="1639"/>
      <c r="E58" s="1639"/>
      <c r="F58" s="1636">
        <f>J58</f>
        <v>0</v>
      </c>
      <c r="G58" s="1639">
        <f>K58</f>
        <v>0</v>
      </c>
      <c r="H58" s="1639"/>
      <c r="I58" s="1639"/>
      <c r="J58" s="1639">
        <v>0</v>
      </c>
      <c r="K58" s="1639">
        <f>'Հավելված 1'!F90</f>
        <v>0</v>
      </c>
      <c r="L58" s="1636" t="s">
        <v>1028</v>
      </c>
      <c r="M58" s="1636" t="s">
        <v>1028</v>
      </c>
      <c r="N58" s="1636" t="s">
        <v>1028</v>
      </c>
      <c r="O58" s="1636" t="s">
        <v>1028</v>
      </c>
    </row>
    <row r="59" spans="1:15" s="1629" customFormat="1" ht="51" hidden="1">
      <c r="A59" s="1634">
        <v>1255</v>
      </c>
      <c r="B59" s="2086" t="s">
        <v>2026</v>
      </c>
      <c r="C59" s="1635"/>
      <c r="D59" s="1639">
        <f>H59</f>
        <v>0</v>
      </c>
      <c r="E59" s="1639">
        <f>I59</f>
        <v>0</v>
      </c>
      <c r="F59" s="1636">
        <f>J59</f>
        <v>0</v>
      </c>
      <c r="G59" s="1639">
        <f>K59</f>
        <v>2050.6999999999998</v>
      </c>
      <c r="H59" s="864">
        <v>0</v>
      </c>
      <c r="I59" s="861">
        <v>0</v>
      </c>
      <c r="J59" s="861">
        <v>0</v>
      </c>
      <c r="K59" s="1639">
        <f>'Հավելված 1'!F91</f>
        <v>2050.6999999999998</v>
      </c>
      <c r="L59" s="1636" t="s">
        <v>1028</v>
      </c>
      <c r="M59" s="1636" t="s">
        <v>1028</v>
      </c>
      <c r="N59" s="1636" t="s">
        <v>1028</v>
      </c>
      <c r="O59" s="1636" t="s">
        <v>1028</v>
      </c>
    </row>
    <row r="60" spans="1:15" s="1629" customFormat="1" ht="63.75" hidden="1">
      <c r="A60" s="1634">
        <v>1256</v>
      </c>
      <c r="B60" s="2086" t="s">
        <v>2027</v>
      </c>
      <c r="C60" s="1635"/>
      <c r="D60" s="1639"/>
      <c r="E60" s="1639"/>
      <c r="F60" s="1636"/>
      <c r="G60" s="1639"/>
      <c r="H60" s="1639"/>
      <c r="I60" s="1639"/>
      <c r="J60" s="1639"/>
      <c r="K60" s="1639"/>
      <c r="L60" s="1636" t="s">
        <v>1028</v>
      </c>
      <c r="M60" s="1636" t="s">
        <v>1028</v>
      </c>
      <c r="N60" s="1636" t="s">
        <v>1028</v>
      </c>
      <c r="O60" s="1636" t="s">
        <v>1028</v>
      </c>
    </row>
    <row r="61" spans="1:15" s="1629" customFormat="1" ht="76.5">
      <c r="A61" s="1634">
        <v>1260</v>
      </c>
      <c r="B61" s="2086" t="s">
        <v>2028</v>
      </c>
      <c r="C61" s="1635" t="s">
        <v>2029</v>
      </c>
      <c r="D61" s="1639">
        <f>D62</f>
        <v>100000</v>
      </c>
      <c r="E61" s="1639">
        <f>E62</f>
        <v>700000</v>
      </c>
      <c r="F61" s="1636">
        <f>F62</f>
        <v>1500000</v>
      </c>
      <c r="G61" s="1639">
        <f>G62</f>
        <v>2120710</v>
      </c>
      <c r="H61" s="1639" t="s">
        <v>1028</v>
      </c>
      <c r="I61" s="1639" t="s">
        <v>1028</v>
      </c>
      <c r="J61" s="1639" t="s">
        <v>1028</v>
      </c>
      <c r="K61" s="1639" t="s">
        <v>1028</v>
      </c>
      <c r="L61" s="2017">
        <f>L62</f>
        <v>100000</v>
      </c>
      <c r="M61" s="2017">
        <f t="shared" ref="M61:N61" si="15">M62</f>
        <v>700000</v>
      </c>
      <c r="N61" s="2017">
        <f t="shared" si="15"/>
        <v>1500000</v>
      </c>
      <c r="O61" s="2017">
        <f>'Հավելված 1'!G95</f>
        <v>2120710</v>
      </c>
    </row>
    <row r="62" spans="1:15" s="1629" customFormat="1" ht="48" customHeight="1">
      <c r="A62" s="1634">
        <v>1261</v>
      </c>
      <c r="B62" s="2086" t="s">
        <v>2030</v>
      </c>
      <c r="C62" s="1635"/>
      <c r="D62" s="1639">
        <f>L62</f>
        <v>100000</v>
      </c>
      <c r="E62" s="1639">
        <f>M62</f>
        <v>700000</v>
      </c>
      <c r="F62" s="1636">
        <f>N62</f>
        <v>1500000</v>
      </c>
      <c r="G62" s="1639">
        <f>O62</f>
        <v>2120710</v>
      </c>
      <c r="H62" s="1639" t="s">
        <v>1028</v>
      </c>
      <c r="I62" s="1639" t="s">
        <v>1028</v>
      </c>
      <c r="J62" s="1639" t="s">
        <v>1028</v>
      </c>
      <c r="K62" s="1639" t="s">
        <v>1028</v>
      </c>
      <c r="L62" s="2017">
        <v>100000</v>
      </c>
      <c r="M62" s="2017">
        <v>700000</v>
      </c>
      <c r="N62" s="2017">
        <v>1500000</v>
      </c>
      <c r="O62" s="2017">
        <f>'Հավելված 1'!G98</f>
        <v>2120710</v>
      </c>
    </row>
    <row r="63" spans="1:15" s="1629" customFormat="1" ht="63.75" hidden="1">
      <c r="A63" s="1634">
        <v>1262</v>
      </c>
      <c r="B63" s="2086" t="s">
        <v>2031</v>
      </c>
      <c r="C63" s="1635"/>
      <c r="D63" s="1639"/>
      <c r="E63" s="1639"/>
      <c r="F63" s="1636"/>
      <c r="G63" s="1639"/>
      <c r="H63" s="1639" t="s">
        <v>1028</v>
      </c>
      <c r="I63" s="1639" t="s">
        <v>1028</v>
      </c>
      <c r="J63" s="1639" t="s">
        <v>1028</v>
      </c>
      <c r="K63" s="1639" t="s">
        <v>1028</v>
      </c>
      <c r="L63" s="1636"/>
      <c r="M63" s="1636"/>
      <c r="N63" s="1636"/>
      <c r="O63" s="1636"/>
    </row>
    <row r="64" spans="1:15" s="1629" customFormat="1" ht="63" customHeight="1">
      <c r="A64" s="1634">
        <v>1300</v>
      </c>
      <c r="B64" s="2086" t="s">
        <v>2032</v>
      </c>
      <c r="C64" s="1635" t="s">
        <v>2033</v>
      </c>
      <c r="D64" s="1639">
        <f>H64</f>
        <v>32450</v>
      </c>
      <c r="E64" s="1639">
        <f>I64</f>
        <v>59795</v>
      </c>
      <c r="F64" s="1636">
        <f>J64</f>
        <v>110240</v>
      </c>
      <c r="G64" s="1639">
        <f>K64</f>
        <v>151049</v>
      </c>
      <c r="H64" s="1639">
        <f>H67+H69+H74+H78+H102+H105+H111</f>
        <v>32450</v>
      </c>
      <c r="I64" s="1639">
        <f t="shared" ref="I64:J64" si="16">I67+I69+I74+I78+I102+I105+I111</f>
        <v>59795</v>
      </c>
      <c r="J64" s="1639">
        <f t="shared" si="16"/>
        <v>110240</v>
      </c>
      <c r="K64" s="1639">
        <f>'Հավելված 1'!F100</f>
        <v>151049</v>
      </c>
      <c r="L64" s="1636">
        <f>L111+L108</f>
        <v>0</v>
      </c>
      <c r="M64" s="1636">
        <f>M111+M108</f>
        <v>0</v>
      </c>
      <c r="N64" s="1636">
        <f>N111+N108</f>
        <v>0</v>
      </c>
      <c r="O64" s="1636">
        <f>O111+O108</f>
        <v>0</v>
      </c>
    </row>
    <row r="65" spans="1:15" s="1629" customFormat="1" ht="21" hidden="1" customHeight="1">
      <c r="A65" s="1634">
        <v>1310</v>
      </c>
      <c r="B65" s="2086" t="s">
        <v>2034</v>
      </c>
      <c r="C65" s="1635" t="s">
        <v>2035</v>
      </c>
      <c r="D65" s="1639"/>
      <c r="E65" s="1639"/>
      <c r="F65" s="1636"/>
      <c r="G65" s="1639"/>
      <c r="H65" s="1639" t="s">
        <v>1028</v>
      </c>
      <c r="I65" s="1639" t="s">
        <v>1028</v>
      </c>
      <c r="J65" s="1639" t="s">
        <v>1028</v>
      </c>
      <c r="K65" s="1639" t="s">
        <v>1028</v>
      </c>
      <c r="L65" s="1636"/>
      <c r="M65" s="1636"/>
      <c r="N65" s="1636"/>
      <c r="O65" s="1636"/>
    </row>
    <row r="66" spans="1:15" s="1629" customFormat="1" ht="36.75" hidden="1" customHeight="1">
      <c r="A66" s="1634">
        <v>1311</v>
      </c>
      <c r="B66" s="2086" t="s">
        <v>2036</v>
      </c>
      <c r="C66" s="1635"/>
      <c r="D66" s="1639"/>
      <c r="E66" s="1639"/>
      <c r="F66" s="1636"/>
      <c r="G66" s="1639"/>
      <c r="H66" s="1639" t="s">
        <v>1028</v>
      </c>
      <c r="I66" s="1639" t="s">
        <v>1028</v>
      </c>
      <c r="J66" s="1639" t="s">
        <v>1028</v>
      </c>
      <c r="K66" s="1639" t="s">
        <v>1028</v>
      </c>
      <c r="L66" s="1636"/>
      <c r="M66" s="1636"/>
      <c r="N66" s="1636"/>
      <c r="O66" s="1636"/>
    </row>
    <row r="67" spans="1:15" s="1629" customFormat="1" ht="21" hidden="1" customHeight="1">
      <c r="A67" s="1634">
        <v>1320</v>
      </c>
      <c r="B67" s="2086" t="s">
        <v>1928</v>
      </c>
      <c r="C67" s="1635" t="s">
        <v>2037</v>
      </c>
      <c r="D67" s="1639"/>
      <c r="E67" s="1639"/>
      <c r="F67" s="1636"/>
      <c r="G67" s="1639"/>
      <c r="H67" s="1639"/>
      <c r="I67" s="1639"/>
      <c r="J67" s="1639"/>
      <c r="K67" s="1639"/>
      <c r="L67" s="1636" t="s">
        <v>1028</v>
      </c>
      <c r="M67" s="1636" t="s">
        <v>1028</v>
      </c>
      <c r="N67" s="1636" t="s">
        <v>1028</v>
      </c>
      <c r="O67" s="1636" t="s">
        <v>1028</v>
      </c>
    </row>
    <row r="68" spans="1:15" s="1629" customFormat="1" ht="39.75" hidden="1" customHeight="1">
      <c r="A68" s="1634">
        <v>1321</v>
      </c>
      <c r="B68" s="2086" t="s">
        <v>1929</v>
      </c>
      <c r="C68" s="1635"/>
      <c r="D68" s="1639"/>
      <c r="E68" s="1639"/>
      <c r="F68" s="1636"/>
      <c r="G68" s="1639"/>
      <c r="H68" s="1639"/>
      <c r="I68" s="1639"/>
      <c r="J68" s="1639"/>
      <c r="K68" s="1639"/>
      <c r="L68" s="1636" t="s">
        <v>1028</v>
      </c>
      <c r="M68" s="1636" t="s">
        <v>1028</v>
      </c>
      <c r="N68" s="1636" t="s">
        <v>1028</v>
      </c>
      <c r="O68" s="1636" t="s">
        <v>1028</v>
      </c>
    </row>
    <row r="69" spans="1:15" s="1629" customFormat="1" ht="38.25" customHeight="1">
      <c r="A69" s="1634">
        <v>1330</v>
      </c>
      <c r="B69" s="2086" t="s">
        <v>2038</v>
      </c>
      <c r="C69" s="1635" t="s">
        <v>2039</v>
      </c>
      <c r="D69" s="1639">
        <f t="shared" ref="D69:G70" si="17">H69</f>
        <v>22000</v>
      </c>
      <c r="E69" s="1639">
        <f t="shared" si="17"/>
        <v>39000</v>
      </c>
      <c r="F69" s="1636">
        <f t="shared" si="17"/>
        <v>75000</v>
      </c>
      <c r="G69" s="1639">
        <f t="shared" si="17"/>
        <v>92000</v>
      </c>
      <c r="H69" s="864">
        <f>H70+H73+H72</f>
        <v>22000</v>
      </c>
      <c r="I69" s="861">
        <f>I70+I73+I72</f>
        <v>39000</v>
      </c>
      <c r="J69" s="861">
        <f>J70+J73+J72</f>
        <v>75000</v>
      </c>
      <c r="K69" s="1639">
        <f>'Հավելված 1'!F110</f>
        <v>92000</v>
      </c>
      <c r="L69" s="1636" t="s">
        <v>1028</v>
      </c>
      <c r="M69" s="1636" t="s">
        <v>1028</v>
      </c>
      <c r="N69" s="1636" t="s">
        <v>1028</v>
      </c>
      <c r="O69" s="1636" t="s">
        <v>1028</v>
      </c>
    </row>
    <row r="70" spans="1:15" s="1629" customFormat="1" ht="51">
      <c r="A70" s="1634">
        <v>1331</v>
      </c>
      <c r="B70" s="2086" t="s">
        <v>2040</v>
      </c>
      <c r="C70" s="1635"/>
      <c r="D70" s="1639">
        <f t="shared" si="17"/>
        <v>20000</v>
      </c>
      <c r="E70" s="1639">
        <f t="shared" si="17"/>
        <v>35000</v>
      </c>
      <c r="F70" s="1636">
        <f t="shared" si="17"/>
        <v>70000</v>
      </c>
      <c r="G70" s="1639">
        <f t="shared" si="17"/>
        <v>85000</v>
      </c>
      <c r="H70" s="864">
        <v>20000</v>
      </c>
      <c r="I70" s="861">
        <v>35000</v>
      </c>
      <c r="J70" s="861">
        <v>70000</v>
      </c>
      <c r="K70" s="1639">
        <f>'Հավելված 1'!F113</f>
        <v>85000</v>
      </c>
      <c r="L70" s="1636" t="s">
        <v>1028</v>
      </c>
      <c r="M70" s="1636" t="s">
        <v>1028</v>
      </c>
      <c r="N70" s="1636" t="s">
        <v>1028</v>
      </c>
      <c r="O70" s="1636" t="s">
        <v>1028</v>
      </c>
    </row>
    <row r="71" spans="1:15" s="1629" customFormat="1" ht="76.5" hidden="1">
      <c r="A71" s="1634">
        <v>1332</v>
      </c>
      <c r="B71" s="2086" t="s">
        <v>2041</v>
      </c>
      <c r="C71" s="1635"/>
      <c r="D71" s="1639"/>
      <c r="E71" s="1639"/>
      <c r="F71" s="1636"/>
      <c r="G71" s="1639"/>
      <c r="H71" s="1639"/>
      <c r="I71" s="1639"/>
      <c r="J71" s="1639"/>
      <c r="K71" s="1639"/>
      <c r="L71" s="1636" t="s">
        <v>1028</v>
      </c>
      <c r="M71" s="1636" t="s">
        <v>1028</v>
      </c>
      <c r="N71" s="1636" t="s">
        <v>1028</v>
      </c>
      <c r="O71" s="1636" t="s">
        <v>1028</v>
      </c>
    </row>
    <row r="72" spans="1:15" s="1629" customFormat="1" ht="102" hidden="1">
      <c r="A72" s="1634">
        <v>1333</v>
      </c>
      <c r="B72" s="2086" t="s">
        <v>2042</v>
      </c>
      <c r="C72" s="1635"/>
      <c r="D72" s="1639">
        <f>H72</f>
        <v>0</v>
      </c>
      <c r="E72" s="1639">
        <f>I72</f>
        <v>0</v>
      </c>
      <c r="F72" s="1636">
        <f>J72</f>
        <v>0</v>
      </c>
      <c r="G72" s="1639">
        <f>K72</f>
        <v>0</v>
      </c>
      <c r="H72" s="1639">
        <v>0</v>
      </c>
      <c r="I72" s="1639">
        <v>0</v>
      </c>
      <c r="J72" s="1639">
        <v>0</v>
      </c>
      <c r="K72" s="1639">
        <f>'Հավելված 1'!F116</f>
        <v>0</v>
      </c>
      <c r="L72" s="1636" t="s">
        <v>1028</v>
      </c>
      <c r="M72" s="1636" t="s">
        <v>1028</v>
      </c>
      <c r="N72" s="1636" t="s">
        <v>1028</v>
      </c>
      <c r="O72" s="1636" t="s">
        <v>1028</v>
      </c>
    </row>
    <row r="73" spans="1:15" s="1629" customFormat="1" ht="41.25" customHeight="1">
      <c r="A73" s="1634">
        <v>1334</v>
      </c>
      <c r="B73" s="2086" t="s">
        <v>1934</v>
      </c>
      <c r="C73" s="1635"/>
      <c r="D73" s="1639">
        <f t="shared" ref="D73:G74" si="18">H73</f>
        <v>2000</v>
      </c>
      <c r="E73" s="1639">
        <f t="shared" si="18"/>
        <v>4000</v>
      </c>
      <c r="F73" s="1636">
        <f t="shared" si="18"/>
        <v>5000</v>
      </c>
      <c r="G73" s="1639">
        <f t="shared" si="18"/>
        <v>7000</v>
      </c>
      <c r="H73" s="864">
        <v>2000</v>
      </c>
      <c r="I73" s="861">
        <v>4000</v>
      </c>
      <c r="J73" s="861">
        <v>5000</v>
      </c>
      <c r="K73" s="1639">
        <f>'Հավելված 1'!F118</f>
        <v>7000</v>
      </c>
      <c r="L73" s="1636" t="s">
        <v>1028</v>
      </c>
      <c r="M73" s="1636" t="s">
        <v>1028</v>
      </c>
      <c r="N73" s="1636" t="s">
        <v>1028</v>
      </c>
      <c r="O73" s="1636" t="s">
        <v>1028</v>
      </c>
    </row>
    <row r="74" spans="1:15" s="1629" customFormat="1" ht="58.5" customHeight="1">
      <c r="A74" s="1634">
        <v>1340</v>
      </c>
      <c r="B74" s="2086" t="s">
        <v>2043</v>
      </c>
      <c r="C74" s="1635" t="s">
        <v>2044</v>
      </c>
      <c r="D74" s="1639">
        <f t="shared" si="18"/>
        <v>500</v>
      </c>
      <c r="E74" s="1639">
        <f t="shared" si="18"/>
        <v>500</v>
      </c>
      <c r="F74" s="1636">
        <f t="shared" si="18"/>
        <v>500</v>
      </c>
      <c r="G74" s="1639">
        <f t="shared" si="18"/>
        <v>1999</v>
      </c>
      <c r="H74" s="2083">
        <f>H76</f>
        <v>500</v>
      </c>
      <c r="I74" s="2083">
        <f>I76</f>
        <v>500</v>
      </c>
      <c r="J74" s="2083">
        <f>J76</f>
        <v>500</v>
      </c>
      <c r="K74" s="2083">
        <f>'Հավելված 1'!F119</f>
        <v>1999</v>
      </c>
      <c r="L74" s="1636" t="s">
        <v>1028</v>
      </c>
      <c r="M74" s="1636" t="s">
        <v>1028</v>
      </c>
      <c r="N74" s="1636" t="s">
        <v>1028</v>
      </c>
      <c r="O74" s="1636" t="s">
        <v>1028</v>
      </c>
    </row>
    <row r="75" spans="1:15" s="1629" customFormat="1" ht="40.5" hidden="1" customHeight="1">
      <c r="A75" s="1634">
        <v>1341</v>
      </c>
      <c r="B75" s="2086" t="s">
        <v>1936</v>
      </c>
      <c r="C75" s="1635"/>
      <c r="D75" s="1639"/>
      <c r="E75" s="1639"/>
      <c r="F75" s="1636"/>
      <c r="G75" s="1639"/>
      <c r="H75" s="1639"/>
      <c r="I75" s="1639"/>
      <c r="J75" s="1639"/>
      <c r="K75" s="1639"/>
      <c r="L75" s="1636" t="s">
        <v>1028</v>
      </c>
      <c r="M75" s="1636" t="s">
        <v>1028</v>
      </c>
      <c r="N75" s="1636" t="s">
        <v>1028</v>
      </c>
      <c r="O75" s="1636" t="s">
        <v>1028</v>
      </c>
    </row>
    <row r="76" spans="1:15" s="1629" customFormat="1" ht="102" customHeight="1">
      <c r="A76" s="1634">
        <v>1342</v>
      </c>
      <c r="B76" s="2086" t="s">
        <v>2045</v>
      </c>
      <c r="C76" s="1635"/>
      <c r="D76" s="1639">
        <f>H76</f>
        <v>500</v>
      </c>
      <c r="E76" s="1639">
        <f>I76</f>
        <v>500</v>
      </c>
      <c r="F76" s="1636">
        <f>J76</f>
        <v>500</v>
      </c>
      <c r="G76" s="1639">
        <f>K76</f>
        <v>1999</v>
      </c>
      <c r="H76" s="864">
        <v>500</v>
      </c>
      <c r="I76" s="861">
        <v>500</v>
      </c>
      <c r="J76" s="861">
        <v>500</v>
      </c>
      <c r="K76" s="1639">
        <f>'Հավելված 1'!F123</f>
        <v>1999</v>
      </c>
      <c r="L76" s="1636" t="s">
        <v>1028</v>
      </c>
      <c r="M76" s="1636" t="s">
        <v>1028</v>
      </c>
      <c r="N76" s="1636" t="s">
        <v>1028</v>
      </c>
      <c r="O76" s="1636" t="s">
        <v>1028</v>
      </c>
    </row>
    <row r="77" spans="1:15" s="1629" customFormat="1" ht="38.25" hidden="1" customHeight="1">
      <c r="A77" s="1634">
        <v>1343</v>
      </c>
      <c r="B77" s="2086" t="s">
        <v>2046</v>
      </c>
      <c r="C77" s="1635"/>
      <c r="D77" s="1639"/>
      <c r="E77" s="1639"/>
      <c r="F77" s="1636"/>
      <c r="G77" s="1639"/>
      <c r="H77" s="1639"/>
      <c r="I77" s="1639"/>
      <c r="J77" s="1639"/>
      <c r="K77" s="1639"/>
      <c r="L77" s="1636" t="s">
        <v>1028</v>
      </c>
      <c r="M77" s="1636" t="s">
        <v>1028</v>
      </c>
      <c r="N77" s="1636" t="s">
        <v>1028</v>
      </c>
      <c r="O77" s="1636" t="s">
        <v>1028</v>
      </c>
    </row>
    <row r="78" spans="1:15" s="1629" customFormat="1" ht="72.75" customHeight="1">
      <c r="A78" s="1634">
        <v>1350</v>
      </c>
      <c r="B78" s="2086" t="s">
        <v>2047</v>
      </c>
      <c r="C78" s="1635" t="s">
        <v>2048</v>
      </c>
      <c r="D78" s="1639">
        <f t="shared" ref="D78:G79" si="19">H78</f>
        <v>9900</v>
      </c>
      <c r="E78" s="1639">
        <f t="shared" si="19"/>
        <v>20195</v>
      </c>
      <c r="F78" s="1636">
        <f t="shared" si="19"/>
        <v>34540</v>
      </c>
      <c r="G78" s="1639">
        <f t="shared" si="19"/>
        <v>55750</v>
      </c>
      <c r="H78" s="1639">
        <f>H79</f>
        <v>9900</v>
      </c>
      <c r="I78" s="1639">
        <f>I79</f>
        <v>20195</v>
      </c>
      <c r="J78" s="1639">
        <f>J79</f>
        <v>34540</v>
      </c>
      <c r="K78" s="1639">
        <f>'Հավելված 1'!F126</f>
        <v>55750</v>
      </c>
      <c r="L78" s="1636" t="s">
        <v>1028</v>
      </c>
      <c r="M78" s="1636" t="s">
        <v>1028</v>
      </c>
      <c r="N78" s="1636" t="s">
        <v>1028</v>
      </c>
      <c r="O78" s="1636" t="s">
        <v>1028</v>
      </c>
    </row>
    <row r="79" spans="1:15" s="1629" customFormat="1" ht="85.5" customHeight="1">
      <c r="A79" s="1634">
        <v>1351</v>
      </c>
      <c r="B79" s="2086" t="s">
        <v>2049</v>
      </c>
      <c r="C79" s="1635"/>
      <c r="D79" s="1639">
        <f t="shared" si="19"/>
        <v>9900</v>
      </c>
      <c r="E79" s="1639">
        <f t="shared" si="19"/>
        <v>20195</v>
      </c>
      <c r="F79" s="1636">
        <f t="shared" si="19"/>
        <v>34540</v>
      </c>
      <c r="G79" s="1639">
        <f t="shared" si="19"/>
        <v>55750</v>
      </c>
      <c r="H79" s="1639">
        <f>H84+H86+H88+H89+H92+H93+H98+H87+H97+H100</f>
        <v>9900</v>
      </c>
      <c r="I79" s="1639">
        <f>I84+I86+I88+I89+I92+I93+I98+I87+I97+I100</f>
        <v>20195</v>
      </c>
      <c r="J79" s="1639">
        <f>J84+J86+J88+J89+J92+J93+J98+J87+J97+J100</f>
        <v>34540</v>
      </c>
      <c r="K79" s="1639">
        <f>'Հավելված 1'!F128</f>
        <v>55750</v>
      </c>
      <c r="L79" s="1636" t="s">
        <v>1028</v>
      </c>
      <c r="M79" s="1636" t="s">
        <v>1028</v>
      </c>
      <c r="N79" s="1636" t="s">
        <v>1028</v>
      </c>
      <c r="O79" s="1636" t="s">
        <v>1028</v>
      </c>
    </row>
    <row r="80" spans="1:15" s="1629" customFormat="1" ht="31.5" hidden="1" customHeight="1">
      <c r="A80" s="1634">
        <v>13501</v>
      </c>
      <c r="B80" s="2086" t="s">
        <v>1942</v>
      </c>
      <c r="C80" s="1635"/>
      <c r="D80" s="1639"/>
      <c r="E80" s="1639"/>
      <c r="F80" s="1636"/>
      <c r="G80" s="1639"/>
      <c r="H80" s="1639"/>
      <c r="I80" s="1639"/>
      <c r="J80" s="1639"/>
      <c r="K80" s="1639"/>
      <c r="L80" s="1636" t="s">
        <v>1028</v>
      </c>
      <c r="M80" s="1636" t="s">
        <v>1028</v>
      </c>
      <c r="N80" s="1636" t="s">
        <v>1028</v>
      </c>
      <c r="O80" s="1636" t="s">
        <v>1028</v>
      </c>
    </row>
    <row r="81" spans="1:15" s="1629" customFormat="1" ht="31.5" hidden="1" customHeight="1">
      <c r="A81" s="1634">
        <v>13502</v>
      </c>
      <c r="B81" s="2086" t="s">
        <v>1943</v>
      </c>
      <c r="C81" s="1635"/>
      <c r="D81" s="1639"/>
      <c r="E81" s="1639"/>
      <c r="F81" s="1636"/>
      <c r="G81" s="1639"/>
      <c r="H81" s="1639"/>
      <c r="I81" s="1639"/>
      <c r="J81" s="1639"/>
      <c r="K81" s="1639"/>
      <c r="L81" s="1636" t="s">
        <v>1028</v>
      </c>
      <c r="M81" s="1636" t="s">
        <v>1028</v>
      </c>
      <c r="N81" s="1636" t="s">
        <v>1028</v>
      </c>
      <c r="O81" s="1636" t="s">
        <v>1028</v>
      </c>
    </row>
    <row r="82" spans="1:15" s="1629" customFormat="1" ht="31.5" hidden="1" customHeight="1">
      <c r="A82" s="1634">
        <v>13503</v>
      </c>
      <c r="B82" s="2086" t="s">
        <v>1944</v>
      </c>
      <c r="C82" s="1635"/>
      <c r="D82" s="1639"/>
      <c r="E82" s="1639"/>
      <c r="F82" s="1636"/>
      <c r="G82" s="1639"/>
      <c r="H82" s="1639"/>
      <c r="I82" s="1639"/>
      <c r="J82" s="1639"/>
      <c r="K82" s="1639"/>
      <c r="L82" s="1636" t="s">
        <v>1028</v>
      </c>
      <c r="M82" s="1636" t="s">
        <v>1028</v>
      </c>
      <c r="N82" s="1636" t="s">
        <v>1028</v>
      </c>
      <c r="O82" s="1636" t="s">
        <v>1028</v>
      </c>
    </row>
    <row r="83" spans="1:15" s="1629" customFormat="1" ht="9" customHeight="1">
      <c r="A83" s="1634">
        <v>13504</v>
      </c>
      <c r="B83" s="2086" t="s">
        <v>1945</v>
      </c>
      <c r="C83" s="1635"/>
      <c r="D83" s="1639"/>
      <c r="E83" s="1639"/>
      <c r="F83" s="1636"/>
      <c r="G83" s="1639"/>
      <c r="H83" s="1639"/>
      <c r="I83" s="1639"/>
      <c r="J83" s="1639"/>
      <c r="K83" s="1639"/>
      <c r="L83" s="1636" t="s">
        <v>1028</v>
      </c>
      <c r="M83" s="1636" t="s">
        <v>1028</v>
      </c>
      <c r="N83" s="1636" t="s">
        <v>1028</v>
      </c>
      <c r="O83" s="1636" t="s">
        <v>1028</v>
      </c>
    </row>
    <row r="84" spans="1:15" s="1629" customFormat="1" ht="35.25" customHeight="1">
      <c r="A84" s="1634">
        <v>13505</v>
      </c>
      <c r="B84" s="2086" t="s">
        <v>1839</v>
      </c>
      <c r="C84" s="1635"/>
      <c r="D84" s="1639">
        <f>H84</f>
        <v>100</v>
      </c>
      <c r="E84" s="1639">
        <f>I84</f>
        <v>150</v>
      </c>
      <c r="F84" s="1636">
        <f>J84</f>
        <v>200</v>
      </c>
      <c r="G84" s="1639">
        <f>K84</f>
        <v>300</v>
      </c>
      <c r="H84" s="864">
        <v>100</v>
      </c>
      <c r="I84" s="861">
        <v>150</v>
      </c>
      <c r="J84" s="861">
        <v>200</v>
      </c>
      <c r="K84" s="1639">
        <f>'Հավելված 1'!F137</f>
        <v>300</v>
      </c>
      <c r="L84" s="1636" t="s">
        <v>1028</v>
      </c>
      <c r="M84" s="1636" t="s">
        <v>1028</v>
      </c>
      <c r="N84" s="1636" t="s">
        <v>1028</v>
      </c>
      <c r="O84" s="1636" t="s">
        <v>1028</v>
      </c>
    </row>
    <row r="85" spans="1:15" s="1629" customFormat="1" ht="0.75" customHeight="1">
      <c r="A85" s="1634">
        <v>13506</v>
      </c>
      <c r="B85" s="2086" t="s">
        <v>2050</v>
      </c>
      <c r="C85" s="1635"/>
      <c r="D85" s="1639"/>
      <c r="E85" s="1639"/>
      <c r="F85" s="1636"/>
      <c r="G85" s="1639"/>
      <c r="H85" s="1639"/>
      <c r="I85" s="1639"/>
      <c r="J85" s="1639"/>
      <c r="K85" s="1639"/>
      <c r="L85" s="1636" t="s">
        <v>1028</v>
      </c>
      <c r="M85" s="1636" t="s">
        <v>1028</v>
      </c>
      <c r="N85" s="1636" t="s">
        <v>1028</v>
      </c>
      <c r="O85" s="1636" t="s">
        <v>1028</v>
      </c>
    </row>
    <row r="86" spans="1:15" s="1629" customFormat="1" ht="76.5">
      <c r="A86" s="1634">
        <v>13507</v>
      </c>
      <c r="B86" s="2086" t="s">
        <v>1835</v>
      </c>
      <c r="C86" s="1635"/>
      <c r="D86" s="1639">
        <f t="shared" ref="D86:G87" si="20">H86</f>
        <v>4500</v>
      </c>
      <c r="E86" s="1639">
        <f t="shared" si="20"/>
        <v>10000</v>
      </c>
      <c r="F86" s="1636">
        <f t="shared" si="20"/>
        <v>17000</v>
      </c>
      <c r="G86" s="1639">
        <f t="shared" si="20"/>
        <v>24000</v>
      </c>
      <c r="H86" s="864">
        <v>4500</v>
      </c>
      <c r="I86" s="861">
        <v>10000</v>
      </c>
      <c r="J86" s="861">
        <v>17000</v>
      </c>
      <c r="K86" s="1639">
        <f>'Հավելված 1'!F140</f>
        <v>24000</v>
      </c>
      <c r="L86" s="1636" t="s">
        <v>1028</v>
      </c>
      <c r="M86" s="1636" t="s">
        <v>1028</v>
      </c>
      <c r="N86" s="1636" t="s">
        <v>1028</v>
      </c>
      <c r="O86" s="1636" t="s">
        <v>1028</v>
      </c>
    </row>
    <row r="87" spans="1:15" s="1629" customFormat="1" ht="153">
      <c r="A87" s="1634">
        <v>13508</v>
      </c>
      <c r="B87" s="2086" t="s">
        <v>2051</v>
      </c>
      <c r="C87" s="1635"/>
      <c r="D87" s="1639">
        <f t="shared" si="20"/>
        <v>20</v>
      </c>
      <c r="E87" s="1639">
        <f t="shared" si="20"/>
        <v>40</v>
      </c>
      <c r="F87" s="1636">
        <f t="shared" si="20"/>
        <v>60</v>
      </c>
      <c r="G87" s="1639">
        <f t="shared" si="20"/>
        <v>200</v>
      </c>
      <c r="H87" s="1639">
        <v>20</v>
      </c>
      <c r="I87" s="1639">
        <v>40</v>
      </c>
      <c r="J87" s="1639">
        <v>60</v>
      </c>
      <c r="K87" s="1639">
        <f>'Հավելված 1'!F141</f>
        <v>200</v>
      </c>
      <c r="L87" s="1636" t="s">
        <v>1028</v>
      </c>
      <c r="M87" s="1636" t="s">
        <v>1028</v>
      </c>
      <c r="N87" s="1636" t="s">
        <v>1028</v>
      </c>
      <c r="O87" s="1636" t="s">
        <v>1028</v>
      </c>
    </row>
    <row r="88" spans="1:15" s="1629" customFormat="1" ht="90" customHeight="1">
      <c r="A88" s="1634">
        <v>13509</v>
      </c>
      <c r="B88" s="2086" t="s">
        <v>2256</v>
      </c>
      <c r="C88" s="1635"/>
      <c r="D88" s="1639">
        <f t="shared" ref="D88:G89" si="21">H88</f>
        <v>400</v>
      </c>
      <c r="E88" s="1639">
        <f t="shared" si="21"/>
        <v>800</v>
      </c>
      <c r="F88" s="1636">
        <f t="shared" si="21"/>
        <v>1200</v>
      </c>
      <c r="G88" s="1639">
        <f t="shared" si="21"/>
        <v>1600</v>
      </c>
      <c r="H88" s="1639">
        <v>400</v>
      </c>
      <c r="I88" s="1639">
        <v>800</v>
      </c>
      <c r="J88" s="1639">
        <v>1200</v>
      </c>
      <c r="K88" s="1639">
        <f>'Հավելված 1'!F142</f>
        <v>1600</v>
      </c>
      <c r="L88" s="1636" t="s">
        <v>1028</v>
      </c>
      <c r="M88" s="1636" t="s">
        <v>1028</v>
      </c>
      <c r="N88" s="1636" t="s">
        <v>1028</v>
      </c>
      <c r="O88" s="1636" t="s">
        <v>1028</v>
      </c>
    </row>
    <row r="89" spans="1:15" s="1629" customFormat="1" ht="99" customHeight="1">
      <c r="A89" s="1634">
        <v>13510</v>
      </c>
      <c r="B89" s="2086" t="s">
        <v>1838</v>
      </c>
      <c r="C89" s="1635"/>
      <c r="D89" s="1639">
        <f t="shared" si="21"/>
        <v>350</v>
      </c>
      <c r="E89" s="1639">
        <f t="shared" si="21"/>
        <v>650</v>
      </c>
      <c r="F89" s="1636">
        <f t="shared" si="21"/>
        <v>1000</v>
      </c>
      <c r="G89" s="1639">
        <f t="shared" si="21"/>
        <v>1650</v>
      </c>
      <c r="H89" s="864">
        <v>350</v>
      </c>
      <c r="I89" s="861">
        <v>650</v>
      </c>
      <c r="J89" s="861">
        <v>1000</v>
      </c>
      <c r="K89" s="1639">
        <f>'Հավելված 1'!F143</f>
        <v>1650</v>
      </c>
      <c r="L89" s="1636" t="s">
        <v>1028</v>
      </c>
      <c r="M89" s="1636" t="s">
        <v>1028</v>
      </c>
      <c r="N89" s="1636" t="s">
        <v>1028</v>
      </c>
      <c r="O89" s="1636" t="s">
        <v>1028</v>
      </c>
    </row>
    <row r="90" spans="1:15" s="1629" customFormat="1" ht="31.5" hidden="1" customHeight="1">
      <c r="A90" s="1634">
        <v>13511</v>
      </c>
      <c r="B90" s="2086" t="s">
        <v>2052</v>
      </c>
      <c r="C90" s="1635"/>
      <c r="D90" s="1639"/>
      <c r="E90" s="1639"/>
      <c r="F90" s="1636"/>
      <c r="G90" s="1639"/>
      <c r="H90" s="1639"/>
      <c r="I90" s="1639"/>
      <c r="J90" s="1639"/>
      <c r="K90" s="1639"/>
      <c r="L90" s="1636" t="s">
        <v>1028</v>
      </c>
      <c r="M90" s="1636" t="s">
        <v>1028</v>
      </c>
      <c r="N90" s="1636" t="s">
        <v>1028</v>
      </c>
      <c r="O90" s="1636" t="s">
        <v>1028</v>
      </c>
    </row>
    <row r="91" spans="1:15" s="1629" customFormat="1" ht="31.5" hidden="1" customHeight="1">
      <c r="A91" s="1634">
        <v>13512</v>
      </c>
      <c r="B91" s="2086" t="s">
        <v>1949</v>
      </c>
      <c r="C91" s="1635"/>
      <c r="D91" s="1639"/>
      <c r="E91" s="1639"/>
      <c r="F91" s="1636"/>
      <c r="G91" s="1639"/>
      <c r="H91" s="1639"/>
      <c r="I91" s="1639"/>
      <c r="J91" s="1639"/>
      <c r="K91" s="1639"/>
      <c r="L91" s="1636" t="s">
        <v>1028</v>
      </c>
      <c r="M91" s="1636" t="s">
        <v>1028</v>
      </c>
      <c r="N91" s="1636" t="s">
        <v>1028</v>
      </c>
      <c r="O91" s="1636" t="s">
        <v>1028</v>
      </c>
    </row>
    <row r="92" spans="1:15" s="1629" customFormat="1" ht="57" customHeight="1">
      <c r="A92" s="1634">
        <v>13513</v>
      </c>
      <c r="B92" s="2086" t="s">
        <v>1836</v>
      </c>
      <c r="C92" s="1635"/>
      <c r="D92" s="1639">
        <f t="shared" ref="D92:G93" si="22">H92</f>
        <v>3000</v>
      </c>
      <c r="E92" s="1639">
        <f t="shared" si="22"/>
        <v>6000</v>
      </c>
      <c r="F92" s="1636">
        <f t="shared" si="22"/>
        <v>11000</v>
      </c>
      <c r="G92" s="1639">
        <f t="shared" si="22"/>
        <v>21000</v>
      </c>
      <c r="H92" s="864">
        <v>3000</v>
      </c>
      <c r="I92" s="861">
        <v>6000</v>
      </c>
      <c r="J92" s="861">
        <v>11000</v>
      </c>
      <c r="K92" s="1639">
        <f>'Հավելված 1'!F146</f>
        <v>21000</v>
      </c>
      <c r="L92" s="1636" t="s">
        <v>1028</v>
      </c>
      <c r="M92" s="1636" t="s">
        <v>1028</v>
      </c>
      <c r="N92" s="1636" t="s">
        <v>1028</v>
      </c>
      <c r="O92" s="1636" t="s">
        <v>1028</v>
      </c>
    </row>
    <row r="93" spans="1:15" s="1629" customFormat="1" ht="102">
      <c r="A93" s="1634">
        <v>13514</v>
      </c>
      <c r="B93" s="2086" t="s">
        <v>1837</v>
      </c>
      <c r="C93" s="1635"/>
      <c r="D93" s="1639">
        <f t="shared" si="22"/>
        <v>1500</v>
      </c>
      <c r="E93" s="1639">
        <f t="shared" si="22"/>
        <v>2500</v>
      </c>
      <c r="F93" s="1636">
        <f t="shared" si="22"/>
        <v>4000</v>
      </c>
      <c r="G93" s="1639">
        <f t="shared" si="22"/>
        <v>6800</v>
      </c>
      <c r="H93" s="864">
        <v>1500</v>
      </c>
      <c r="I93" s="861">
        <v>2500</v>
      </c>
      <c r="J93" s="861">
        <v>4000</v>
      </c>
      <c r="K93" s="1639">
        <f>'Հավելված 1'!F147</f>
        <v>6800</v>
      </c>
      <c r="L93" s="1636" t="s">
        <v>1028</v>
      </c>
      <c r="M93" s="1636" t="s">
        <v>1028</v>
      </c>
      <c r="N93" s="1636" t="s">
        <v>1028</v>
      </c>
      <c r="O93" s="1636" t="s">
        <v>1028</v>
      </c>
    </row>
    <row r="94" spans="1:15" s="1629" customFormat="1" ht="33.75" hidden="1" customHeight="1">
      <c r="A94" s="1634">
        <v>13515</v>
      </c>
      <c r="B94" s="2086" t="s">
        <v>1950</v>
      </c>
      <c r="C94" s="1635"/>
      <c r="D94" s="1639"/>
      <c r="E94" s="1639"/>
      <c r="F94" s="1636"/>
      <c r="G94" s="1639"/>
      <c r="H94" s="1639"/>
      <c r="I94" s="1639"/>
      <c r="J94" s="1639"/>
      <c r="K94" s="1639"/>
      <c r="L94" s="1636" t="s">
        <v>1028</v>
      </c>
      <c r="M94" s="1636" t="s">
        <v>1028</v>
      </c>
      <c r="N94" s="1636" t="s">
        <v>1028</v>
      </c>
      <c r="O94" s="1636" t="s">
        <v>1028</v>
      </c>
    </row>
    <row r="95" spans="1:15" s="1629" customFormat="1" ht="50.25" hidden="1" customHeight="1">
      <c r="A95" s="1634">
        <v>13516</v>
      </c>
      <c r="B95" s="2086" t="s">
        <v>2053</v>
      </c>
      <c r="C95" s="1635"/>
      <c r="D95" s="1639"/>
      <c r="E95" s="1639"/>
      <c r="F95" s="1636"/>
      <c r="G95" s="1639"/>
      <c r="H95" s="1639"/>
      <c r="I95" s="1639"/>
      <c r="J95" s="1639"/>
      <c r="K95" s="1639"/>
      <c r="L95" s="1636" t="s">
        <v>1028</v>
      </c>
      <c r="M95" s="1636" t="s">
        <v>1028</v>
      </c>
      <c r="N95" s="1636" t="s">
        <v>1028</v>
      </c>
      <c r="O95" s="1636" t="s">
        <v>1028</v>
      </c>
    </row>
    <row r="96" spans="1:15" s="1629" customFormat="1" ht="27" hidden="1" customHeight="1">
      <c r="A96" s="1634">
        <v>13517</v>
      </c>
      <c r="B96" s="2086" t="s">
        <v>1953</v>
      </c>
      <c r="C96" s="1635"/>
      <c r="D96" s="1639"/>
      <c r="E96" s="1639"/>
      <c r="F96" s="1636"/>
      <c r="G96" s="1639"/>
      <c r="H96" s="1639"/>
      <c r="I96" s="1639"/>
      <c r="J96" s="1639"/>
      <c r="K96" s="1639"/>
      <c r="L96" s="1636" t="s">
        <v>1028</v>
      </c>
      <c r="M96" s="1636" t="s">
        <v>1028</v>
      </c>
      <c r="N96" s="1636" t="s">
        <v>1028</v>
      </c>
      <c r="O96" s="1636" t="s">
        <v>1028</v>
      </c>
    </row>
    <row r="97" spans="1:15" s="1629" customFormat="1" ht="38.25" hidden="1">
      <c r="A97" s="1634">
        <v>13518</v>
      </c>
      <c r="B97" s="2086" t="s">
        <v>1954</v>
      </c>
      <c r="C97" s="1635"/>
      <c r="D97" s="1639">
        <f t="shared" ref="D97:G98" si="23">H97</f>
        <v>0</v>
      </c>
      <c r="E97" s="1639">
        <f t="shared" si="23"/>
        <v>0</v>
      </c>
      <c r="F97" s="1636">
        <f t="shared" si="23"/>
        <v>0</v>
      </c>
      <c r="G97" s="1639">
        <f t="shared" si="23"/>
        <v>0</v>
      </c>
      <c r="H97" s="1639">
        <v>0</v>
      </c>
      <c r="I97" s="1639">
        <v>0</v>
      </c>
      <c r="J97" s="1639">
        <v>0</v>
      </c>
      <c r="K97" s="1639">
        <f>'Հավելված 1'!F152</f>
        <v>0</v>
      </c>
      <c r="L97" s="1636" t="s">
        <v>1028</v>
      </c>
      <c r="M97" s="1636" t="s">
        <v>1028</v>
      </c>
      <c r="N97" s="1636" t="s">
        <v>1028</v>
      </c>
      <c r="O97" s="1636" t="s">
        <v>1028</v>
      </c>
    </row>
    <row r="98" spans="1:15" s="1629" customFormat="1" ht="37.5" customHeight="1">
      <c r="A98" s="1634">
        <v>13519</v>
      </c>
      <c r="B98" s="2086" t="s">
        <v>1840</v>
      </c>
      <c r="C98" s="1635"/>
      <c r="D98" s="1639">
        <f t="shared" si="23"/>
        <v>30</v>
      </c>
      <c r="E98" s="1639">
        <f t="shared" si="23"/>
        <v>55</v>
      </c>
      <c r="F98" s="1636">
        <f t="shared" si="23"/>
        <v>80</v>
      </c>
      <c r="G98" s="1639">
        <f t="shared" si="23"/>
        <v>200</v>
      </c>
      <c r="H98" s="864">
        <v>30</v>
      </c>
      <c r="I98" s="861">
        <v>55</v>
      </c>
      <c r="J98" s="861">
        <v>80</v>
      </c>
      <c r="K98" s="1639">
        <f>'Հավելված 1'!F153</f>
        <v>200</v>
      </c>
      <c r="L98" s="1636" t="s">
        <v>1028</v>
      </c>
      <c r="M98" s="1636" t="s">
        <v>1028</v>
      </c>
      <c r="N98" s="1636" t="s">
        <v>1028</v>
      </c>
      <c r="O98" s="1636" t="s">
        <v>1028</v>
      </c>
    </row>
    <row r="99" spans="1:15" s="1629" customFormat="1" hidden="1">
      <c r="A99" s="1634">
        <v>13520</v>
      </c>
      <c r="B99" s="2086" t="s">
        <v>1955</v>
      </c>
      <c r="C99" s="1635"/>
      <c r="D99" s="1639"/>
      <c r="E99" s="1639"/>
      <c r="F99" s="1636"/>
      <c r="G99" s="1639"/>
      <c r="H99" s="1639"/>
      <c r="I99" s="1639"/>
      <c r="J99" s="1639"/>
      <c r="K99" s="1639"/>
      <c r="L99" s="1636" t="s">
        <v>1028</v>
      </c>
      <c r="M99" s="1636" t="s">
        <v>1028</v>
      </c>
      <c r="N99" s="1636" t="s">
        <v>1028</v>
      </c>
      <c r="O99" s="1636" t="s">
        <v>1028</v>
      </c>
    </row>
    <row r="100" spans="1:15" s="1629" customFormat="1" ht="76.5" hidden="1">
      <c r="A100" s="1634">
        <v>1352</v>
      </c>
      <c r="B100" s="2086" t="s">
        <v>2054</v>
      </c>
      <c r="C100" s="1635"/>
      <c r="D100" s="1639">
        <f>H100</f>
        <v>0</v>
      </c>
      <c r="E100" s="1639">
        <f>I100</f>
        <v>0</v>
      </c>
      <c r="F100" s="1636">
        <f>J100</f>
        <v>0</v>
      </c>
      <c r="G100" s="1639">
        <f>K100</f>
        <v>0</v>
      </c>
      <c r="H100" s="1639">
        <v>0</v>
      </c>
      <c r="I100" s="1639">
        <v>0</v>
      </c>
      <c r="J100" s="1639">
        <v>0</v>
      </c>
      <c r="K100" s="1639">
        <f>'Հավելված 1'!F155</f>
        <v>0</v>
      </c>
      <c r="L100" s="1636" t="s">
        <v>1028</v>
      </c>
      <c r="M100" s="1636" t="s">
        <v>1028</v>
      </c>
      <c r="N100" s="1636" t="s">
        <v>1028</v>
      </c>
      <c r="O100" s="1636" t="s">
        <v>1028</v>
      </c>
    </row>
    <row r="101" spans="1:15" s="1629" customFormat="1" ht="25.5" hidden="1">
      <c r="A101" s="1634">
        <v>1353</v>
      </c>
      <c r="B101" s="2086" t="s">
        <v>1956</v>
      </c>
      <c r="C101" s="1635"/>
      <c r="D101" s="1639"/>
      <c r="E101" s="1639"/>
      <c r="F101" s="1636"/>
      <c r="G101" s="1639"/>
      <c r="H101" s="1639"/>
      <c r="I101" s="1639"/>
      <c r="J101" s="1639"/>
      <c r="K101" s="1639"/>
      <c r="L101" s="1636" t="s">
        <v>1028</v>
      </c>
      <c r="M101" s="1636" t="s">
        <v>1028</v>
      </c>
      <c r="N101" s="1636" t="s">
        <v>1028</v>
      </c>
      <c r="O101" s="1636" t="s">
        <v>1028</v>
      </c>
    </row>
    <row r="102" spans="1:15" s="1629" customFormat="1" ht="38.25">
      <c r="A102" s="1634">
        <v>1360</v>
      </c>
      <c r="B102" s="2086" t="s">
        <v>2055</v>
      </c>
      <c r="C102" s="1635" t="s">
        <v>2056</v>
      </c>
      <c r="D102" s="1639">
        <f t="shared" ref="D102:G103" si="24">H102</f>
        <v>50</v>
      </c>
      <c r="E102" s="1639">
        <f t="shared" si="24"/>
        <v>100</v>
      </c>
      <c r="F102" s="1636">
        <f t="shared" si="24"/>
        <v>200</v>
      </c>
      <c r="G102" s="1639">
        <f t="shared" si="24"/>
        <v>300</v>
      </c>
      <c r="H102" s="1639">
        <f>H103</f>
        <v>50</v>
      </c>
      <c r="I102" s="1639">
        <f>I103</f>
        <v>100</v>
      </c>
      <c r="J102" s="1639">
        <f>J103</f>
        <v>200</v>
      </c>
      <c r="K102" s="1639">
        <f>'Հավելված 1'!F158</f>
        <v>300</v>
      </c>
      <c r="L102" s="1636" t="s">
        <v>1028</v>
      </c>
      <c r="M102" s="1636" t="s">
        <v>1028</v>
      </c>
      <c r="N102" s="1636" t="s">
        <v>1028</v>
      </c>
      <c r="O102" s="1636" t="s">
        <v>1028</v>
      </c>
    </row>
    <row r="103" spans="1:15" s="1629" customFormat="1" ht="69" customHeight="1">
      <c r="A103" s="1634">
        <v>1361</v>
      </c>
      <c r="B103" s="2086" t="s">
        <v>1959</v>
      </c>
      <c r="C103" s="1635"/>
      <c r="D103" s="1639">
        <f t="shared" si="24"/>
        <v>50</v>
      </c>
      <c r="E103" s="1639">
        <f t="shared" si="24"/>
        <v>100</v>
      </c>
      <c r="F103" s="1636">
        <f t="shared" si="24"/>
        <v>200</v>
      </c>
      <c r="G103" s="1639">
        <f t="shared" si="24"/>
        <v>300</v>
      </c>
      <c r="H103" s="864">
        <v>50</v>
      </c>
      <c r="I103" s="861">
        <v>100</v>
      </c>
      <c r="J103" s="861">
        <v>200</v>
      </c>
      <c r="K103" s="1639">
        <f>'Հավելված 1'!F161</f>
        <v>300</v>
      </c>
      <c r="L103" s="1636" t="s">
        <v>1028</v>
      </c>
      <c r="M103" s="1636" t="s">
        <v>1028</v>
      </c>
      <c r="N103" s="1636" t="s">
        <v>1028</v>
      </c>
      <c r="O103" s="1636" t="s">
        <v>1028</v>
      </c>
    </row>
    <row r="104" spans="1:15" s="1629" customFormat="1" ht="19.5" hidden="1" customHeight="1">
      <c r="A104" s="1634">
        <v>1362</v>
      </c>
      <c r="B104" s="2086" t="s">
        <v>1960</v>
      </c>
      <c r="C104" s="1635"/>
      <c r="D104" s="1639"/>
      <c r="E104" s="1639"/>
      <c r="F104" s="1636"/>
      <c r="G104" s="1639"/>
      <c r="H104" s="1639"/>
      <c r="I104" s="1639"/>
      <c r="J104" s="1639"/>
      <c r="K104" s="1639"/>
      <c r="L104" s="1636" t="s">
        <v>1028</v>
      </c>
      <c r="M104" s="1636" t="s">
        <v>1028</v>
      </c>
      <c r="N104" s="1636" t="s">
        <v>1028</v>
      </c>
      <c r="O104" s="1636" t="s">
        <v>1028</v>
      </c>
    </row>
    <row r="105" spans="1:15" s="1629" customFormat="1" ht="23.25" hidden="1" customHeight="1">
      <c r="A105" s="1634">
        <v>1370</v>
      </c>
      <c r="B105" s="2086" t="s">
        <v>2057</v>
      </c>
      <c r="C105" s="1635" t="s">
        <v>2058</v>
      </c>
      <c r="D105" s="1639"/>
      <c r="E105" s="1639"/>
      <c r="F105" s="1636"/>
      <c r="G105" s="1639"/>
      <c r="H105" s="1639"/>
      <c r="I105" s="1639"/>
      <c r="J105" s="1639"/>
      <c r="K105" s="1639"/>
      <c r="L105" s="1636" t="s">
        <v>1028</v>
      </c>
      <c r="M105" s="1636" t="s">
        <v>1028</v>
      </c>
      <c r="N105" s="1636" t="s">
        <v>1028</v>
      </c>
      <c r="O105" s="1636" t="s">
        <v>1028</v>
      </c>
    </row>
    <row r="106" spans="1:15" s="1629" customFormat="1" ht="191.25" hidden="1">
      <c r="A106" s="1634">
        <v>1371</v>
      </c>
      <c r="B106" s="2086" t="s">
        <v>1963</v>
      </c>
      <c r="C106" s="1635"/>
      <c r="D106" s="1639"/>
      <c r="E106" s="1639"/>
      <c r="F106" s="1636"/>
      <c r="G106" s="1639"/>
      <c r="H106" s="1639"/>
      <c r="I106" s="1639"/>
      <c r="J106" s="1639"/>
      <c r="K106" s="1639"/>
      <c r="L106" s="1636" t="s">
        <v>1028</v>
      </c>
      <c r="M106" s="1636" t="s">
        <v>1028</v>
      </c>
      <c r="N106" s="1636" t="s">
        <v>1028</v>
      </c>
      <c r="O106" s="1636" t="s">
        <v>1028</v>
      </c>
    </row>
    <row r="107" spans="1:15" s="1629" customFormat="1" ht="191.25" hidden="1">
      <c r="A107" s="1634">
        <v>1372</v>
      </c>
      <c r="B107" s="2086" t="s">
        <v>1964</v>
      </c>
      <c r="C107" s="1635"/>
      <c r="D107" s="1639"/>
      <c r="E107" s="1639"/>
      <c r="F107" s="1636"/>
      <c r="G107" s="1639"/>
      <c r="H107" s="1639"/>
      <c r="I107" s="1639"/>
      <c r="J107" s="1639"/>
      <c r="K107" s="1639"/>
      <c r="L107" s="1636" t="s">
        <v>1028</v>
      </c>
      <c r="M107" s="1636" t="s">
        <v>1028</v>
      </c>
      <c r="N107" s="1636" t="s">
        <v>1028</v>
      </c>
      <c r="O107" s="1636" t="s">
        <v>1028</v>
      </c>
    </row>
    <row r="108" spans="1:15" s="1629" customFormat="1" ht="70.5" customHeight="1">
      <c r="A108" s="1634">
        <v>1380</v>
      </c>
      <c r="B108" s="2086" t="s">
        <v>2059</v>
      </c>
      <c r="C108" s="1635" t="s">
        <v>2060</v>
      </c>
      <c r="D108" s="1639">
        <f>D109</f>
        <v>0</v>
      </c>
      <c r="E108" s="1639">
        <f>E109</f>
        <v>0</v>
      </c>
      <c r="F108" s="1636">
        <f>F109</f>
        <v>0</v>
      </c>
      <c r="G108" s="1639">
        <f>G109</f>
        <v>0</v>
      </c>
      <c r="H108" s="1639" t="s">
        <v>1028</v>
      </c>
      <c r="I108" s="1639" t="s">
        <v>1028</v>
      </c>
      <c r="J108" s="1639" t="s">
        <v>1028</v>
      </c>
      <c r="K108" s="1639" t="s">
        <v>1028</v>
      </c>
      <c r="L108" s="1636">
        <f>L109</f>
        <v>0</v>
      </c>
      <c r="M108" s="1636">
        <f>M109</f>
        <v>0</v>
      </c>
      <c r="N108" s="1636">
        <f>N109</f>
        <v>0</v>
      </c>
      <c r="O108" s="1636">
        <f>O109</f>
        <v>0</v>
      </c>
    </row>
    <row r="109" spans="1:15" s="1629" customFormat="1" ht="65.25" customHeight="1">
      <c r="A109" s="1634">
        <v>1381</v>
      </c>
      <c r="B109" s="2086" t="s">
        <v>2061</v>
      </c>
      <c r="C109" s="1635"/>
      <c r="D109" s="1639">
        <f>L109</f>
        <v>0</v>
      </c>
      <c r="E109" s="1639">
        <f>M109</f>
        <v>0</v>
      </c>
      <c r="F109" s="1636">
        <f>N109</f>
        <v>0</v>
      </c>
      <c r="G109" s="1639">
        <f>O109</f>
        <v>0</v>
      </c>
      <c r="H109" s="1639" t="s">
        <v>1028</v>
      </c>
      <c r="I109" s="1639" t="s">
        <v>1028</v>
      </c>
      <c r="J109" s="1639" t="s">
        <v>1028</v>
      </c>
      <c r="K109" s="1639" t="s">
        <v>1028</v>
      </c>
      <c r="L109" s="1636">
        <v>0</v>
      </c>
      <c r="M109" s="1636">
        <v>0</v>
      </c>
      <c r="N109" s="1636">
        <v>0</v>
      </c>
      <c r="O109" s="1636">
        <f>'Հավելված 1'!G171</f>
        <v>0</v>
      </c>
    </row>
    <row r="110" spans="1:15" s="1629" customFormat="1" ht="33.75" hidden="1" customHeight="1">
      <c r="A110" s="1634">
        <v>1382</v>
      </c>
      <c r="B110" s="2086" t="s">
        <v>1968</v>
      </c>
      <c r="C110" s="1635"/>
      <c r="D110" s="1639"/>
      <c r="E110" s="1639"/>
      <c r="F110" s="1636"/>
      <c r="G110" s="1639"/>
      <c r="H110" s="1639" t="s">
        <v>1028</v>
      </c>
      <c r="I110" s="1639" t="s">
        <v>1028</v>
      </c>
      <c r="J110" s="1639" t="s">
        <v>1028</v>
      </c>
      <c r="K110" s="1639" t="s">
        <v>1028</v>
      </c>
      <c r="L110" s="1636"/>
      <c r="M110" s="1636"/>
      <c r="N110" s="1636"/>
      <c r="O110" s="1636"/>
    </row>
    <row r="111" spans="1:15" s="1629" customFormat="1" ht="50.25" customHeight="1">
      <c r="A111" s="1634">
        <v>1390</v>
      </c>
      <c r="B111" s="2086" t="s">
        <v>2062</v>
      </c>
      <c r="C111" s="1635" t="s">
        <v>2063</v>
      </c>
      <c r="D111" s="1639">
        <f>D112</f>
        <v>0</v>
      </c>
      <c r="E111" s="1639">
        <f>E112</f>
        <v>0</v>
      </c>
      <c r="F111" s="1636">
        <f>F112</f>
        <v>0</v>
      </c>
      <c r="G111" s="1639">
        <f>G114</f>
        <v>1000</v>
      </c>
      <c r="H111" s="1639">
        <f>H114</f>
        <v>0</v>
      </c>
      <c r="I111" s="1639">
        <f>I114</f>
        <v>0</v>
      </c>
      <c r="J111" s="1639">
        <f>J114</f>
        <v>0</v>
      </c>
      <c r="K111" s="1639">
        <f>K114</f>
        <v>1000</v>
      </c>
      <c r="L111" s="1636">
        <f>L113+L112</f>
        <v>0</v>
      </c>
      <c r="M111" s="1636">
        <f>M113+M112</f>
        <v>0</v>
      </c>
      <c r="N111" s="1636">
        <f>N113+N112</f>
        <v>0</v>
      </c>
      <c r="O111" s="1636">
        <f>'Հավելված 1'!G174</f>
        <v>0</v>
      </c>
    </row>
    <row r="112" spans="1:15" s="1629" customFormat="1" ht="45" hidden="1" customHeight="1">
      <c r="A112" s="1634">
        <v>1391</v>
      </c>
      <c r="B112" s="2086" t="s">
        <v>2064</v>
      </c>
      <c r="C112" s="1635"/>
      <c r="D112" s="1639">
        <f>L112</f>
        <v>0</v>
      </c>
      <c r="E112" s="1639">
        <f>M112</f>
        <v>0</v>
      </c>
      <c r="F112" s="1636">
        <f>N112</f>
        <v>0</v>
      </c>
      <c r="G112" s="1639">
        <f>O112</f>
        <v>0</v>
      </c>
      <c r="H112" s="1639" t="s">
        <v>1028</v>
      </c>
      <c r="I112" s="1639" t="s">
        <v>1028</v>
      </c>
      <c r="J112" s="1639" t="s">
        <v>1028</v>
      </c>
      <c r="K112" s="1639" t="s">
        <v>1028</v>
      </c>
      <c r="L112" s="1636">
        <v>0</v>
      </c>
      <c r="M112" s="1636">
        <v>0</v>
      </c>
      <c r="N112" s="1636">
        <v>0</v>
      </c>
      <c r="O112" s="1636">
        <f>'Հավելված 1'!G178</f>
        <v>0</v>
      </c>
    </row>
    <row r="113" spans="1:15" s="1629" customFormat="1" ht="39" hidden="1" customHeight="1">
      <c r="A113" s="1634">
        <v>1392</v>
      </c>
      <c r="B113" s="2086" t="s">
        <v>1972</v>
      </c>
      <c r="C113" s="1668">
        <f>L113</f>
        <v>0</v>
      </c>
      <c r="D113" s="1639">
        <f>M113</f>
        <v>0</v>
      </c>
      <c r="E113" s="1639">
        <f>N113</f>
        <v>0</v>
      </c>
      <c r="F113" s="1636">
        <f>N113</f>
        <v>0</v>
      </c>
      <c r="G113" s="1639">
        <f>O113</f>
        <v>0</v>
      </c>
      <c r="H113" s="1639" t="s">
        <v>1028</v>
      </c>
      <c r="I113" s="1639" t="s">
        <v>1028</v>
      </c>
      <c r="J113" s="1639" t="s">
        <v>1028</v>
      </c>
      <c r="K113" s="1639" t="s">
        <v>1028</v>
      </c>
      <c r="L113" s="1636">
        <v>0</v>
      </c>
      <c r="M113" s="1636">
        <v>0</v>
      </c>
      <c r="N113" s="1636">
        <v>0</v>
      </c>
      <c r="O113" s="1636">
        <f>'Հավելված 1'!G179</f>
        <v>0</v>
      </c>
    </row>
    <row r="114" spans="1:15" s="1629" customFormat="1" ht="42.75" customHeight="1">
      <c r="A114" s="1634">
        <v>1393</v>
      </c>
      <c r="B114" s="2086" t="s">
        <v>2065</v>
      </c>
      <c r="C114" s="1635"/>
      <c r="D114" s="1639">
        <f>H114</f>
        <v>0</v>
      </c>
      <c r="E114" s="1639">
        <f>I114</f>
        <v>0</v>
      </c>
      <c r="F114" s="1636">
        <f>J114</f>
        <v>0</v>
      </c>
      <c r="G114" s="1639">
        <f>K114</f>
        <v>1000</v>
      </c>
      <c r="H114" s="1639">
        <v>0</v>
      </c>
      <c r="I114" s="1639">
        <v>0</v>
      </c>
      <c r="J114" s="1639">
        <v>0</v>
      </c>
      <c r="K114" s="1639">
        <f>'Հավելված 1'!F181</f>
        <v>1000</v>
      </c>
      <c r="L114" s="1636"/>
      <c r="M114" s="1636"/>
      <c r="N114" s="1636"/>
      <c r="O114" s="1636"/>
    </row>
    <row r="115" spans="1:15" s="1629" customFormat="1" ht="41.25" customHeight="1">
      <c r="A115" s="1596"/>
      <c r="B115" s="2087" t="s">
        <v>335</v>
      </c>
      <c r="C115" s="1321"/>
      <c r="D115" s="2018">
        <f>H115+L115</f>
        <v>1094168.5471999999</v>
      </c>
      <c r="E115" s="2018">
        <f>I115+M115</f>
        <v>1094168.5471999999</v>
      </c>
      <c r="F115" s="2016">
        <f>J115+N115</f>
        <v>1094168.5471999999</v>
      </c>
      <c r="G115" s="2018">
        <f>K115+O115</f>
        <v>1094168.5471999999</v>
      </c>
      <c r="H115" s="2084">
        <v>0</v>
      </c>
      <c r="I115" s="2084">
        <v>0</v>
      </c>
      <c r="J115" s="2084">
        <v>0</v>
      </c>
      <c r="K115" s="2084">
        <v>0</v>
      </c>
      <c r="L115" s="2015">
        <f>O115</f>
        <v>1094168.5471999999</v>
      </c>
      <c r="M115" s="2015">
        <f>O115</f>
        <v>1094168.5471999999</v>
      </c>
      <c r="N115" s="2015">
        <f>O115</f>
        <v>1094168.5471999999</v>
      </c>
      <c r="O115" s="2016">
        <f>'Հավելված 5'!F7</f>
        <v>1094168.5471999999</v>
      </c>
    </row>
    <row r="116" spans="1:15" s="1629" customFormat="1" ht="21" customHeight="1">
      <c r="A116" s="1596"/>
      <c r="B116" s="2087" t="s">
        <v>231</v>
      </c>
      <c r="C116" s="1321"/>
      <c r="D116" s="2018">
        <f>D8+D115</f>
        <v>1676318.5471999999</v>
      </c>
      <c r="E116" s="2018">
        <f t="shared" ref="E116:G116" si="25">E8+E115</f>
        <v>2746191.5471999999</v>
      </c>
      <c r="F116" s="2016">
        <f t="shared" si="25"/>
        <v>4043858.5471999999</v>
      </c>
      <c r="G116" s="2018">
        <f t="shared" si="25"/>
        <v>5229354.2472000001</v>
      </c>
      <c r="H116" s="2084">
        <f>H115+H8</f>
        <v>482150</v>
      </c>
      <c r="I116" s="2084">
        <f t="shared" ref="I116:K116" si="26">I115+I8</f>
        <v>952023</v>
      </c>
      <c r="J116" s="2084">
        <f t="shared" si="26"/>
        <v>1449690</v>
      </c>
      <c r="K116" s="2084">
        <f t="shared" si="26"/>
        <v>2009475.7</v>
      </c>
      <c r="L116" s="2016">
        <f t="shared" ref="L116:N116" si="27">L8+L115</f>
        <v>1194168.5471999999</v>
      </c>
      <c r="M116" s="2016">
        <f t="shared" si="27"/>
        <v>1794168.5471999999</v>
      </c>
      <c r="N116" s="2016">
        <f t="shared" si="27"/>
        <v>2594168.5471999999</v>
      </c>
      <c r="O116" s="2016">
        <f>O8+O115</f>
        <v>3219878.5471999999</v>
      </c>
    </row>
    <row r="117" spans="1:15" s="1629" customFormat="1" ht="24" customHeight="1">
      <c r="A117" s="1001"/>
      <c r="B117" s="1857"/>
      <c r="C117" s="1627"/>
      <c r="D117" s="2088"/>
      <c r="L117" s="2089"/>
      <c r="M117" s="2089"/>
      <c r="N117" s="2089"/>
      <c r="O117" s="2089"/>
    </row>
    <row r="118" spans="1:15" s="1629" customFormat="1" ht="37.5" customHeight="1">
      <c r="A118" s="1637"/>
      <c r="B118" s="1637" t="s">
        <v>2236</v>
      </c>
    </row>
    <row r="119" spans="1:15" s="1629" customFormat="1" ht="21" customHeight="1">
      <c r="A119" s="1637"/>
      <c r="B119" s="1637" t="s">
        <v>2238</v>
      </c>
    </row>
    <row r="120" spans="1:15" s="1629" customFormat="1" ht="21" customHeight="1">
      <c r="A120" s="1637"/>
      <c r="B120" s="1637" t="s">
        <v>2237</v>
      </c>
    </row>
    <row r="121" spans="1:15" s="1629" customFormat="1" ht="21" customHeight="1">
      <c r="A121" s="1637"/>
      <c r="B121" s="1637" t="s">
        <v>2239</v>
      </c>
    </row>
    <row r="122" spans="1:15" s="1629" customFormat="1" ht="21" customHeight="1">
      <c r="A122" s="1637"/>
      <c r="B122" s="1637" t="s">
        <v>2240</v>
      </c>
    </row>
    <row r="123" spans="1:15" s="1629" customFormat="1" ht="21" customHeight="1">
      <c r="A123" s="1637"/>
      <c r="B123" s="1637"/>
    </row>
    <row r="124" spans="1:15" s="1629" customFormat="1" ht="21" customHeight="1">
      <c r="A124" s="1637"/>
      <c r="B124" s="1637"/>
    </row>
    <row r="125" spans="1:15" s="1629" customFormat="1" ht="21" customHeight="1">
      <c r="A125" s="1637"/>
      <c r="B125" s="1637"/>
      <c r="G125" s="1637"/>
      <c r="H125" s="1637"/>
      <c r="I125" s="1637"/>
      <c r="J125" s="1637"/>
      <c r="K125" s="1637"/>
    </row>
    <row r="126" spans="1:15" s="1629" customFormat="1" ht="21" customHeight="1">
      <c r="A126" s="1637"/>
      <c r="B126" s="1637"/>
      <c r="G126" s="1637"/>
      <c r="H126" s="1637"/>
      <c r="I126" s="1637"/>
      <c r="J126" s="1637"/>
      <c r="K126" s="1637"/>
    </row>
    <row r="127" spans="1:15" s="1629" customFormat="1" ht="21" customHeight="1">
      <c r="A127" s="1637"/>
      <c r="B127" s="1637"/>
      <c r="G127" s="1637"/>
      <c r="H127" s="1637"/>
      <c r="I127" s="1637"/>
      <c r="J127" s="1637"/>
      <c r="K127" s="1637"/>
    </row>
    <row r="128" spans="1:15" s="1629" customFormat="1" ht="21" customHeight="1">
      <c r="A128" s="1637"/>
      <c r="B128" s="1637"/>
      <c r="G128" s="1637"/>
      <c r="H128" s="1637"/>
      <c r="I128" s="1637"/>
      <c r="J128" s="1637"/>
      <c r="K128" s="1637"/>
    </row>
    <row r="129" spans="1:18" s="1629" customFormat="1" ht="21" customHeight="1">
      <c r="A129" s="1637"/>
      <c r="B129" s="1637"/>
      <c r="G129" s="1637"/>
      <c r="H129" s="1637"/>
      <c r="I129" s="1637"/>
      <c r="J129" s="1637"/>
      <c r="K129" s="1637"/>
    </row>
    <row r="130" spans="1:18" s="1629" customFormat="1" ht="21" customHeight="1">
      <c r="A130" s="1637"/>
      <c r="B130" s="1637"/>
      <c r="G130" s="1637"/>
      <c r="H130" s="1637"/>
      <c r="I130" s="1637"/>
      <c r="J130" s="1637"/>
      <c r="K130" s="1637"/>
    </row>
    <row r="131" spans="1:18" s="1629" customFormat="1" ht="21" customHeight="1">
      <c r="A131" s="1637"/>
      <c r="B131" s="1637"/>
      <c r="G131" s="1637"/>
      <c r="H131" s="1637"/>
      <c r="I131" s="1637"/>
      <c r="J131" s="1637"/>
      <c r="K131" s="1637"/>
    </row>
    <row r="132" spans="1:18" s="1629" customFormat="1" ht="21" customHeight="1">
      <c r="A132" s="1637"/>
      <c r="B132" s="1637"/>
      <c r="G132" s="1637"/>
      <c r="H132" s="1637"/>
      <c r="I132" s="1637"/>
      <c r="J132" s="1637"/>
      <c r="K132" s="1637"/>
    </row>
    <row r="133" spans="1:18" s="1629" customFormat="1" ht="21" customHeight="1">
      <c r="A133" s="1637"/>
      <c r="B133" s="1637"/>
      <c r="G133" s="1637"/>
      <c r="H133" s="1637"/>
      <c r="I133" s="1637"/>
      <c r="J133" s="1637"/>
      <c r="K133" s="1637"/>
    </row>
    <row r="134" spans="1:18" s="1629" customFormat="1" ht="21" customHeight="1">
      <c r="A134" s="1637"/>
      <c r="B134" s="1637"/>
      <c r="G134" s="1637"/>
      <c r="H134" s="1637"/>
      <c r="I134" s="1637"/>
      <c r="J134" s="1637"/>
      <c r="K134" s="1637"/>
    </row>
    <row r="135" spans="1:18" s="1629" customFormat="1" ht="21" customHeight="1">
      <c r="A135" s="1637"/>
      <c r="B135" s="1637"/>
      <c r="G135" s="1637"/>
      <c r="H135" s="1637"/>
      <c r="I135" s="1637"/>
      <c r="J135" s="1637"/>
      <c r="K135" s="1637"/>
    </row>
    <row r="136" spans="1:18" s="1629" customFormat="1" ht="21" customHeight="1">
      <c r="A136" s="1637"/>
      <c r="B136" s="1637"/>
      <c r="G136" s="1637"/>
      <c r="H136" s="1637"/>
      <c r="I136" s="1637"/>
      <c r="J136" s="1637"/>
      <c r="K136" s="1637"/>
    </row>
    <row r="137" spans="1:18" s="1629" customFormat="1" ht="21" customHeight="1">
      <c r="A137" s="1637"/>
      <c r="B137" s="1637"/>
      <c r="G137" s="1637"/>
      <c r="H137" s="1637"/>
      <c r="I137" s="1637"/>
      <c r="J137" s="1637"/>
      <c r="K137" s="1637"/>
    </row>
    <row r="138" spans="1:18" s="1629" customFormat="1" ht="21" customHeight="1">
      <c r="A138" s="1637"/>
      <c r="B138" s="1637"/>
      <c r="G138" s="1637"/>
      <c r="H138" s="1637"/>
      <c r="I138" s="1637"/>
      <c r="J138" s="1637"/>
      <c r="K138" s="1637"/>
    </row>
    <row r="139" spans="1:18" s="1629" customFormat="1" ht="21" customHeight="1">
      <c r="A139" s="1637"/>
      <c r="B139" s="1637"/>
      <c r="G139" s="1637"/>
      <c r="H139" s="1637"/>
      <c r="I139" s="1637"/>
      <c r="J139" s="1637"/>
      <c r="K139" s="1637"/>
    </row>
    <row r="140" spans="1:18">
      <c r="D140" s="1629"/>
      <c r="E140" s="1629"/>
      <c r="F140" s="1629"/>
      <c r="G140" s="1637"/>
      <c r="H140" s="1637"/>
      <c r="I140" s="1637"/>
      <c r="J140" s="1637"/>
      <c r="K140" s="1637"/>
      <c r="L140" s="1629"/>
      <c r="M140" s="1629"/>
      <c r="N140" s="1629"/>
      <c r="O140" s="1629"/>
      <c r="P140" s="1629"/>
      <c r="Q140" s="1629"/>
      <c r="R140" s="1629"/>
    </row>
  </sheetData>
  <mergeCells count="9">
    <mergeCell ref="A1:O1"/>
    <mergeCell ref="A2:Q2"/>
    <mergeCell ref="A3:P3"/>
    <mergeCell ref="H5:K5"/>
    <mergeCell ref="L5:O5"/>
    <mergeCell ref="D5:G5"/>
    <mergeCell ref="A5:A6"/>
    <mergeCell ref="B5:B6"/>
    <mergeCell ref="C5:C6"/>
  </mergeCells>
  <phoneticPr fontId="5" type="noConversion"/>
  <printOptions horizontalCentered="1" verticalCentered="1"/>
  <pageMargins left="0" right="0" top="0" bottom="0" header="0.31496062992125984" footer="0.31496062992125984"/>
  <pageSetup orientation="landscape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K214"/>
  <sheetViews>
    <sheetView topLeftCell="A22" workbookViewId="0">
      <selection activeCell="E118" sqref="E118"/>
    </sheetView>
  </sheetViews>
  <sheetFormatPr defaultRowHeight="12.75"/>
  <cols>
    <col min="1" max="1" width="7.140625" style="688" customWidth="1"/>
    <col min="2" max="2" width="46.28515625" style="679" customWidth="1"/>
    <col min="3" max="3" width="8.7109375" style="689" customWidth="1"/>
    <col min="4" max="4" width="13.140625" style="678" customWidth="1"/>
    <col min="5" max="5" width="10" style="678" customWidth="1"/>
    <col min="6" max="6" width="11.28515625" style="678" customWidth="1"/>
    <col min="7" max="7" width="11" style="678" customWidth="1"/>
    <col min="8" max="8" width="11.7109375" style="678" customWidth="1"/>
    <col min="9" max="9" width="11.5703125" style="678" customWidth="1"/>
    <col min="10" max="10" width="11.28515625" style="678" customWidth="1"/>
    <col min="11" max="16384" width="9.140625" style="678"/>
  </cols>
  <sheetData>
    <row r="1" spans="1:10">
      <c r="I1" s="884" t="s">
        <v>931</v>
      </c>
    </row>
    <row r="2" spans="1:10" ht="10.5" customHeight="1">
      <c r="F2" s="885"/>
      <c r="G2" s="885"/>
      <c r="H2" s="885"/>
      <c r="I2" s="885"/>
    </row>
    <row r="3" spans="1:10" ht="9.75" customHeight="1">
      <c r="H3" s="886" t="s">
        <v>888</v>
      </c>
    </row>
    <row r="4" spans="1:10">
      <c r="G4" s="885" t="s">
        <v>1025</v>
      </c>
    </row>
    <row r="5" spans="1:10">
      <c r="H5" s="685" t="s">
        <v>174</v>
      </c>
    </row>
    <row r="6" spans="1:10" ht="14.25" customHeight="1">
      <c r="B6" s="887" t="s">
        <v>35</v>
      </c>
      <c r="C6" s="888"/>
      <c r="D6" s="887"/>
      <c r="E6" s="887"/>
      <c r="G6" s="889" t="s">
        <v>1014</v>
      </c>
      <c r="H6" s="836"/>
    </row>
    <row r="7" spans="1:10">
      <c r="B7" s="678"/>
      <c r="C7" s="890"/>
    </row>
    <row r="8" spans="1:10" ht="12" customHeight="1">
      <c r="A8" s="688" t="s">
        <v>2205</v>
      </c>
      <c r="F8" s="681"/>
      <c r="G8" s="681"/>
    </row>
    <row r="9" spans="1:10" s="688" customFormat="1" ht="9.75" customHeight="1">
      <c r="A9" s="2600" t="s">
        <v>1118</v>
      </c>
      <c r="B9" s="2600"/>
      <c r="C9" s="2600"/>
      <c r="D9" s="2600"/>
      <c r="E9" s="2600"/>
    </row>
    <row r="10" spans="1:10" ht="9.75" customHeight="1">
      <c r="A10" s="688" t="s">
        <v>473</v>
      </c>
      <c r="B10" s="891"/>
      <c r="C10" s="892"/>
      <c r="D10" s="840"/>
      <c r="E10" s="840"/>
    </row>
    <row r="11" spans="1:10" ht="14.25" hidden="1" customHeight="1">
      <c r="B11" s="893"/>
      <c r="C11" s="894"/>
      <c r="D11" s="893"/>
      <c r="E11" s="893"/>
      <c r="F11" s="893"/>
      <c r="G11" s="893"/>
      <c r="H11" s="895"/>
    </row>
    <row r="12" spans="1:10" ht="11.25" customHeight="1">
      <c r="A12" s="896" t="s">
        <v>474</v>
      </c>
      <c r="B12" s="889" t="s">
        <v>1145</v>
      </c>
      <c r="C12" s="890"/>
      <c r="D12" s="889"/>
      <c r="E12" s="889"/>
      <c r="F12" s="889"/>
      <c r="G12" s="836"/>
      <c r="H12" s="897" t="s">
        <v>208</v>
      </c>
    </row>
    <row r="13" spans="1:10" ht="30" customHeight="1">
      <c r="A13" s="898" t="s">
        <v>611</v>
      </c>
      <c r="B13" s="898"/>
      <c r="C13" s="894"/>
      <c r="D13" s="898"/>
      <c r="E13" s="898"/>
      <c r="F13" s="898"/>
      <c r="G13" s="899"/>
    </row>
    <row r="14" spans="1:10" ht="17.25" customHeight="1">
      <c r="A14" s="2603" t="s">
        <v>2204</v>
      </c>
      <c r="B14" s="2604"/>
      <c r="F14" s="681"/>
      <c r="G14" s="681"/>
    </row>
    <row r="15" spans="1:10" ht="21.75" customHeight="1">
      <c r="A15" s="900"/>
      <c r="B15" s="2620" t="s">
        <v>612</v>
      </c>
      <c r="C15" s="2620"/>
      <c r="D15" s="2620"/>
      <c r="E15" s="2620"/>
      <c r="F15" s="900"/>
      <c r="G15" s="901"/>
      <c r="H15" s="901"/>
      <c r="I15" s="901"/>
      <c r="J15" s="901"/>
    </row>
    <row r="16" spans="1:10" ht="21" customHeight="1">
      <c r="A16" s="678"/>
      <c r="B16" s="2622" t="s">
        <v>258</v>
      </c>
      <c r="C16" s="2622"/>
      <c r="D16" s="2622"/>
      <c r="E16" s="2622"/>
      <c r="F16" s="2622"/>
      <c r="G16" s="902"/>
      <c r="H16" s="902"/>
      <c r="I16" s="902"/>
      <c r="J16" s="902"/>
    </row>
    <row r="17" spans="1:10" s="688" customFormat="1" ht="21.75" customHeight="1">
      <c r="A17" s="898" t="s">
        <v>2183</v>
      </c>
      <c r="B17" s="903"/>
      <c r="C17" s="1210"/>
      <c r="D17" s="903"/>
      <c r="E17" s="903"/>
      <c r="F17" s="903"/>
      <c r="G17" s="903"/>
      <c r="H17" s="903"/>
      <c r="I17" s="903"/>
      <c r="J17" s="903"/>
    </row>
    <row r="18" spans="1:10" s="688" customFormat="1" ht="12" customHeight="1">
      <c r="A18" s="899"/>
      <c r="B18" s="691"/>
      <c r="C18" s="1211"/>
      <c r="D18" s="691"/>
      <c r="E18" s="691"/>
      <c r="F18" s="691"/>
      <c r="G18" s="692"/>
      <c r="H18" s="692"/>
      <c r="I18" s="691"/>
      <c r="J18" s="691"/>
    </row>
    <row r="19" spans="1:10" s="683" customFormat="1" ht="15" thickBot="1">
      <c r="A19" s="693" t="s">
        <v>2185</v>
      </c>
      <c r="B19" s="904"/>
      <c r="C19" s="905"/>
      <c r="D19" s="685"/>
      <c r="E19" s="685"/>
      <c r="G19" s="906" t="s">
        <v>647</v>
      </c>
      <c r="H19" s="907"/>
      <c r="I19" s="907"/>
      <c r="J19" s="907"/>
    </row>
    <row r="20" spans="1:10" s="885" customFormat="1" ht="15.75" customHeight="1" thickBot="1">
      <c r="A20" s="693" t="s">
        <v>89</v>
      </c>
      <c r="B20" s="908"/>
      <c r="C20" s="905"/>
      <c r="G20" s="908" t="s">
        <v>333</v>
      </c>
      <c r="H20" s="909">
        <v>9</v>
      </c>
      <c r="I20" s="910">
        <v>1</v>
      </c>
      <c r="J20" s="911">
        <v>1</v>
      </c>
    </row>
    <row r="21" spans="1:10" s="908" customFormat="1" ht="15" customHeight="1" thickBot="1">
      <c r="A21" s="693" t="s">
        <v>630</v>
      </c>
      <c r="C21" s="905"/>
      <c r="G21" s="908" t="s">
        <v>925</v>
      </c>
    </row>
    <row r="22" spans="1:10" s="908" customFormat="1" ht="9.75" customHeight="1" thickBot="1">
      <c r="A22" s="693" t="s">
        <v>554</v>
      </c>
      <c r="C22" s="912"/>
      <c r="D22" s="913"/>
      <c r="G22" s="908" t="s">
        <v>555</v>
      </c>
    </row>
    <row r="23" spans="1:10" s="885" customFormat="1" ht="15.75" customHeight="1" thickBot="1">
      <c r="A23" s="693" t="s">
        <v>729</v>
      </c>
      <c r="B23" s="908"/>
      <c r="C23" s="905"/>
      <c r="G23" s="908" t="s">
        <v>944</v>
      </c>
      <c r="I23" s="914">
        <v>51</v>
      </c>
    </row>
    <row r="24" spans="1:10" s="885" customFormat="1" ht="12.75" customHeight="1">
      <c r="A24" s="693" t="s">
        <v>217</v>
      </c>
      <c r="B24" s="915"/>
      <c r="C24" s="916"/>
      <c r="F24" s="917"/>
      <c r="G24" s="908" t="s">
        <v>946</v>
      </c>
    </row>
    <row r="25" spans="1:10" s="885" customFormat="1" ht="15.75" customHeight="1" thickBot="1">
      <c r="A25" s="695" t="s">
        <v>306</v>
      </c>
      <c r="B25" s="906"/>
      <c r="C25" s="916"/>
      <c r="D25" s="918"/>
      <c r="E25" s="918"/>
      <c r="G25" s="908" t="s">
        <v>233</v>
      </c>
      <c r="I25" s="917"/>
    </row>
    <row r="26" spans="1:10" s="917" customFormat="1" ht="15.75" customHeight="1" thickBot="1">
      <c r="A26" s="693" t="s">
        <v>116</v>
      </c>
      <c r="B26" s="908"/>
      <c r="C26" s="916"/>
      <c r="D26" s="919"/>
      <c r="E26" s="885"/>
      <c r="G26" s="917" t="s">
        <v>1703</v>
      </c>
      <c r="H26" s="920"/>
      <c r="I26" s="921"/>
      <c r="J26" s="922"/>
    </row>
    <row r="27" spans="1:10" s="917" customFormat="1" ht="16.5" customHeight="1" thickBot="1">
      <c r="A27" s="693" t="s">
        <v>638</v>
      </c>
      <c r="B27" s="908"/>
      <c r="C27" s="916"/>
      <c r="E27" s="923" t="s">
        <v>740</v>
      </c>
      <c r="G27" s="908" t="s">
        <v>419</v>
      </c>
      <c r="I27" s="885"/>
      <c r="J27" s="885"/>
    </row>
    <row r="28" spans="1:10" s="917" customFormat="1" ht="16.5" customHeight="1" thickBot="1">
      <c r="A28" s="696"/>
      <c r="B28" s="885"/>
      <c r="C28" s="924"/>
      <c r="E28" s="925"/>
      <c r="F28" s="885"/>
      <c r="G28" s="885"/>
    </row>
    <row r="29" spans="1:10" s="688" customFormat="1" ht="35.25" customHeight="1" thickBot="1">
      <c r="A29" s="711" t="s">
        <v>406</v>
      </c>
      <c r="B29" s="712" t="s">
        <v>639</v>
      </c>
      <c r="C29" s="713"/>
      <c r="D29" s="712" t="s">
        <v>422</v>
      </c>
      <c r="E29" s="714"/>
      <c r="F29" s="2612" t="s">
        <v>362</v>
      </c>
      <c r="G29" s="2614" t="s">
        <v>363</v>
      </c>
      <c r="H29" s="2615"/>
      <c r="I29" s="2615"/>
      <c r="J29" s="2616"/>
    </row>
    <row r="30" spans="1:10" s="688" customFormat="1" ht="96.75" customHeight="1" thickBot="1">
      <c r="A30" s="715"/>
      <c r="B30" s="716" t="s">
        <v>349</v>
      </c>
      <c r="C30" s="717" t="s">
        <v>671</v>
      </c>
      <c r="D30" s="718" t="s">
        <v>796</v>
      </c>
      <c r="E30" s="719" t="s">
        <v>971</v>
      </c>
      <c r="F30" s="2613"/>
      <c r="G30" s="718" t="s">
        <v>972</v>
      </c>
      <c r="H30" s="718" t="s">
        <v>973</v>
      </c>
      <c r="I30" s="718" t="s">
        <v>974</v>
      </c>
      <c r="J30" s="718" t="s">
        <v>975</v>
      </c>
    </row>
    <row r="31" spans="1:10" s="926" customFormat="1" ht="21" customHeight="1" thickBot="1">
      <c r="A31" s="720" t="s">
        <v>976</v>
      </c>
      <c r="B31" s="721" t="s">
        <v>977</v>
      </c>
      <c r="C31" s="722" t="s">
        <v>978</v>
      </c>
      <c r="D31" s="723" t="s">
        <v>739</v>
      </c>
      <c r="E31" s="723" t="s">
        <v>740</v>
      </c>
      <c r="F31" s="723" t="s">
        <v>672</v>
      </c>
      <c r="G31" s="724">
        <v>4</v>
      </c>
      <c r="H31" s="725">
        <v>5</v>
      </c>
      <c r="I31" s="726">
        <v>6</v>
      </c>
      <c r="J31" s="725">
        <v>7</v>
      </c>
    </row>
    <row r="32" spans="1:10" s="829" customFormat="1" ht="24" customHeight="1" thickBot="1">
      <c r="A32" s="927">
        <v>1100000</v>
      </c>
      <c r="B32" s="1597" t="s">
        <v>1704</v>
      </c>
      <c r="C32" s="728" t="s">
        <v>358</v>
      </c>
      <c r="D32" s="842">
        <f>D33+D42+D138+D105</f>
        <v>60000</v>
      </c>
      <c r="E32" s="842"/>
      <c r="F32" s="842">
        <f>F33+F42+F138+F105</f>
        <v>60000</v>
      </c>
      <c r="G32" s="842">
        <f>G33+G42+G105</f>
        <v>12000</v>
      </c>
      <c r="H32" s="842">
        <f>H33+H42+H105</f>
        <v>25000</v>
      </c>
      <c r="I32" s="842">
        <f>I33+I42+I105</f>
        <v>38000</v>
      </c>
      <c r="J32" s="842">
        <f>F32</f>
        <v>60000</v>
      </c>
    </row>
    <row r="33" spans="1:10" s="688" customFormat="1" ht="39.75" customHeight="1" thickBot="1">
      <c r="A33" s="927">
        <v>1110000</v>
      </c>
      <c r="B33" s="730" t="s">
        <v>1662</v>
      </c>
      <c r="C33" s="728" t="s">
        <v>358</v>
      </c>
      <c r="D33" s="843">
        <f>D34</f>
        <v>0</v>
      </c>
      <c r="E33" s="843"/>
      <c r="F33" s="843">
        <f>F34</f>
        <v>0</v>
      </c>
      <c r="G33" s="843">
        <f>G34</f>
        <v>0</v>
      </c>
      <c r="H33" s="843">
        <f>H34</f>
        <v>0</v>
      </c>
      <c r="I33" s="843">
        <f>I34</f>
        <v>0</v>
      </c>
      <c r="J33" s="843">
        <f>F33</f>
        <v>0</v>
      </c>
    </row>
    <row r="34" spans="1:10" s="688" customFormat="1" ht="14.25" hidden="1">
      <c r="A34" s="928">
        <v>1110000</v>
      </c>
      <c r="B34" s="733" t="s">
        <v>803</v>
      </c>
      <c r="C34" s="734" t="s">
        <v>358</v>
      </c>
      <c r="D34" s="844">
        <f>SUM(D35:D41)</f>
        <v>0</v>
      </c>
      <c r="E34" s="844"/>
      <c r="F34" s="844">
        <f>SUM(F35:F41)</f>
        <v>0</v>
      </c>
      <c r="G34" s="844">
        <f>SUM(G35:G41)</f>
        <v>0</v>
      </c>
      <c r="H34" s="844">
        <f>SUM(H35:H41)</f>
        <v>0</v>
      </c>
      <c r="I34" s="844">
        <f>SUM(I35:I41)</f>
        <v>0</v>
      </c>
      <c r="J34" s="844">
        <f>F34</f>
        <v>0</v>
      </c>
    </row>
    <row r="35" spans="1:10" s="688" customFormat="1" ht="25.5" hidden="1">
      <c r="A35" s="929">
        <v>1111000</v>
      </c>
      <c r="B35" s="737" t="s">
        <v>673</v>
      </c>
      <c r="C35" s="738" t="s">
        <v>804</v>
      </c>
      <c r="D35" s="845">
        <v>0</v>
      </c>
      <c r="E35" s="851"/>
      <c r="F35" s="845">
        <f t="shared" ref="F35:F40" si="0">D35+E35</f>
        <v>0</v>
      </c>
      <c r="G35" s="845">
        <v>0</v>
      </c>
      <c r="H35" s="845">
        <v>0</v>
      </c>
      <c r="I35" s="845">
        <v>0</v>
      </c>
      <c r="J35" s="845">
        <f>F35</f>
        <v>0</v>
      </c>
    </row>
    <row r="36" spans="1:10" s="688" customFormat="1" ht="0.75" hidden="1" customHeight="1">
      <c r="A36" s="930">
        <v>1112000</v>
      </c>
      <c r="B36" s="741" t="s">
        <v>271</v>
      </c>
      <c r="C36" s="742" t="s">
        <v>805</v>
      </c>
      <c r="D36" s="846">
        <v>0</v>
      </c>
      <c r="E36" s="846"/>
      <c r="F36" s="845">
        <f t="shared" si="0"/>
        <v>0</v>
      </c>
      <c r="G36" s="846">
        <v>0</v>
      </c>
      <c r="H36" s="846">
        <v>0</v>
      </c>
      <c r="I36" s="846">
        <v>0</v>
      </c>
      <c r="J36" s="846">
        <f>F36</f>
        <v>0</v>
      </c>
    </row>
    <row r="37" spans="1:10" s="688" customFormat="1" ht="25.5" hidden="1">
      <c r="A37" s="930">
        <v>1113000</v>
      </c>
      <c r="B37" s="741" t="s">
        <v>806</v>
      </c>
      <c r="C37" s="742" t="s">
        <v>807</v>
      </c>
      <c r="D37" s="846"/>
      <c r="E37" s="846"/>
      <c r="F37" s="845">
        <f t="shared" si="0"/>
        <v>0</v>
      </c>
      <c r="G37" s="846"/>
      <c r="H37" s="846"/>
      <c r="I37" s="846"/>
      <c r="J37" s="931">
        <v>0</v>
      </c>
    </row>
    <row r="38" spans="1:10" s="688" customFormat="1" ht="38.25" hidden="1">
      <c r="A38" s="930">
        <v>1114000</v>
      </c>
      <c r="B38" s="741" t="s">
        <v>398</v>
      </c>
      <c r="C38" s="742" t="s">
        <v>399</v>
      </c>
      <c r="D38" s="846"/>
      <c r="E38" s="846"/>
      <c r="F38" s="845">
        <f t="shared" si="0"/>
        <v>0</v>
      </c>
      <c r="G38" s="846"/>
      <c r="H38" s="846"/>
      <c r="I38" s="846"/>
      <c r="J38" s="931">
        <v>0</v>
      </c>
    </row>
    <row r="39" spans="1:10" s="688" customFormat="1" hidden="1">
      <c r="A39" s="930">
        <v>1115000</v>
      </c>
      <c r="B39" s="741" t="s">
        <v>615</v>
      </c>
      <c r="C39" s="742" t="s">
        <v>388</v>
      </c>
      <c r="D39" s="846"/>
      <c r="E39" s="846"/>
      <c r="F39" s="845">
        <f t="shared" si="0"/>
        <v>0</v>
      </c>
      <c r="G39" s="846"/>
      <c r="H39" s="846"/>
      <c r="I39" s="846"/>
      <c r="J39" s="931">
        <v>0</v>
      </c>
    </row>
    <row r="40" spans="1:10" s="688" customFormat="1" ht="25.5" hidden="1">
      <c r="A40" s="930">
        <v>1116000</v>
      </c>
      <c r="B40" s="741" t="s">
        <v>1024</v>
      </c>
      <c r="C40" s="742" t="s">
        <v>389</v>
      </c>
      <c r="D40" s="846"/>
      <c r="E40" s="846"/>
      <c r="F40" s="845">
        <f t="shared" si="0"/>
        <v>0</v>
      </c>
      <c r="G40" s="846"/>
      <c r="H40" s="846"/>
      <c r="I40" s="846"/>
      <c r="J40" s="931">
        <v>0</v>
      </c>
    </row>
    <row r="41" spans="1:10" s="688" customFormat="1" ht="13.5" hidden="1" thickBot="1">
      <c r="A41" s="932">
        <v>1117000</v>
      </c>
      <c r="B41" s="745" t="s">
        <v>640</v>
      </c>
      <c r="C41" s="746" t="s">
        <v>20</v>
      </c>
      <c r="D41" s="847">
        <v>0</v>
      </c>
      <c r="E41" s="847"/>
      <c r="F41" s="845">
        <f>D41+E41</f>
        <v>0</v>
      </c>
      <c r="G41" s="847">
        <v>0</v>
      </c>
      <c r="H41" s="847">
        <v>0</v>
      </c>
      <c r="I41" s="847">
        <v>0</v>
      </c>
      <c r="J41" s="931">
        <f>F41</f>
        <v>0</v>
      </c>
    </row>
    <row r="42" spans="1:10" s="688" customFormat="1" ht="29.25" hidden="1" thickBot="1">
      <c r="A42" s="933">
        <v>1120000</v>
      </c>
      <c r="B42" s="749" t="s">
        <v>21</v>
      </c>
      <c r="C42" s="728" t="s">
        <v>358</v>
      </c>
      <c r="D42" s="848">
        <f>D43+D55+D66+D69+D51+D64</f>
        <v>0</v>
      </c>
      <c r="E42" s="848"/>
      <c r="F42" s="848">
        <f>F43+F55+F66+F69+F51+F64</f>
        <v>0</v>
      </c>
      <c r="G42" s="848">
        <f>G43+G51+G55+G64+G66+G69</f>
        <v>0</v>
      </c>
      <c r="H42" s="848">
        <f>H43+H51+H55+H64+H66+H69</f>
        <v>0</v>
      </c>
      <c r="I42" s="848">
        <f>I43+I51+I55+I64+I66+I69</f>
        <v>0</v>
      </c>
      <c r="J42" s="931">
        <f>F42</f>
        <v>0</v>
      </c>
    </row>
    <row r="43" spans="1:10" s="688" customFormat="1" ht="13.5" hidden="1" customHeight="1">
      <c r="A43" s="928">
        <v>1121000</v>
      </c>
      <c r="B43" s="751" t="s">
        <v>22</v>
      </c>
      <c r="C43" s="752"/>
      <c r="D43" s="845">
        <f>SUM(D44:D49)</f>
        <v>0</v>
      </c>
      <c r="E43" s="845"/>
      <c r="F43" s="845">
        <f>SUM(F44:F49)</f>
        <v>0</v>
      </c>
      <c r="G43" s="845">
        <f>SUM(G44:G49)</f>
        <v>0</v>
      </c>
      <c r="H43" s="845">
        <f>SUM(H44:H49)</f>
        <v>0</v>
      </c>
      <c r="I43" s="845">
        <f>SUM(I44:I49)</f>
        <v>0</v>
      </c>
      <c r="J43" s="931">
        <f>SUM(J44:J49)</f>
        <v>0</v>
      </c>
    </row>
    <row r="44" spans="1:10" s="688" customFormat="1" ht="25.5" hidden="1">
      <c r="A44" s="930">
        <v>1121100</v>
      </c>
      <c r="B44" s="753" t="s">
        <v>380</v>
      </c>
      <c r="C44" s="742" t="s">
        <v>381</v>
      </c>
      <c r="D44" s="846"/>
      <c r="E44" s="846"/>
      <c r="F44" s="846"/>
      <c r="G44" s="846"/>
      <c r="H44" s="846"/>
      <c r="I44" s="846"/>
      <c r="J44" s="931">
        <v>0</v>
      </c>
    </row>
    <row r="45" spans="1:10" s="688" customFormat="1" hidden="1">
      <c r="A45" s="930">
        <v>1121200</v>
      </c>
      <c r="B45" s="754" t="s">
        <v>1663</v>
      </c>
      <c r="C45" s="742" t="s">
        <v>383</v>
      </c>
      <c r="D45" s="846">
        <v>0</v>
      </c>
      <c r="E45" s="846"/>
      <c r="F45" s="846">
        <f>D45+E45</f>
        <v>0</v>
      </c>
      <c r="G45" s="846">
        <v>0</v>
      </c>
      <c r="H45" s="846">
        <v>0</v>
      </c>
      <c r="I45" s="846">
        <v>0</v>
      </c>
      <c r="J45" s="931">
        <f>F45</f>
        <v>0</v>
      </c>
    </row>
    <row r="46" spans="1:10" s="688" customFormat="1" hidden="1">
      <c r="A46" s="930">
        <v>1121300</v>
      </c>
      <c r="B46" s="753" t="s">
        <v>769</v>
      </c>
      <c r="C46" s="742" t="s">
        <v>384</v>
      </c>
      <c r="D46" s="846">
        <v>0</v>
      </c>
      <c r="E46" s="846"/>
      <c r="F46" s="846">
        <f>D46+E46</f>
        <v>0</v>
      </c>
      <c r="G46" s="846">
        <v>0</v>
      </c>
      <c r="H46" s="846">
        <v>0</v>
      </c>
      <c r="I46" s="846">
        <v>0</v>
      </c>
      <c r="J46" s="931">
        <f>F46</f>
        <v>0</v>
      </c>
    </row>
    <row r="47" spans="1:10" s="688" customFormat="1" ht="0.75" hidden="1" customHeight="1">
      <c r="A47" s="930">
        <v>1121400</v>
      </c>
      <c r="B47" s="753" t="s">
        <v>770</v>
      </c>
      <c r="C47" s="742" t="s">
        <v>385</v>
      </c>
      <c r="D47" s="846">
        <v>0</v>
      </c>
      <c r="E47" s="846"/>
      <c r="F47" s="846">
        <v>0</v>
      </c>
      <c r="G47" s="846">
        <v>0</v>
      </c>
      <c r="H47" s="846">
        <v>0</v>
      </c>
      <c r="I47" s="846">
        <v>0</v>
      </c>
      <c r="J47" s="931">
        <f>F47</f>
        <v>0</v>
      </c>
    </row>
    <row r="48" spans="1:10" s="688" customFormat="1" hidden="1">
      <c r="A48" s="930">
        <v>1121500</v>
      </c>
      <c r="B48" s="753" t="s">
        <v>69</v>
      </c>
      <c r="C48" s="742" t="s">
        <v>386</v>
      </c>
      <c r="D48" s="845"/>
      <c r="E48" s="846"/>
      <c r="F48" s="845"/>
      <c r="G48" s="845"/>
      <c r="H48" s="845"/>
      <c r="I48" s="845"/>
      <c r="J48" s="931">
        <v>0</v>
      </c>
    </row>
    <row r="49" spans="1:10" s="688" customFormat="1" hidden="1">
      <c r="A49" s="930">
        <v>1121600</v>
      </c>
      <c r="B49" s="753" t="s">
        <v>70</v>
      </c>
      <c r="C49" s="742" t="s">
        <v>387</v>
      </c>
      <c r="D49" s="846"/>
      <c r="E49" s="846"/>
      <c r="F49" s="846"/>
      <c r="G49" s="846"/>
      <c r="H49" s="846"/>
      <c r="I49" s="846"/>
      <c r="J49" s="931">
        <v>0</v>
      </c>
    </row>
    <row r="50" spans="1:10" s="688" customFormat="1" ht="13.5" hidden="1" thickBot="1">
      <c r="A50" s="934">
        <v>1121700</v>
      </c>
      <c r="B50" s="757" t="s">
        <v>71</v>
      </c>
      <c r="C50" s="746" t="s">
        <v>766</v>
      </c>
      <c r="D50" s="847"/>
      <c r="E50" s="847"/>
      <c r="F50" s="847"/>
      <c r="G50" s="847"/>
      <c r="H50" s="847"/>
      <c r="I50" s="847"/>
      <c r="J50" s="931">
        <v>0</v>
      </c>
    </row>
    <row r="51" spans="1:10" s="688" customFormat="1" ht="27.75" hidden="1" customHeight="1">
      <c r="A51" s="928">
        <v>1122000</v>
      </c>
      <c r="B51" s="758" t="s">
        <v>767</v>
      </c>
      <c r="C51" s="734" t="s">
        <v>358</v>
      </c>
      <c r="D51" s="851">
        <f>D52</f>
        <v>0</v>
      </c>
      <c r="E51" s="851"/>
      <c r="F51" s="851">
        <f>F52</f>
        <v>0</v>
      </c>
      <c r="G51" s="851">
        <f>G52</f>
        <v>0</v>
      </c>
      <c r="H51" s="851">
        <f>H52</f>
        <v>0</v>
      </c>
      <c r="I51" s="851">
        <f>I52</f>
        <v>0</v>
      </c>
      <c r="J51" s="931">
        <f>J52</f>
        <v>0</v>
      </c>
    </row>
    <row r="52" spans="1:10" s="688" customFormat="1" hidden="1">
      <c r="A52" s="935">
        <v>1122100</v>
      </c>
      <c r="B52" s="753" t="s">
        <v>72</v>
      </c>
      <c r="C52" s="738" t="s">
        <v>768</v>
      </c>
      <c r="D52" s="846">
        <v>0</v>
      </c>
      <c r="E52" s="846"/>
      <c r="F52" s="846">
        <f>D52+E52</f>
        <v>0</v>
      </c>
      <c r="G52" s="846">
        <v>0</v>
      </c>
      <c r="H52" s="846">
        <v>0</v>
      </c>
      <c r="I52" s="846">
        <v>0</v>
      </c>
      <c r="J52" s="931">
        <f>F52</f>
        <v>0</v>
      </c>
    </row>
    <row r="53" spans="1:10" s="688" customFormat="1" hidden="1">
      <c r="A53" s="935">
        <v>1122200</v>
      </c>
      <c r="B53" s="753" t="s">
        <v>487</v>
      </c>
      <c r="C53" s="742" t="s">
        <v>1021</v>
      </c>
      <c r="D53" s="846"/>
      <c r="E53" s="846"/>
      <c r="F53" s="846"/>
      <c r="G53" s="846"/>
      <c r="H53" s="846"/>
      <c r="I53" s="846"/>
      <c r="J53" s="931">
        <v>0</v>
      </c>
    </row>
    <row r="54" spans="1:10" s="688" customFormat="1" ht="0.75" hidden="1" customHeight="1">
      <c r="A54" s="933">
        <v>1122300</v>
      </c>
      <c r="B54" s="757" t="s">
        <v>148</v>
      </c>
      <c r="C54" s="746" t="s">
        <v>1022</v>
      </c>
      <c r="D54" s="847"/>
      <c r="E54" s="847"/>
      <c r="F54" s="847"/>
      <c r="G54" s="847"/>
      <c r="H54" s="847"/>
      <c r="I54" s="847"/>
      <c r="J54" s="931">
        <v>0</v>
      </c>
    </row>
    <row r="55" spans="1:10" s="688" customFormat="1" ht="28.5" hidden="1">
      <c r="A55" s="928">
        <v>1123000</v>
      </c>
      <c r="B55" s="758" t="s">
        <v>56</v>
      </c>
      <c r="C55" s="734" t="s">
        <v>358</v>
      </c>
      <c r="D55" s="851">
        <f>SUM(D56:D63)</f>
        <v>0</v>
      </c>
      <c r="E55" s="851"/>
      <c r="F55" s="851">
        <f>SUM(F56:F63)</f>
        <v>0</v>
      </c>
      <c r="G55" s="851">
        <f>SUM(G56:G63)</f>
        <v>0</v>
      </c>
      <c r="H55" s="851">
        <f>SUM(H56:H63)</f>
        <v>0</v>
      </c>
      <c r="I55" s="851">
        <f>SUM(I56:I63)</f>
        <v>0</v>
      </c>
      <c r="J55" s="931">
        <f>F55</f>
        <v>0</v>
      </c>
    </row>
    <row r="56" spans="1:10" s="688" customFormat="1" ht="0.75" hidden="1" customHeight="1">
      <c r="A56" s="935">
        <v>1123100</v>
      </c>
      <c r="B56" s="753" t="s">
        <v>149</v>
      </c>
      <c r="C56" s="738" t="s">
        <v>365</v>
      </c>
      <c r="D56" s="846"/>
      <c r="E56" s="846"/>
      <c r="F56" s="846"/>
      <c r="G56" s="846"/>
      <c r="H56" s="846"/>
      <c r="I56" s="846"/>
      <c r="J56" s="931">
        <f>F56</f>
        <v>0</v>
      </c>
    </row>
    <row r="57" spans="1:10" s="688" customFormat="1" hidden="1">
      <c r="A57" s="935">
        <v>1123200</v>
      </c>
      <c r="B57" s="753" t="s">
        <v>150</v>
      </c>
      <c r="C57" s="742" t="s">
        <v>366</v>
      </c>
      <c r="D57" s="846">
        <v>0</v>
      </c>
      <c r="E57" s="846"/>
      <c r="F57" s="846">
        <v>0</v>
      </c>
      <c r="G57" s="846">
        <v>0</v>
      </c>
      <c r="H57" s="846">
        <v>0</v>
      </c>
      <c r="I57" s="846">
        <v>0</v>
      </c>
      <c r="J57" s="931">
        <f>F57</f>
        <v>0</v>
      </c>
    </row>
    <row r="58" spans="1:10" s="688" customFormat="1" ht="25.5" hidden="1">
      <c r="A58" s="935">
        <v>1123300</v>
      </c>
      <c r="B58" s="753" t="s">
        <v>151</v>
      </c>
      <c r="C58" s="742" t="s">
        <v>367</v>
      </c>
      <c r="D58" s="846"/>
      <c r="E58" s="846"/>
      <c r="F58" s="846"/>
      <c r="G58" s="846"/>
      <c r="H58" s="846"/>
      <c r="I58" s="846"/>
      <c r="J58" s="931"/>
    </row>
    <row r="59" spans="1:10" s="688" customFormat="1" hidden="1">
      <c r="A59" s="935">
        <v>1123400</v>
      </c>
      <c r="B59" s="753" t="s">
        <v>556</v>
      </c>
      <c r="C59" s="742" t="s">
        <v>368</v>
      </c>
      <c r="D59" s="846">
        <v>0</v>
      </c>
      <c r="E59" s="846"/>
      <c r="F59" s="846">
        <v>0</v>
      </c>
      <c r="G59" s="846">
        <v>0</v>
      </c>
      <c r="H59" s="846">
        <v>0</v>
      </c>
      <c r="I59" s="846">
        <v>0</v>
      </c>
      <c r="J59" s="931">
        <f t="shared" ref="J59:J65" si="1">F59</f>
        <v>0</v>
      </c>
    </row>
    <row r="60" spans="1:10" s="688" customFormat="1" hidden="1">
      <c r="A60" s="935">
        <v>1123500</v>
      </c>
      <c r="B60" s="761" t="s">
        <v>557</v>
      </c>
      <c r="C60" s="762">
        <v>423500</v>
      </c>
      <c r="D60" s="846"/>
      <c r="E60" s="846"/>
      <c r="F60" s="846"/>
      <c r="G60" s="846"/>
      <c r="H60" s="846"/>
      <c r="I60" s="846"/>
      <c r="J60" s="931">
        <f t="shared" si="1"/>
        <v>0</v>
      </c>
    </row>
    <row r="61" spans="1:10" s="688" customFormat="1" hidden="1">
      <c r="A61" s="935">
        <v>1123600</v>
      </c>
      <c r="B61" s="753" t="s">
        <v>186</v>
      </c>
      <c r="C61" s="742" t="s">
        <v>369</v>
      </c>
      <c r="D61" s="846"/>
      <c r="E61" s="846"/>
      <c r="F61" s="846"/>
      <c r="G61" s="846"/>
      <c r="H61" s="846"/>
      <c r="I61" s="846"/>
      <c r="J61" s="931">
        <f t="shared" si="1"/>
        <v>0</v>
      </c>
    </row>
    <row r="62" spans="1:10" s="688" customFormat="1" hidden="1">
      <c r="A62" s="935">
        <v>1123700</v>
      </c>
      <c r="B62" s="753" t="s">
        <v>187</v>
      </c>
      <c r="C62" s="742" t="s">
        <v>370</v>
      </c>
      <c r="D62" s="846">
        <v>0</v>
      </c>
      <c r="E62" s="846"/>
      <c r="F62" s="846">
        <v>0</v>
      </c>
      <c r="G62" s="846">
        <v>0</v>
      </c>
      <c r="H62" s="846">
        <v>0</v>
      </c>
      <c r="I62" s="846">
        <v>0</v>
      </c>
      <c r="J62" s="931">
        <f t="shared" si="1"/>
        <v>0</v>
      </c>
    </row>
    <row r="63" spans="1:10" s="688" customFormat="1" ht="13.5" hidden="1" thickBot="1">
      <c r="A63" s="933">
        <v>1123800</v>
      </c>
      <c r="B63" s="757" t="s">
        <v>188</v>
      </c>
      <c r="C63" s="746" t="s">
        <v>371</v>
      </c>
      <c r="D63" s="847">
        <v>0</v>
      </c>
      <c r="E63" s="847">
        <v>0</v>
      </c>
      <c r="F63" s="847">
        <f>D63+E63</f>
        <v>0</v>
      </c>
      <c r="G63" s="847">
        <v>0</v>
      </c>
      <c r="H63" s="847">
        <v>0</v>
      </c>
      <c r="I63" s="847">
        <v>0</v>
      </c>
      <c r="J63" s="931">
        <f t="shared" si="1"/>
        <v>0</v>
      </c>
    </row>
    <row r="64" spans="1:10" s="688" customFormat="1" ht="28.5" hidden="1">
      <c r="A64" s="928">
        <v>1124000</v>
      </c>
      <c r="B64" s="758" t="s">
        <v>213</v>
      </c>
      <c r="C64" s="734" t="s">
        <v>358</v>
      </c>
      <c r="D64" s="851">
        <f>D65</f>
        <v>0</v>
      </c>
      <c r="E64" s="851"/>
      <c r="F64" s="851">
        <f>F65</f>
        <v>0</v>
      </c>
      <c r="G64" s="851">
        <f>G65</f>
        <v>0</v>
      </c>
      <c r="H64" s="851">
        <f>H65</f>
        <v>0</v>
      </c>
      <c r="I64" s="851">
        <f>I65</f>
        <v>0</v>
      </c>
      <c r="J64" s="931">
        <f t="shared" si="1"/>
        <v>0</v>
      </c>
    </row>
    <row r="65" spans="1:10" s="688" customFormat="1" ht="12" hidden="1" customHeight="1" thickBot="1">
      <c r="A65" s="933">
        <v>1124100</v>
      </c>
      <c r="B65" s="757" t="s">
        <v>189</v>
      </c>
      <c r="C65" s="746" t="s">
        <v>214</v>
      </c>
      <c r="D65" s="847">
        <v>0</v>
      </c>
      <c r="E65" s="847"/>
      <c r="F65" s="847">
        <f>D65+E65</f>
        <v>0</v>
      </c>
      <c r="G65" s="847">
        <v>0</v>
      </c>
      <c r="H65" s="847">
        <v>0</v>
      </c>
      <c r="I65" s="847">
        <v>0</v>
      </c>
      <c r="J65" s="931">
        <f t="shared" si="1"/>
        <v>0</v>
      </c>
    </row>
    <row r="66" spans="1:10" s="688" customFormat="1" ht="28.5" hidden="1">
      <c r="A66" s="928">
        <v>1125000</v>
      </c>
      <c r="B66" s="758" t="s">
        <v>918</v>
      </c>
      <c r="C66" s="734" t="s">
        <v>358</v>
      </c>
      <c r="D66" s="851">
        <f>D67+D68</f>
        <v>0</v>
      </c>
      <c r="E66" s="851"/>
      <c r="F66" s="851">
        <f>F67+F68</f>
        <v>0</v>
      </c>
      <c r="G66" s="851">
        <f>G67+G68</f>
        <v>0</v>
      </c>
      <c r="H66" s="851">
        <f>H67+H68</f>
        <v>0</v>
      </c>
      <c r="I66" s="851">
        <f>I67+I68</f>
        <v>0</v>
      </c>
      <c r="J66" s="931">
        <f>J67+J68</f>
        <v>0</v>
      </c>
    </row>
    <row r="67" spans="1:10" s="688" customFormat="1" ht="25.5" hidden="1">
      <c r="A67" s="935">
        <v>1125100</v>
      </c>
      <c r="B67" s="753" t="s">
        <v>190</v>
      </c>
      <c r="C67" s="738" t="s">
        <v>919</v>
      </c>
      <c r="D67" s="846">
        <v>0</v>
      </c>
      <c r="E67" s="846">
        <v>0</v>
      </c>
      <c r="F67" s="846">
        <f>D67+E67</f>
        <v>0</v>
      </c>
      <c r="G67" s="846"/>
      <c r="H67" s="846">
        <v>0</v>
      </c>
      <c r="I67" s="846">
        <v>0</v>
      </c>
      <c r="J67" s="931">
        <f t="shared" ref="J67:J73" si="2">F67</f>
        <v>0</v>
      </c>
    </row>
    <row r="68" spans="1:10" s="688" customFormat="1" ht="26.25" hidden="1" thickBot="1">
      <c r="A68" s="933">
        <v>1125200</v>
      </c>
      <c r="B68" s="757" t="s">
        <v>703</v>
      </c>
      <c r="C68" s="746" t="s">
        <v>1031</v>
      </c>
      <c r="D68" s="847">
        <v>0</v>
      </c>
      <c r="E68" s="847">
        <v>0</v>
      </c>
      <c r="F68" s="847">
        <f>D68+E68</f>
        <v>0</v>
      </c>
      <c r="G68" s="847">
        <v>0</v>
      </c>
      <c r="H68" s="847">
        <v>0</v>
      </c>
      <c r="I68" s="847">
        <v>0</v>
      </c>
      <c r="J68" s="931">
        <f t="shared" si="2"/>
        <v>0</v>
      </c>
    </row>
    <row r="69" spans="1:10" s="688" customFormat="1" ht="14.25" hidden="1">
      <c r="A69" s="928">
        <v>1126000</v>
      </c>
      <c r="B69" s="758" t="s">
        <v>1032</v>
      </c>
      <c r="C69" s="734" t="s">
        <v>358</v>
      </c>
      <c r="D69" s="851">
        <f>SUM(D70:D77)</f>
        <v>0</v>
      </c>
      <c r="E69" s="851"/>
      <c r="F69" s="851">
        <f>SUM(F70:F77)</f>
        <v>0</v>
      </c>
      <c r="G69" s="851">
        <f>SUM(G70:G77)</f>
        <v>0</v>
      </c>
      <c r="H69" s="851">
        <f>SUM(H70:H77)</f>
        <v>0</v>
      </c>
      <c r="I69" s="851">
        <f>SUM(I70:I77)</f>
        <v>0</v>
      </c>
      <c r="J69" s="931">
        <f t="shared" si="2"/>
        <v>0</v>
      </c>
    </row>
    <row r="70" spans="1:10" s="688" customFormat="1" hidden="1">
      <c r="A70" s="928">
        <v>1126100</v>
      </c>
      <c r="B70" s="753" t="s">
        <v>983</v>
      </c>
      <c r="C70" s="738" t="s">
        <v>1033</v>
      </c>
      <c r="D70" s="846">
        <v>0</v>
      </c>
      <c r="E70" s="846"/>
      <c r="F70" s="846">
        <f>D70+E70</f>
        <v>0</v>
      </c>
      <c r="G70" s="846">
        <v>0</v>
      </c>
      <c r="H70" s="846">
        <v>0</v>
      </c>
      <c r="I70" s="846">
        <v>0</v>
      </c>
      <c r="J70" s="931">
        <f t="shared" si="2"/>
        <v>0</v>
      </c>
    </row>
    <row r="71" spans="1:10" s="688" customFormat="1" hidden="1">
      <c r="A71" s="928">
        <v>1126200</v>
      </c>
      <c r="B71" s="753" t="s">
        <v>984</v>
      </c>
      <c r="C71" s="742" t="s">
        <v>1034</v>
      </c>
      <c r="D71" s="846"/>
      <c r="E71" s="846"/>
      <c r="F71" s="846">
        <f t="shared" ref="F71:F78" si="3">D71+E71</f>
        <v>0</v>
      </c>
      <c r="G71" s="846"/>
      <c r="H71" s="846"/>
      <c r="I71" s="846"/>
      <c r="J71" s="931">
        <f t="shared" si="2"/>
        <v>0</v>
      </c>
    </row>
    <row r="72" spans="1:10" s="688" customFormat="1" hidden="1">
      <c r="A72" s="928">
        <v>1126300</v>
      </c>
      <c r="B72" s="753" t="s">
        <v>390</v>
      </c>
      <c r="C72" s="742" t="s">
        <v>391</v>
      </c>
      <c r="D72" s="846"/>
      <c r="E72" s="846"/>
      <c r="F72" s="846">
        <f t="shared" si="3"/>
        <v>0</v>
      </c>
      <c r="G72" s="846"/>
      <c r="H72" s="846"/>
      <c r="I72" s="846"/>
      <c r="J72" s="931">
        <f t="shared" si="2"/>
        <v>0</v>
      </c>
    </row>
    <row r="73" spans="1:10" s="688" customFormat="1" hidden="1">
      <c r="A73" s="930">
        <v>1126400</v>
      </c>
      <c r="B73" s="763" t="s">
        <v>985</v>
      </c>
      <c r="C73" s="742" t="s">
        <v>392</v>
      </c>
      <c r="D73" s="846">
        <v>0</v>
      </c>
      <c r="E73" s="846"/>
      <c r="F73" s="846">
        <f t="shared" si="3"/>
        <v>0</v>
      </c>
      <c r="G73" s="846">
        <v>0</v>
      </c>
      <c r="H73" s="846">
        <v>0</v>
      </c>
      <c r="I73" s="846">
        <v>0</v>
      </c>
      <c r="J73" s="931">
        <f t="shared" si="2"/>
        <v>0</v>
      </c>
    </row>
    <row r="74" spans="1:10" s="688" customFormat="1" ht="25.5" hidden="1">
      <c r="A74" s="932">
        <v>1126500</v>
      </c>
      <c r="B74" s="764" t="s">
        <v>943</v>
      </c>
      <c r="C74" s="742" t="s">
        <v>393</v>
      </c>
      <c r="D74" s="846"/>
      <c r="E74" s="846"/>
      <c r="F74" s="846">
        <f t="shared" si="3"/>
        <v>0</v>
      </c>
      <c r="G74" s="846"/>
      <c r="H74" s="846"/>
      <c r="I74" s="846"/>
      <c r="J74" s="931">
        <v>0</v>
      </c>
    </row>
    <row r="75" spans="1:10" s="688" customFormat="1" hidden="1">
      <c r="A75" s="930">
        <v>1126600</v>
      </c>
      <c r="B75" s="763" t="s">
        <v>229</v>
      </c>
      <c r="C75" s="742" t="s">
        <v>394</v>
      </c>
      <c r="D75" s="846">
        <v>0</v>
      </c>
      <c r="E75" s="846"/>
      <c r="F75" s="846">
        <f t="shared" si="3"/>
        <v>0</v>
      </c>
      <c r="G75" s="846">
        <v>0</v>
      </c>
      <c r="H75" s="846">
        <v>0</v>
      </c>
      <c r="I75" s="846">
        <v>0</v>
      </c>
      <c r="J75" s="931">
        <f>F75</f>
        <v>0</v>
      </c>
    </row>
    <row r="76" spans="1:10" s="688" customFormat="1" hidden="1">
      <c r="A76" s="930">
        <v>1126700</v>
      </c>
      <c r="B76" s="763" t="s">
        <v>230</v>
      </c>
      <c r="C76" s="742" t="s">
        <v>395</v>
      </c>
      <c r="D76" s="846">
        <v>0</v>
      </c>
      <c r="E76" s="846"/>
      <c r="F76" s="846">
        <f t="shared" si="3"/>
        <v>0</v>
      </c>
      <c r="G76" s="846">
        <v>0</v>
      </c>
      <c r="H76" s="846">
        <v>0</v>
      </c>
      <c r="I76" s="846">
        <v>0</v>
      </c>
      <c r="J76" s="931">
        <f>F76</f>
        <v>0</v>
      </c>
    </row>
    <row r="77" spans="1:10" s="688" customFormat="1" ht="13.5" hidden="1" thickBot="1">
      <c r="A77" s="934">
        <v>1126800</v>
      </c>
      <c r="B77" s="765" t="s">
        <v>480</v>
      </c>
      <c r="C77" s="746" t="s">
        <v>396</v>
      </c>
      <c r="D77" s="847">
        <v>0</v>
      </c>
      <c r="E77" s="847">
        <v>0</v>
      </c>
      <c r="F77" s="846">
        <f t="shared" si="3"/>
        <v>0</v>
      </c>
      <c r="G77" s="847">
        <v>0</v>
      </c>
      <c r="H77" s="847">
        <v>0</v>
      </c>
      <c r="I77" s="847">
        <v>0</v>
      </c>
      <c r="J77" s="931">
        <f>F77</f>
        <v>0</v>
      </c>
    </row>
    <row r="78" spans="1:10" s="688" customFormat="1" ht="14.25" hidden="1">
      <c r="A78" s="936">
        <v>1130000</v>
      </c>
      <c r="B78" s="767" t="s">
        <v>294</v>
      </c>
      <c r="C78" s="734" t="s">
        <v>358</v>
      </c>
      <c r="D78" s="851">
        <v>0</v>
      </c>
      <c r="E78" s="851"/>
      <c r="F78" s="846">
        <f t="shared" si="3"/>
        <v>0</v>
      </c>
      <c r="G78" s="851">
        <v>0</v>
      </c>
      <c r="H78" s="851">
        <v>0</v>
      </c>
      <c r="I78" s="851">
        <v>0</v>
      </c>
      <c r="J78" s="931">
        <v>0</v>
      </c>
    </row>
    <row r="79" spans="1:10" s="688" customFormat="1" hidden="1">
      <c r="A79" s="936">
        <v>1130100</v>
      </c>
      <c r="B79" s="763" t="s">
        <v>481</v>
      </c>
      <c r="C79" s="738" t="s">
        <v>295</v>
      </c>
      <c r="D79" s="846"/>
      <c r="E79" s="846"/>
      <c r="F79" s="846"/>
      <c r="G79" s="846"/>
      <c r="H79" s="846"/>
      <c r="I79" s="846"/>
      <c r="J79" s="931">
        <v>0</v>
      </c>
    </row>
    <row r="80" spans="1:10" s="688" customFormat="1" hidden="1">
      <c r="A80" s="936">
        <v>1130200</v>
      </c>
      <c r="B80" s="763" t="s">
        <v>482</v>
      </c>
      <c r="C80" s="742" t="s">
        <v>296</v>
      </c>
      <c r="D80" s="846"/>
      <c r="E80" s="846"/>
      <c r="F80" s="846"/>
      <c r="G80" s="846"/>
      <c r="H80" s="846"/>
      <c r="I80" s="846"/>
      <c r="J80" s="931">
        <v>0</v>
      </c>
    </row>
    <row r="81" spans="1:10" s="688" customFormat="1" hidden="1">
      <c r="A81" s="936">
        <v>1130300</v>
      </c>
      <c r="B81" s="763" t="s">
        <v>483</v>
      </c>
      <c r="C81" s="742" t="s">
        <v>297</v>
      </c>
      <c r="D81" s="846"/>
      <c r="E81" s="846"/>
      <c r="F81" s="846"/>
      <c r="G81" s="846"/>
      <c r="H81" s="846"/>
      <c r="I81" s="846"/>
      <c r="J81" s="931">
        <v>0</v>
      </c>
    </row>
    <row r="82" spans="1:10" s="688" customFormat="1" hidden="1">
      <c r="A82" s="936">
        <v>1130400</v>
      </c>
      <c r="B82" s="768" t="s">
        <v>484</v>
      </c>
      <c r="C82" s="769" t="s">
        <v>298</v>
      </c>
      <c r="D82" s="845"/>
      <c r="E82" s="845"/>
      <c r="F82" s="845"/>
      <c r="G82" s="845"/>
      <c r="H82" s="845"/>
      <c r="I82" s="845"/>
      <c r="J82" s="931">
        <v>0</v>
      </c>
    </row>
    <row r="83" spans="1:10" s="688" customFormat="1" ht="14.25" hidden="1">
      <c r="A83" s="930">
        <v>1131000</v>
      </c>
      <c r="B83" s="770" t="s">
        <v>299</v>
      </c>
      <c r="C83" s="771" t="s">
        <v>358</v>
      </c>
      <c r="D83" s="846"/>
      <c r="E83" s="846"/>
      <c r="F83" s="846"/>
      <c r="G83" s="846"/>
      <c r="H83" s="846"/>
      <c r="I83" s="846"/>
      <c r="J83" s="931">
        <v>0</v>
      </c>
    </row>
    <row r="84" spans="1:10" s="688" customFormat="1" ht="25.5" hidden="1">
      <c r="A84" s="930">
        <v>1131100</v>
      </c>
      <c r="B84" s="763" t="s">
        <v>588</v>
      </c>
      <c r="C84" s="738" t="s">
        <v>300</v>
      </c>
      <c r="D84" s="846"/>
      <c r="E84" s="846"/>
      <c r="F84" s="846"/>
      <c r="G84" s="846"/>
      <c r="H84" s="846"/>
      <c r="I84" s="846"/>
      <c r="J84" s="931">
        <v>0</v>
      </c>
    </row>
    <row r="85" spans="1:10" s="688" customFormat="1" hidden="1">
      <c r="A85" s="930">
        <v>1131200</v>
      </c>
      <c r="B85" s="763" t="s">
        <v>589</v>
      </c>
      <c r="C85" s="742" t="s">
        <v>301</v>
      </c>
      <c r="D85" s="846"/>
      <c r="E85" s="846"/>
      <c r="F85" s="846"/>
      <c r="G85" s="846"/>
      <c r="H85" s="846"/>
      <c r="I85" s="846"/>
      <c r="J85" s="931">
        <v>0</v>
      </c>
    </row>
    <row r="86" spans="1:10" s="688" customFormat="1" ht="13.5" hidden="1" thickBot="1">
      <c r="A86" s="930">
        <v>1131300</v>
      </c>
      <c r="B86" s="765" t="s">
        <v>590</v>
      </c>
      <c r="C86" s="746" t="s">
        <v>302</v>
      </c>
      <c r="D86" s="847"/>
      <c r="E86" s="847"/>
      <c r="F86" s="847"/>
      <c r="G86" s="847"/>
      <c r="H86" s="847"/>
      <c r="I86" s="847"/>
      <c r="J86" s="931">
        <v>0</v>
      </c>
    </row>
    <row r="87" spans="1:10" s="688" customFormat="1" ht="14.25" hidden="1">
      <c r="A87" s="937">
        <v>1140000</v>
      </c>
      <c r="B87" s="767" t="s">
        <v>303</v>
      </c>
      <c r="C87" s="734" t="s">
        <v>358</v>
      </c>
      <c r="D87" s="851">
        <v>0</v>
      </c>
      <c r="E87" s="851"/>
      <c r="F87" s="851">
        <v>0</v>
      </c>
      <c r="G87" s="851">
        <v>0</v>
      </c>
      <c r="H87" s="851">
        <v>0</v>
      </c>
      <c r="I87" s="851">
        <v>0</v>
      </c>
      <c r="J87" s="931">
        <v>0</v>
      </c>
    </row>
    <row r="88" spans="1:10" s="688" customFormat="1" ht="10.5" hidden="1" customHeight="1">
      <c r="A88" s="937">
        <v>1141000</v>
      </c>
      <c r="B88" s="763" t="s">
        <v>304</v>
      </c>
      <c r="C88" s="738" t="s">
        <v>1003</v>
      </c>
      <c r="D88" s="846"/>
      <c r="E88" s="846"/>
      <c r="F88" s="846"/>
      <c r="G88" s="846"/>
      <c r="H88" s="846"/>
      <c r="I88" s="846"/>
      <c r="J88" s="931">
        <v>0</v>
      </c>
    </row>
    <row r="89" spans="1:10" s="688" customFormat="1" ht="25.5" hidden="1">
      <c r="A89" s="937">
        <v>1142000</v>
      </c>
      <c r="B89" s="763" t="s">
        <v>42</v>
      </c>
      <c r="C89" s="742" t="s">
        <v>43</v>
      </c>
      <c r="D89" s="846"/>
      <c r="E89" s="846"/>
      <c r="F89" s="846"/>
      <c r="G89" s="846"/>
      <c r="H89" s="846"/>
      <c r="I89" s="846"/>
      <c r="J89" s="931">
        <v>0</v>
      </c>
    </row>
    <row r="90" spans="1:10" s="688" customFormat="1" ht="25.5" hidden="1">
      <c r="A90" s="937">
        <v>1143000</v>
      </c>
      <c r="B90" s="763" t="s">
        <v>44</v>
      </c>
      <c r="C90" s="742" t="s">
        <v>45</v>
      </c>
      <c r="D90" s="846"/>
      <c r="E90" s="846"/>
      <c r="F90" s="846"/>
      <c r="G90" s="846"/>
      <c r="H90" s="846"/>
      <c r="I90" s="846"/>
      <c r="J90" s="931">
        <v>0</v>
      </c>
    </row>
    <row r="91" spans="1:10" s="688" customFormat="1" ht="26.25" hidden="1" thickBot="1">
      <c r="A91" s="933">
        <v>1144000</v>
      </c>
      <c r="B91" s="765" t="s">
        <v>46</v>
      </c>
      <c r="C91" s="746" t="s">
        <v>439</v>
      </c>
      <c r="D91" s="847"/>
      <c r="E91" s="847"/>
      <c r="F91" s="847"/>
      <c r="G91" s="847"/>
      <c r="H91" s="847"/>
      <c r="I91" s="847"/>
      <c r="J91" s="931">
        <v>0</v>
      </c>
    </row>
    <row r="92" spans="1:10" s="688" customFormat="1" ht="14.25" hidden="1">
      <c r="A92" s="938">
        <v>1150000</v>
      </c>
      <c r="B92" s="939" t="s">
        <v>730</v>
      </c>
      <c r="C92" s="734" t="s">
        <v>358</v>
      </c>
      <c r="D92" s="851">
        <f>D105</f>
        <v>60000</v>
      </c>
      <c r="E92" s="851"/>
      <c r="F92" s="851">
        <f>F105</f>
        <v>60000</v>
      </c>
      <c r="G92" s="851">
        <f>G105</f>
        <v>12000</v>
      </c>
      <c r="H92" s="851">
        <f>H105</f>
        <v>25000</v>
      </c>
      <c r="I92" s="851">
        <f>I105</f>
        <v>38000</v>
      </c>
      <c r="J92" s="931">
        <f>J105</f>
        <v>60000</v>
      </c>
    </row>
    <row r="93" spans="1:10" s="688" customFormat="1" ht="25.5" hidden="1">
      <c r="A93" s="940">
        <v>1151000</v>
      </c>
      <c r="B93" s="941" t="s">
        <v>681</v>
      </c>
      <c r="C93" s="734" t="s">
        <v>358</v>
      </c>
      <c r="D93" s="942">
        <v>0</v>
      </c>
      <c r="E93" s="942"/>
      <c r="F93" s="942">
        <v>0</v>
      </c>
      <c r="G93" s="942">
        <v>0</v>
      </c>
      <c r="H93" s="942">
        <v>0</v>
      </c>
      <c r="I93" s="942">
        <v>0</v>
      </c>
      <c r="J93" s="931">
        <v>0</v>
      </c>
    </row>
    <row r="94" spans="1:10" s="688" customFormat="1" ht="25.5" hidden="1">
      <c r="A94" s="940">
        <v>1151100</v>
      </c>
      <c r="B94" s="943" t="s">
        <v>265</v>
      </c>
      <c r="C94" s="944">
        <v>461100</v>
      </c>
      <c r="D94" s="942"/>
      <c r="E94" s="942"/>
      <c r="F94" s="942"/>
      <c r="G94" s="942"/>
      <c r="H94" s="942"/>
      <c r="I94" s="942"/>
      <c r="J94" s="931">
        <v>0</v>
      </c>
    </row>
    <row r="95" spans="1:10" s="688" customFormat="1" ht="25.5" hidden="1">
      <c r="A95" s="940">
        <v>1151200</v>
      </c>
      <c r="B95" s="943" t="s">
        <v>637</v>
      </c>
      <c r="C95" s="944">
        <v>461200</v>
      </c>
      <c r="D95" s="863"/>
      <c r="E95" s="863"/>
      <c r="F95" s="863"/>
      <c r="G95" s="863"/>
      <c r="H95" s="863"/>
      <c r="I95" s="863"/>
      <c r="J95" s="931">
        <v>0</v>
      </c>
    </row>
    <row r="96" spans="1:10" s="688" customFormat="1" ht="25.5" hidden="1">
      <c r="A96" s="940">
        <v>1152000</v>
      </c>
      <c r="B96" s="945" t="s">
        <v>518</v>
      </c>
      <c r="C96" s="946" t="s">
        <v>358</v>
      </c>
      <c r="D96" s="947">
        <v>0</v>
      </c>
      <c r="E96" s="947"/>
      <c r="F96" s="947">
        <v>0</v>
      </c>
      <c r="G96" s="947">
        <v>0</v>
      </c>
      <c r="H96" s="947">
        <v>0</v>
      </c>
      <c r="I96" s="947">
        <v>0</v>
      </c>
      <c r="J96" s="931">
        <v>0</v>
      </c>
    </row>
    <row r="97" spans="1:10" s="688" customFormat="1" ht="25.5" hidden="1">
      <c r="A97" s="940">
        <v>1152100</v>
      </c>
      <c r="B97" s="948" t="s">
        <v>541</v>
      </c>
      <c r="C97" s="944">
        <v>462100</v>
      </c>
      <c r="D97" s="860"/>
      <c r="E97" s="860"/>
      <c r="F97" s="860"/>
      <c r="G97" s="949"/>
      <c r="H97" s="949"/>
      <c r="I97" s="846"/>
      <c r="J97" s="931">
        <v>0</v>
      </c>
    </row>
    <row r="98" spans="1:10" s="688" customFormat="1" ht="26.25" hidden="1" thickBot="1">
      <c r="A98" s="950">
        <v>1152200</v>
      </c>
      <c r="B98" s="951" t="s">
        <v>759</v>
      </c>
      <c r="C98" s="952">
        <v>462200</v>
      </c>
      <c r="D98" s="855"/>
      <c r="E98" s="855"/>
      <c r="F98" s="855"/>
      <c r="G98" s="953"/>
      <c r="H98" s="953"/>
      <c r="I98" s="847"/>
      <c r="J98" s="931">
        <v>0</v>
      </c>
    </row>
    <row r="99" spans="1:10" s="688" customFormat="1" ht="25.5" hidden="1">
      <c r="A99" s="938">
        <v>1153000</v>
      </c>
      <c r="B99" s="954" t="s">
        <v>760</v>
      </c>
      <c r="C99" s="955" t="s">
        <v>358</v>
      </c>
      <c r="D99" s="956">
        <v>0</v>
      </c>
      <c r="E99" s="956"/>
      <c r="F99" s="956">
        <v>0</v>
      </c>
      <c r="G99" s="956">
        <v>0</v>
      </c>
      <c r="H99" s="956">
        <v>0</v>
      </c>
      <c r="I99" s="956">
        <v>0</v>
      </c>
      <c r="J99" s="931">
        <v>0</v>
      </c>
    </row>
    <row r="100" spans="1:10" s="688" customFormat="1" ht="25.5" hidden="1">
      <c r="A100" s="940">
        <v>1153100</v>
      </c>
      <c r="B100" s="948" t="s">
        <v>761</v>
      </c>
      <c r="C100" s="944">
        <v>463100</v>
      </c>
      <c r="D100" s="947"/>
      <c r="E100" s="947"/>
      <c r="F100" s="947"/>
      <c r="G100" s="947"/>
      <c r="H100" s="947"/>
      <c r="I100" s="947"/>
      <c r="J100" s="931">
        <v>0</v>
      </c>
    </row>
    <row r="101" spans="1:10" s="688" customFormat="1" hidden="1">
      <c r="A101" s="940">
        <v>1153200</v>
      </c>
      <c r="B101" s="948" t="s">
        <v>101</v>
      </c>
      <c r="C101" s="944">
        <v>463200</v>
      </c>
      <c r="D101" s="947"/>
      <c r="E101" s="947"/>
      <c r="F101" s="947"/>
      <c r="G101" s="947"/>
      <c r="H101" s="947"/>
      <c r="I101" s="947"/>
      <c r="J101" s="931">
        <v>0</v>
      </c>
    </row>
    <row r="102" spans="1:10" s="688" customFormat="1" ht="38.25" hidden="1">
      <c r="A102" s="940">
        <v>1153300</v>
      </c>
      <c r="B102" s="948" t="s">
        <v>501</v>
      </c>
      <c r="C102" s="944">
        <v>463300</v>
      </c>
      <c r="D102" s="947"/>
      <c r="E102" s="947"/>
      <c r="F102" s="947"/>
      <c r="G102" s="947"/>
      <c r="H102" s="947"/>
      <c r="I102" s="947"/>
      <c r="J102" s="931">
        <v>0</v>
      </c>
    </row>
    <row r="103" spans="1:10" s="688" customFormat="1" ht="38.25" hidden="1">
      <c r="A103" s="940">
        <v>1153400</v>
      </c>
      <c r="B103" s="948" t="s">
        <v>502</v>
      </c>
      <c r="C103" s="944">
        <v>463400</v>
      </c>
      <c r="D103" s="947"/>
      <c r="E103" s="947"/>
      <c r="F103" s="947"/>
      <c r="G103" s="947"/>
      <c r="H103" s="947"/>
      <c r="I103" s="947"/>
      <c r="J103" s="931">
        <v>0</v>
      </c>
    </row>
    <row r="104" spans="1:10" s="688" customFormat="1" ht="23.25" customHeight="1">
      <c r="A104" s="940">
        <v>1153500</v>
      </c>
      <c r="B104" s="957" t="s">
        <v>503</v>
      </c>
      <c r="C104" s="944">
        <v>463500</v>
      </c>
      <c r="D104" s="947"/>
      <c r="E104" s="947"/>
      <c r="F104" s="947"/>
      <c r="G104" s="947"/>
      <c r="H104" s="947"/>
      <c r="I104" s="947"/>
      <c r="J104" s="931">
        <v>0</v>
      </c>
    </row>
    <row r="105" spans="1:10" s="688" customFormat="1" ht="37.5" customHeight="1">
      <c r="A105" s="940">
        <v>1153700</v>
      </c>
      <c r="B105" s="957" t="s">
        <v>504</v>
      </c>
      <c r="C105" s="944">
        <v>463700</v>
      </c>
      <c r="D105" s="1124">
        <v>60000</v>
      </c>
      <c r="E105" s="1124">
        <v>0</v>
      </c>
      <c r="F105" s="947">
        <f>D105+E105</f>
        <v>60000</v>
      </c>
      <c r="G105" s="947">
        <v>12000</v>
      </c>
      <c r="H105" s="947">
        <v>25000</v>
      </c>
      <c r="I105" s="1124">
        <v>38000</v>
      </c>
      <c r="J105" s="970">
        <f>F105</f>
        <v>60000</v>
      </c>
    </row>
    <row r="106" spans="1:10" s="688" customFormat="1" ht="38.25" hidden="1">
      <c r="A106" s="940">
        <v>1153800</v>
      </c>
      <c r="B106" s="957" t="s">
        <v>995</v>
      </c>
      <c r="C106" s="944">
        <v>463800</v>
      </c>
      <c r="D106" s="947"/>
      <c r="E106" s="947"/>
      <c r="F106" s="947"/>
      <c r="G106" s="947"/>
      <c r="H106" s="947"/>
      <c r="I106" s="947"/>
      <c r="J106" s="931">
        <v>0</v>
      </c>
    </row>
    <row r="107" spans="1:10" s="688" customFormat="1" hidden="1">
      <c r="A107" s="940">
        <v>1153900</v>
      </c>
      <c r="B107" s="957" t="s">
        <v>996</v>
      </c>
      <c r="C107" s="944">
        <v>463900</v>
      </c>
      <c r="D107" s="947"/>
      <c r="E107" s="947"/>
      <c r="F107" s="947"/>
      <c r="G107" s="947"/>
      <c r="H107" s="947"/>
      <c r="I107" s="947"/>
      <c r="J107" s="931">
        <v>0</v>
      </c>
    </row>
    <row r="108" spans="1:10" s="688" customFormat="1" ht="25.5" hidden="1">
      <c r="A108" s="940">
        <v>1154000</v>
      </c>
      <c r="B108" s="958" t="s">
        <v>997</v>
      </c>
      <c r="C108" s="946" t="s">
        <v>358</v>
      </c>
      <c r="D108" s="947">
        <v>0</v>
      </c>
      <c r="E108" s="947"/>
      <c r="F108" s="947">
        <v>0</v>
      </c>
      <c r="G108" s="947">
        <v>0</v>
      </c>
      <c r="H108" s="947">
        <v>0</v>
      </c>
      <c r="I108" s="947">
        <v>0</v>
      </c>
      <c r="J108" s="931">
        <v>0</v>
      </c>
    </row>
    <row r="109" spans="1:10" s="688" customFormat="1" ht="25.5" hidden="1">
      <c r="A109" s="940">
        <v>1154100</v>
      </c>
      <c r="B109" s="957" t="s">
        <v>210</v>
      </c>
      <c r="C109" s="944">
        <v>465100</v>
      </c>
      <c r="D109" s="959"/>
      <c r="E109" s="959"/>
      <c r="F109" s="959"/>
      <c r="G109" s="960"/>
      <c r="H109" s="960"/>
      <c r="I109" s="961"/>
      <c r="J109" s="931">
        <v>0</v>
      </c>
    </row>
    <row r="110" spans="1:10" s="688" customFormat="1" hidden="1">
      <c r="A110" s="940">
        <v>1154200</v>
      </c>
      <c r="B110" s="957" t="s">
        <v>211</v>
      </c>
      <c r="C110" s="944">
        <v>465200</v>
      </c>
      <c r="D110" s="959"/>
      <c r="E110" s="959"/>
      <c r="F110" s="959"/>
      <c r="G110" s="960"/>
      <c r="H110" s="960"/>
      <c r="I110" s="961"/>
      <c r="J110" s="931">
        <v>0</v>
      </c>
    </row>
    <row r="111" spans="1:10" s="688" customFormat="1" hidden="1">
      <c r="A111" s="940">
        <v>1154300</v>
      </c>
      <c r="B111" s="957" t="s">
        <v>212</v>
      </c>
      <c r="C111" s="944">
        <v>465300</v>
      </c>
      <c r="D111" s="959"/>
      <c r="E111" s="959"/>
      <c r="F111" s="959"/>
      <c r="G111" s="960"/>
      <c r="H111" s="960"/>
      <c r="I111" s="961"/>
      <c r="J111" s="931">
        <v>0</v>
      </c>
    </row>
    <row r="112" spans="1:10" s="688" customFormat="1" ht="38.25" hidden="1">
      <c r="A112" s="940">
        <v>1154500</v>
      </c>
      <c r="B112" s="957" t="s">
        <v>67</v>
      </c>
      <c r="C112" s="944">
        <v>465500</v>
      </c>
      <c r="D112" s="959"/>
      <c r="E112" s="959"/>
      <c r="F112" s="959"/>
      <c r="G112" s="960"/>
      <c r="H112" s="960"/>
      <c r="I112" s="961"/>
      <c r="J112" s="931">
        <v>0</v>
      </c>
    </row>
    <row r="113" spans="1:10" s="688" customFormat="1" ht="38.25" hidden="1">
      <c r="A113" s="940">
        <v>1154600</v>
      </c>
      <c r="B113" s="957" t="s">
        <v>68</v>
      </c>
      <c r="C113" s="944">
        <v>465600</v>
      </c>
      <c r="D113" s="860"/>
      <c r="E113" s="860"/>
      <c r="F113" s="860"/>
      <c r="G113" s="949"/>
      <c r="H113" s="949"/>
      <c r="I113" s="846"/>
      <c r="J113" s="931">
        <v>0</v>
      </c>
    </row>
    <row r="114" spans="1:10" s="688" customFormat="1" ht="13.5" hidden="1" thickBot="1">
      <c r="A114" s="950">
        <v>1154700</v>
      </c>
      <c r="B114" s="962" t="s">
        <v>78</v>
      </c>
      <c r="C114" s="746" t="s">
        <v>79</v>
      </c>
      <c r="D114" s="855"/>
      <c r="E114" s="855"/>
      <c r="F114" s="855"/>
      <c r="G114" s="953"/>
      <c r="H114" s="953"/>
      <c r="I114" s="847"/>
      <c r="J114" s="931">
        <v>0</v>
      </c>
    </row>
    <row r="115" spans="1:10" s="688" customFormat="1" ht="25.5" hidden="1">
      <c r="A115" s="963">
        <v>1160000</v>
      </c>
      <c r="B115" s="780" t="s">
        <v>80</v>
      </c>
      <c r="C115" s="734" t="s">
        <v>358</v>
      </c>
      <c r="D115" s="858">
        <v>0</v>
      </c>
      <c r="E115" s="858"/>
      <c r="F115" s="858">
        <v>0</v>
      </c>
      <c r="G115" s="858">
        <v>0</v>
      </c>
      <c r="H115" s="858">
        <v>0</v>
      </c>
      <c r="I115" s="858">
        <v>0</v>
      </c>
      <c r="J115" s="931">
        <v>0</v>
      </c>
    </row>
    <row r="116" spans="1:10" s="688" customFormat="1" hidden="1">
      <c r="A116" s="935">
        <v>1161000</v>
      </c>
      <c r="B116" s="782" t="s">
        <v>81</v>
      </c>
      <c r="C116" s="783" t="s">
        <v>358</v>
      </c>
      <c r="D116" s="860">
        <v>0</v>
      </c>
      <c r="E116" s="860"/>
      <c r="F116" s="860">
        <v>0</v>
      </c>
      <c r="G116" s="860">
        <v>0</v>
      </c>
      <c r="H116" s="860">
        <v>0</v>
      </c>
      <c r="I116" s="860">
        <v>0</v>
      </c>
      <c r="J116" s="931">
        <v>0</v>
      </c>
    </row>
    <row r="117" spans="1:10" s="688" customFormat="1" ht="25.5" hidden="1">
      <c r="A117" s="935">
        <v>1161100</v>
      </c>
      <c r="B117" s="741" t="s">
        <v>1705</v>
      </c>
      <c r="C117" s="762">
        <v>471100</v>
      </c>
      <c r="D117" s="860"/>
      <c r="E117" s="860"/>
      <c r="F117" s="860"/>
      <c r="G117" s="860"/>
      <c r="H117" s="860"/>
      <c r="I117" s="860"/>
      <c r="J117" s="931">
        <v>0</v>
      </c>
    </row>
    <row r="118" spans="1:10" s="688" customFormat="1" ht="24.75" customHeight="1">
      <c r="A118" s="935">
        <v>1161200</v>
      </c>
      <c r="B118" s="776" t="s">
        <v>1667</v>
      </c>
      <c r="C118" s="762">
        <v>471200</v>
      </c>
      <c r="D118" s="860"/>
      <c r="E118" s="860"/>
      <c r="F118" s="860"/>
      <c r="G118" s="860"/>
      <c r="H118" s="860"/>
      <c r="I118" s="860"/>
      <c r="J118" s="931">
        <v>0</v>
      </c>
    </row>
    <row r="119" spans="1:10" s="688" customFormat="1" ht="25.5" hidden="1">
      <c r="A119" s="935">
        <v>1162000</v>
      </c>
      <c r="B119" s="782" t="s">
        <v>1125</v>
      </c>
      <c r="C119" s="783" t="s">
        <v>358</v>
      </c>
      <c r="D119" s="860">
        <v>0</v>
      </c>
      <c r="E119" s="860"/>
      <c r="F119" s="860">
        <v>0</v>
      </c>
      <c r="G119" s="860">
        <v>0</v>
      </c>
      <c r="H119" s="860">
        <v>0</v>
      </c>
      <c r="I119" s="860">
        <v>0</v>
      </c>
      <c r="J119" s="931">
        <v>0</v>
      </c>
    </row>
    <row r="120" spans="1:10" s="688" customFormat="1" ht="25.5" hidden="1">
      <c r="A120" s="935">
        <v>1162100</v>
      </c>
      <c r="B120" s="776" t="s">
        <v>1668</v>
      </c>
      <c r="C120" s="742" t="s">
        <v>130</v>
      </c>
      <c r="D120" s="860"/>
      <c r="E120" s="860"/>
      <c r="F120" s="860"/>
      <c r="G120" s="860"/>
      <c r="H120" s="860"/>
      <c r="I120" s="860"/>
      <c r="J120" s="931">
        <v>0</v>
      </c>
    </row>
    <row r="121" spans="1:10" s="688" customFormat="1" hidden="1">
      <c r="A121" s="935">
        <v>1162200</v>
      </c>
      <c r="B121" s="776" t="s">
        <v>1669</v>
      </c>
      <c r="C121" s="742" t="s">
        <v>24</v>
      </c>
      <c r="D121" s="860"/>
      <c r="E121" s="860"/>
      <c r="F121" s="860"/>
      <c r="G121" s="860"/>
      <c r="H121" s="860"/>
      <c r="I121" s="860"/>
      <c r="J121" s="931">
        <v>0</v>
      </c>
    </row>
    <row r="122" spans="1:10" s="688" customFormat="1" ht="25.5" hidden="1">
      <c r="A122" s="935">
        <v>1162300</v>
      </c>
      <c r="B122" s="776" t="s">
        <v>1670</v>
      </c>
      <c r="C122" s="742" t="s">
        <v>26</v>
      </c>
      <c r="D122" s="860"/>
      <c r="E122" s="860"/>
      <c r="F122" s="860"/>
      <c r="G122" s="860"/>
      <c r="H122" s="860"/>
      <c r="I122" s="860"/>
      <c r="J122" s="931">
        <v>0</v>
      </c>
    </row>
    <row r="123" spans="1:10" s="688" customFormat="1" hidden="1">
      <c r="A123" s="935">
        <v>1162400</v>
      </c>
      <c r="B123" s="776" t="s">
        <v>1671</v>
      </c>
      <c r="C123" s="742" t="s">
        <v>832</v>
      </c>
      <c r="D123" s="860"/>
      <c r="E123" s="860"/>
      <c r="F123" s="860"/>
      <c r="G123" s="860"/>
      <c r="H123" s="860"/>
      <c r="I123" s="860"/>
      <c r="J123" s="931">
        <v>0</v>
      </c>
    </row>
    <row r="124" spans="1:10" s="688" customFormat="1" ht="25.5" hidden="1">
      <c r="A124" s="935">
        <v>1162500</v>
      </c>
      <c r="B124" s="776" t="s">
        <v>1672</v>
      </c>
      <c r="C124" s="742" t="s">
        <v>834</v>
      </c>
      <c r="D124" s="860"/>
      <c r="E124" s="860"/>
      <c r="F124" s="860"/>
      <c r="G124" s="860"/>
      <c r="H124" s="860"/>
      <c r="I124" s="860"/>
      <c r="J124" s="931">
        <v>0</v>
      </c>
    </row>
    <row r="125" spans="1:10" s="688" customFormat="1" hidden="1">
      <c r="A125" s="935">
        <v>1162600</v>
      </c>
      <c r="B125" s="776" t="s">
        <v>1673</v>
      </c>
      <c r="C125" s="742" t="s">
        <v>511</v>
      </c>
      <c r="D125" s="860"/>
      <c r="E125" s="860"/>
      <c r="F125" s="860"/>
      <c r="G125" s="860"/>
      <c r="H125" s="860"/>
      <c r="I125" s="860"/>
      <c r="J125" s="931">
        <v>0</v>
      </c>
    </row>
    <row r="126" spans="1:10" s="688" customFormat="1" ht="25.5" hidden="1">
      <c r="A126" s="935">
        <v>1162700</v>
      </c>
      <c r="B126" s="741" t="s">
        <v>1674</v>
      </c>
      <c r="C126" s="742" t="s">
        <v>513</v>
      </c>
      <c r="D126" s="860"/>
      <c r="E126" s="860"/>
      <c r="F126" s="860"/>
      <c r="G126" s="860"/>
      <c r="H126" s="860"/>
      <c r="I126" s="860"/>
      <c r="J126" s="931">
        <v>0</v>
      </c>
    </row>
    <row r="127" spans="1:10" s="688" customFormat="1" hidden="1">
      <c r="A127" s="935">
        <v>1162800</v>
      </c>
      <c r="B127" s="776" t="s">
        <v>1675</v>
      </c>
      <c r="C127" s="742" t="s">
        <v>872</v>
      </c>
      <c r="D127" s="949"/>
      <c r="E127" s="949"/>
      <c r="F127" s="949"/>
      <c r="G127" s="949"/>
      <c r="H127" s="949"/>
      <c r="I127" s="949"/>
      <c r="J127" s="931">
        <v>0</v>
      </c>
    </row>
    <row r="128" spans="1:10" s="688" customFormat="1" hidden="1">
      <c r="A128" s="964">
        <v>1162900</v>
      </c>
      <c r="B128" s="776" t="s">
        <v>1676</v>
      </c>
      <c r="C128" s="742" t="s">
        <v>874</v>
      </c>
      <c r="D128" s="949"/>
      <c r="E128" s="949"/>
      <c r="F128" s="949"/>
      <c r="G128" s="949"/>
      <c r="H128" s="949"/>
      <c r="I128" s="949"/>
      <c r="J128" s="931">
        <v>0</v>
      </c>
    </row>
    <row r="129" spans="1:10" s="688" customFormat="1" hidden="1">
      <c r="A129" s="964">
        <v>1163000</v>
      </c>
      <c r="B129" s="782" t="s">
        <v>58</v>
      </c>
      <c r="C129" s="771" t="s">
        <v>358</v>
      </c>
      <c r="D129" s="949">
        <v>0</v>
      </c>
      <c r="E129" s="949"/>
      <c r="F129" s="949">
        <v>0</v>
      </c>
      <c r="G129" s="949">
        <v>0</v>
      </c>
      <c r="H129" s="949">
        <v>0</v>
      </c>
      <c r="I129" s="949">
        <v>0</v>
      </c>
      <c r="J129" s="931">
        <v>0</v>
      </c>
    </row>
    <row r="130" spans="1:10" s="688" customFormat="1" ht="13.5" hidden="1" thickBot="1">
      <c r="A130" s="965">
        <v>1163100</v>
      </c>
      <c r="B130" s="765" t="s">
        <v>798</v>
      </c>
      <c r="C130" s="746" t="s">
        <v>799</v>
      </c>
      <c r="D130" s="953"/>
      <c r="E130" s="953"/>
      <c r="F130" s="953"/>
      <c r="G130" s="953"/>
      <c r="H130" s="953"/>
      <c r="I130" s="953"/>
      <c r="J130" s="931">
        <v>0</v>
      </c>
    </row>
    <row r="131" spans="1:10" s="688" customFormat="1" ht="15.75" customHeight="1">
      <c r="A131" s="966">
        <v>1170000</v>
      </c>
      <c r="B131" s="788" t="s">
        <v>875</v>
      </c>
      <c r="C131" s="734" t="s">
        <v>358</v>
      </c>
      <c r="D131" s="967">
        <f>D135</f>
        <v>0</v>
      </c>
      <c r="E131" s="967"/>
      <c r="F131" s="967">
        <f>F135</f>
        <v>0</v>
      </c>
      <c r="G131" s="967">
        <f>G135</f>
        <v>0</v>
      </c>
      <c r="H131" s="967">
        <f>H135</f>
        <v>0</v>
      </c>
      <c r="I131" s="967">
        <f>I135</f>
        <v>0</v>
      </c>
      <c r="J131" s="931">
        <f>J135</f>
        <v>0</v>
      </c>
    </row>
    <row r="132" spans="1:10" s="688" customFormat="1" ht="25.5" customHeight="1">
      <c r="A132" s="964">
        <v>1171000</v>
      </c>
      <c r="B132" s="792" t="s">
        <v>215</v>
      </c>
      <c r="C132" s="734" t="s">
        <v>358</v>
      </c>
      <c r="D132" s="863">
        <v>0</v>
      </c>
      <c r="E132" s="863"/>
      <c r="F132" s="863">
        <v>0</v>
      </c>
      <c r="G132" s="863">
        <v>0</v>
      </c>
      <c r="H132" s="863">
        <v>0</v>
      </c>
      <c r="I132" s="863">
        <v>0</v>
      </c>
      <c r="J132" s="970">
        <v>0</v>
      </c>
    </row>
    <row r="133" spans="1:10" s="688" customFormat="1" ht="30" customHeight="1" thickBot="1">
      <c r="A133" s="964">
        <v>1171100</v>
      </c>
      <c r="B133" s="741" t="s">
        <v>1677</v>
      </c>
      <c r="C133" s="738" t="s">
        <v>479</v>
      </c>
      <c r="D133" s="949"/>
      <c r="E133" s="949"/>
      <c r="F133" s="949"/>
      <c r="G133" s="949"/>
      <c r="H133" s="949"/>
      <c r="I133" s="949"/>
      <c r="J133" s="931">
        <v>0</v>
      </c>
    </row>
    <row r="134" spans="1:10" s="688" customFormat="1" ht="26.25" hidden="1" thickBot="1">
      <c r="A134" s="964">
        <v>1171200</v>
      </c>
      <c r="B134" s="776" t="s">
        <v>1678</v>
      </c>
      <c r="C134" s="794" t="s">
        <v>352</v>
      </c>
      <c r="D134" s="949"/>
      <c r="E134" s="949"/>
      <c r="F134" s="949"/>
      <c r="G134" s="949"/>
      <c r="H134" s="949"/>
      <c r="I134" s="949"/>
      <c r="J134" s="931">
        <v>0</v>
      </c>
    </row>
    <row r="135" spans="1:10" s="688" customFormat="1" ht="51.75" hidden="1" thickBot="1">
      <c r="A135" s="935">
        <v>1172000</v>
      </c>
      <c r="B135" s="795" t="s">
        <v>1017</v>
      </c>
      <c r="C135" s="771" t="s">
        <v>358</v>
      </c>
      <c r="D135" s="967">
        <f>D137+D138</f>
        <v>0</v>
      </c>
      <c r="E135" s="967"/>
      <c r="F135" s="967">
        <f>F137+F138</f>
        <v>0</v>
      </c>
      <c r="G135" s="967">
        <f>G137+G138</f>
        <v>0</v>
      </c>
      <c r="H135" s="967">
        <f>H137+H138</f>
        <v>0</v>
      </c>
      <c r="I135" s="967">
        <f>I137+I138</f>
        <v>0</v>
      </c>
      <c r="J135" s="931">
        <f>F135</f>
        <v>0</v>
      </c>
    </row>
    <row r="136" spans="1:10" s="688" customFormat="1" ht="13.5" hidden="1" thickBot="1">
      <c r="A136" s="935">
        <v>1172100</v>
      </c>
      <c r="B136" s="763" t="s">
        <v>1102</v>
      </c>
      <c r="C136" s="738" t="s">
        <v>1018</v>
      </c>
      <c r="D136" s="949"/>
      <c r="E136" s="846"/>
      <c r="F136" s="949"/>
      <c r="G136" s="949"/>
      <c r="H136" s="949"/>
      <c r="I136" s="949"/>
      <c r="J136" s="931">
        <v>0</v>
      </c>
    </row>
    <row r="137" spans="1:10" s="688" customFormat="1" ht="13.5" hidden="1" thickBot="1">
      <c r="A137" s="935">
        <v>1172200</v>
      </c>
      <c r="B137" s="763" t="s">
        <v>1103</v>
      </c>
      <c r="C137" s="796">
        <v>482200</v>
      </c>
      <c r="D137" s="949">
        <v>0</v>
      </c>
      <c r="E137" s="846"/>
      <c r="F137" s="949">
        <v>0</v>
      </c>
      <c r="G137" s="949">
        <v>0</v>
      </c>
      <c r="H137" s="949">
        <v>0</v>
      </c>
      <c r="I137" s="949">
        <v>0</v>
      </c>
      <c r="J137" s="931">
        <f>F137</f>
        <v>0</v>
      </c>
    </row>
    <row r="138" spans="1:10" s="688" customFormat="1" ht="13.5" hidden="1" thickBot="1">
      <c r="A138" s="935">
        <v>1172300</v>
      </c>
      <c r="B138" s="776" t="s">
        <v>1679</v>
      </c>
      <c r="C138" s="742" t="s">
        <v>1020</v>
      </c>
      <c r="D138" s="949">
        <v>0</v>
      </c>
      <c r="E138" s="846"/>
      <c r="F138" s="949">
        <f>D138+E138</f>
        <v>0</v>
      </c>
      <c r="G138" s="949">
        <v>0</v>
      </c>
      <c r="H138" s="949">
        <v>0</v>
      </c>
      <c r="I138" s="949">
        <v>0</v>
      </c>
      <c r="J138" s="931">
        <f>F138</f>
        <v>0</v>
      </c>
    </row>
    <row r="139" spans="1:10" s="688" customFormat="1" ht="26.25" hidden="1" thickBot="1">
      <c r="A139" s="935">
        <v>1172400</v>
      </c>
      <c r="B139" s="797" t="s">
        <v>1680</v>
      </c>
      <c r="C139" s="742" t="s">
        <v>125</v>
      </c>
      <c r="D139" s="865"/>
      <c r="E139" s="846"/>
      <c r="F139" s="865"/>
      <c r="G139" s="865"/>
      <c r="H139" s="865"/>
      <c r="I139" s="865"/>
      <c r="J139" s="931">
        <v>0</v>
      </c>
    </row>
    <row r="140" spans="1:10" s="688" customFormat="1" ht="26.25" hidden="1" thickBot="1">
      <c r="A140" s="935">
        <v>1173000</v>
      </c>
      <c r="B140" s="795" t="s">
        <v>126</v>
      </c>
      <c r="C140" s="771" t="s">
        <v>358</v>
      </c>
      <c r="D140" s="865">
        <v>0</v>
      </c>
      <c r="E140" s="865"/>
      <c r="F140" s="865">
        <v>0</v>
      </c>
      <c r="G140" s="865">
        <v>0</v>
      </c>
      <c r="H140" s="865">
        <v>0</v>
      </c>
      <c r="I140" s="865">
        <v>0</v>
      </c>
      <c r="J140" s="931">
        <v>0</v>
      </c>
    </row>
    <row r="141" spans="1:10" s="688" customFormat="1" ht="26.25" hidden="1" thickBot="1">
      <c r="A141" s="964">
        <v>1173100</v>
      </c>
      <c r="B141" s="798" t="s">
        <v>127</v>
      </c>
      <c r="C141" s="742" t="s">
        <v>1088</v>
      </c>
      <c r="D141" s="865"/>
      <c r="E141" s="846"/>
      <c r="F141" s="865"/>
      <c r="G141" s="865"/>
      <c r="H141" s="865"/>
      <c r="I141" s="865"/>
      <c r="J141" s="931">
        <v>0</v>
      </c>
    </row>
    <row r="142" spans="1:10" s="688" customFormat="1" ht="39" hidden="1" thickBot="1">
      <c r="A142" s="964">
        <v>1174000</v>
      </c>
      <c r="B142" s="795" t="s">
        <v>1089</v>
      </c>
      <c r="C142" s="771" t="s">
        <v>358</v>
      </c>
      <c r="D142" s="865">
        <v>0</v>
      </c>
      <c r="E142" s="865"/>
      <c r="F142" s="865">
        <v>0</v>
      </c>
      <c r="G142" s="865">
        <v>0</v>
      </c>
      <c r="H142" s="865">
        <v>0</v>
      </c>
      <c r="I142" s="865">
        <v>0</v>
      </c>
      <c r="J142" s="931">
        <v>0</v>
      </c>
    </row>
    <row r="143" spans="1:10" s="688" customFormat="1" ht="26.25" hidden="1" thickBot="1">
      <c r="A143" s="964">
        <v>1174100</v>
      </c>
      <c r="B143" s="798" t="s">
        <v>1104</v>
      </c>
      <c r="C143" s="742" t="s">
        <v>1090</v>
      </c>
      <c r="D143" s="865"/>
      <c r="E143" s="865"/>
      <c r="F143" s="865"/>
      <c r="G143" s="865"/>
      <c r="H143" s="865"/>
      <c r="I143" s="865"/>
      <c r="J143" s="931">
        <v>0</v>
      </c>
    </row>
    <row r="144" spans="1:10" s="688" customFormat="1" ht="26.25" hidden="1" thickBot="1">
      <c r="A144" s="964">
        <v>1174200</v>
      </c>
      <c r="B144" s="797" t="s">
        <v>1681</v>
      </c>
      <c r="C144" s="742" t="s">
        <v>447</v>
      </c>
      <c r="D144" s="865"/>
      <c r="E144" s="865"/>
      <c r="F144" s="865"/>
      <c r="G144" s="865"/>
      <c r="H144" s="865"/>
      <c r="I144" s="865"/>
      <c r="J144" s="931">
        <v>0</v>
      </c>
    </row>
    <row r="145" spans="1:11" s="688" customFormat="1" ht="51.75" hidden="1" thickBot="1">
      <c r="A145" s="964">
        <v>1175000</v>
      </c>
      <c r="B145" s="795" t="s">
        <v>558</v>
      </c>
      <c r="C145" s="771" t="s">
        <v>358</v>
      </c>
      <c r="D145" s="865">
        <v>0</v>
      </c>
      <c r="E145" s="865"/>
      <c r="F145" s="865">
        <v>0</v>
      </c>
      <c r="G145" s="865">
        <v>0</v>
      </c>
      <c r="H145" s="865">
        <v>0</v>
      </c>
      <c r="I145" s="865">
        <v>0</v>
      </c>
      <c r="J145" s="931">
        <v>0</v>
      </c>
    </row>
    <row r="146" spans="1:11" s="688" customFormat="1" ht="39" hidden="1" thickBot="1">
      <c r="A146" s="964">
        <v>1175100</v>
      </c>
      <c r="B146" s="797" t="s">
        <v>1682</v>
      </c>
      <c r="C146" s="742" t="s">
        <v>227</v>
      </c>
      <c r="D146" s="865"/>
      <c r="E146" s="865"/>
      <c r="F146" s="865"/>
      <c r="G146" s="865"/>
      <c r="H146" s="865"/>
      <c r="I146" s="865"/>
      <c r="J146" s="931">
        <v>0</v>
      </c>
    </row>
    <row r="147" spans="1:11" s="688" customFormat="1" ht="13.5" hidden="1" thickBot="1">
      <c r="A147" s="964">
        <v>1176000</v>
      </c>
      <c r="B147" s="795" t="s">
        <v>228</v>
      </c>
      <c r="C147" s="771" t="s">
        <v>358</v>
      </c>
      <c r="D147" s="865">
        <v>0</v>
      </c>
      <c r="E147" s="865"/>
      <c r="F147" s="865">
        <v>0</v>
      </c>
      <c r="G147" s="865">
        <v>0</v>
      </c>
      <c r="H147" s="865">
        <v>0</v>
      </c>
      <c r="I147" s="865">
        <v>0</v>
      </c>
      <c r="J147" s="931">
        <v>0</v>
      </c>
    </row>
    <row r="148" spans="1:11" s="688" customFormat="1" ht="13.5" hidden="1" thickBot="1">
      <c r="A148" s="964">
        <v>1176100</v>
      </c>
      <c r="B148" s="797" t="s">
        <v>1683</v>
      </c>
      <c r="C148" s="742" t="s">
        <v>8</v>
      </c>
      <c r="D148" s="865"/>
      <c r="E148" s="846"/>
      <c r="F148" s="865"/>
      <c r="G148" s="865"/>
      <c r="H148" s="865"/>
      <c r="I148" s="865"/>
      <c r="J148" s="931">
        <v>0</v>
      </c>
    </row>
    <row r="149" spans="1:11" s="688" customFormat="1" ht="13.5" hidden="1" thickBot="1">
      <c r="A149" s="964">
        <v>1177000</v>
      </c>
      <c r="B149" s="795" t="s">
        <v>587</v>
      </c>
      <c r="C149" s="771" t="s">
        <v>358</v>
      </c>
      <c r="D149" s="865">
        <v>0</v>
      </c>
      <c r="E149" s="865"/>
      <c r="F149" s="865">
        <v>0</v>
      </c>
      <c r="G149" s="865">
        <v>0</v>
      </c>
      <c r="H149" s="865">
        <v>0</v>
      </c>
      <c r="I149" s="865">
        <v>0</v>
      </c>
      <c r="J149" s="931">
        <v>0</v>
      </c>
    </row>
    <row r="150" spans="1:11" s="688" customFormat="1" ht="13.5" hidden="1" thickBot="1">
      <c r="A150" s="965">
        <v>1177100</v>
      </c>
      <c r="B150" s="799" t="s">
        <v>1684</v>
      </c>
      <c r="C150" s="746" t="s">
        <v>259</v>
      </c>
      <c r="D150" s="953"/>
      <c r="E150" s="953"/>
      <c r="F150" s="953"/>
      <c r="G150" s="953"/>
      <c r="H150" s="953"/>
      <c r="I150" s="953"/>
      <c r="J150" s="931">
        <v>0</v>
      </c>
    </row>
    <row r="151" spans="1:11" s="688" customFormat="1" ht="26.25" thickBot="1">
      <c r="A151" s="968" t="s">
        <v>262</v>
      </c>
      <c r="B151" s="806" t="s">
        <v>648</v>
      </c>
      <c r="C151" s="807" t="s">
        <v>358</v>
      </c>
      <c r="D151" s="969">
        <f>D152+D163</f>
        <v>0</v>
      </c>
      <c r="E151" s="969"/>
      <c r="F151" s="969">
        <f>F152+F163</f>
        <v>0</v>
      </c>
      <c r="G151" s="969">
        <f>G152</f>
        <v>0</v>
      </c>
      <c r="H151" s="969">
        <f>H152</f>
        <v>0</v>
      </c>
      <c r="I151" s="969">
        <f>I152</f>
        <v>0</v>
      </c>
      <c r="J151" s="970">
        <f>F152</f>
        <v>0</v>
      </c>
    </row>
    <row r="152" spans="1:11" s="688" customFormat="1" ht="1.5" hidden="1" customHeight="1" thickBot="1">
      <c r="A152" s="966" t="s">
        <v>650</v>
      </c>
      <c r="B152" s="815" t="s">
        <v>651</v>
      </c>
      <c r="C152" s="734" t="s">
        <v>358</v>
      </c>
      <c r="D152" s="858">
        <f>SUM(D153:D162)</f>
        <v>0</v>
      </c>
      <c r="E152" s="858"/>
      <c r="F152" s="858">
        <f>SUM(F153:F162)</f>
        <v>0</v>
      </c>
      <c r="G152" s="858">
        <f>SUM(G153:G162)</f>
        <v>0</v>
      </c>
      <c r="H152" s="858">
        <f>SUM(H153:H162)</f>
        <v>0</v>
      </c>
      <c r="I152" s="858">
        <f>SUM(I153:I162)</f>
        <v>0</v>
      </c>
      <c r="J152" s="970">
        <f>F152</f>
        <v>0</v>
      </c>
    </row>
    <row r="153" spans="1:11" s="688" customFormat="1" ht="0.75" hidden="1" customHeight="1">
      <c r="A153" s="964" t="s">
        <v>652</v>
      </c>
      <c r="B153" s="797" t="s">
        <v>1685</v>
      </c>
      <c r="C153" s="971" t="s">
        <v>987</v>
      </c>
      <c r="D153" s="863"/>
      <c r="E153" s="860"/>
      <c r="F153" s="863"/>
      <c r="G153" s="863"/>
      <c r="H153" s="863"/>
      <c r="I153" s="863"/>
      <c r="J153" s="970">
        <f>F153</f>
        <v>0</v>
      </c>
    </row>
    <row r="154" spans="1:11" s="688" customFormat="1" ht="13.5" hidden="1" thickBot="1">
      <c r="A154" s="964" t="s">
        <v>988</v>
      </c>
      <c r="B154" s="797" t="s">
        <v>1686</v>
      </c>
      <c r="C154" s="971" t="s">
        <v>965</v>
      </c>
      <c r="D154" s="863">
        <v>0</v>
      </c>
      <c r="E154" s="860"/>
      <c r="F154" s="863">
        <f>D154+E154</f>
        <v>0</v>
      </c>
      <c r="G154" s="863">
        <v>0</v>
      </c>
      <c r="H154" s="863">
        <v>0</v>
      </c>
      <c r="I154" s="863">
        <v>0</v>
      </c>
      <c r="J154" s="970">
        <f>F154</f>
        <v>0</v>
      </c>
    </row>
    <row r="155" spans="1:11" s="688" customFormat="1" ht="26.25" hidden="1" thickBot="1">
      <c r="A155" s="964" t="s">
        <v>966</v>
      </c>
      <c r="B155" s="797" t="s">
        <v>1687</v>
      </c>
      <c r="C155" s="971" t="s">
        <v>968</v>
      </c>
      <c r="D155" s="972">
        <v>0</v>
      </c>
      <c r="E155" s="1212">
        <v>0</v>
      </c>
      <c r="F155" s="972">
        <f>D155</f>
        <v>0</v>
      </c>
      <c r="G155" s="1213">
        <v>0</v>
      </c>
      <c r="H155" s="1214">
        <v>0</v>
      </c>
      <c r="I155" s="1214">
        <v>0</v>
      </c>
      <c r="J155" s="1215">
        <f>F155</f>
        <v>0</v>
      </c>
      <c r="K155" s="694"/>
    </row>
    <row r="156" spans="1:11" s="688" customFormat="1" ht="13.5" hidden="1" thickBot="1">
      <c r="A156" s="973" t="s">
        <v>969</v>
      </c>
      <c r="B156" s="797" t="s">
        <v>1688</v>
      </c>
      <c r="C156" s="971" t="s">
        <v>1099</v>
      </c>
      <c r="D156" s="863"/>
      <c r="E156" s="860"/>
      <c r="F156" s="863"/>
      <c r="G156" s="863"/>
      <c r="H156" s="863"/>
      <c r="I156" s="863"/>
      <c r="J156" s="970">
        <v>0</v>
      </c>
    </row>
    <row r="157" spans="1:11" s="688" customFormat="1" ht="13.5" hidden="1" thickBot="1">
      <c r="A157" s="973" t="s">
        <v>138</v>
      </c>
      <c r="B157" s="798" t="s">
        <v>139</v>
      </c>
      <c r="C157" s="971" t="s">
        <v>140</v>
      </c>
      <c r="D157" s="863">
        <v>0</v>
      </c>
      <c r="E157" s="860"/>
      <c r="F157" s="863">
        <f>D157+E157</f>
        <v>0</v>
      </c>
      <c r="G157" s="863"/>
      <c r="H157" s="863"/>
      <c r="I157" s="863">
        <v>0</v>
      </c>
      <c r="J157" s="970">
        <f>F157</f>
        <v>0</v>
      </c>
    </row>
    <row r="158" spans="1:11" s="688" customFormat="1" ht="13.5" hidden="1" thickBot="1">
      <c r="A158" s="973" t="s">
        <v>141</v>
      </c>
      <c r="B158" s="797" t="s">
        <v>1689</v>
      </c>
      <c r="C158" s="971" t="s">
        <v>897</v>
      </c>
      <c r="D158" s="863">
        <v>0</v>
      </c>
      <c r="E158" s="860"/>
      <c r="F158" s="863">
        <f>D158</f>
        <v>0</v>
      </c>
      <c r="G158" s="863">
        <v>0</v>
      </c>
      <c r="H158" s="863">
        <v>0</v>
      </c>
      <c r="I158" s="863">
        <v>0</v>
      </c>
      <c r="J158" s="970">
        <f>F158</f>
        <v>0</v>
      </c>
    </row>
    <row r="159" spans="1:11" s="688" customFormat="1" ht="11.25" hidden="1" customHeight="1">
      <c r="A159" s="973" t="s">
        <v>898</v>
      </c>
      <c r="B159" s="797" t="s">
        <v>1690</v>
      </c>
      <c r="C159" s="971" t="s">
        <v>900</v>
      </c>
      <c r="D159" s="863"/>
      <c r="E159" s="860"/>
      <c r="F159" s="863"/>
      <c r="G159" s="863"/>
      <c r="H159" s="863"/>
      <c r="I159" s="863"/>
      <c r="J159" s="970">
        <v>0</v>
      </c>
    </row>
    <row r="160" spans="1:11" s="688" customFormat="1" ht="13.5" hidden="1" thickBot="1">
      <c r="A160" s="974" t="s">
        <v>800</v>
      </c>
      <c r="B160" s="975" t="s">
        <v>1691</v>
      </c>
      <c r="C160" s="976" t="s">
        <v>657</v>
      </c>
      <c r="D160" s="863"/>
      <c r="E160" s="860"/>
      <c r="F160" s="863"/>
      <c r="G160" s="863"/>
      <c r="H160" s="863"/>
      <c r="I160" s="863"/>
      <c r="J160" s="970">
        <v>0</v>
      </c>
    </row>
    <row r="161" spans="1:10" s="688" customFormat="1" ht="13.5" hidden="1" thickBot="1">
      <c r="A161" s="940" t="s">
        <v>801</v>
      </c>
      <c r="B161" s="977" t="s">
        <v>1063</v>
      </c>
      <c r="C161" s="944" t="s">
        <v>1064</v>
      </c>
      <c r="D161" s="863"/>
      <c r="E161" s="860"/>
      <c r="F161" s="863"/>
      <c r="G161" s="863"/>
      <c r="H161" s="863"/>
      <c r="I161" s="863"/>
      <c r="J161" s="970">
        <v>0</v>
      </c>
    </row>
    <row r="162" spans="1:10" s="688" customFormat="1" ht="13.5" hidden="1" thickBot="1">
      <c r="A162" s="940" t="s">
        <v>1065</v>
      </c>
      <c r="B162" s="977" t="s">
        <v>1066</v>
      </c>
      <c r="C162" s="944" t="s">
        <v>1067</v>
      </c>
      <c r="D162" s="863"/>
      <c r="E162" s="860"/>
      <c r="F162" s="863"/>
      <c r="G162" s="863"/>
      <c r="H162" s="863"/>
      <c r="I162" s="863"/>
      <c r="J162" s="970">
        <v>0</v>
      </c>
    </row>
    <row r="163" spans="1:10" s="688" customFormat="1" ht="13.5" hidden="1" thickBot="1">
      <c r="A163" s="978" t="s">
        <v>658</v>
      </c>
      <c r="B163" s="979" t="s">
        <v>659</v>
      </c>
      <c r="C163" s="980" t="s">
        <v>358</v>
      </c>
      <c r="D163" s="863">
        <v>0</v>
      </c>
      <c r="E163" s="863"/>
      <c r="F163" s="863">
        <v>0</v>
      </c>
      <c r="G163" s="863">
        <v>0</v>
      </c>
      <c r="H163" s="863">
        <v>0</v>
      </c>
      <c r="I163" s="863">
        <v>0</v>
      </c>
      <c r="J163" s="970">
        <v>0</v>
      </c>
    </row>
    <row r="164" spans="1:10" ht="13.5" hidden="1" thickBot="1">
      <c r="A164" s="973" t="s">
        <v>660</v>
      </c>
      <c r="B164" s="798" t="s">
        <v>661</v>
      </c>
      <c r="C164" s="971" t="s">
        <v>662</v>
      </c>
      <c r="D164" s="863"/>
      <c r="E164" s="860"/>
      <c r="F164" s="863"/>
      <c r="G164" s="863"/>
      <c r="H164" s="863"/>
      <c r="I164" s="863"/>
      <c r="J164" s="970">
        <v>0</v>
      </c>
    </row>
    <row r="165" spans="1:10" ht="13.5" hidden="1" thickBot="1">
      <c r="A165" s="973" t="s">
        <v>663</v>
      </c>
      <c r="B165" s="798" t="s">
        <v>664</v>
      </c>
      <c r="C165" s="971" t="s">
        <v>665</v>
      </c>
      <c r="D165" s="863"/>
      <c r="E165" s="860"/>
      <c r="F165" s="863"/>
      <c r="G165" s="863"/>
      <c r="H165" s="863"/>
      <c r="I165" s="863"/>
      <c r="J165" s="970">
        <v>0</v>
      </c>
    </row>
    <row r="166" spans="1:10" ht="26.25" hidden="1" thickBot="1">
      <c r="A166" s="973" t="s">
        <v>666</v>
      </c>
      <c r="B166" s="797" t="s">
        <v>1692</v>
      </c>
      <c r="C166" s="971" t="s">
        <v>314</v>
      </c>
      <c r="D166" s="863"/>
      <c r="E166" s="860"/>
      <c r="F166" s="863"/>
      <c r="G166" s="863"/>
      <c r="H166" s="863"/>
      <c r="I166" s="863"/>
      <c r="J166" s="970">
        <v>0</v>
      </c>
    </row>
    <row r="167" spans="1:10" ht="13.5" hidden="1" thickBot="1">
      <c r="A167" s="973" t="s">
        <v>315</v>
      </c>
      <c r="B167" s="797" t="s">
        <v>1693</v>
      </c>
      <c r="C167" s="971" t="s">
        <v>317</v>
      </c>
      <c r="D167" s="863"/>
      <c r="E167" s="860"/>
      <c r="F167" s="863"/>
      <c r="G167" s="863"/>
      <c r="H167" s="863"/>
      <c r="I167" s="863"/>
      <c r="J167" s="970">
        <v>0</v>
      </c>
    </row>
    <row r="168" spans="1:10" ht="13.5" hidden="1" thickBot="1">
      <c r="A168" s="973" t="s">
        <v>318</v>
      </c>
      <c r="B168" s="795" t="s">
        <v>319</v>
      </c>
      <c r="C168" s="783" t="s">
        <v>358</v>
      </c>
      <c r="D168" s="863">
        <v>0</v>
      </c>
      <c r="E168" s="863"/>
      <c r="F168" s="863">
        <v>0</v>
      </c>
      <c r="G168" s="863">
        <v>0</v>
      </c>
      <c r="H168" s="863">
        <v>0</v>
      </c>
      <c r="I168" s="863">
        <v>0</v>
      </c>
      <c r="J168" s="970">
        <v>0</v>
      </c>
    </row>
    <row r="169" spans="1:10" ht="13.5" hidden="1" thickBot="1">
      <c r="A169" s="973" t="s">
        <v>320</v>
      </c>
      <c r="B169" s="798" t="s">
        <v>1105</v>
      </c>
      <c r="C169" s="971" t="s">
        <v>321</v>
      </c>
      <c r="D169" s="863"/>
      <c r="E169" s="860"/>
      <c r="F169" s="863"/>
      <c r="G169" s="863"/>
      <c r="H169" s="863"/>
      <c r="I169" s="863"/>
      <c r="J169" s="970">
        <v>0</v>
      </c>
    </row>
    <row r="170" spans="1:10" ht="13.5" hidden="1" thickBot="1">
      <c r="A170" s="981" t="s">
        <v>322</v>
      </c>
      <c r="B170" s="822" t="s">
        <v>1068</v>
      </c>
      <c r="C170" s="783" t="s">
        <v>358</v>
      </c>
      <c r="D170" s="863">
        <v>0</v>
      </c>
      <c r="E170" s="863"/>
      <c r="F170" s="863">
        <v>0</v>
      </c>
      <c r="G170" s="863">
        <v>0</v>
      </c>
      <c r="H170" s="863">
        <v>0</v>
      </c>
      <c r="I170" s="863">
        <v>0</v>
      </c>
      <c r="J170" s="970">
        <v>0</v>
      </c>
    </row>
    <row r="171" spans="1:10" ht="13.5" hidden="1" thickBot="1">
      <c r="A171" s="973" t="s">
        <v>324</v>
      </c>
      <c r="B171" s="798" t="s">
        <v>1106</v>
      </c>
      <c r="C171" s="971" t="s">
        <v>325</v>
      </c>
      <c r="D171" s="863"/>
      <c r="E171" s="863"/>
      <c r="F171" s="863"/>
      <c r="G171" s="863"/>
      <c r="H171" s="863"/>
      <c r="I171" s="863"/>
      <c r="J171" s="970">
        <v>0</v>
      </c>
    </row>
    <row r="172" spans="1:10" ht="13.5" hidden="1" thickBot="1">
      <c r="A172" s="973" t="s">
        <v>326</v>
      </c>
      <c r="B172" s="798" t="s">
        <v>1107</v>
      </c>
      <c r="C172" s="971" t="s">
        <v>327</v>
      </c>
      <c r="D172" s="863"/>
      <c r="E172" s="863"/>
      <c r="F172" s="863"/>
      <c r="G172" s="863"/>
      <c r="H172" s="863"/>
      <c r="I172" s="863"/>
      <c r="J172" s="863"/>
    </row>
    <row r="173" spans="1:10" ht="13.5" hidden="1" thickBot="1">
      <c r="A173" s="973" t="s">
        <v>328</v>
      </c>
      <c r="B173" s="797" t="s">
        <v>1694</v>
      </c>
      <c r="C173" s="971" t="s">
        <v>330</v>
      </c>
      <c r="D173" s="863"/>
      <c r="E173" s="863"/>
      <c r="F173" s="863"/>
      <c r="G173" s="863"/>
      <c r="H173" s="863"/>
      <c r="I173" s="863"/>
      <c r="J173" s="863"/>
    </row>
    <row r="174" spans="1:10" ht="13.5" hidden="1" thickBot="1">
      <c r="A174" s="982">
        <v>1244000</v>
      </c>
      <c r="B174" s="983" t="s">
        <v>1706</v>
      </c>
      <c r="C174" s="976" t="s">
        <v>1134</v>
      </c>
      <c r="D174" s="947"/>
      <c r="E174" s="947"/>
      <c r="F174" s="947"/>
      <c r="G174" s="947"/>
      <c r="H174" s="947"/>
      <c r="I174" s="947"/>
      <c r="J174" s="947"/>
    </row>
    <row r="175" spans="1:10" ht="24.75" customHeight="1" thickBot="1">
      <c r="A175" s="984">
        <v>1000000</v>
      </c>
      <c r="B175" s="985" t="s">
        <v>1070</v>
      </c>
      <c r="C175" s="986" t="s">
        <v>358</v>
      </c>
      <c r="D175" s="969">
        <f>D32+D151</f>
        <v>60000</v>
      </c>
      <c r="E175" s="969"/>
      <c r="F175" s="969">
        <f>F32+F151</f>
        <v>60000</v>
      </c>
      <c r="G175" s="969">
        <f>G32+G151</f>
        <v>12000</v>
      </c>
      <c r="H175" s="969">
        <f>H32+H151</f>
        <v>25000</v>
      </c>
      <c r="I175" s="969">
        <f>I32+I151</f>
        <v>38000</v>
      </c>
      <c r="J175" s="969">
        <f>J32+J151</f>
        <v>60000</v>
      </c>
    </row>
    <row r="176" spans="1:10" ht="18" customHeight="1">
      <c r="A176" s="2617"/>
      <c r="B176" s="2617"/>
      <c r="C176" s="2617"/>
      <c r="D176" s="2617"/>
      <c r="E176" s="2617"/>
      <c r="F176" s="2617"/>
      <c r="G176" s="2617"/>
      <c r="H176" s="2617"/>
      <c r="I176" s="2617"/>
      <c r="J176" s="2617"/>
    </row>
    <row r="177" spans="1:10">
      <c r="A177" s="2625" t="s">
        <v>1114</v>
      </c>
      <c r="B177" s="2625"/>
      <c r="C177" s="2625"/>
      <c r="D177" s="2625"/>
      <c r="E177" s="2625"/>
      <c r="F177" s="2625"/>
      <c r="G177" s="2625"/>
      <c r="H177" s="2625"/>
      <c r="I177" s="2625"/>
      <c r="J177" s="2625"/>
    </row>
    <row r="178" spans="1:10" ht="17.25" customHeight="1">
      <c r="A178" s="2625" t="s">
        <v>1725</v>
      </c>
      <c r="B178" s="2625"/>
      <c r="C178" s="2625"/>
      <c r="D178" s="2625"/>
      <c r="E178" s="2625"/>
      <c r="F178" s="2625"/>
      <c r="G178" s="2625"/>
      <c r="H178" s="2625"/>
      <c r="I178" s="2625"/>
      <c r="J178" s="2625"/>
    </row>
    <row r="179" spans="1:10">
      <c r="A179" s="2623" t="s">
        <v>992</v>
      </c>
      <c r="B179" s="2623"/>
      <c r="C179" s="2623"/>
      <c r="D179" s="2623"/>
      <c r="E179" s="2623"/>
      <c r="F179" s="2623"/>
      <c r="G179" s="2623"/>
      <c r="H179" s="2623"/>
      <c r="I179" s="2623"/>
      <c r="J179" s="2623"/>
    </row>
    <row r="180" spans="1:10" ht="14.25">
      <c r="A180" s="2631" t="s">
        <v>1714</v>
      </c>
      <c r="B180" s="2631"/>
      <c r="C180" s="2631"/>
      <c r="D180" s="2631"/>
      <c r="E180" s="2631"/>
      <c r="F180" s="2631"/>
      <c r="G180" s="2631"/>
      <c r="H180" s="2631"/>
      <c r="I180" s="2631"/>
      <c r="J180" s="2631"/>
    </row>
    <row r="181" spans="1:10">
      <c r="A181" s="2625" t="s">
        <v>993</v>
      </c>
      <c r="B181" s="2625"/>
      <c r="C181" s="2625"/>
      <c r="D181" s="2625"/>
      <c r="E181" s="2625"/>
      <c r="F181" s="2625"/>
      <c r="G181" s="2625"/>
      <c r="H181" s="2625"/>
      <c r="I181" s="2625"/>
      <c r="J181" s="2625"/>
    </row>
    <row r="182" spans="1:10">
      <c r="A182" s="2594" t="s">
        <v>1649</v>
      </c>
      <c r="B182" s="2594"/>
      <c r="C182" s="2594"/>
      <c r="D182" s="2594"/>
      <c r="E182" s="2594"/>
      <c r="F182" s="2594"/>
      <c r="G182" s="2594"/>
      <c r="H182" s="2594"/>
      <c r="I182" s="2594"/>
      <c r="J182" s="2594"/>
    </row>
    <row r="183" spans="1:10" ht="14.25">
      <c r="A183" s="2630" t="s">
        <v>1708</v>
      </c>
      <c r="B183" s="2630"/>
      <c r="C183" s="2630"/>
      <c r="D183" s="2630"/>
      <c r="E183" s="2630"/>
      <c r="F183" s="2630"/>
      <c r="G183" s="2630"/>
      <c r="H183" s="2630"/>
      <c r="I183" s="2630"/>
      <c r="J183" s="2630"/>
    </row>
    <row r="184" spans="1:10">
      <c r="A184" s="2600"/>
      <c r="B184" s="2600"/>
      <c r="C184" s="2600"/>
      <c r="D184" s="2600"/>
      <c r="E184" s="2600"/>
      <c r="F184" s="2600"/>
      <c r="G184" s="2600"/>
      <c r="H184" s="2600"/>
      <c r="I184" s="2600"/>
      <c r="J184" s="2600"/>
    </row>
    <row r="185" spans="1:10">
      <c r="A185" s="2626"/>
      <c r="B185" s="2626"/>
      <c r="C185" s="2626"/>
      <c r="D185" s="2626"/>
      <c r="E185" s="2626"/>
      <c r="F185" s="2626"/>
      <c r="G185" s="2626"/>
      <c r="H185" s="2626"/>
      <c r="I185" s="2626"/>
      <c r="J185" s="2626"/>
    </row>
    <row r="186" spans="1:10">
      <c r="A186" s="2626"/>
      <c r="B186" s="2626"/>
      <c r="C186" s="2626"/>
      <c r="D186" s="2626"/>
      <c r="E186" s="2626"/>
      <c r="F186" s="2626"/>
      <c r="G186" s="2626"/>
      <c r="H186" s="2626"/>
      <c r="I186" s="2626"/>
      <c r="J186" s="2626"/>
    </row>
    <row r="187" spans="1:10">
      <c r="A187" s="2626"/>
      <c r="B187" s="2626"/>
      <c r="C187" s="2626"/>
      <c r="D187" s="2626"/>
      <c r="E187" s="2626"/>
      <c r="F187" s="2626"/>
      <c r="G187" s="2626"/>
      <c r="H187" s="2626"/>
      <c r="I187" s="2626"/>
      <c r="J187" s="2626"/>
    </row>
    <row r="188" spans="1:10">
      <c r="A188" s="2626"/>
      <c r="B188" s="2626"/>
      <c r="C188" s="2626"/>
      <c r="D188" s="2626"/>
      <c r="E188" s="2626"/>
      <c r="F188" s="2626"/>
      <c r="G188" s="2626"/>
      <c r="H188" s="2626"/>
      <c r="I188" s="2626"/>
      <c r="J188" s="2626"/>
    </row>
    <row r="189" spans="1:10">
      <c r="A189" s="2626"/>
      <c r="B189" s="2626"/>
      <c r="C189" s="2626"/>
      <c r="D189" s="2626"/>
      <c r="E189" s="2626"/>
      <c r="F189" s="2626"/>
      <c r="G189" s="2626"/>
      <c r="H189" s="2626"/>
      <c r="I189" s="2626"/>
      <c r="J189" s="2626"/>
    </row>
    <row r="190" spans="1:10">
      <c r="A190" s="2626"/>
      <c r="B190" s="2626"/>
      <c r="C190" s="2626"/>
      <c r="D190" s="2626"/>
      <c r="E190" s="2626"/>
      <c r="F190" s="2626"/>
      <c r="G190" s="2626"/>
      <c r="H190" s="2626"/>
      <c r="I190" s="2626"/>
      <c r="J190" s="2626"/>
    </row>
    <row r="191" spans="1:10">
      <c r="A191" s="2626"/>
      <c r="B191" s="2626"/>
      <c r="C191" s="2626"/>
      <c r="D191" s="2626"/>
      <c r="E191" s="2626"/>
      <c r="F191" s="2626"/>
      <c r="G191" s="2626"/>
      <c r="H191" s="2626"/>
      <c r="I191" s="2626"/>
      <c r="J191" s="2626"/>
    </row>
    <row r="192" spans="1:10">
      <c r="A192" s="2626"/>
      <c r="B192" s="2626"/>
      <c r="C192" s="2626"/>
      <c r="D192" s="2626"/>
      <c r="E192" s="2626"/>
      <c r="F192" s="2626"/>
      <c r="G192" s="2626"/>
      <c r="H192" s="2626"/>
      <c r="I192" s="2626"/>
      <c r="J192" s="2626"/>
    </row>
    <row r="193" spans="1:10">
      <c r="A193" s="987"/>
      <c r="B193" s="987"/>
      <c r="C193" s="987"/>
      <c r="D193" s="987"/>
      <c r="E193" s="987"/>
      <c r="F193" s="987"/>
      <c r="G193" s="987"/>
      <c r="H193" s="987"/>
      <c r="I193" s="987"/>
      <c r="J193" s="987"/>
    </row>
    <row r="194" spans="1:10">
      <c r="A194" s="2626"/>
      <c r="B194" s="2626"/>
      <c r="C194" s="2626"/>
      <c r="D194" s="2626"/>
      <c r="E194" s="2626"/>
      <c r="F194" s="2626"/>
      <c r="G194" s="2626"/>
      <c r="H194" s="2626"/>
      <c r="I194" s="2626"/>
      <c r="J194" s="2626"/>
    </row>
    <row r="195" spans="1:10">
      <c r="A195" s="987"/>
      <c r="B195" s="987"/>
      <c r="C195" s="987"/>
      <c r="D195" s="987"/>
      <c r="E195" s="987"/>
      <c r="F195" s="989"/>
      <c r="G195" s="989"/>
      <c r="H195" s="989"/>
      <c r="I195" s="989"/>
      <c r="J195" s="989"/>
    </row>
    <row r="196" spans="1:10">
      <c r="A196" s="2626"/>
      <c r="B196" s="2626"/>
      <c r="C196" s="2626"/>
      <c r="D196" s="2626"/>
      <c r="E196" s="2626"/>
      <c r="F196" s="2626"/>
      <c r="G196" s="2626"/>
      <c r="H196" s="2626"/>
      <c r="I196" s="2626"/>
      <c r="J196" s="2626"/>
    </row>
    <row r="197" spans="1:10">
      <c r="A197" s="987"/>
      <c r="B197" s="987"/>
      <c r="C197" s="987"/>
      <c r="D197" s="987"/>
      <c r="E197" s="987"/>
      <c r="F197" s="987"/>
      <c r="G197" s="987"/>
      <c r="H197" s="987"/>
      <c r="I197" s="987"/>
      <c r="J197" s="987"/>
    </row>
    <row r="198" spans="1:10">
      <c r="A198" s="2626"/>
      <c r="B198" s="2626"/>
      <c r="C198" s="2626"/>
      <c r="D198" s="2626"/>
      <c r="E198" s="2626"/>
      <c r="F198" s="2626"/>
      <c r="G198" s="2626"/>
      <c r="H198" s="2626"/>
      <c r="I198" s="2626"/>
      <c r="J198" s="2626"/>
    </row>
    <row r="199" spans="1:10" ht="207" customHeight="1">
      <c r="A199" s="987"/>
      <c r="B199" s="987"/>
      <c r="C199" s="987"/>
      <c r="D199" s="987"/>
      <c r="E199" s="987"/>
      <c r="F199" s="987"/>
      <c r="G199" s="987"/>
      <c r="H199" s="987"/>
      <c r="I199" s="987"/>
      <c r="J199" s="987"/>
    </row>
    <row r="200" spans="1:10">
      <c r="A200" s="2626" t="s">
        <v>53</v>
      </c>
      <c r="B200" s="2626"/>
      <c r="C200" s="2626"/>
      <c r="D200" s="2626"/>
      <c r="E200" s="2626"/>
      <c r="F200" s="2626"/>
      <c r="G200" s="2626"/>
      <c r="H200" s="2626"/>
      <c r="I200" s="2626"/>
      <c r="J200" s="2626"/>
    </row>
    <row r="201" spans="1:10">
      <c r="A201" s="2628" t="s">
        <v>1709</v>
      </c>
      <c r="B201" s="2628"/>
      <c r="C201" s="2628"/>
      <c r="D201" s="2628"/>
      <c r="E201" s="2628"/>
      <c r="F201" s="2628"/>
      <c r="G201" s="2628"/>
      <c r="H201" s="2628"/>
      <c r="I201" s="2628"/>
      <c r="J201" s="2628"/>
    </row>
    <row r="202" spans="1:10">
      <c r="A202" s="2628" t="s">
        <v>1710</v>
      </c>
      <c r="B202" s="2628"/>
      <c r="C202" s="2628"/>
      <c r="D202" s="2628"/>
      <c r="E202" s="2628"/>
      <c r="F202" s="2628"/>
      <c r="G202" s="2628"/>
      <c r="H202" s="2628"/>
      <c r="I202" s="2628"/>
      <c r="J202" s="2628"/>
    </row>
    <row r="203" spans="1:10">
      <c r="A203" s="2628" t="s">
        <v>1711</v>
      </c>
      <c r="B203" s="2628"/>
      <c r="C203" s="2628"/>
      <c r="D203" s="2628"/>
      <c r="E203" s="2628"/>
      <c r="F203" s="2628"/>
      <c r="G203" s="2628"/>
      <c r="H203" s="2628"/>
      <c r="I203" s="2628"/>
      <c r="J203" s="2628"/>
    </row>
    <row r="204" spans="1:10">
      <c r="A204" s="987" t="s">
        <v>932</v>
      </c>
      <c r="B204" s="990"/>
      <c r="C204" s="990"/>
      <c r="D204" s="990"/>
      <c r="E204" s="990"/>
      <c r="F204" s="990"/>
      <c r="G204" s="990"/>
      <c r="H204" s="990"/>
      <c r="I204" s="990"/>
      <c r="J204" s="990"/>
    </row>
    <row r="205" spans="1:10">
      <c r="A205" s="2628" t="s">
        <v>1712</v>
      </c>
      <c r="B205" s="2628"/>
      <c r="C205" s="2628"/>
      <c r="D205" s="2628"/>
      <c r="E205" s="2628"/>
      <c r="F205" s="2628"/>
      <c r="G205" s="2628"/>
      <c r="H205" s="2628"/>
      <c r="I205" s="2628"/>
      <c r="J205" s="2628"/>
    </row>
    <row r="206" spans="1:10">
      <c r="A206" s="2594" t="s">
        <v>675</v>
      </c>
      <c r="B206" s="2594"/>
      <c r="C206" s="2594"/>
      <c r="D206" s="2594"/>
      <c r="E206" s="2594"/>
      <c r="F206" s="2594"/>
      <c r="G206" s="2594"/>
      <c r="H206" s="2594"/>
      <c r="I206" s="2594"/>
      <c r="J206" s="2594"/>
    </row>
    <row r="207" spans="1:10">
      <c r="A207" s="2625" t="s">
        <v>1114</v>
      </c>
      <c r="B207" s="2625"/>
      <c r="C207" s="2625"/>
      <c r="D207" s="2625"/>
      <c r="E207" s="2625"/>
      <c r="F207" s="2625"/>
      <c r="G207" s="2625"/>
      <c r="H207" s="2625"/>
      <c r="I207" s="2625"/>
      <c r="J207" s="2625"/>
    </row>
    <row r="208" spans="1:10" ht="14.25">
      <c r="A208" s="2625" t="s">
        <v>1713</v>
      </c>
      <c r="B208" s="2625"/>
      <c r="C208" s="2625"/>
      <c r="D208" s="2625"/>
      <c r="E208" s="2625"/>
      <c r="F208" s="2625"/>
      <c r="G208" s="2625"/>
      <c r="H208" s="2625"/>
      <c r="I208" s="2625"/>
      <c r="J208" s="2625"/>
    </row>
    <row r="209" spans="1:10">
      <c r="A209" s="2623" t="s">
        <v>992</v>
      </c>
      <c r="B209" s="2623"/>
      <c r="C209" s="2623"/>
      <c r="D209" s="2623"/>
      <c r="E209" s="2623"/>
      <c r="F209" s="2623"/>
      <c r="G209" s="2623"/>
      <c r="H209" s="2623"/>
      <c r="I209" s="2623"/>
      <c r="J209" s="2623"/>
    </row>
    <row r="210" spans="1:10" ht="14.25">
      <c r="A210" s="2631" t="s">
        <v>1714</v>
      </c>
      <c r="B210" s="2631"/>
      <c r="C210" s="2631"/>
      <c r="D210" s="2631"/>
      <c r="E210" s="2631"/>
      <c r="F210" s="2631"/>
      <c r="G210" s="2631"/>
      <c r="H210" s="2631"/>
      <c r="I210" s="2631"/>
      <c r="J210" s="2631"/>
    </row>
    <row r="211" spans="1:10">
      <c r="A211" s="2625" t="s">
        <v>993</v>
      </c>
      <c r="B211" s="2625"/>
      <c r="C211" s="2625"/>
      <c r="D211" s="2625"/>
      <c r="E211" s="2625"/>
      <c r="F211" s="2625"/>
      <c r="G211" s="2625"/>
      <c r="H211" s="2625"/>
      <c r="I211" s="2625"/>
      <c r="J211" s="2625"/>
    </row>
    <row r="212" spans="1:10">
      <c r="A212" s="2625" t="s">
        <v>994</v>
      </c>
      <c r="B212" s="2625"/>
      <c r="C212" s="2625"/>
      <c r="D212" s="2625"/>
      <c r="E212" s="2625"/>
      <c r="F212" s="2625"/>
      <c r="G212" s="2625"/>
      <c r="H212" s="2625"/>
      <c r="I212" s="2625"/>
      <c r="J212" s="2625"/>
    </row>
    <row r="213" spans="1:10" ht="14.25">
      <c r="A213" s="2630" t="s">
        <v>1708</v>
      </c>
      <c r="B213" s="2630"/>
      <c r="C213" s="2630"/>
      <c r="D213" s="2630"/>
      <c r="E213" s="2630"/>
      <c r="F213" s="2630"/>
      <c r="G213" s="2630"/>
      <c r="H213" s="2630"/>
      <c r="I213" s="2630"/>
      <c r="J213" s="2630"/>
    </row>
    <row r="214" spans="1:10">
      <c r="A214" s="2600"/>
      <c r="B214" s="2600"/>
      <c r="C214" s="2600"/>
      <c r="D214" s="2600"/>
      <c r="E214" s="2600"/>
      <c r="F214" s="2600"/>
      <c r="G214" s="2600"/>
      <c r="H214" s="2600"/>
      <c r="I214" s="2600"/>
      <c r="J214" s="2600"/>
    </row>
  </sheetData>
  <mergeCells count="40">
    <mergeCell ref="A176:J176"/>
    <mergeCell ref="A177:J177"/>
    <mergeCell ref="A178:J178"/>
    <mergeCell ref="A179:J179"/>
    <mergeCell ref="A9:E9"/>
    <mergeCell ref="B15:E15"/>
    <mergeCell ref="B16:F16"/>
    <mergeCell ref="F29:F30"/>
    <mergeCell ref="G29:J29"/>
    <mergeCell ref="A14:B14"/>
    <mergeCell ref="A180:J180"/>
    <mergeCell ref="A181:J181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0:J190"/>
    <mergeCell ref="A191:J191"/>
    <mergeCell ref="A192:J192"/>
    <mergeCell ref="A194:J194"/>
    <mergeCell ref="A196:J196"/>
    <mergeCell ref="A198:J198"/>
    <mergeCell ref="A200:J200"/>
    <mergeCell ref="A201:J201"/>
    <mergeCell ref="A202:J202"/>
    <mergeCell ref="A203:J203"/>
    <mergeCell ref="A211:J211"/>
    <mergeCell ref="A212:J212"/>
    <mergeCell ref="A213:J213"/>
    <mergeCell ref="A214:J214"/>
    <mergeCell ref="A205:J205"/>
    <mergeCell ref="A206:J206"/>
    <mergeCell ref="A207:J207"/>
    <mergeCell ref="A208:J208"/>
    <mergeCell ref="A209:J209"/>
    <mergeCell ref="A210:J210"/>
  </mergeCells>
  <phoneticPr fontId="5" type="noConversion"/>
  <pageMargins left="0.24" right="0.16" top="0.21" bottom="0.21" header="0.2" footer="0.2"/>
  <pageSetup paperSize="9" orientation="landscape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K215"/>
  <sheetViews>
    <sheetView topLeftCell="A22" workbookViewId="0">
      <selection activeCell="F133" sqref="F133"/>
    </sheetView>
  </sheetViews>
  <sheetFormatPr defaultRowHeight="12.75"/>
  <cols>
    <col min="1" max="1" width="7.42578125" style="688" customWidth="1"/>
    <col min="2" max="2" width="42.5703125" style="679" customWidth="1"/>
    <col min="3" max="3" width="8.7109375" style="689" customWidth="1"/>
    <col min="4" max="4" width="13.140625" style="678" customWidth="1"/>
    <col min="5" max="5" width="13.28515625" style="678" customWidth="1"/>
    <col min="6" max="6" width="11.28515625" style="678" customWidth="1"/>
    <col min="7" max="7" width="12.42578125" style="678" customWidth="1"/>
    <col min="8" max="8" width="11.7109375" style="678" customWidth="1"/>
    <col min="9" max="9" width="11.5703125" style="678" customWidth="1"/>
    <col min="10" max="10" width="11.28515625" style="678" customWidth="1"/>
    <col min="11" max="16384" width="9.140625" style="678"/>
  </cols>
  <sheetData>
    <row r="1" spans="1:10">
      <c r="I1" s="884" t="s">
        <v>931</v>
      </c>
    </row>
    <row r="2" spans="1:10" ht="10.5" customHeight="1">
      <c r="F2" s="885"/>
      <c r="G2" s="885"/>
      <c r="H2" s="885"/>
      <c r="I2" s="885"/>
    </row>
    <row r="3" spans="1:10" ht="9.75" customHeight="1">
      <c r="H3" s="886" t="s">
        <v>888</v>
      </c>
    </row>
    <row r="4" spans="1:10">
      <c r="G4" s="885" t="s">
        <v>1025</v>
      </c>
    </row>
    <row r="5" spans="1:10">
      <c r="H5" s="685" t="s">
        <v>174</v>
      </c>
    </row>
    <row r="6" spans="1:10" ht="14.25" customHeight="1">
      <c r="B6" s="887" t="s">
        <v>35</v>
      </c>
      <c r="C6" s="888"/>
      <c r="D6" s="887"/>
      <c r="E6" s="887"/>
      <c r="G6" s="889" t="s">
        <v>1014</v>
      </c>
      <c r="H6" s="836"/>
    </row>
    <row r="7" spans="1:10">
      <c r="B7" s="678"/>
      <c r="C7" s="890"/>
    </row>
    <row r="8" spans="1:10" ht="12" customHeight="1">
      <c r="A8" s="688" t="s">
        <v>2203</v>
      </c>
      <c r="F8" s="681"/>
      <c r="G8" s="681"/>
    </row>
    <row r="9" spans="1:10" s="688" customFormat="1" ht="9.75" customHeight="1">
      <c r="A9" s="2600" t="s">
        <v>1118</v>
      </c>
      <c r="B9" s="2600"/>
      <c r="C9" s="2600"/>
      <c r="D9" s="2600"/>
      <c r="E9" s="2600"/>
    </row>
    <row r="10" spans="1:10">
      <c r="A10" s="688" t="s">
        <v>473</v>
      </c>
      <c r="B10" s="891"/>
      <c r="C10" s="892"/>
      <c r="D10" s="840"/>
      <c r="E10" s="840"/>
    </row>
    <row r="11" spans="1:10" ht="14.25" customHeight="1">
      <c r="B11" s="893"/>
      <c r="C11" s="894"/>
      <c r="D11" s="893"/>
      <c r="E11" s="893"/>
      <c r="F11" s="893"/>
      <c r="G11" s="893"/>
      <c r="H11" s="895"/>
    </row>
    <row r="12" spans="1:10" ht="11.25" customHeight="1">
      <c r="A12" s="896"/>
      <c r="B12" s="889" t="s">
        <v>1145</v>
      </c>
      <c r="C12" s="890"/>
      <c r="D12" s="889"/>
      <c r="E12" s="889"/>
      <c r="F12" s="889"/>
      <c r="G12" s="836"/>
      <c r="H12" s="897" t="s">
        <v>208</v>
      </c>
    </row>
    <row r="13" spans="1:10" ht="30" customHeight="1">
      <c r="A13" s="898" t="s">
        <v>611</v>
      </c>
      <c r="B13" s="898"/>
      <c r="C13" s="894"/>
      <c r="D13" s="898"/>
      <c r="E13" s="898"/>
      <c r="F13" s="898"/>
      <c r="G13" s="899"/>
    </row>
    <row r="14" spans="1:10" ht="17.25" customHeight="1">
      <c r="A14" s="2603" t="s">
        <v>2204</v>
      </c>
      <c r="B14" s="2604"/>
      <c r="F14" s="681"/>
      <c r="G14" s="681"/>
    </row>
    <row r="15" spans="1:10" ht="21.75" customHeight="1">
      <c r="A15" s="900"/>
      <c r="B15" s="2620" t="s">
        <v>612</v>
      </c>
      <c r="C15" s="2620"/>
      <c r="D15" s="2620"/>
      <c r="E15" s="2620"/>
      <c r="F15" s="901"/>
      <c r="G15" s="901"/>
      <c r="H15" s="901"/>
      <c r="I15" s="901"/>
      <c r="J15" s="901"/>
    </row>
    <row r="16" spans="1:10" ht="21" customHeight="1">
      <c r="A16" s="678"/>
      <c r="B16" s="2622" t="s">
        <v>258</v>
      </c>
      <c r="C16" s="2622"/>
      <c r="D16" s="2622"/>
      <c r="E16" s="2622"/>
      <c r="F16" s="2622"/>
      <c r="G16" s="902"/>
      <c r="H16" s="902"/>
      <c r="I16" s="902"/>
      <c r="J16" s="902"/>
    </row>
    <row r="17" spans="1:10" s="688" customFormat="1" ht="21.75" customHeight="1">
      <c r="A17" s="898" t="s">
        <v>2183</v>
      </c>
      <c r="B17" s="903"/>
      <c r="C17" s="1210"/>
      <c r="D17" s="903"/>
      <c r="E17" s="903"/>
      <c r="F17" s="903"/>
      <c r="G17" s="903"/>
      <c r="H17" s="903"/>
      <c r="I17" s="903"/>
      <c r="J17" s="903"/>
    </row>
    <row r="18" spans="1:10" s="688" customFormat="1" ht="12" customHeight="1">
      <c r="A18" s="899"/>
      <c r="B18" s="691"/>
      <c r="C18" s="1211"/>
      <c r="D18" s="691"/>
      <c r="E18" s="691"/>
      <c r="F18" s="691"/>
      <c r="G18" s="692"/>
      <c r="H18" s="692"/>
      <c r="I18" s="691"/>
      <c r="J18" s="691"/>
    </row>
    <row r="19" spans="1:10" s="683" customFormat="1" ht="16.5" thickBot="1">
      <c r="A19" s="693" t="s">
        <v>2184</v>
      </c>
      <c r="B19" s="904"/>
      <c r="C19" s="905"/>
      <c r="D19" s="685"/>
      <c r="E19" s="685"/>
      <c r="G19" s="906" t="s">
        <v>647</v>
      </c>
      <c r="H19" s="907"/>
      <c r="I19" s="907"/>
      <c r="J19" s="907"/>
    </row>
    <row r="20" spans="1:10" s="885" customFormat="1" ht="15.75" customHeight="1" thickBot="1">
      <c r="A20" s="693" t="s">
        <v>89</v>
      </c>
      <c r="B20" s="908"/>
      <c r="C20" s="905"/>
      <c r="G20" s="908" t="s">
        <v>333</v>
      </c>
      <c r="H20" s="909">
        <v>9</v>
      </c>
      <c r="I20" s="910">
        <v>1</v>
      </c>
      <c r="J20" s="911">
        <v>1</v>
      </c>
    </row>
    <row r="21" spans="1:10" s="908" customFormat="1" ht="15" customHeight="1" thickBot="1">
      <c r="A21" s="693" t="s">
        <v>630</v>
      </c>
      <c r="C21" s="905"/>
      <c r="G21" s="908" t="s">
        <v>925</v>
      </c>
    </row>
    <row r="22" spans="1:10" s="908" customFormat="1" ht="9.75" customHeight="1" thickBot="1">
      <c r="A22" s="693" t="s">
        <v>554</v>
      </c>
      <c r="C22" s="912"/>
      <c r="D22" s="913"/>
      <c r="G22" s="908" t="s">
        <v>555</v>
      </c>
    </row>
    <row r="23" spans="1:10" s="885" customFormat="1" ht="15.75" customHeight="1" thickBot="1">
      <c r="A23" s="693" t="s">
        <v>729</v>
      </c>
      <c r="B23" s="908"/>
      <c r="C23" s="905"/>
      <c r="G23" s="908" t="s">
        <v>944</v>
      </c>
      <c r="I23" s="914">
        <v>51</v>
      </c>
    </row>
    <row r="24" spans="1:10" s="885" customFormat="1" ht="12.75" customHeight="1">
      <c r="A24" s="693" t="s">
        <v>217</v>
      </c>
      <c r="B24" s="915"/>
      <c r="C24" s="916"/>
      <c r="F24" s="917"/>
      <c r="G24" s="908" t="s">
        <v>946</v>
      </c>
    </row>
    <row r="25" spans="1:10" s="885" customFormat="1" ht="15.75" customHeight="1" thickBot="1">
      <c r="A25" s="695" t="s">
        <v>306</v>
      </c>
      <c r="B25" s="906"/>
      <c r="C25" s="916"/>
      <c r="D25" s="918"/>
      <c r="E25" s="918"/>
      <c r="G25" s="908" t="s">
        <v>233</v>
      </c>
      <c r="I25" s="917"/>
    </row>
    <row r="26" spans="1:10" s="917" customFormat="1" ht="15.75" customHeight="1" thickBot="1">
      <c r="A26" s="693" t="s">
        <v>116</v>
      </c>
      <c r="B26" s="908"/>
      <c r="C26" s="916"/>
      <c r="D26" s="919"/>
      <c r="E26" s="885"/>
      <c r="G26" s="917" t="s">
        <v>1703</v>
      </c>
      <c r="H26" s="920"/>
      <c r="I26" s="921"/>
      <c r="J26" s="922"/>
    </row>
    <row r="27" spans="1:10" s="917" customFormat="1" ht="16.5" customHeight="1" thickBot="1">
      <c r="A27" s="693" t="s">
        <v>638</v>
      </c>
      <c r="B27" s="908"/>
      <c r="C27" s="916"/>
      <c r="E27" s="923" t="s">
        <v>740</v>
      </c>
      <c r="G27" s="908" t="s">
        <v>419</v>
      </c>
      <c r="I27" s="885"/>
      <c r="J27" s="885"/>
    </row>
    <row r="28" spans="1:10" s="917" customFormat="1" ht="16.5" customHeight="1" thickBot="1">
      <c r="A28" s="696"/>
      <c r="B28" s="885"/>
      <c r="C28" s="924"/>
      <c r="E28" s="925"/>
      <c r="F28" s="885"/>
      <c r="G28" s="885"/>
    </row>
    <row r="29" spans="1:10" s="688" customFormat="1" ht="35.25" customHeight="1" thickBot="1">
      <c r="A29" s="711" t="s">
        <v>406</v>
      </c>
      <c r="B29" s="712" t="s">
        <v>639</v>
      </c>
      <c r="C29" s="713"/>
      <c r="D29" s="712" t="s">
        <v>422</v>
      </c>
      <c r="E29" s="714"/>
      <c r="F29" s="2612" t="s">
        <v>362</v>
      </c>
      <c r="G29" s="2614" t="s">
        <v>363</v>
      </c>
      <c r="H29" s="2615"/>
      <c r="I29" s="2615"/>
      <c r="J29" s="2616"/>
    </row>
    <row r="30" spans="1:10" s="688" customFormat="1" ht="96.75" customHeight="1" thickBot="1">
      <c r="A30" s="715"/>
      <c r="B30" s="716" t="s">
        <v>349</v>
      </c>
      <c r="C30" s="717" t="s">
        <v>671</v>
      </c>
      <c r="D30" s="718" t="s">
        <v>796</v>
      </c>
      <c r="E30" s="719" t="s">
        <v>971</v>
      </c>
      <c r="F30" s="2613"/>
      <c r="G30" s="718" t="s">
        <v>972</v>
      </c>
      <c r="H30" s="718" t="s">
        <v>973</v>
      </c>
      <c r="I30" s="718" t="s">
        <v>974</v>
      </c>
      <c r="J30" s="718" t="s">
        <v>975</v>
      </c>
    </row>
    <row r="31" spans="1:10" s="926" customFormat="1" ht="21" customHeight="1" thickBot="1">
      <c r="A31" s="720" t="s">
        <v>976</v>
      </c>
      <c r="B31" s="721" t="s">
        <v>977</v>
      </c>
      <c r="C31" s="722" t="s">
        <v>978</v>
      </c>
      <c r="D31" s="723" t="s">
        <v>739</v>
      </c>
      <c r="E31" s="723" t="s">
        <v>740</v>
      </c>
      <c r="F31" s="723" t="s">
        <v>672</v>
      </c>
      <c r="G31" s="724">
        <v>4</v>
      </c>
      <c r="H31" s="725">
        <v>5</v>
      </c>
      <c r="I31" s="726">
        <v>6</v>
      </c>
      <c r="J31" s="725">
        <v>7</v>
      </c>
    </row>
    <row r="32" spans="1:10" s="829" customFormat="1" ht="24" customHeight="1" thickBot="1">
      <c r="A32" s="927">
        <v>1100000</v>
      </c>
      <c r="B32" s="727" t="s">
        <v>1704</v>
      </c>
      <c r="C32" s="728" t="s">
        <v>358</v>
      </c>
      <c r="D32" s="842">
        <f>D33+D42+D138+D105</f>
        <v>30000</v>
      </c>
      <c r="E32" s="842">
        <f>E105</f>
        <v>0</v>
      </c>
      <c r="F32" s="842">
        <f>F33+F42+F138+F105</f>
        <v>30000</v>
      </c>
      <c r="G32" s="842">
        <f>G105</f>
        <v>7000</v>
      </c>
      <c r="H32" s="842">
        <f>H105</f>
        <v>14000</v>
      </c>
      <c r="I32" s="842">
        <f>I105</f>
        <v>21000</v>
      </c>
      <c r="J32" s="842">
        <f>F32</f>
        <v>30000</v>
      </c>
    </row>
    <row r="33" spans="1:10" s="688" customFormat="1" ht="33.75" customHeight="1" thickBot="1">
      <c r="A33" s="927">
        <v>1110000</v>
      </c>
      <c r="B33" s="730" t="s">
        <v>1662</v>
      </c>
      <c r="C33" s="728" t="s">
        <v>358</v>
      </c>
      <c r="D33" s="843">
        <f>D34</f>
        <v>0</v>
      </c>
      <c r="E33" s="843"/>
      <c r="F33" s="843">
        <f>F34</f>
        <v>0</v>
      </c>
      <c r="G33" s="843">
        <f>G34</f>
        <v>0</v>
      </c>
      <c r="H33" s="843">
        <f>H34</f>
        <v>0</v>
      </c>
      <c r="I33" s="843">
        <f>I34</f>
        <v>0</v>
      </c>
      <c r="J33" s="843">
        <f>F33</f>
        <v>0</v>
      </c>
    </row>
    <row r="34" spans="1:10" s="688" customFormat="1" ht="14.25" hidden="1">
      <c r="A34" s="928">
        <v>1110000</v>
      </c>
      <c r="B34" s="733" t="s">
        <v>803</v>
      </c>
      <c r="C34" s="734" t="s">
        <v>358</v>
      </c>
      <c r="D34" s="844">
        <f>SUM(D35:D41)</f>
        <v>0</v>
      </c>
      <c r="E34" s="844"/>
      <c r="F34" s="844">
        <f>SUM(F35:F41)</f>
        <v>0</v>
      </c>
      <c r="G34" s="844">
        <f>SUM(G35:G41)</f>
        <v>0</v>
      </c>
      <c r="H34" s="844">
        <f>SUM(H35:H41)</f>
        <v>0</v>
      </c>
      <c r="I34" s="844">
        <f>SUM(I35:I41)</f>
        <v>0</v>
      </c>
      <c r="J34" s="844">
        <f>F34</f>
        <v>0</v>
      </c>
    </row>
    <row r="35" spans="1:10" s="688" customFormat="1" ht="25.5" hidden="1">
      <c r="A35" s="929">
        <v>1111000</v>
      </c>
      <c r="B35" s="737" t="s">
        <v>673</v>
      </c>
      <c r="C35" s="738" t="s">
        <v>804</v>
      </c>
      <c r="D35" s="845">
        <v>0</v>
      </c>
      <c r="E35" s="851"/>
      <c r="F35" s="845">
        <f t="shared" ref="F35:F40" si="0">D35+E35</f>
        <v>0</v>
      </c>
      <c r="G35" s="845">
        <v>0</v>
      </c>
      <c r="H35" s="845">
        <v>0</v>
      </c>
      <c r="I35" s="845">
        <v>0</v>
      </c>
      <c r="J35" s="845">
        <f>F35</f>
        <v>0</v>
      </c>
    </row>
    <row r="36" spans="1:10" s="688" customFormat="1" ht="0.75" hidden="1" customHeight="1">
      <c r="A36" s="930">
        <v>1112000</v>
      </c>
      <c r="B36" s="741" t="s">
        <v>271</v>
      </c>
      <c r="C36" s="742" t="s">
        <v>805</v>
      </c>
      <c r="D36" s="846">
        <v>0</v>
      </c>
      <c r="E36" s="846"/>
      <c r="F36" s="845">
        <f t="shared" si="0"/>
        <v>0</v>
      </c>
      <c r="G36" s="846">
        <v>0</v>
      </c>
      <c r="H36" s="846">
        <v>0</v>
      </c>
      <c r="I36" s="846">
        <v>0</v>
      </c>
      <c r="J36" s="846">
        <f>F36</f>
        <v>0</v>
      </c>
    </row>
    <row r="37" spans="1:10" s="688" customFormat="1" ht="25.5" hidden="1">
      <c r="A37" s="930">
        <v>1113000</v>
      </c>
      <c r="B37" s="741" t="s">
        <v>806</v>
      </c>
      <c r="C37" s="742" t="s">
        <v>807</v>
      </c>
      <c r="D37" s="846"/>
      <c r="E37" s="846"/>
      <c r="F37" s="845">
        <f t="shared" si="0"/>
        <v>0</v>
      </c>
      <c r="G37" s="846"/>
      <c r="H37" s="846"/>
      <c r="I37" s="846"/>
      <c r="J37" s="931">
        <v>0</v>
      </c>
    </row>
    <row r="38" spans="1:10" s="688" customFormat="1" ht="51" hidden="1">
      <c r="A38" s="930">
        <v>1114000</v>
      </c>
      <c r="B38" s="741" t="s">
        <v>398</v>
      </c>
      <c r="C38" s="742" t="s">
        <v>399</v>
      </c>
      <c r="D38" s="846"/>
      <c r="E38" s="846"/>
      <c r="F38" s="845">
        <f t="shared" si="0"/>
        <v>0</v>
      </c>
      <c r="G38" s="846"/>
      <c r="H38" s="846"/>
      <c r="I38" s="846"/>
      <c r="J38" s="931">
        <v>0</v>
      </c>
    </row>
    <row r="39" spans="1:10" s="688" customFormat="1" hidden="1">
      <c r="A39" s="930">
        <v>1115000</v>
      </c>
      <c r="B39" s="741" t="s">
        <v>615</v>
      </c>
      <c r="C39" s="742" t="s">
        <v>388</v>
      </c>
      <c r="D39" s="846"/>
      <c r="E39" s="846"/>
      <c r="F39" s="845">
        <f t="shared" si="0"/>
        <v>0</v>
      </c>
      <c r="G39" s="846"/>
      <c r="H39" s="846"/>
      <c r="I39" s="846"/>
      <c r="J39" s="931">
        <v>0</v>
      </c>
    </row>
    <row r="40" spans="1:10" s="688" customFormat="1" ht="25.5" hidden="1">
      <c r="A40" s="930">
        <v>1116000</v>
      </c>
      <c r="B40" s="741" t="s">
        <v>1024</v>
      </c>
      <c r="C40" s="742" t="s">
        <v>389</v>
      </c>
      <c r="D40" s="846"/>
      <c r="E40" s="846"/>
      <c r="F40" s="845">
        <f t="shared" si="0"/>
        <v>0</v>
      </c>
      <c r="G40" s="846"/>
      <c r="H40" s="846"/>
      <c r="I40" s="846"/>
      <c r="J40" s="931">
        <v>0</v>
      </c>
    </row>
    <row r="41" spans="1:10" s="688" customFormat="1" ht="26.25" hidden="1" thickBot="1">
      <c r="A41" s="932">
        <v>1117000</v>
      </c>
      <c r="B41" s="745" t="s">
        <v>640</v>
      </c>
      <c r="C41" s="746" t="s">
        <v>20</v>
      </c>
      <c r="D41" s="847">
        <v>0</v>
      </c>
      <c r="E41" s="847"/>
      <c r="F41" s="845">
        <f>D41+E41</f>
        <v>0</v>
      </c>
      <c r="G41" s="847">
        <v>0</v>
      </c>
      <c r="H41" s="847">
        <v>0</v>
      </c>
      <c r="I41" s="847">
        <v>0</v>
      </c>
      <c r="J41" s="931">
        <f>F41</f>
        <v>0</v>
      </c>
    </row>
    <row r="42" spans="1:10" s="688" customFormat="1" ht="29.25" hidden="1" thickBot="1">
      <c r="A42" s="933">
        <v>1120000</v>
      </c>
      <c r="B42" s="749" t="s">
        <v>21</v>
      </c>
      <c r="C42" s="728" t="s">
        <v>358</v>
      </c>
      <c r="D42" s="848">
        <f>D43+D55+D66+D69+D51+D64</f>
        <v>0</v>
      </c>
      <c r="E42" s="848"/>
      <c r="F42" s="848">
        <f>F43+F55+F66+F69+F51+F64</f>
        <v>0</v>
      </c>
      <c r="G42" s="848">
        <f>G43+G51+G55+G64+G66+G69</f>
        <v>0</v>
      </c>
      <c r="H42" s="848">
        <f>H43+H51+H55+H64+H66+H69</f>
        <v>0</v>
      </c>
      <c r="I42" s="848">
        <f>I43+I51+I55+I64+I66+I69</f>
        <v>0</v>
      </c>
      <c r="J42" s="931">
        <f>F42</f>
        <v>0</v>
      </c>
    </row>
    <row r="43" spans="1:10" s="688" customFormat="1" ht="13.5" hidden="1" customHeight="1">
      <c r="A43" s="928">
        <v>1121000</v>
      </c>
      <c r="B43" s="751" t="s">
        <v>22</v>
      </c>
      <c r="C43" s="752"/>
      <c r="D43" s="845">
        <f>SUM(D44:D49)</f>
        <v>0</v>
      </c>
      <c r="E43" s="845"/>
      <c r="F43" s="845">
        <f>SUM(F44:F49)</f>
        <v>0</v>
      </c>
      <c r="G43" s="845">
        <f>SUM(G44:G49)</f>
        <v>0</v>
      </c>
      <c r="H43" s="845">
        <f>SUM(H44:H49)</f>
        <v>0</v>
      </c>
      <c r="I43" s="845">
        <f>SUM(I44:I49)</f>
        <v>0</v>
      </c>
      <c r="J43" s="931">
        <f>SUM(J44:J49)</f>
        <v>0</v>
      </c>
    </row>
    <row r="44" spans="1:10" s="688" customFormat="1" ht="25.5" hidden="1">
      <c r="A44" s="930">
        <v>1121100</v>
      </c>
      <c r="B44" s="753" t="s">
        <v>380</v>
      </c>
      <c r="C44" s="742" t="s">
        <v>381</v>
      </c>
      <c r="D44" s="846"/>
      <c r="E44" s="846"/>
      <c r="F44" s="846"/>
      <c r="G44" s="846"/>
      <c r="H44" s="846"/>
      <c r="I44" s="846"/>
      <c r="J44" s="931">
        <v>0</v>
      </c>
    </row>
    <row r="45" spans="1:10" s="688" customFormat="1" hidden="1">
      <c r="A45" s="930">
        <v>1121200</v>
      </c>
      <c r="B45" s="754" t="s">
        <v>1663</v>
      </c>
      <c r="C45" s="742" t="s">
        <v>383</v>
      </c>
      <c r="D45" s="846">
        <v>0</v>
      </c>
      <c r="E45" s="846"/>
      <c r="F45" s="846">
        <f>D45+E45</f>
        <v>0</v>
      </c>
      <c r="G45" s="846">
        <v>0</v>
      </c>
      <c r="H45" s="846">
        <v>0</v>
      </c>
      <c r="I45" s="846">
        <v>0</v>
      </c>
      <c r="J45" s="931">
        <f>F45</f>
        <v>0</v>
      </c>
    </row>
    <row r="46" spans="1:10" s="688" customFormat="1" hidden="1">
      <c r="A46" s="930">
        <v>1121300</v>
      </c>
      <c r="B46" s="753" t="s">
        <v>769</v>
      </c>
      <c r="C46" s="742" t="s">
        <v>384</v>
      </c>
      <c r="D46" s="846">
        <v>0</v>
      </c>
      <c r="E46" s="846"/>
      <c r="F46" s="846">
        <f>D46+E46</f>
        <v>0</v>
      </c>
      <c r="G46" s="846">
        <v>0</v>
      </c>
      <c r="H46" s="846">
        <v>0</v>
      </c>
      <c r="I46" s="846">
        <v>0</v>
      </c>
      <c r="J46" s="931">
        <f>F46</f>
        <v>0</v>
      </c>
    </row>
    <row r="47" spans="1:10" s="688" customFormat="1" ht="0.75" hidden="1" customHeight="1">
      <c r="A47" s="930">
        <v>1121400</v>
      </c>
      <c r="B47" s="753" t="s">
        <v>770</v>
      </c>
      <c r="C47" s="742" t="s">
        <v>385</v>
      </c>
      <c r="D47" s="846">
        <v>0</v>
      </c>
      <c r="E47" s="846"/>
      <c r="F47" s="846">
        <v>0</v>
      </c>
      <c r="G47" s="846">
        <v>0</v>
      </c>
      <c r="H47" s="846">
        <v>0</v>
      </c>
      <c r="I47" s="846">
        <v>0</v>
      </c>
      <c r="J47" s="931">
        <f>F47</f>
        <v>0</v>
      </c>
    </row>
    <row r="48" spans="1:10" s="688" customFormat="1" hidden="1">
      <c r="A48" s="930">
        <v>1121500</v>
      </c>
      <c r="B48" s="753" t="s">
        <v>69</v>
      </c>
      <c r="C48" s="742" t="s">
        <v>386</v>
      </c>
      <c r="D48" s="845"/>
      <c r="E48" s="846"/>
      <c r="F48" s="845"/>
      <c r="G48" s="845"/>
      <c r="H48" s="845"/>
      <c r="I48" s="845"/>
      <c r="J48" s="931">
        <v>0</v>
      </c>
    </row>
    <row r="49" spans="1:10" s="688" customFormat="1" ht="25.5" hidden="1">
      <c r="A49" s="930">
        <v>1121600</v>
      </c>
      <c r="B49" s="753" t="s">
        <v>70</v>
      </c>
      <c r="C49" s="742" t="s">
        <v>387</v>
      </c>
      <c r="D49" s="846"/>
      <c r="E49" s="846"/>
      <c r="F49" s="846"/>
      <c r="G49" s="846"/>
      <c r="H49" s="846"/>
      <c r="I49" s="846"/>
      <c r="J49" s="931">
        <v>0</v>
      </c>
    </row>
    <row r="50" spans="1:10" s="688" customFormat="1" ht="13.5" hidden="1" thickBot="1">
      <c r="A50" s="934">
        <v>1121700</v>
      </c>
      <c r="B50" s="757" t="s">
        <v>71</v>
      </c>
      <c r="C50" s="746" t="s">
        <v>766</v>
      </c>
      <c r="D50" s="847"/>
      <c r="E50" s="847"/>
      <c r="F50" s="847"/>
      <c r="G50" s="847"/>
      <c r="H50" s="847"/>
      <c r="I50" s="847"/>
      <c r="J50" s="931">
        <v>0</v>
      </c>
    </row>
    <row r="51" spans="1:10" s="688" customFormat="1" ht="22.5" hidden="1" customHeight="1">
      <c r="A51" s="928">
        <v>1122000</v>
      </c>
      <c r="B51" s="758" t="s">
        <v>767</v>
      </c>
      <c r="C51" s="734" t="s">
        <v>358</v>
      </c>
      <c r="D51" s="851">
        <f>D52</f>
        <v>0</v>
      </c>
      <c r="E51" s="851"/>
      <c r="F51" s="851">
        <f>F52</f>
        <v>0</v>
      </c>
      <c r="G51" s="851">
        <f>G52</f>
        <v>0</v>
      </c>
      <c r="H51" s="851">
        <f>H52</f>
        <v>0</v>
      </c>
      <c r="I51" s="851">
        <f>I52</f>
        <v>0</v>
      </c>
      <c r="J51" s="931">
        <f>J52</f>
        <v>0</v>
      </c>
    </row>
    <row r="52" spans="1:10" s="688" customFormat="1" hidden="1">
      <c r="A52" s="935">
        <v>1122100</v>
      </c>
      <c r="B52" s="753" t="s">
        <v>72</v>
      </c>
      <c r="C52" s="738" t="s">
        <v>768</v>
      </c>
      <c r="D52" s="846">
        <v>0</v>
      </c>
      <c r="E52" s="846"/>
      <c r="F52" s="846">
        <f>D52+E52</f>
        <v>0</v>
      </c>
      <c r="G52" s="846">
        <v>0</v>
      </c>
      <c r="H52" s="846">
        <v>0</v>
      </c>
      <c r="I52" s="846">
        <v>0</v>
      </c>
      <c r="J52" s="931">
        <f>F52</f>
        <v>0</v>
      </c>
    </row>
    <row r="53" spans="1:10" s="688" customFormat="1" ht="25.5" hidden="1">
      <c r="A53" s="935">
        <v>1122200</v>
      </c>
      <c r="B53" s="753" t="s">
        <v>487</v>
      </c>
      <c r="C53" s="742" t="s">
        <v>1021</v>
      </c>
      <c r="D53" s="846"/>
      <c r="E53" s="846"/>
      <c r="F53" s="846"/>
      <c r="G53" s="846"/>
      <c r="H53" s="846"/>
      <c r="I53" s="846"/>
      <c r="J53" s="931">
        <v>0</v>
      </c>
    </row>
    <row r="54" spans="1:10" s="688" customFormat="1" ht="0.75" hidden="1" customHeight="1">
      <c r="A54" s="933">
        <v>1122300</v>
      </c>
      <c r="B54" s="757" t="s">
        <v>148</v>
      </c>
      <c r="C54" s="746" t="s">
        <v>1022</v>
      </c>
      <c r="D54" s="847"/>
      <c r="E54" s="847"/>
      <c r="F54" s="847"/>
      <c r="G54" s="847"/>
      <c r="H54" s="847"/>
      <c r="I54" s="847"/>
      <c r="J54" s="931">
        <v>0</v>
      </c>
    </row>
    <row r="55" spans="1:10" s="688" customFormat="1" ht="28.5" hidden="1">
      <c r="A55" s="928">
        <v>1123000</v>
      </c>
      <c r="B55" s="758" t="s">
        <v>56</v>
      </c>
      <c r="C55" s="734" t="s">
        <v>358</v>
      </c>
      <c r="D55" s="851">
        <f>SUM(D56:D63)</f>
        <v>0</v>
      </c>
      <c r="E55" s="851"/>
      <c r="F55" s="851">
        <f>SUM(F56:F63)</f>
        <v>0</v>
      </c>
      <c r="G55" s="851">
        <f>SUM(G56:G63)</f>
        <v>0</v>
      </c>
      <c r="H55" s="851">
        <f>SUM(H56:H63)</f>
        <v>0</v>
      </c>
      <c r="I55" s="851">
        <f>SUM(I56:I63)</f>
        <v>0</v>
      </c>
      <c r="J55" s="931">
        <f>F55</f>
        <v>0</v>
      </c>
    </row>
    <row r="56" spans="1:10" s="688" customFormat="1" ht="0.75" hidden="1" customHeight="1">
      <c r="A56" s="935">
        <v>1123100</v>
      </c>
      <c r="B56" s="753" t="s">
        <v>149</v>
      </c>
      <c r="C56" s="738" t="s">
        <v>365</v>
      </c>
      <c r="D56" s="846"/>
      <c r="E56" s="846"/>
      <c r="F56" s="846"/>
      <c r="G56" s="846"/>
      <c r="H56" s="846"/>
      <c r="I56" s="846"/>
      <c r="J56" s="931">
        <f>F56</f>
        <v>0</v>
      </c>
    </row>
    <row r="57" spans="1:10" s="688" customFormat="1" hidden="1">
      <c r="A57" s="935">
        <v>1123200</v>
      </c>
      <c r="B57" s="753" t="s">
        <v>150</v>
      </c>
      <c r="C57" s="742" t="s">
        <v>366</v>
      </c>
      <c r="D57" s="846">
        <v>0</v>
      </c>
      <c r="E57" s="846"/>
      <c r="F57" s="846">
        <v>0</v>
      </c>
      <c r="G57" s="846">
        <v>0</v>
      </c>
      <c r="H57" s="846">
        <v>0</v>
      </c>
      <c r="I57" s="846">
        <v>0</v>
      </c>
      <c r="J57" s="931">
        <f>F57</f>
        <v>0</v>
      </c>
    </row>
    <row r="58" spans="1:10" s="688" customFormat="1" ht="25.5" hidden="1">
      <c r="A58" s="935">
        <v>1123300</v>
      </c>
      <c r="B58" s="753" t="s">
        <v>151</v>
      </c>
      <c r="C58" s="742" t="s">
        <v>367</v>
      </c>
      <c r="D58" s="846"/>
      <c r="E58" s="846"/>
      <c r="F58" s="846"/>
      <c r="G58" s="846"/>
      <c r="H58" s="846"/>
      <c r="I58" s="846"/>
      <c r="J58" s="931"/>
    </row>
    <row r="59" spans="1:10" s="688" customFormat="1" hidden="1">
      <c r="A59" s="935">
        <v>1123400</v>
      </c>
      <c r="B59" s="753" t="s">
        <v>556</v>
      </c>
      <c r="C59" s="742" t="s">
        <v>368</v>
      </c>
      <c r="D59" s="846">
        <v>0</v>
      </c>
      <c r="E59" s="846"/>
      <c r="F59" s="846">
        <v>0</v>
      </c>
      <c r="G59" s="846">
        <v>0</v>
      </c>
      <c r="H59" s="846">
        <v>0</v>
      </c>
      <c r="I59" s="846">
        <v>0</v>
      </c>
      <c r="J59" s="931">
        <f t="shared" ref="J59:J65" si="1">F59</f>
        <v>0</v>
      </c>
    </row>
    <row r="60" spans="1:10" s="688" customFormat="1" hidden="1">
      <c r="A60" s="935">
        <v>1123500</v>
      </c>
      <c r="B60" s="761" t="s">
        <v>557</v>
      </c>
      <c r="C60" s="762">
        <v>423500</v>
      </c>
      <c r="D60" s="846"/>
      <c r="E60" s="846"/>
      <c r="F60" s="846"/>
      <c r="G60" s="846"/>
      <c r="H60" s="846"/>
      <c r="I60" s="846"/>
      <c r="J60" s="931">
        <f t="shared" si="1"/>
        <v>0</v>
      </c>
    </row>
    <row r="61" spans="1:10" s="688" customFormat="1" ht="25.5" hidden="1">
      <c r="A61" s="935">
        <v>1123600</v>
      </c>
      <c r="B61" s="753" t="s">
        <v>186</v>
      </c>
      <c r="C61" s="742" t="s">
        <v>369</v>
      </c>
      <c r="D61" s="846"/>
      <c r="E61" s="846"/>
      <c r="F61" s="846"/>
      <c r="G61" s="846"/>
      <c r="H61" s="846"/>
      <c r="I61" s="846"/>
      <c r="J61" s="931">
        <f t="shared" si="1"/>
        <v>0</v>
      </c>
    </row>
    <row r="62" spans="1:10" s="688" customFormat="1" hidden="1">
      <c r="A62" s="935">
        <v>1123700</v>
      </c>
      <c r="B62" s="753" t="s">
        <v>187</v>
      </c>
      <c r="C62" s="742" t="s">
        <v>370</v>
      </c>
      <c r="D62" s="846">
        <v>0</v>
      </c>
      <c r="E62" s="846"/>
      <c r="F62" s="846">
        <v>0</v>
      </c>
      <c r="G62" s="846">
        <v>0</v>
      </c>
      <c r="H62" s="846">
        <v>0</v>
      </c>
      <c r="I62" s="846">
        <v>0</v>
      </c>
      <c r="J62" s="931">
        <f t="shared" si="1"/>
        <v>0</v>
      </c>
    </row>
    <row r="63" spans="1:10" s="688" customFormat="1" ht="13.5" hidden="1" thickBot="1">
      <c r="A63" s="933">
        <v>1123800</v>
      </c>
      <c r="B63" s="757" t="s">
        <v>188</v>
      </c>
      <c r="C63" s="746" t="s">
        <v>371</v>
      </c>
      <c r="D63" s="847">
        <v>0</v>
      </c>
      <c r="E63" s="847">
        <v>0</v>
      </c>
      <c r="F63" s="847">
        <f>D63+E63</f>
        <v>0</v>
      </c>
      <c r="G63" s="847">
        <v>0</v>
      </c>
      <c r="H63" s="847">
        <v>0</v>
      </c>
      <c r="I63" s="847">
        <v>0</v>
      </c>
      <c r="J63" s="931">
        <f t="shared" si="1"/>
        <v>0</v>
      </c>
    </row>
    <row r="64" spans="1:10" s="688" customFormat="1" ht="28.5" hidden="1">
      <c r="A64" s="928">
        <v>1124000</v>
      </c>
      <c r="B64" s="758" t="s">
        <v>213</v>
      </c>
      <c r="C64" s="734" t="s">
        <v>358</v>
      </c>
      <c r="D64" s="851">
        <f>D65</f>
        <v>0</v>
      </c>
      <c r="E64" s="851"/>
      <c r="F64" s="851">
        <f>F65</f>
        <v>0</v>
      </c>
      <c r="G64" s="851">
        <f>G65</f>
        <v>0</v>
      </c>
      <c r="H64" s="851">
        <f>H65</f>
        <v>0</v>
      </c>
      <c r="I64" s="851">
        <f>I65</f>
        <v>0</v>
      </c>
      <c r="J64" s="931">
        <f t="shared" si="1"/>
        <v>0</v>
      </c>
    </row>
    <row r="65" spans="1:10" s="688" customFormat="1" ht="12" hidden="1" customHeight="1" thickBot="1">
      <c r="A65" s="933">
        <v>1124100</v>
      </c>
      <c r="B65" s="757" t="s">
        <v>189</v>
      </c>
      <c r="C65" s="746" t="s">
        <v>214</v>
      </c>
      <c r="D65" s="847">
        <v>0</v>
      </c>
      <c r="E65" s="847"/>
      <c r="F65" s="847">
        <f>D65+E65</f>
        <v>0</v>
      </c>
      <c r="G65" s="847">
        <v>0</v>
      </c>
      <c r="H65" s="847">
        <v>0</v>
      </c>
      <c r="I65" s="847">
        <v>0</v>
      </c>
      <c r="J65" s="931">
        <f t="shared" si="1"/>
        <v>0</v>
      </c>
    </row>
    <row r="66" spans="1:10" s="688" customFormat="1" ht="42.75" hidden="1">
      <c r="A66" s="928">
        <v>1125000</v>
      </c>
      <c r="B66" s="758" t="s">
        <v>918</v>
      </c>
      <c r="C66" s="734" t="s">
        <v>358</v>
      </c>
      <c r="D66" s="851">
        <f>D67+D68</f>
        <v>0</v>
      </c>
      <c r="E66" s="851"/>
      <c r="F66" s="851">
        <f>F67+F68</f>
        <v>0</v>
      </c>
      <c r="G66" s="851">
        <f>G67+G68</f>
        <v>0</v>
      </c>
      <c r="H66" s="851">
        <f>H67+H68</f>
        <v>0</v>
      </c>
      <c r="I66" s="851">
        <f>I67+I68</f>
        <v>0</v>
      </c>
      <c r="J66" s="931">
        <f>J67+J68</f>
        <v>0</v>
      </c>
    </row>
    <row r="67" spans="1:10" s="688" customFormat="1" ht="25.5" hidden="1">
      <c r="A67" s="935">
        <v>1125100</v>
      </c>
      <c r="B67" s="753" t="s">
        <v>190</v>
      </c>
      <c r="C67" s="738" t="s">
        <v>919</v>
      </c>
      <c r="D67" s="846">
        <v>0</v>
      </c>
      <c r="E67" s="846">
        <v>0</v>
      </c>
      <c r="F67" s="846">
        <f>D67+E67</f>
        <v>0</v>
      </c>
      <c r="G67" s="846"/>
      <c r="H67" s="846">
        <v>0</v>
      </c>
      <c r="I67" s="846">
        <v>0</v>
      </c>
      <c r="J67" s="931">
        <f t="shared" ref="J67:J73" si="2">F67</f>
        <v>0</v>
      </c>
    </row>
    <row r="68" spans="1:10" s="688" customFormat="1" ht="26.25" hidden="1" thickBot="1">
      <c r="A68" s="933">
        <v>1125200</v>
      </c>
      <c r="B68" s="757" t="s">
        <v>703</v>
      </c>
      <c r="C68" s="746" t="s">
        <v>1031</v>
      </c>
      <c r="D68" s="847">
        <v>0</v>
      </c>
      <c r="E68" s="847">
        <v>0</v>
      </c>
      <c r="F68" s="847">
        <f>D68+E68</f>
        <v>0</v>
      </c>
      <c r="G68" s="847">
        <v>0</v>
      </c>
      <c r="H68" s="847">
        <v>0</v>
      </c>
      <c r="I68" s="847">
        <v>0</v>
      </c>
      <c r="J68" s="931">
        <f t="shared" si="2"/>
        <v>0</v>
      </c>
    </row>
    <row r="69" spans="1:10" s="688" customFormat="1" ht="14.25" hidden="1">
      <c r="A69" s="928">
        <v>1126000</v>
      </c>
      <c r="B69" s="758" t="s">
        <v>1032</v>
      </c>
      <c r="C69" s="734" t="s">
        <v>358</v>
      </c>
      <c r="D69" s="851">
        <f>SUM(D70:D77)</f>
        <v>0</v>
      </c>
      <c r="E69" s="851"/>
      <c r="F69" s="851">
        <f>SUM(F70:F77)</f>
        <v>0</v>
      </c>
      <c r="G69" s="851">
        <f>SUM(G70:G77)</f>
        <v>0</v>
      </c>
      <c r="H69" s="851">
        <f>SUM(H70:H77)</f>
        <v>0</v>
      </c>
      <c r="I69" s="851">
        <f>SUM(I70:I77)</f>
        <v>0</v>
      </c>
      <c r="J69" s="931">
        <f t="shared" si="2"/>
        <v>0</v>
      </c>
    </row>
    <row r="70" spans="1:10" s="688" customFormat="1" hidden="1">
      <c r="A70" s="928">
        <v>1126100</v>
      </c>
      <c r="B70" s="753" t="s">
        <v>983</v>
      </c>
      <c r="C70" s="738" t="s">
        <v>1033</v>
      </c>
      <c r="D70" s="846">
        <v>0</v>
      </c>
      <c r="E70" s="846"/>
      <c r="F70" s="846">
        <f>D70+E70</f>
        <v>0</v>
      </c>
      <c r="G70" s="846">
        <v>0</v>
      </c>
      <c r="H70" s="846">
        <v>0</v>
      </c>
      <c r="I70" s="846">
        <v>0</v>
      </c>
      <c r="J70" s="931">
        <f t="shared" si="2"/>
        <v>0</v>
      </c>
    </row>
    <row r="71" spans="1:10" s="688" customFormat="1" hidden="1">
      <c r="A71" s="928">
        <v>1126200</v>
      </c>
      <c r="B71" s="753" t="s">
        <v>984</v>
      </c>
      <c r="C71" s="742" t="s">
        <v>1034</v>
      </c>
      <c r="D71" s="846"/>
      <c r="E71" s="846"/>
      <c r="F71" s="846">
        <f t="shared" ref="F71:F78" si="3">D71+E71</f>
        <v>0</v>
      </c>
      <c r="G71" s="846"/>
      <c r="H71" s="846"/>
      <c r="I71" s="846"/>
      <c r="J71" s="931">
        <f t="shared" si="2"/>
        <v>0</v>
      </c>
    </row>
    <row r="72" spans="1:10" s="688" customFormat="1" hidden="1">
      <c r="A72" s="928">
        <v>1126300</v>
      </c>
      <c r="B72" s="753" t="s">
        <v>390</v>
      </c>
      <c r="C72" s="742" t="s">
        <v>391</v>
      </c>
      <c r="D72" s="846"/>
      <c r="E72" s="846"/>
      <c r="F72" s="846">
        <f t="shared" si="3"/>
        <v>0</v>
      </c>
      <c r="G72" s="846"/>
      <c r="H72" s="846"/>
      <c r="I72" s="846"/>
      <c r="J72" s="931">
        <f t="shared" si="2"/>
        <v>0</v>
      </c>
    </row>
    <row r="73" spans="1:10" s="688" customFormat="1" hidden="1">
      <c r="A73" s="930">
        <v>1126400</v>
      </c>
      <c r="B73" s="763" t="s">
        <v>985</v>
      </c>
      <c r="C73" s="742" t="s">
        <v>392</v>
      </c>
      <c r="D73" s="846">
        <v>0</v>
      </c>
      <c r="E73" s="846"/>
      <c r="F73" s="846">
        <f t="shared" si="3"/>
        <v>0</v>
      </c>
      <c r="G73" s="846">
        <v>0</v>
      </c>
      <c r="H73" s="846">
        <v>0</v>
      </c>
      <c r="I73" s="846">
        <v>0</v>
      </c>
      <c r="J73" s="931">
        <f t="shared" si="2"/>
        <v>0</v>
      </c>
    </row>
    <row r="74" spans="1:10" s="688" customFormat="1" ht="25.5" hidden="1">
      <c r="A74" s="932">
        <v>1126500</v>
      </c>
      <c r="B74" s="764" t="s">
        <v>943</v>
      </c>
      <c r="C74" s="742" t="s">
        <v>393</v>
      </c>
      <c r="D74" s="846"/>
      <c r="E74" s="846"/>
      <c r="F74" s="846">
        <f t="shared" si="3"/>
        <v>0</v>
      </c>
      <c r="G74" s="846"/>
      <c r="H74" s="846"/>
      <c r="I74" s="846"/>
      <c r="J74" s="931">
        <v>0</v>
      </c>
    </row>
    <row r="75" spans="1:10" s="688" customFormat="1" hidden="1">
      <c r="A75" s="930">
        <v>1126600</v>
      </c>
      <c r="B75" s="763" t="s">
        <v>229</v>
      </c>
      <c r="C75" s="742" t="s">
        <v>394</v>
      </c>
      <c r="D75" s="846">
        <v>0</v>
      </c>
      <c r="E75" s="846"/>
      <c r="F75" s="846">
        <f t="shared" si="3"/>
        <v>0</v>
      </c>
      <c r="G75" s="846">
        <v>0</v>
      </c>
      <c r="H75" s="846">
        <v>0</v>
      </c>
      <c r="I75" s="846">
        <v>0</v>
      </c>
      <c r="J75" s="931">
        <f>F75</f>
        <v>0</v>
      </c>
    </row>
    <row r="76" spans="1:10" s="688" customFormat="1" hidden="1">
      <c r="A76" s="930">
        <v>1126700</v>
      </c>
      <c r="B76" s="763" t="s">
        <v>230</v>
      </c>
      <c r="C76" s="742" t="s">
        <v>395</v>
      </c>
      <c r="D76" s="846">
        <v>0</v>
      </c>
      <c r="E76" s="846"/>
      <c r="F76" s="846">
        <f t="shared" si="3"/>
        <v>0</v>
      </c>
      <c r="G76" s="846">
        <v>0</v>
      </c>
      <c r="H76" s="846">
        <v>0</v>
      </c>
      <c r="I76" s="846">
        <v>0</v>
      </c>
      <c r="J76" s="931">
        <f>F76</f>
        <v>0</v>
      </c>
    </row>
    <row r="77" spans="1:10" s="688" customFormat="1" ht="13.5" thickBot="1">
      <c r="A77" s="934">
        <v>1126800</v>
      </c>
      <c r="B77" s="765" t="s">
        <v>480</v>
      </c>
      <c r="C77" s="746" t="s">
        <v>396</v>
      </c>
      <c r="D77" s="847">
        <v>0</v>
      </c>
      <c r="E77" s="847">
        <v>0</v>
      </c>
      <c r="F77" s="846">
        <f t="shared" si="3"/>
        <v>0</v>
      </c>
      <c r="G77" s="847">
        <v>0</v>
      </c>
      <c r="H77" s="847">
        <v>0</v>
      </c>
      <c r="I77" s="847">
        <v>0</v>
      </c>
      <c r="J77" s="931">
        <f>F77</f>
        <v>0</v>
      </c>
    </row>
    <row r="78" spans="1:10" s="688" customFormat="1" ht="13.5" customHeight="1">
      <c r="A78" s="936">
        <v>1130000</v>
      </c>
      <c r="B78" s="767" t="s">
        <v>294</v>
      </c>
      <c r="C78" s="734" t="s">
        <v>358</v>
      </c>
      <c r="D78" s="851">
        <v>0</v>
      </c>
      <c r="E78" s="851"/>
      <c r="F78" s="846">
        <f t="shared" si="3"/>
        <v>0</v>
      </c>
      <c r="G78" s="851">
        <v>0</v>
      </c>
      <c r="H78" s="851">
        <v>0</v>
      </c>
      <c r="I78" s="851">
        <v>0</v>
      </c>
      <c r="J78" s="931">
        <v>0</v>
      </c>
    </row>
    <row r="79" spans="1:10" s="688" customFormat="1" hidden="1">
      <c r="A79" s="936">
        <v>1130100</v>
      </c>
      <c r="B79" s="763" t="s">
        <v>481</v>
      </c>
      <c r="C79" s="738" t="s">
        <v>295</v>
      </c>
      <c r="D79" s="846"/>
      <c r="E79" s="846"/>
      <c r="F79" s="846"/>
      <c r="G79" s="846"/>
      <c r="H79" s="846"/>
      <c r="I79" s="846"/>
      <c r="J79" s="931">
        <v>0</v>
      </c>
    </row>
    <row r="80" spans="1:10" s="688" customFormat="1" hidden="1">
      <c r="A80" s="936">
        <v>1130200</v>
      </c>
      <c r="B80" s="763" t="s">
        <v>482</v>
      </c>
      <c r="C80" s="742" t="s">
        <v>296</v>
      </c>
      <c r="D80" s="846"/>
      <c r="E80" s="846"/>
      <c r="F80" s="846"/>
      <c r="G80" s="846"/>
      <c r="H80" s="846"/>
      <c r="I80" s="846"/>
      <c r="J80" s="931">
        <v>0</v>
      </c>
    </row>
    <row r="81" spans="1:10" s="688" customFormat="1" ht="25.5" hidden="1">
      <c r="A81" s="936">
        <v>1130300</v>
      </c>
      <c r="B81" s="763" t="s">
        <v>483</v>
      </c>
      <c r="C81" s="742" t="s">
        <v>297</v>
      </c>
      <c r="D81" s="846"/>
      <c r="E81" s="846"/>
      <c r="F81" s="846"/>
      <c r="G81" s="846"/>
      <c r="H81" s="846"/>
      <c r="I81" s="846"/>
      <c r="J81" s="931">
        <v>0</v>
      </c>
    </row>
    <row r="82" spans="1:10" s="688" customFormat="1" ht="12" hidden="1" customHeight="1">
      <c r="A82" s="936">
        <v>1130400</v>
      </c>
      <c r="B82" s="768" t="s">
        <v>484</v>
      </c>
      <c r="C82" s="769" t="s">
        <v>298</v>
      </c>
      <c r="D82" s="845"/>
      <c r="E82" s="845"/>
      <c r="F82" s="845"/>
      <c r="G82" s="845"/>
      <c r="H82" s="845"/>
      <c r="I82" s="845"/>
      <c r="J82" s="931">
        <v>0</v>
      </c>
    </row>
    <row r="83" spans="1:10" s="688" customFormat="1" ht="28.5" hidden="1">
      <c r="A83" s="930">
        <v>1131000</v>
      </c>
      <c r="B83" s="770" t="s">
        <v>299</v>
      </c>
      <c r="C83" s="771" t="s">
        <v>358</v>
      </c>
      <c r="D83" s="846"/>
      <c r="E83" s="846"/>
      <c r="F83" s="846"/>
      <c r="G83" s="846"/>
      <c r="H83" s="846"/>
      <c r="I83" s="846"/>
      <c r="J83" s="931">
        <v>0</v>
      </c>
    </row>
    <row r="84" spans="1:10" s="688" customFormat="1" ht="25.5" hidden="1">
      <c r="A84" s="930">
        <v>1131100</v>
      </c>
      <c r="B84" s="763" t="s">
        <v>588</v>
      </c>
      <c r="C84" s="738" t="s">
        <v>300</v>
      </c>
      <c r="D84" s="846"/>
      <c r="E84" s="846"/>
      <c r="F84" s="846"/>
      <c r="G84" s="846"/>
      <c r="H84" s="846"/>
      <c r="I84" s="846"/>
      <c r="J84" s="931">
        <v>0</v>
      </c>
    </row>
    <row r="85" spans="1:10" s="688" customFormat="1" hidden="1">
      <c r="A85" s="930">
        <v>1131200</v>
      </c>
      <c r="B85" s="763" t="s">
        <v>589</v>
      </c>
      <c r="C85" s="742" t="s">
        <v>301</v>
      </c>
      <c r="D85" s="846"/>
      <c r="E85" s="846"/>
      <c r="F85" s="846"/>
      <c r="G85" s="846"/>
      <c r="H85" s="846"/>
      <c r="I85" s="846"/>
      <c r="J85" s="931">
        <v>0</v>
      </c>
    </row>
    <row r="86" spans="1:10" s="688" customFormat="1" ht="13.5" hidden="1" thickBot="1">
      <c r="A86" s="930">
        <v>1131300</v>
      </c>
      <c r="B86" s="765" t="s">
        <v>590</v>
      </c>
      <c r="C86" s="746" t="s">
        <v>302</v>
      </c>
      <c r="D86" s="847"/>
      <c r="E86" s="847"/>
      <c r="F86" s="847"/>
      <c r="G86" s="847"/>
      <c r="H86" s="847"/>
      <c r="I86" s="847"/>
      <c r="J86" s="931">
        <v>0</v>
      </c>
    </row>
    <row r="87" spans="1:10" s="688" customFormat="1" ht="14.25" hidden="1">
      <c r="A87" s="937">
        <v>1140000</v>
      </c>
      <c r="B87" s="767" t="s">
        <v>303</v>
      </c>
      <c r="C87" s="734" t="s">
        <v>358</v>
      </c>
      <c r="D87" s="851">
        <v>0</v>
      </c>
      <c r="E87" s="851"/>
      <c r="F87" s="851">
        <v>0</v>
      </c>
      <c r="G87" s="851">
        <v>0</v>
      </c>
      <c r="H87" s="851">
        <v>0</v>
      </c>
      <c r="I87" s="851">
        <v>0</v>
      </c>
      <c r="J87" s="931">
        <v>0</v>
      </c>
    </row>
    <row r="88" spans="1:10" s="688" customFormat="1" ht="25.5" hidden="1">
      <c r="A88" s="937">
        <v>1141000</v>
      </c>
      <c r="B88" s="763" t="s">
        <v>304</v>
      </c>
      <c r="C88" s="738" t="s">
        <v>1003</v>
      </c>
      <c r="D88" s="846"/>
      <c r="E88" s="846"/>
      <c r="F88" s="846"/>
      <c r="G88" s="846"/>
      <c r="H88" s="846"/>
      <c r="I88" s="846"/>
      <c r="J88" s="931">
        <v>0</v>
      </c>
    </row>
    <row r="89" spans="1:10" s="688" customFormat="1" ht="25.5" hidden="1">
      <c r="A89" s="937">
        <v>1142000</v>
      </c>
      <c r="B89" s="763" t="s">
        <v>42</v>
      </c>
      <c r="C89" s="742" t="s">
        <v>43</v>
      </c>
      <c r="D89" s="846"/>
      <c r="E89" s="846"/>
      <c r="F89" s="846"/>
      <c r="G89" s="846"/>
      <c r="H89" s="846"/>
      <c r="I89" s="846"/>
      <c r="J89" s="931">
        <v>0</v>
      </c>
    </row>
    <row r="90" spans="1:10" s="688" customFormat="1" ht="25.5" hidden="1">
      <c r="A90" s="937">
        <v>1143000</v>
      </c>
      <c r="B90" s="763" t="s">
        <v>44</v>
      </c>
      <c r="C90" s="742" t="s">
        <v>45</v>
      </c>
      <c r="D90" s="846"/>
      <c r="E90" s="846"/>
      <c r="F90" s="846"/>
      <c r="G90" s="846"/>
      <c r="H90" s="846"/>
      <c r="I90" s="846"/>
      <c r="J90" s="931">
        <v>0</v>
      </c>
    </row>
    <row r="91" spans="1:10" s="688" customFormat="1" ht="25.5" hidden="1" customHeight="1" thickBot="1">
      <c r="A91" s="933">
        <v>1144000</v>
      </c>
      <c r="B91" s="765" t="s">
        <v>46</v>
      </c>
      <c r="C91" s="746" t="s">
        <v>439</v>
      </c>
      <c r="D91" s="847"/>
      <c r="E91" s="847"/>
      <c r="F91" s="847"/>
      <c r="G91" s="847"/>
      <c r="H91" s="847"/>
      <c r="I91" s="847"/>
      <c r="J91" s="931">
        <v>0</v>
      </c>
    </row>
    <row r="92" spans="1:10" s="688" customFormat="1" ht="14.25" hidden="1">
      <c r="A92" s="938">
        <v>1150000</v>
      </c>
      <c r="B92" s="939" t="s">
        <v>730</v>
      </c>
      <c r="C92" s="734" t="s">
        <v>358</v>
      </c>
      <c r="D92" s="851">
        <f>D105</f>
        <v>30000</v>
      </c>
      <c r="E92" s="851"/>
      <c r="F92" s="851">
        <f>F105</f>
        <v>30000</v>
      </c>
      <c r="G92" s="851">
        <f>G105</f>
        <v>7000</v>
      </c>
      <c r="H92" s="851">
        <f>H105</f>
        <v>14000</v>
      </c>
      <c r="I92" s="851">
        <f>I105</f>
        <v>21000</v>
      </c>
      <c r="J92" s="931">
        <f>J105</f>
        <v>30000</v>
      </c>
    </row>
    <row r="93" spans="1:10" s="688" customFormat="1" ht="25.5" hidden="1">
      <c r="A93" s="940">
        <v>1151000</v>
      </c>
      <c r="B93" s="941" t="s">
        <v>681</v>
      </c>
      <c r="C93" s="734" t="s">
        <v>358</v>
      </c>
      <c r="D93" s="942">
        <v>0</v>
      </c>
      <c r="E93" s="942"/>
      <c r="F93" s="942">
        <v>0</v>
      </c>
      <c r="G93" s="942">
        <v>0</v>
      </c>
      <c r="H93" s="942">
        <v>0</v>
      </c>
      <c r="I93" s="942">
        <v>0</v>
      </c>
      <c r="J93" s="931">
        <v>0</v>
      </c>
    </row>
    <row r="94" spans="1:10" s="688" customFormat="1" ht="25.5" hidden="1">
      <c r="A94" s="940">
        <v>1151100</v>
      </c>
      <c r="B94" s="943" t="s">
        <v>265</v>
      </c>
      <c r="C94" s="944">
        <v>461100</v>
      </c>
      <c r="D94" s="942"/>
      <c r="E94" s="942"/>
      <c r="F94" s="942"/>
      <c r="G94" s="942"/>
      <c r="H94" s="942"/>
      <c r="I94" s="942"/>
      <c r="J94" s="931">
        <v>0</v>
      </c>
    </row>
    <row r="95" spans="1:10" s="688" customFormat="1" ht="25.5" hidden="1">
      <c r="A95" s="940">
        <v>1151200</v>
      </c>
      <c r="B95" s="943" t="s">
        <v>637</v>
      </c>
      <c r="C95" s="944">
        <v>461200</v>
      </c>
      <c r="D95" s="863"/>
      <c r="E95" s="863"/>
      <c r="F95" s="863"/>
      <c r="G95" s="863"/>
      <c r="H95" s="863"/>
      <c r="I95" s="863"/>
      <c r="J95" s="931">
        <v>0</v>
      </c>
    </row>
    <row r="96" spans="1:10" s="688" customFormat="1" ht="25.5" hidden="1">
      <c r="A96" s="940">
        <v>1152000</v>
      </c>
      <c r="B96" s="945" t="s">
        <v>518</v>
      </c>
      <c r="C96" s="946" t="s">
        <v>358</v>
      </c>
      <c r="D96" s="947">
        <v>0</v>
      </c>
      <c r="E96" s="947"/>
      <c r="F96" s="947">
        <v>0</v>
      </c>
      <c r="G96" s="947">
        <v>0</v>
      </c>
      <c r="H96" s="947">
        <v>0</v>
      </c>
      <c r="I96" s="947">
        <v>0</v>
      </c>
      <c r="J96" s="931">
        <v>0</v>
      </c>
    </row>
    <row r="97" spans="1:10" s="688" customFormat="1" ht="25.5" hidden="1">
      <c r="A97" s="940">
        <v>1152100</v>
      </c>
      <c r="B97" s="948" t="s">
        <v>541</v>
      </c>
      <c r="C97" s="944">
        <v>462100</v>
      </c>
      <c r="D97" s="860"/>
      <c r="E97" s="860"/>
      <c r="F97" s="860"/>
      <c r="G97" s="949"/>
      <c r="H97" s="949"/>
      <c r="I97" s="846"/>
      <c r="J97" s="931">
        <v>0</v>
      </c>
    </row>
    <row r="98" spans="1:10" s="688" customFormat="1" ht="26.25" hidden="1" thickBot="1">
      <c r="A98" s="950">
        <v>1152200</v>
      </c>
      <c r="B98" s="951" t="s">
        <v>759</v>
      </c>
      <c r="C98" s="952">
        <v>462200</v>
      </c>
      <c r="D98" s="855"/>
      <c r="E98" s="855"/>
      <c r="F98" s="855"/>
      <c r="G98" s="953"/>
      <c r="H98" s="953"/>
      <c r="I98" s="847"/>
      <c r="J98" s="931">
        <v>0</v>
      </c>
    </row>
    <row r="99" spans="1:10" s="688" customFormat="1" ht="25.5" hidden="1">
      <c r="A99" s="938">
        <v>1153000</v>
      </c>
      <c r="B99" s="954" t="s">
        <v>760</v>
      </c>
      <c r="C99" s="955" t="s">
        <v>358</v>
      </c>
      <c r="D99" s="956">
        <v>0</v>
      </c>
      <c r="E99" s="956"/>
      <c r="F99" s="956">
        <v>0</v>
      </c>
      <c r="G99" s="956">
        <v>0</v>
      </c>
      <c r="H99" s="956">
        <v>0</v>
      </c>
      <c r="I99" s="956">
        <v>0</v>
      </c>
      <c r="J99" s="931">
        <v>0</v>
      </c>
    </row>
    <row r="100" spans="1:10" s="688" customFormat="1" ht="25.5" hidden="1">
      <c r="A100" s="940">
        <v>1153100</v>
      </c>
      <c r="B100" s="948" t="s">
        <v>761</v>
      </c>
      <c r="C100" s="944">
        <v>463100</v>
      </c>
      <c r="D100" s="947"/>
      <c r="E100" s="947"/>
      <c r="F100" s="947"/>
      <c r="G100" s="947"/>
      <c r="H100" s="947"/>
      <c r="I100" s="947"/>
      <c r="J100" s="931">
        <v>0</v>
      </c>
    </row>
    <row r="101" spans="1:10" s="688" customFormat="1" hidden="1">
      <c r="A101" s="940">
        <v>1153200</v>
      </c>
      <c r="B101" s="948" t="s">
        <v>101</v>
      </c>
      <c r="C101" s="944">
        <v>463200</v>
      </c>
      <c r="D101" s="947"/>
      <c r="E101" s="947"/>
      <c r="F101" s="947"/>
      <c r="G101" s="947"/>
      <c r="H101" s="947"/>
      <c r="I101" s="947"/>
      <c r="J101" s="931">
        <v>0</v>
      </c>
    </row>
    <row r="102" spans="1:10" s="688" customFormat="1" ht="38.25" hidden="1">
      <c r="A102" s="940">
        <v>1153300</v>
      </c>
      <c r="B102" s="948" t="s">
        <v>501</v>
      </c>
      <c r="C102" s="944">
        <v>463300</v>
      </c>
      <c r="D102" s="947"/>
      <c r="E102" s="947"/>
      <c r="F102" s="947"/>
      <c r="G102" s="947"/>
      <c r="H102" s="947"/>
      <c r="I102" s="947"/>
      <c r="J102" s="931">
        <v>0</v>
      </c>
    </row>
    <row r="103" spans="1:10" s="688" customFormat="1" ht="29.25" customHeight="1">
      <c r="A103" s="940">
        <v>1153400</v>
      </c>
      <c r="B103" s="948" t="s">
        <v>502</v>
      </c>
      <c r="C103" s="944">
        <v>463400</v>
      </c>
      <c r="D103" s="947"/>
      <c r="E103" s="947"/>
      <c r="F103" s="947"/>
      <c r="G103" s="947"/>
      <c r="H103" s="947"/>
      <c r="I103" s="947"/>
      <c r="J103" s="931">
        <v>0</v>
      </c>
    </row>
    <row r="104" spans="1:10" s="688" customFormat="1">
      <c r="A104" s="940">
        <v>1153500</v>
      </c>
      <c r="B104" s="957" t="s">
        <v>503</v>
      </c>
      <c r="C104" s="944">
        <v>463500</v>
      </c>
      <c r="D104" s="947"/>
      <c r="E104" s="947"/>
      <c r="F104" s="947"/>
      <c r="G104" s="947"/>
      <c r="H104" s="947"/>
      <c r="I104" s="947"/>
      <c r="J104" s="931">
        <v>0</v>
      </c>
    </row>
    <row r="105" spans="1:10" s="688" customFormat="1" ht="36.75" customHeight="1">
      <c r="A105" s="940">
        <v>1153700</v>
      </c>
      <c r="B105" s="957" t="s">
        <v>504</v>
      </c>
      <c r="C105" s="944">
        <v>463700</v>
      </c>
      <c r="D105" s="1124">
        <v>30000</v>
      </c>
      <c r="E105" s="1124">
        <v>0</v>
      </c>
      <c r="F105" s="947">
        <f>D105+E105</f>
        <v>30000</v>
      </c>
      <c r="G105" s="947">
        <v>7000</v>
      </c>
      <c r="H105" s="947">
        <v>14000</v>
      </c>
      <c r="I105" s="947">
        <v>21000</v>
      </c>
      <c r="J105" s="1216">
        <f>F105</f>
        <v>30000</v>
      </c>
    </row>
    <row r="106" spans="1:10" s="688" customFormat="1" ht="38.25" hidden="1">
      <c r="A106" s="940">
        <v>1153800</v>
      </c>
      <c r="B106" s="957" t="s">
        <v>995</v>
      </c>
      <c r="C106" s="944">
        <v>463800</v>
      </c>
      <c r="D106" s="947"/>
      <c r="E106" s="947"/>
      <c r="F106" s="947"/>
      <c r="G106" s="947"/>
      <c r="H106" s="947"/>
      <c r="I106" s="947"/>
      <c r="J106" s="931">
        <v>0</v>
      </c>
    </row>
    <row r="107" spans="1:10" s="688" customFormat="1" hidden="1">
      <c r="A107" s="940">
        <v>1153900</v>
      </c>
      <c r="B107" s="957" t="s">
        <v>996</v>
      </c>
      <c r="C107" s="944">
        <v>463900</v>
      </c>
      <c r="D107" s="947"/>
      <c r="E107" s="947"/>
      <c r="F107" s="947"/>
      <c r="G107" s="947"/>
      <c r="H107" s="947"/>
      <c r="I107" s="947"/>
      <c r="J107" s="931">
        <v>0</v>
      </c>
    </row>
    <row r="108" spans="1:10" s="688" customFormat="1" ht="25.5" hidden="1">
      <c r="A108" s="940">
        <v>1154000</v>
      </c>
      <c r="B108" s="958" t="s">
        <v>997</v>
      </c>
      <c r="C108" s="946" t="s">
        <v>358</v>
      </c>
      <c r="D108" s="947">
        <v>0</v>
      </c>
      <c r="E108" s="947"/>
      <c r="F108" s="947">
        <v>0</v>
      </c>
      <c r="G108" s="947">
        <v>0</v>
      </c>
      <c r="H108" s="947">
        <v>0</v>
      </c>
      <c r="I108" s="947">
        <v>0</v>
      </c>
      <c r="J108" s="931">
        <v>0</v>
      </c>
    </row>
    <row r="109" spans="1:10" s="688" customFormat="1" ht="25.5" hidden="1">
      <c r="A109" s="940">
        <v>1154100</v>
      </c>
      <c r="B109" s="957" t="s">
        <v>210</v>
      </c>
      <c r="C109" s="944">
        <v>465100</v>
      </c>
      <c r="D109" s="959"/>
      <c r="E109" s="959"/>
      <c r="F109" s="959"/>
      <c r="G109" s="960"/>
      <c r="H109" s="960"/>
      <c r="I109" s="961"/>
      <c r="J109" s="931">
        <v>0</v>
      </c>
    </row>
    <row r="110" spans="1:10" s="688" customFormat="1" hidden="1">
      <c r="A110" s="940">
        <v>1154200</v>
      </c>
      <c r="B110" s="957" t="s">
        <v>211</v>
      </c>
      <c r="C110" s="944">
        <v>465200</v>
      </c>
      <c r="D110" s="959"/>
      <c r="E110" s="959"/>
      <c r="F110" s="959"/>
      <c r="G110" s="960"/>
      <c r="H110" s="960"/>
      <c r="I110" s="961"/>
      <c r="J110" s="931">
        <v>0</v>
      </c>
    </row>
    <row r="111" spans="1:10" s="688" customFormat="1" hidden="1">
      <c r="A111" s="940">
        <v>1154300</v>
      </c>
      <c r="B111" s="957" t="s">
        <v>212</v>
      </c>
      <c r="C111" s="944">
        <v>465300</v>
      </c>
      <c r="D111" s="959"/>
      <c r="E111" s="959"/>
      <c r="F111" s="959"/>
      <c r="G111" s="960"/>
      <c r="H111" s="960"/>
      <c r="I111" s="961"/>
      <c r="J111" s="931">
        <v>0</v>
      </c>
    </row>
    <row r="112" spans="1:10" s="688" customFormat="1" ht="38.25" hidden="1">
      <c r="A112" s="940">
        <v>1154500</v>
      </c>
      <c r="B112" s="957" t="s">
        <v>67</v>
      </c>
      <c r="C112" s="944">
        <v>465500</v>
      </c>
      <c r="D112" s="959"/>
      <c r="E112" s="959"/>
      <c r="F112" s="959"/>
      <c r="G112" s="960"/>
      <c r="H112" s="960"/>
      <c r="I112" s="961"/>
      <c r="J112" s="931">
        <v>0</v>
      </c>
    </row>
    <row r="113" spans="1:10" s="688" customFormat="1" ht="38.25" hidden="1">
      <c r="A113" s="940">
        <v>1154600</v>
      </c>
      <c r="B113" s="957" t="s">
        <v>68</v>
      </c>
      <c r="C113" s="944">
        <v>465600</v>
      </c>
      <c r="D113" s="860"/>
      <c r="E113" s="860"/>
      <c r="F113" s="860"/>
      <c r="G113" s="949"/>
      <c r="H113" s="949"/>
      <c r="I113" s="846"/>
      <c r="J113" s="931">
        <v>0</v>
      </c>
    </row>
    <row r="114" spans="1:10" s="688" customFormat="1" ht="13.5" hidden="1" thickBot="1">
      <c r="A114" s="950">
        <v>1154700</v>
      </c>
      <c r="B114" s="962" t="s">
        <v>78</v>
      </c>
      <c r="C114" s="746" t="s">
        <v>79</v>
      </c>
      <c r="D114" s="855"/>
      <c r="E114" s="855"/>
      <c r="F114" s="855"/>
      <c r="G114" s="953"/>
      <c r="H114" s="953"/>
      <c r="I114" s="847"/>
      <c r="J114" s="931">
        <v>0</v>
      </c>
    </row>
    <row r="115" spans="1:10" s="688" customFormat="1" ht="25.5" hidden="1">
      <c r="A115" s="963">
        <v>1160000</v>
      </c>
      <c r="B115" s="780" t="s">
        <v>80</v>
      </c>
      <c r="C115" s="734" t="s">
        <v>358</v>
      </c>
      <c r="D115" s="858">
        <v>0</v>
      </c>
      <c r="E115" s="858"/>
      <c r="F115" s="858">
        <v>0</v>
      </c>
      <c r="G115" s="858">
        <v>0</v>
      </c>
      <c r="H115" s="858">
        <v>0</v>
      </c>
      <c r="I115" s="858">
        <v>0</v>
      </c>
      <c r="J115" s="931">
        <v>0</v>
      </c>
    </row>
    <row r="116" spans="1:10" s="688" customFormat="1" ht="25.5" hidden="1">
      <c r="A116" s="935">
        <v>1161000</v>
      </c>
      <c r="B116" s="782" t="s">
        <v>81</v>
      </c>
      <c r="C116" s="783" t="s">
        <v>358</v>
      </c>
      <c r="D116" s="860">
        <v>0</v>
      </c>
      <c r="E116" s="860"/>
      <c r="F116" s="860">
        <v>0</v>
      </c>
      <c r="G116" s="860">
        <v>0</v>
      </c>
      <c r="H116" s="860">
        <v>0</v>
      </c>
      <c r="I116" s="860">
        <v>0</v>
      </c>
      <c r="J116" s="931">
        <v>0</v>
      </c>
    </row>
    <row r="117" spans="1:10" s="688" customFormat="1" ht="38.25" hidden="1">
      <c r="A117" s="935">
        <v>1161100</v>
      </c>
      <c r="B117" s="741" t="s">
        <v>1705</v>
      </c>
      <c r="C117" s="762">
        <v>471100</v>
      </c>
      <c r="D117" s="860"/>
      <c r="E117" s="860"/>
      <c r="F117" s="860"/>
      <c r="G117" s="860"/>
      <c r="H117" s="860"/>
      <c r="I117" s="860"/>
      <c r="J117" s="931">
        <v>0</v>
      </c>
    </row>
    <row r="118" spans="1:10" s="688" customFormat="1" ht="25.5" hidden="1">
      <c r="A118" s="935">
        <v>1161200</v>
      </c>
      <c r="B118" s="776" t="s">
        <v>1667</v>
      </c>
      <c r="C118" s="762">
        <v>471200</v>
      </c>
      <c r="D118" s="860"/>
      <c r="E118" s="860"/>
      <c r="F118" s="860"/>
      <c r="G118" s="860"/>
      <c r="H118" s="860"/>
      <c r="I118" s="860"/>
      <c r="J118" s="931">
        <v>0</v>
      </c>
    </row>
    <row r="119" spans="1:10" s="688" customFormat="1" ht="38.25" hidden="1">
      <c r="A119" s="935">
        <v>1162000</v>
      </c>
      <c r="B119" s="782" t="s">
        <v>1125</v>
      </c>
      <c r="C119" s="783" t="s">
        <v>358</v>
      </c>
      <c r="D119" s="860">
        <v>0</v>
      </c>
      <c r="E119" s="860"/>
      <c r="F119" s="860">
        <v>0</v>
      </c>
      <c r="G119" s="860">
        <v>0</v>
      </c>
      <c r="H119" s="860">
        <v>0</v>
      </c>
      <c r="I119" s="860">
        <v>0</v>
      </c>
      <c r="J119" s="931">
        <v>0</v>
      </c>
    </row>
    <row r="120" spans="1:10" s="688" customFormat="1" ht="25.5" hidden="1">
      <c r="A120" s="935">
        <v>1162100</v>
      </c>
      <c r="B120" s="776" t="s">
        <v>1668</v>
      </c>
      <c r="C120" s="742" t="s">
        <v>130</v>
      </c>
      <c r="D120" s="860"/>
      <c r="E120" s="860"/>
      <c r="F120" s="860"/>
      <c r="G120" s="860"/>
      <c r="H120" s="860"/>
      <c r="I120" s="860"/>
      <c r="J120" s="931">
        <v>0</v>
      </c>
    </row>
    <row r="121" spans="1:10" s="688" customFormat="1" hidden="1">
      <c r="A121" s="935">
        <v>1162200</v>
      </c>
      <c r="B121" s="776" t="s">
        <v>1669</v>
      </c>
      <c r="C121" s="742" t="s">
        <v>24</v>
      </c>
      <c r="D121" s="860"/>
      <c r="E121" s="860"/>
      <c r="F121" s="860"/>
      <c r="G121" s="860"/>
      <c r="H121" s="860"/>
      <c r="I121" s="860"/>
      <c r="J121" s="931">
        <v>0</v>
      </c>
    </row>
    <row r="122" spans="1:10" s="688" customFormat="1" ht="25.5" hidden="1">
      <c r="A122" s="935">
        <v>1162300</v>
      </c>
      <c r="B122" s="776" t="s">
        <v>1670</v>
      </c>
      <c r="C122" s="742" t="s">
        <v>26</v>
      </c>
      <c r="D122" s="860"/>
      <c r="E122" s="860"/>
      <c r="F122" s="860"/>
      <c r="G122" s="860"/>
      <c r="H122" s="860"/>
      <c r="I122" s="860"/>
      <c r="J122" s="931">
        <v>0</v>
      </c>
    </row>
    <row r="123" spans="1:10" s="688" customFormat="1" hidden="1">
      <c r="A123" s="935">
        <v>1162400</v>
      </c>
      <c r="B123" s="776" t="s">
        <v>1671</v>
      </c>
      <c r="C123" s="742" t="s">
        <v>832</v>
      </c>
      <c r="D123" s="860"/>
      <c r="E123" s="860"/>
      <c r="F123" s="860"/>
      <c r="G123" s="860"/>
      <c r="H123" s="860"/>
      <c r="I123" s="860"/>
      <c r="J123" s="931">
        <v>0</v>
      </c>
    </row>
    <row r="124" spans="1:10" s="688" customFormat="1" ht="25.5" hidden="1">
      <c r="A124" s="935">
        <v>1162500</v>
      </c>
      <c r="B124" s="776" t="s">
        <v>1672</v>
      </c>
      <c r="C124" s="742" t="s">
        <v>834</v>
      </c>
      <c r="D124" s="860"/>
      <c r="E124" s="860"/>
      <c r="F124" s="860"/>
      <c r="G124" s="860"/>
      <c r="H124" s="860"/>
      <c r="I124" s="860"/>
      <c r="J124" s="931">
        <v>0</v>
      </c>
    </row>
    <row r="125" spans="1:10" s="688" customFormat="1" hidden="1">
      <c r="A125" s="935">
        <v>1162600</v>
      </c>
      <c r="B125" s="776" t="s">
        <v>1673</v>
      </c>
      <c r="C125" s="742" t="s">
        <v>511</v>
      </c>
      <c r="D125" s="860"/>
      <c r="E125" s="860"/>
      <c r="F125" s="860"/>
      <c r="G125" s="860"/>
      <c r="H125" s="860"/>
      <c r="I125" s="860"/>
      <c r="J125" s="931">
        <v>0</v>
      </c>
    </row>
    <row r="126" spans="1:10" s="688" customFormat="1" ht="25.5" hidden="1">
      <c r="A126" s="935">
        <v>1162700</v>
      </c>
      <c r="B126" s="741" t="s">
        <v>1674</v>
      </c>
      <c r="C126" s="742" t="s">
        <v>513</v>
      </c>
      <c r="D126" s="860"/>
      <c r="E126" s="860"/>
      <c r="F126" s="860"/>
      <c r="G126" s="860"/>
      <c r="H126" s="860"/>
      <c r="I126" s="860"/>
      <c r="J126" s="931">
        <v>0</v>
      </c>
    </row>
    <row r="127" spans="1:10" s="688" customFormat="1" hidden="1">
      <c r="A127" s="935">
        <v>1162800</v>
      </c>
      <c r="B127" s="776" t="s">
        <v>1675</v>
      </c>
      <c r="C127" s="742" t="s">
        <v>872</v>
      </c>
      <c r="D127" s="949"/>
      <c r="E127" s="949"/>
      <c r="F127" s="949"/>
      <c r="G127" s="949"/>
      <c r="H127" s="949"/>
      <c r="I127" s="949"/>
      <c r="J127" s="931">
        <v>0</v>
      </c>
    </row>
    <row r="128" spans="1:10" s="688" customFormat="1" hidden="1">
      <c r="A128" s="964">
        <v>1162900</v>
      </c>
      <c r="B128" s="776" t="s">
        <v>1676</v>
      </c>
      <c r="C128" s="742" t="s">
        <v>874</v>
      </c>
      <c r="D128" s="949"/>
      <c r="E128" s="949"/>
      <c r="F128" s="949"/>
      <c r="G128" s="949"/>
      <c r="H128" s="949"/>
      <c r="I128" s="949"/>
      <c r="J128" s="931">
        <v>0</v>
      </c>
    </row>
    <row r="129" spans="1:10" s="688" customFormat="1" hidden="1">
      <c r="A129" s="964">
        <v>1163000</v>
      </c>
      <c r="B129" s="782" t="s">
        <v>58</v>
      </c>
      <c r="C129" s="771" t="s">
        <v>358</v>
      </c>
      <c r="D129" s="949">
        <v>0</v>
      </c>
      <c r="E129" s="949"/>
      <c r="F129" s="949">
        <v>0</v>
      </c>
      <c r="G129" s="949">
        <v>0</v>
      </c>
      <c r="H129" s="949">
        <v>0</v>
      </c>
      <c r="I129" s="949">
        <v>0</v>
      </c>
      <c r="J129" s="931">
        <v>0</v>
      </c>
    </row>
    <row r="130" spans="1:10" s="688" customFormat="1" ht="13.5" hidden="1" thickBot="1">
      <c r="A130" s="965">
        <v>1163100</v>
      </c>
      <c r="B130" s="765" t="s">
        <v>798</v>
      </c>
      <c r="C130" s="746" t="s">
        <v>799</v>
      </c>
      <c r="D130" s="953"/>
      <c r="E130" s="953"/>
      <c r="F130" s="953"/>
      <c r="G130" s="953"/>
      <c r="H130" s="953"/>
      <c r="I130" s="953"/>
      <c r="J130" s="931">
        <v>0</v>
      </c>
    </row>
    <row r="131" spans="1:10" s="688" customFormat="1" hidden="1">
      <c r="A131" s="966">
        <v>1170000</v>
      </c>
      <c r="B131" s="788" t="s">
        <v>875</v>
      </c>
      <c r="C131" s="734" t="s">
        <v>358</v>
      </c>
      <c r="D131" s="967">
        <f>D135</f>
        <v>0</v>
      </c>
      <c r="E131" s="967"/>
      <c r="F131" s="967">
        <f>F135</f>
        <v>0</v>
      </c>
      <c r="G131" s="967">
        <f>G135</f>
        <v>0</v>
      </c>
      <c r="H131" s="967">
        <f>H135</f>
        <v>0</v>
      </c>
      <c r="I131" s="967">
        <f>I135</f>
        <v>0</v>
      </c>
      <c r="J131" s="931">
        <f>J135</f>
        <v>0</v>
      </c>
    </row>
    <row r="132" spans="1:10" s="688" customFormat="1" ht="38.25" hidden="1">
      <c r="A132" s="964">
        <v>1171000</v>
      </c>
      <c r="B132" s="792" t="s">
        <v>215</v>
      </c>
      <c r="C132" s="734" t="s">
        <v>358</v>
      </c>
      <c r="D132" s="865">
        <v>0</v>
      </c>
      <c r="E132" s="865"/>
      <c r="F132" s="865">
        <v>0</v>
      </c>
      <c r="G132" s="865">
        <v>0</v>
      </c>
      <c r="H132" s="865">
        <v>0</v>
      </c>
      <c r="I132" s="865">
        <v>0</v>
      </c>
      <c r="J132" s="931">
        <v>0</v>
      </c>
    </row>
    <row r="133" spans="1:10" s="688" customFormat="1" ht="21" customHeight="1">
      <c r="A133" s="964">
        <v>1171100</v>
      </c>
      <c r="B133" s="741" t="s">
        <v>1677</v>
      </c>
      <c r="C133" s="738" t="s">
        <v>479</v>
      </c>
      <c r="D133" s="949"/>
      <c r="E133" s="949"/>
      <c r="F133" s="949"/>
      <c r="G133" s="949"/>
      <c r="H133" s="949"/>
      <c r="I133" s="949"/>
      <c r="J133" s="931">
        <v>0</v>
      </c>
    </row>
    <row r="134" spans="1:10" s="688" customFormat="1" ht="0.75" customHeight="1" thickBot="1">
      <c r="A134" s="964">
        <v>1171200</v>
      </c>
      <c r="B134" s="776" t="s">
        <v>1678</v>
      </c>
      <c r="C134" s="794" t="s">
        <v>352</v>
      </c>
      <c r="D134" s="949"/>
      <c r="E134" s="949"/>
      <c r="F134" s="949"/>
      <c r="G134" s="949"/>
      <c r="H134" s="949"/>
      <c r="I134" s="949"/>
      <c r="J134" s="931">
        <v>0</v>
      </c>
    </row>
    <row r="135" spans="1:10" s="688" customFormat="1" ht="0.75" hidden="1" customHeight="1" thickBot="1">
      <c r="A135" s="935">
        <v>1172000</v>
      </c>
      <c r="B135" s="795" t="s">
        <v>1017</v>
      </c>
      <c r="C135" s="771" t="s">
        <v>358</v>
      </c>
      <c r="D135" s="967">
        <f>D137+D138</f>
        <v>0</v>
      </c>
      <c r="E135" s="967"/>
      <c r="F135" s="967">
        <f>F137+F138</f>
        <v>0</v>
      </c>
      <c r="G135" s="967">
        <f>G137+G138</f>
        <v>0</v>
      </c>
      <c r="H135" s="967">
        <f>H137+H138</f>
        <v>0</v>
      </c>
      <c r="I135" s="967">
        <f>I137+I138</f>
        <v>0</v>
      </c>
      <c r="J135" s="931">
        <f>F135</f>
        <v>0</v>
      </c>
    </row>
    <row r="136" spans="1:10" s="688" customFormat="1" hidden="1">
      <c r="A136" s="935">
        <v>1172100</v>
      </c>
      <c r="B136" s="763" t="s">
        <v>1102</v>
      </c>
      <c r="C136" s="738" t="s">
        <v>1018</v>
      </c>
      <c r="D136" s="949"/>
      <c r="E136" s="846"/>
      <c r="F136" s="949"/>
      <c r="G136" s="949"/>
      <c r="H136" s="949"/>
      <c r="I136" s="949"/>
      <c r="J136" s="931">
        <v>0</v>
      </c>
    </row>
    <row r="137" spans="1:10" s="688" customFormat="1" hidden="1">
      <c r="A137" s="935">
        <v>1172200</v>
      </c>
      <c r="B137" s="763" t="s">
        <v>1103</v>
      </c>
      <c r="C137" s="796">
        <v>482200</v>
      </c>
      <c r="D137" s="949">
        <v>0</v>
      </c>
      <c r="E137" s="846"/>
      <c r="F137" s="949">
        <v>0</v>
      </c>
      <c r="G137" s="949">
        <v>0</v>
      </c>
      <c r="H137" s="949">
        <v>0</v>
      </c>
      <c r="I137" s="949">
        <v>0</v>
      </c>
      <c r="J137" s="931">
        <f>F137</f>
        <v>0</v>
      </c>
    </row>
    <row r="138" spans="1:10" s="688" customFormat="1" hidden="1">
      <c r="A138" s="935">
        <v>1172300</v>
      </c>
      <c r="B138" s="776" t="s">
        <v>1679</v>
      </c>
      <c r="C138" s="742" t="s">
        <v>1020</v>
      </c>
      <c r="D138" s="949">
        <v>0</v>
      </c>
      <c r="E138" s="846"/>
      <c r="F138" s="949">
        <f>D138+E138</f>
        <v>0</v>
      </c>
      <c r="G138" s="949">
        <v>0</v>
      </c>
      <c r="H138" s="949">
        <v>0</v>
      </c>
      <c r="I138" s="949">
        <v>0</v>
      </c>
      <c r="J138" s="931">
        <f>F138</f>
        <v>0</v>
      </c>
    </row>
    <row r="139" spans="1:10" s="688" customFormat="1" ht="38.25" hidden="1">
      <c r="A139" s="935">
        <v>1172400</v>
      </c>
      <c r="B139" s="797" t="s">
        <v>1680</v>
      </c>
      <c r="C139" s="742" t="s">
        <v>125</v>
      </c>
      <c r="D139" s="865"/>
      <c r="E139" s="846"/>
      <c r="F139" s="865"/>
      <c r="G139" s="865"/>
      <c r="H139" s="865"/>
      <c r="I139" s="865"/>
      <c r="J139" s="931">
        <v>0</v>
      </c>
    </row>
    <row r="140" spans="1:10" s="688" customFormat="1" ht="25.5" hidden="1">
      <c r="A140" s="935">
        <v>1173000</v>
      </c>
      <c r="B140" s="795" t="s">
        <v>126</v>
      </c>
      <c r="C140" s="771" t="s">
        <v>358</v>
      </c>
      <c r="D140" s="865">
        <v>0</v>
      </c>
      <c r="E140" s="865"/>
      <c r="F140" s="865">
        <v>0</v>
      </c>
      <c r="G140" s="865">
        <v>0</v>
      </c>
      <c r="H140" s="865">
        <v>0</v>
      </c>
      <c r="I140" s="865">
        <v>0</v>
      </c>
      <c r="J140" s="931">
        <v>0</v>
      </c>
    </row>
    <row r="141" spans="1:10" s="688" customFormat="1" ht="25.5" hidden="1">
      <c r="A141" s="964">
        <v>1173100</v>
      </c>
      <c r="B141" s="798" t="s">
        <v>127</v>
      </c>
      <c r="C141" s="742" t="s">
        <v>1088</v>
      </c>
      <c r="D141" s="865"/>
      <c r="E141" s="846"/>
      <c r="F141" s="865"/>
      <c r="G141" s="865"/>
      <c r="H141" s="865"/>
      <c r="I141" s="865"/>
      <c r="J141" s="931">
        <v>0</v>
      </c>
    </row>
    <row r="142" spans="1:10" s="688" customFormat="1" ht="51" hidden="1">
      <c r="A142" s="964">
        <v>1174000</v>
      </c>
      <c r="B142" s="795" t="s">
        <v>1089</v>
      </c>
      <c r="C142" s="771" t="s">
        <v>358</v>
      </c>
      <c r="D142" s="865">
        <v>0</v>
      </c>
      <c r="E142" s="865"/>
      <c r="F142" s="865">
        <v>0</v>
      </c>
      <c r="G142" s="865">
        <v>0</v>
      </c>
      <c r="H142" s="865">
        <v>0</v>
      </c>
      <c r="I142" s="865">
        <v>0</v>
      </c>
      <c r="J142" s="931">
        <v>0</v>
      </c>
    </row>
    <row r="143" spans="1:10" s="688" customFormat="1" ht="38.25" hidden="1">
      <c r="A143" s="964">
        <v>1174100</v>
      </c>
      <c r="B143" s="798" t="s">
        <v>1104</v>
      </c>
      <c r="C143" s="742" t="s">
        <v>1090</v>
      </c>
      <c r="D143" s="865"/>
      <c r="E143" s="865"/>
      <c r="F143" s="865"/>
      <c r="G143" s="865"/>
      <c r="H143" s="865"/>
      <c r="I143" s="865"/>
      <c r="J143" s="931">
        <v>0</v>
      </c>
    </row>
    <row r="144" spans="1:10" s="688" customFormat="1" ht="25.5" hidden="1">
      <c r="A144" s="964">
        <v>1174200</v>
      </c>
      <c r="B144" s="797" t="s">
        <v>1681</v>
      </c>
      <c r="C144" s="742" t="s">
        <v>447</v>
      </c>
      <c r="D144" s="865"/>
      <c r="E144" s="865"/>
      <c r="F144" s="865"/>
      <c r="G144" s="865"/>
      <c r="H144" s="865"/>
      <c r="I144" s="865"/>
      <c r="J144" s="931">
        <v>0</v>
      </c>
    </row>
    <row r="145" spans="1:11" s="688" customFormat="1" ht="51" hidden="1">
      <c r="A145" s="964">
        <v>1175000</v>
      </c>
      <c r="B145" s="795" t="s">
        <v>558</v>
      </c>
      <c r="C145" s="771" t="s">
        <v>358</v>
      </c>
      <c r="D145" s="865">
        <v>0</v>
      </c>
      <c r="E145" s="865"/>
      <c r="F145" s="865">
        <v>0</v>
      </c>
      <c r="G145" s="865">
        <v>0</v>
      </c>
      <c r="H145" s="865">
        <v>0</v>
      </c>
      <c r="I145" s="865">
        <v>0</v>
      </c>
      <c r="J145" s="931">
        <v>0</v>
      </c>
    </row>
    <row r="146" spans="1:11" s="688" customFormat="1" ht="38.25" hidden="1">
      <c r="A146" s="964">
        <v>1175100</v>
      </c>
      <c r="B146" s="797" t="s">
        <v>1682</v>
      </c>
      <c r="C146" s="742" t="s">
        <v>227</v>
      </c>
      <c r="D146" s="865"/>
      <c r="E146" s="865"/>
      <c r="F146" s="865"/>
      <c r="G146" s="865"/>
      <c r="H146" s="865"/>
      <c r="I146" s="865"/>
      <c r="J146" s="931">
        <v>0</v>
      </c>
    </row>
    <row r="147" spans="1:11" s="688" customFormat="1" hidden="1">
      <c r="A147" s="964">
        <v>1176000</v>
      </c>
      <c r="B147" s="795" t="s">
        <v>228</v>
      </c>
      <c r="C147" s="771" t="s">
        <v>358</v>
      </c>
      <c r="D147" s="865">
        <v>0</v>
      </c>
      <c r="E147" s="865"/>
      <c r="F147" s="865">
        <v>0</v>
      </c>
      <c r="G147" s="865">
        <v>0</v>
      </c>
      <c r="H147" s="865">
        <v>0</v>
      </c>
      <c r="I147" s="865">
        <v>0</v>
      </c>
      <c r="J147" s="931">
        <v>0</v>
      </c>
    </row>
    <row r="148" spans="1:11" s="688" customFormat="1" hidden="1">
      <c r="A148" s="964">
        <v>1176100</v>
      </c>
      <c r="B148" s="797" t="s">
        <v>1683</v>
      </c>
      <c r="C148" s="742" t="s">
        <v>8</v>
      </c>
      <c r="D148" s="865"/>
      <c r="E148" s="846"/>
      <c r="F148" s="865"/>
      <c r="G148" s="865"/>
      <c r="H148" s="865"/>
      <c r="I148" s="865"/>
      <c r="J148" s="931">
        <v>0</v>
      </c>
    </row>
    <row r="149" spans="1:11" s="688" customFormat="1" ht="13.5" hidden="1" thickBot="1">
      <c r="A149" s="964">
        <v>1177000</v>
      </c>
      <c r="B149" s="795" t="s">
        <v>587</v>
      </c>
      <c r="C149" s="771" t="s">
        <v>358</v>
      </c>
      <c r="D149" s="865">
        <v>0</v>
      </c>
      <c r="E149" s="865"/>
      <c r="F149" s="865">
        <v>0</v>
      </c>
      <c r="G149" s="865">
        <v>0</v>
      </c>
      <c r="H149" s="865">
        <v>0</v>
      </c>
      <c r="I149" s="865">
        <v>0</v>
      </c>
      <c r="J149" s="931">
        <v>0</v>
      </c>
    </row>
    <row r="150" spans="1:11" s="688" customFormat="1" ht="13.5" hidden="1" thickBot="1">
      <c r="A150" s="965">
        <v>1177100</v>
      </c>
      <c r="B150" s="799" t="s">
        <v>1684</v>
      </c>
      <c r="C150" s="746" t="s">
        <v>259</v>
      </c>
      <c r="D150" s="953"/>
      <c r="E150" s="953"/>
      <c r="F150" s="953"/>
      <c r="G150" s="953"/>
      <c r="H150" s="953"/>
      <c r="I150" s="953"/>
      <c r="J150" s="931">
        <v>0</v>
      </c>
    </row>
    <row r="151" spans="1:11" s="688" customFormat="1" ht="25.5" customHeight="1" thickBot="1">
      <c r="A151" s="968" t="s">
        <v>262</v>
      </c>
      <c r="B151" s="806" t="s">
        <v>648</v>
      </c>
      <c r="C151" s="807" t="s">
        <v>358</v>
      </c>
      <c r="D151" s="1139">
        <f>D152+D163</f>
        <v>0</v>
      </c>
      <c r="E151" s="1139"/>
      <c r="F151" s="1139">
        <f>F152+F163</f>
        <v>0</v>
      </c>
      <c r="G151" s="1139">
        <f>G152</f>
        <v>0</v>
      </c>
      <c r="H151" s="1139">
        <f>H152</f>
        <v>0</v>
      </c>
      <c r="I151" s="1139">
        <f>I152</f>
        <v>0</v>
      </c>
      <c r="J151" s="931">
        <f>F152</f>
        <v>0</v>
      </c>
    </row>
    <row r="152" spans="1:11" s="688" customFormat="1" hidden="1">
      <c r="A152" s="966" t="s">
        <v>650</v>
      </c>
      <c r="B152" s="815" t="s">
        <v>651</v>
      </c>
      <c r="C152" s="734" t="s">
        <v>358</v>
      </c>
      <c r="D152" s="967">
        <f>SUM(D153:D162)</f>
        <v>0</v>
      </c>
      <c r="E152" s="967"/>
      <c r="F152" s="967">
        <f>SUM(F153:F162)</f>
        <v>0</v>
      </c>
      <c r="G152" s="967">
        <f>SUM(G153:G162)</f>
        <v>0</v>
      </c>
      <c r="H152" s="967">
        <f>SUM(H153:H162)</f>
        <v>0</v>
      </c>
      <c r="I152" s="967">
        <f>SUM(I153:I162)</f>
        <v>0</v>
      </c>
      <c r="J152" s="931">
        <f>F152</f>
        <v>0</v>
      </c>
    </row>
    <row r="153" spans="1:11" s="688" customFormat="1" hidden="1">
      <c r="A153" s="964" t="s">
        <v>652</v>
      </c>
      <c r="B153" s="797" t="s">
        <v>1685</v>
      </c>
      <c r="C153" s="971" t="s">
        <v>987</v>
      </c>
      <c r="D153" s="865"/>
      <c r="E153" s="846"/>
      <c r="F153" s="865"/>
      <c r="G153" s="865"/>
      <c r="H153" s="865"/>
      <c r="I153" s="865"/>
      <c r="J153" s="931">
        <f>F153</f>
        <v>0</v>
      </c>
    </row>
    <row r="154" spans="1:11" s="688" customFormat="1" hidden="1">
      <c r="A154" s="964" t="s">
        <v>988</v>
      </c>
      <c r="B154" s="797" t="s">
        <v>1686</v>
      </c>
      <c r="C154" s="971" t="s">
        <v>965</v>
      </c>
      <c r="D154" s="865">
        <v>0</v>
      </c>
      <c r="E154" s="846"/>
      <c r="F154" s="865">
        <f>D154+E154</f>
        <v>0</v>
      </c>
      <c r="G154" s="865">
        <v>0</v>
      </c>
      <c r="H154" s="865">
        <v>0</v>
      </c>
      <c r="I154" s="865">
        <v>0</v>
      </c>
      <c r="J154" s="931">
        <f>F154</f>
        <v>0</v>
      </c>
    </row>
    <row r="155" spans="1:11" s="688" customFormat="1" ht="25.5" hidden="1">
      <c r="A155" s="964" t="s">
        <v>966</v>
      </c>
      <c r="B155" s="797" t="s">
        <v>1687</v>
      </c>
      <c r="C155" s="971" t="s">
        <v>968</v>
      </c>
      <c r="D155" s="972">
        <v>0</v>
      </c>
      <c r="E155" s="1212">
        <v>0</v>
      </c>
      <c r="F155" s="972">
        <f>D155</f>
        <v>0</v>
      </c>
      <c r="G155" s="1213">
        <v>0</v>
      </c>
      <c r="H155" s="1214">
        <v>0</v>
      </c>
      <c r="I155" s="1214">
        <v>0</v>
      </c>
      <c r="J155" s="1215">
        <f>F155</f>
        <v>0</v>
      </c>
      <c r="K155" s="694"/>
    </row>
    <row r="156" spans="1:11" s="688" customFormat="1" hidden="1">
      <c r="A156" s="973" t="s">
        <v>969</v>
      </c>
      <c r="B156" s="797" t="s">
        <v>1688</v>
      </c>
      <c r="C156" s="971" t="s">
        <v>1099</v>
      </c>
      <c r="D156" s="865"/>
      <c r="E156" s="846"/>
      <c r="F156" s="865"/>
      <c r="G156" s="865"/>
      <c r="H156" s="865"/>
      <c r="I156" s="865"/>
      <c r="J156" s="931">
        <v>0</v>
      </c>
    </row>
    <row r="157" spans="1:11" s="688" customFormat="1" hidden="1">
      <c r="A157" s="973" t="s">
        <v>138</v>
      </c>
      <c r="B157" s="798" t="s">
        <v>139</v>
      </c>
      <c r="C157" s="971" t="s">
        <v>140</v>
      </c>
      <c r="D157" s="865">
        <v>0</v>
      </c>
      <c r="E157" s="846"/>
      <c r="F157" s="865">
        <f>D157+E157</f>
        <v>0</v>
      </c>
      <c r="G157" s="865"/>
      <c r="H157" s="865"/>
      <c r="I157" s="865">
        <v>0</v>
      </c>
      <c r="J157" s="931">
        <f>F157</f>
        <v>0</v>
      </c>
    </row>
    <row r="158" spans="1:11" s="688" customFormat="1" hidden="1">
      <c r="A158" s="973" t="s">
        <v>141</v>
      </c>
      <c r="B158" s="797" t="s">
        <v>1689</v>
      </c>
      <c r="C158" s="971" t="s">
        <v>897</v>
      </c>
      <c r="D158" s="865">
        <v>0</v>
      </c>
      <c r="E158" s="846"/>
      <c r="F158" s="865">
        <f>D158</f>
        <v>0</v>
      </c>
      <c r="G158" s="865">
        <v>0</v>
      </c>
      <c r="H158" s="865">
        <v>0</v>
      </c>
      <c r="I158" s="865">
        <v>0</v>
      </c>
      <c r="J158" s="931">
        <f>F158</f>
        <v>0</v>
      </c>
    </row>
    <row r="159" spans="1:11" s="688" customFormat="1" hidden="1">
      <c r="A159" s="973" t="s">
        <v>898</v>
      </c>
      <c r="B159" s="797" t="s">
        <v>1690</v>
      </c>
      <c r="C159" s="971" t="s">
        <v>900</v>
      </c>
      <c r="D159" s="865"/>
      <c r="E159" s="846"/>
      <c r="F159" s="865"/>
      <c r="G159" s="865"/>
      <c r="H159" s="865"/>
      <c r="I159" s="865"/>
      <c r="J159" s="931">
        <v>0</v>
      </c>
    </row>
    <row r="160" spans="1:11" s="688" customFormat="1" hidden="1">
      <c r="A160" s="974" t="s">
        <v>800</v>
      </c>
      <c r="B160" s="975" t="s">
        <v>1691</v>
      </c>
      <c r="C160" s="976" t="s">
        <v>657</v>
      </c>
      <c r="D160" s="865"/>
      <c r="E160" s="846"/>
      <c r="F160" s="865"/>
      <c r="G160" s="865"/>
      <c r="H160" s="865"/>
      <c r="I160" s="865"/>
      <c r="J160" s="931">
        <v>0</v>
      </c>
    </row>
    <row r="161" spans="1:10" s="688" customFormat="1" hidden="1">
      <c r="A161" s="940" t="s">
        <v>801</v>
      </c>
      <c r="B161" s="977" t="s">
        <v>1063</v>
      </c>
      <c r="C161" s="944" t="s">
        <v>1064</v>
      </c>
      <c r="D161" s="865"/>
      <c r="E161" s="846"/>
      <c r="F161" s="865"/>
      <c r="G161" s="865"/>
      <c r="H161" s="865"/>
      <c r="I161" s="865"/>
      <c r="J161" s="931">
        <v>0</v>
      </c>
    </row>
    <row r="162" spans="1:10" s="688" customFormat="1" hidden="1">
      <c r="A162" s="940" t="s">
        <v>1065</v>
      </c>
      <c r="B162" s="977" t="s">
        <v>1066</v>
      </c>
      <c r="C162" s="944" t="s">
        <v>1067</v>
      </c>
      <c r="D162" s="865"/>
      <c r="E162" s="846"/>
      <c r="F162" s="865"/>
      <c r="G162" s="865"/>
      <c r="H162" s="865"/>
      <c r="I162" s="865"/>
      <c r="J162" s="931">
        <v>0</v>
      </c>
    </row>
    <row r="163" spans="1:10" s="688" customFormat="1" hidden="1">
      <c r="A163" s="978" t="s">
        <v>658</v>
      </c>
      <c r="B163" s="979" t="s">
        <v>659</v>
      </c>
      <c r="C163" s="980" t="s">
        <v>358</v>
      </c>
      <c r="D163" s="865">
        <v>0</v>
      </c>
      <c r="E163" s="865"/>
      <c r="F163" s="865">
        <v>0</v>
      </c>
      <c r="G163" s="865">
        <v>0</v>
      </c>
      <c r="H163" s="865">
        <v>0</v>
      </c>
      <c r="I163" s="865">
        <v>0</v>
      </c>
      <c r="J163" s="931">
        <v>0</v>
      </c>
    </row>
    <row r="164" spans="1:10" hidden="1">
      <c r="A164" s="973" t="s">
        <v>660</v>
      </c>
      <c r="B164" s="798" t="s">
        <v>661</v>
      </c>
      <c r="C164" s="971" t="s">
        <v>662</v>
      </c>
      <c r="D164" s="865"/>
      <c r="E164" s="846"/>
      <c r="F164" s="865"/>
      <c r="G164" s="865"/>
      <c r="H164" s="865"/>
      <c r="I164" s="865"/>
      <c r="J164" s="931">
        <v>0</v>
      </c>
    </row>
    <row r="165" spans="1:10" hidden="1">
      <c r="A165" s="973" t="s">
        <v>663</v>
      </c>
      <c r="B165" s="798" t="s">
        <v>664</v>
      </c>
      <c r="C165" s="971" t="s">
        <v>665</v>
      </c>
      <c r="D165" s="865"/>
      <c r="E165" s="846"/>
      <c r="F165" s="865"/>
      <c r="G165" s="865"/>
      <c r="H165" s="865"/>
      <c r="I165" s="865"/>
      <c r="J165" s="931">
        <v>0</v>
      </c>
    </row>
    <row r="166" spans="1:10" ht="25.5" hidden="1">
      <c r="A166" s="973" t="s">
        <v>666</v>
      </c>
      <c r="B166" s="797" t="s">
        <v>1692</v>
      </c>
      <c r="C166" s="971" t="s">
        <v>314</v>
      </c>
      <c r="D166" s="865"/>
      <c r="E166" s="846"/>
      <c r="F166" s="865"/>
      <c r="G166" s="865"/>
      <c r="H166" s="865"/>
      <c r="I166" s="865"/>
      <c r="J166" s="931">
        <v>0</v>
      </c>
    </row>
    <row r="167" spans="1:10" hidden="1">
      <c r="A167" s="973" t="s">
        <v>315</v>
      </c>
      <c r="B167" s="797" t="s">
        <v>1693</v>
      </c>
      <c r="C167" s="971" t="s">
        <v>317</v>
      </c>
      <c r="D167" s="865"/>
      <c r="E167" s="846"/>
      <c r="F167" s="865"/>
      <c r="G167" s="865"/>
      <c r="H167" s="865"/>
      <c r="I167" s="865"/>
      <c r="J167" s="931">
        <v>0</v>
      </c>
    </row>
    <row r="168" spans="1:10" hidden="1">
      <c r="A168" s="973" t="s">
        <v>318</v>
      </c>
      <c r="B168" s="795" t="s">
        <v>319</v>
      </c>
      <c r="C168" s="783" t="s">
        <v>358</v>
      </c>
      <c r="D168" s="865">
        <v>0</v>
      </c>
      <c r="E168" s="865"/>
      <c r="F168" s="865">
        <v>0</v>
      </c>
      <c r="G168" s="865">
        <v>0</v>
      </c>
      <c r="H168" s="865">
        <v>0</v>
      </c>
      <c r="I168" s="865">
        <v>0</v>
      </c>
      <c r="J168" s="931">
        <v>0</v>
      </c>
    </row>
    <row r="169" spans="1:10" hidden="1">
      <c r="A169" s="973" t="s">
        <v>320</v>
      </c>
      <c r="B169" s="798" t="s">
        <v>1105</v>
      </c>
      <c r="C169" s="971" t="s">
        <v>321</v>
      </c>
      <c r="D169" s="865"/>
      <c r="E169" s="846"/>
      <c r="F169" s="865"/>
      <c r="G169" s="865"/>
      <c r="H169" s="865"/>
      <c r="I169" s="865"/>
      <c r="J169" s="931">
        <v>0</v>
      </c>
    </row>
    <row r="170" spans="1:10" hidden="1">
      <c r="A170" s="981" t="s">
        <v>322</v>
      </c>
      <c r="B170" s="822" t="s">
        <v>1068</v>
      </c>
      <c r="C170" s="783" t="s">
        <v>358</v>
      </c>
      <c r="D170" s="865">
        <v>0</v>
      </c>
      <c r="E170" s="865"/>
      <c r="F170" s="865">
        <v>0</v>
      </c>
      <c r="G170" s="865">
        <v>0</v>
      </c>
      <c r="H170" s="865">
        <v>0</v>
      </c>
      <c r="I170" s="865">
        <v>0</v>
      </c>
      <c r="J170" s="931">
        <v>0</v>
      </c>
    </row>
    <row r="171" spans="1:10" hidden="1">
      <c r="A171" s="973" t="s">
        <v>324</v>
      </c>
      <c r="B171" s="798" t="s">
        <v>1106</v>
      </c>
      <c r="C171" s="971" t="s">
        <v>325</v>
      </c>
      <c r="D171" s="865"/>
      <c r="E171" s="865"/>
      <c r="F171" s="865"/>
      <c r="G171" s="865"/>
      <c r="H171" s="865"/>
      <c r="I171" s="865"/>
      <c r="J171" s="931">
        <v>0</v>
      </c>
    </row>
    <row r="172" spans="1:10" hidden="1">
      <c r="A172" s="973" t="s">
        <v>326</v>
      </c>
      <c r="B172" s="798" t="s">
        <v>1107</v>
      </c>
      <c r="C172" s="971" t="s">
        <v>327</v>
      </c>
      <c r="D172" s="865"/>
      <c r="E172" s="865"/>
      <c r="F172" s="865"/>
      <c r="G172" s="865"/>
      <c r="H172" s="865"/>
      <c r="I172" s="865"/>
      <c r="J172" s="865"/>
    </row>
    <row r="173" spans="1:10" hidden="1">
      <c r="A173" s="973" t="s">
        <v>328</v>
      </c>
      <c r="B173" s="797" t="s">
        <v>1694</v>
      </c>
      <c r="C173" s="971" t="s">
        <v>330</v>
      </c>
      <c r="D173" s="865"/>
      <c r="E173" s="865"/>
      <c r="F173" s="865"/>
      <c r="G173" s="865"/>
      <c r="H173" s="865"/>
      <c r="I173" s="865"/>
      <c r="J173" s="865"/>
    </row>
    <row r="174" spans="1:10" ht="13.5" thickBot="1">
      <c r="A174" s="982">
        <v>1244000</v>
      </c>
      <c r="B174" s="983" t="s">
        <v>1706</v>
      </c>
      <c r="C174" s="976" t="s">
        <v>1134</v>
      </c>
      <c r="D174" s="883"/>
      <c r="E174" s="883"/>
      <c r="F174" s="883"/>
      <c r="G174" s="883"/>
      <c r="H174" s="883"/>
      <c r="I174" s="883"/>
      <c r="J174" s="883"/>
    </row>
    <row r="175" spans="1:10" ht="24" customHeight="1" thickBot="1">
      <c r="A175" s="984">
        <v>1000000</v>
      </c>
      <c r="B175" s="985" t="s">
        <v>1070</v>
      </c>
      <c r="C175" s="986" t="s">
        <v>358</v>
      </c>
      <c r="D175" s="969">
        <f>D32+D151</f>
        <v>30000</v>
      </c>
      <c r="E175" s="969">
        <f>E32</f>
        <v>0</v>
      </c>
      <c r="F175" s="969">
        <f>F32+F151</f>
        <v>30000</v>
      </c>
      <c r="G175" s="969">
        <f>G32+G151</f>
        <v>7000</v>
      </c>
      <c r="H175" s="969">
        <f>H32+H151</f>
        <v>14000</v>
      </c>
      <c r="I175" s="969">
        <f>I32+I151</f>
        <v>21000</v>
      </c>
      <c r="J175" s="969">
        <f>J32+J151</f>
        <v>30000</v>
      </c>
    </row>
    <row r="176" spans="1:10" ht="14.25">
      <c r="A176" s="2617"/>
      <c r="B176" s="2617"/>
      <c r="C176" s="2617"/>
      <c r="D176" s="2617"/>
      <c r="E176" s="2617"/>
      <c r="F176" s="2617"/>
      <c r="G176" s="2617"/>
      <c r="H176" s="2617"/>
      <c r="I176" s="2617"/>
      <c r="J176" s="2617"/>
    </row>
    <row r="177" spans="1:10">
      <c r="A177" s="2625" t="s">
        <v>1114</v>
      </c>
      <c r="B177" s="2625"/>
      <c r="C177" s="2625"/>
      <c r="D177" s="2625"/>
      <c r="E177" s="2625"/>
      <c r="F177" s="2625"/>
      <c r="G177" s="2625"/>
      <c r="H177" s="2625"/>
      <c r="I177" s="2625"/>
      <c r="J177" s="2625"/>
    </row>
    <row r="178" spans="1:10" ht="14.25">
      <c r="A178" s="2594" t="s">
        <v>1726</v>
      </c>
      <c r="B178" s="2594"/>
      <c r="C178" s="2594"/>
      <c r="D178" s="2594"/>
      <c r="E178" s="2594"/>
      <c r="F178" s="2594"/>
      <c r="G178" s="2594"/>
      <c r="H178" s="2594"/>
      <c r="I178" s="2594"/>
      <c r="J178" s="2594"/>
    </row>
    <row r="179" spans="1:10">
      <c r="A179" s="2623" t="s">
        <v>992</v>
      </c>
      <c r="B179" s="2623"/>
      <c r="C179" s="2623"/>
      <c r="D179" s="2623"/>
      <c r="E179" s="2623"/>
      <c r="F179" s="2623"/>
      <c r="G179" s="2623"/>
      <c r="H179" s="2623"/>
      <c r="I179" s="2623"/>
      <c r="J179" s="2623"/>
    </row>
    <row r="180" spans="1:10" ht="14.25">
      <c r="A180" s="2631" t="s">
        <v>1714</v>
      </c>
      <c r="B180" s="2631"/>
      <c r="C180" s="2631"/>
      <c r="D180" s="2631"/>
      <c r="E180" s="2631"/>
      <c r="F180" s="2631"/>
      <c r="G180" s="2631"/>
      <c r="H180" s="2631"/>
      <c r="I180" s="2631"/>
      <c r="J180" s="2631"/>
    </row>
    <row r="181" spans="1:10">
      <c r="A181" s="2625" t="s">
        <v>993</v>
      </c>
      <c r="B181" s="2625"/>
      <c r="C181" s="2625"/>
      <c r="D181" s="2625"/>
      <c r="E181" s="2625"/>
      <c r="F181" s="2625"/>
      <c r="G181" s="2625"/>
      <c r="H181" s="2625"/>
      <c r="I181" s="2625"/>
      <c r="J181" s="2625"/>
    </row>
    <row r="182" spans="1:10">
      <c r="A182" s="2594" t="s">
        <v>1648</v>
      </c>
      <c r="B182" s="2594"/>
      <c r="C182" s="2594"/>
      <c r="D182" s="2594"/>
      <c r="E182" s="2594"/>
      <c r="F182" s="2594"/>
      <c r="G182" s="2594"/>
      <c r="H182" s="2594"/>
      <c r="I182" s="2594"/>
      <c r="J182" s="2594"/>
    </row>
    <row r="183" spans="1:10" ht="14.25">
      <c r="A183" s="2698" t="s">
        <v>1708</v>
      </c>
      <c r="B183" s="2698"/>
      <c r="C183" s="2698"/>
      <c r="D183" s="2698"/>
      <c r="E183" s="2698"/>
      <c r="F183" s="2698"/>
      <c r="G183" s="2698"/>
      <c r="H183" s="2698"/>
      <c r="I183" s="2698"/>
      <c r="J183" s="2698"/>
    </row>
    <row r="184" spans="1:10">
      <c r="A184" s="2600"/>
      <c r="B184" s="2600"/>
      <c r="C184" s="2600"/>
      <c r="D184" s="2600"/>
      <c r="E184" s="2600"/>
      <c r="F184" s="2600"/>
      <c r="G184" s="2600"/>
      <c r="H184" s="2600"/>
      <c r="I184" s="2600"/>
      <c r="J184" s="2600"/>
    </row>
    <row r="185" spans="1:10">
      <c r="A185" s="2626"/>
      <c r="B185" s="2626"/>
      <c r="C185" s="2626"/>
      <c r="D185" s="2626"/>
      <c r="E185" s="2626"/>
      <c r="F185" s="2626"/>
      <c r="G185" s="2626"/>
      <c r="H185" s="2626"/>
      <c r="I185" s="2626"/>
      <c r="J185" s="2626"/>
    </row>
    <row r="186" spans="1:10">
      <c r="A186" s="2626"/>
      <c r="B186" s="2626"/>
      <c r="C186" s="2626"/>
      <c r="D186" s="2626"/>
      <c r="E186" s="2626"/>
      <c r="F186" s="2626"/>
      <c r="G186" s="2626"/>
      <c r="H186" s="2626"/>
      <c r="I186" s="2626"/>
      <c r="J186" s="2626"/>
    </row>
    <row r="187" spans="1:10">
      <c r="A187" s="2626"/>
      <c r="B187" s="2626"/>
      <c r="C187" s="2626"/>
      <c r="D187" s="2626"/>
      <c r="E187" s="2626"/>
      <c r="F187" s="2626"/>
      <c r="G187" s="2626"/>
      <c r="H187" s="2626"/>
      <c r="I187" s="2626"/>
      <c r="J187" s="2626"/>
    </row>
    <row r="188" spans="1:10">
      <c r="A188" s="2626"/>
      <c r="B188" s="2626"/>
      <c r="C188" s="2626"/>
      <c r="D188" s="2626"/>
      <c r="E188" s="2626"/>
      <c r="F188" s="2626"/>
      <c r="G188" s="2626"/>
      <c r="H188" s="2626"/>
      <c r="I188" s="2626"/>
      <c r="J188" s="2626"/>
    </row>
    <row r="189" spans="1:10">
      <c r="A189" s="987"/>
      <c r="B189" s="987"/>
      <c r="C189" s="987"/>
      <c r="D189" s="987"/>
      <c r="E189" s="987"/>
      <c r="F189" s="987"/>
      <c r="G189" s="987"/>
      <c r="H189" s="987"/>
      <c r="I189" s="987"/>
      <c r="J189" s="988"/>
    </row>
    <row r="190" spans="1:10">
      <c r="A190" s="2626"/>
      <c r="B190" s="2626"/>
      <c r="C190" s="2626"/>
      <c r="D190" s="2626"/>
      <c r="E190" s="2626"/>
      <c r="F190" s="2626"/>
      <c r="G190" s="2626"/>
      <c r="H190" s="2626"/>
      <c r="I190" s="2626"/>
      <c r="J190" s="2626"/>
    </row>
    <row r="191" spans="1:10">
      <c r="A191" s="2626"/>
      <c r="B191" s="2626"/>
      <c r="C191" s="2626"/>
      <c r="D191" s="2626"/>
      <c r="E191" s="2626"/>
      <c r="F191" s="2626"/>
      <c r="G191" s="2626"/>
      <c r="H191" s="2626"/>
      <c r="I191" s="2626"/>
      <c r="J191" s="2626"/>
    </row>
    <row r="192" spans="1:10">
      <c r="A192" s="2626"/>
      <c r="B192" s="2626"/>
      <c r="C192" s="2626"/>
      <c r="D192" s="2626"/>
      <c r="E192" s="2626"/>
      <c r="F192" s="2626"/>
      <c r="G192" s="2626"/>
      <c r="H192" s="2626"/>
      <c r="I192" s="2626"/>
      <c r="J192" s="2626"/>
    </row>
    <row r="193" spans="1:10">
      <c r="A193" s="2626"/>
      <c r="B193" s="2626"/>
      <c r="C193" s="2626"/>
      <c r="D193" s="2626"/>
      <c r="E193" s="2626"/>
      <c r="F193" s="2626"/>
      <c r="G193" s="2626"/>
      <c r="H193" s="2626"/>
      <c r="I193" s="2626"/>
      <c r="J193" s="2626"/>
    </row>
    <row r="194" spans="1:10">
      <c r="A194" s="987"/>
      <c r="B194" s="987"/>
      <c r="C194" s="987"/>
      <c r="D194" s="987"/>
      <c r="E194" s="987"/>
      <c r="F194" s="987"/>
      <c r="G194" s="987"/>
      <c r="H194" s="987"/>
      <c r="I194" s="987"/>
      <c r="J194" s="987"/>
    </row>
    <row r="195" spans="1:10">
      <c r="A195" s="2626"/>
      <c r="B195" s="2626"/>
      <c r="C195" s="2626"/>
      <c r="D195" s="2626"/>
      <c r="E195" s="2626"/>
      <c r="F195" s="2626"/>
      <c r="G195" s="2626"/>
      <c r="H195" s="2626"/>
      <c r="I195" s="2626"/>
      <c r="J195" s="2626"/>
    </row>
    <row r="196" spans="1:10">
      <c r="A196" s="987"/>
      <c r="B196" s="987"/>
      <c r="C196" s="987"/>
      <c r="D196" s="987"/>
      <c r="E196" s="987"/>
      <c r="F196" s="989"/>
      <c r="G196" s="989"/>
      <c r="H196" s="989"/>
      <c r="I196" s="989"/>
      <c r="J196" s="989"/>
    </row>
    <row r="197" spans="1:10">
      <c r="A197" s="2626"/>
      <c r="B197" s="2626"/>
      <c r="C197" s="2626"/>
      <c r="D197" s="2626"/>
      <c r="E197" s="2626"/>
      <c r="F197" s="2626"/>
      <c r="G197" s="2626"/>
      <c r="H197" s="2626"/>
      <c r="I197" s="2626"/>
      <c r="J197" s="2626"/>
    </row>
    <row r="198" spans="1:10">
      <c r="A198" s="987"/>
      <c r="B198" s="987"/>
      <c r="C198" s="987"/>
      <c r="D198" s="987"/>
      <c r="E198" s="987"/>
      <c r="F198" s="987"/>
      <c r="G198" s="987"/>
      <c r="H198" s="987"/>
      <c r="I198" s="987"/>
      <c r="J198" s="987"/>
    </row>
    <row r="199" spans="1:10">
      <c r="A199" s="2626"/>
      <c r="B199" s="2626"/>
      <c r="C199" s="2626"/>
      <c r="D199" s="2626"/>
      <c r="E199" s="2626"/>
      <c r="F199" s="2626"/>
      <c r="G199" s="2626"/>
      <c r="H199" s="2626"/>
      <c r="I199" s="2626"/>
      <c r="J199" s="2626"/>
    </row>
    <row r="200" spans="1:10" ht="207" customHeight="1">
      <c r="A200" s="987"/>
      <c r="B200" s="987"/>
      <c r="C200" s="987"/>
      <c r="D200" s="987"/>
      <c r="E200" s="987"/>
      <c r="F200" s="987"/>
      <c r="G200" s="987"/>
      <c r="H200" s="987"/>
      <c r="I200" s="987"/>
      <c r="J200" s="987"/>
    </row>
    <row r="201" spans="1:10">
      <c r="A201" s="2626" t="s">
        <v>53</v>
      </c>
      <c r="B201" s="2626"/>
      <c r="C201" s="2626"/>
      <c r="D201" s="2626"/>
      <c r="E201" s="2626"/>
      <c r="F201" s="2626"/>
      <c r="G201" s="2626"/>
      <c r="H201" s="2626"/>
      <c r="I201" s="2626"/>
      <c r="J201" s="2626"/>
    </row>
    <row r="202" spans="1:10">
      <c r="A202" s="2628" t="s">
        <v>1709</v>
      </c>
      <c r="B202" s="2628"/>
      <c r="C202" s="2628"/>
      <c r="D202" s="2628"/>
      <c r="E202" s="2628"/>
      <c r="F202" s="2628"/>
      <c r="G202" s="2628"/>
      <c r="H202" s="2628"/>
      <c r="I202" s="2628"/>
      <c r="J202" s="2628"/>
    </row>
    <row r="203" spans="1:10">
      <c r="A203" s="2628" t="s">
        <v>1710</v>
      </c>
      <c r="B203" s="2628"/>
      <c r="C203" s="2628"/>
      <c r="D203" s="2628"/>
      <c r="E203" s="2628"/>
      <c r="F203" s="2628"/>
      <c r="G203" s="2628"/>
      <c r="H203" s="2628"/>
      <c r="I203" s="2628"/>
      <c r="J203" s="2628"/>
    </row>
    <row r="204" spans="1:10">
      <c r="A204" s="2628" t="s">
        <v>1711</v>
      </c>
      <c r="B204" s="2628"/>
      <c r="C204" s="2628"/>
      <c r="D204" s="2628"/>
      <c r="E204" s="2628"/>
      <c r="F204" s="2628"/>
      <c r="G204" s="2628"/>
      <c r="H204" s="2628"/>
      <c r="I204" s="2628"/>
      <c r="J204" s="2628"/>
    </row>
    <row r="205" spans="1:10">
      <c r="A205" s="987" t="s">
        <v>932</v>
      </c>
      <c r="B205" s="990"/>
      <c r="C205" s="990"/>
      <c r="D205" s="990"/>
      <c r="E205" s="990"/>
      <c r="F205" s="990"/>
      <c r="G205" s="990"/>
      <c r="H205" s="990"/>
      <c r="I205" s="990"/>
      <c r="J205" s="990"/>
    </row>
    <row r="206" spans="1:10">
      <c r="A206" s="2628" t="s">
        <v>1712</v>
      </c>
      <c r="B206" s="2628"/>
      <c r="C206" s="2628"/>
      <c r="D206" s="2628"/>
      <c r="E206" s="2628"/>
      <c r="F206" s="2628"/>
      <c r="G206" s="2628"/>
      <c r="H206" s="2628"/>
      <c r="I206" s="2628"/>
      <c r="J206" s="2628"/>
    </row>
    <row r="207" spans="1:10">
      <c r="A207" s="2594" t="s">
        <v>675</v>
      </c>
      <c r="B207" s="2594"/>
      <c r="C207" s="2594"/>
      <c r="D207" s="2594"/>
      <c r="E207" s="2594"/>
      <c r="F207" s="2594"/>
      <c r="G207" s="2594"/>
      <c r="H207" s="2594"/>
      <c r="I207" s="2594"/>
      <c r="J207" s="2594"/>
    </row>
    <row r="208" spans="1:10">
      <c r="A208" s="2625" t="s">
        <v>1114</v>
      </c>
      <c r="B208" s="2625"/>
      <c r="C208" s="2625"/>
      <c r="D208" s="2625"/>
      <c r="E208" s="2625"/>
      <c r="F208" s="2625"/>
      <c r="G208" s="2625"/>
      <c r="H208" s="2625"/>
      <c r="I208" s="2625"/>
      <c r="J208" s="2625"/>
    </row>
    <row r="209" spans="1:10" ht="14.25">
      <c r="A209" s="2625" t="s">
        <v>1713</v>
      </c>
      <c r="B209" s="2625"/>
      <c r="C209" s="2625"/>
      <c r="D209" s="2625"/>
      <c r="E209" s="2625"/>
      <c r="F209" s="2625"/>
      <c r="G209" s="2625"/>
      <c r="H209" s="2625"/>
      <c r="I209" s="2625"/>
      <c r="J209" s="2625"/>
    </row>
    <row r="210" spans="1:10">
      <c r="A210" s="2623" t="s">
        <v>992</v>
      </c>
      <c r="B210" s="2623"/>
      <c r="C210" s="2623"/>
      <c r="D210" s="2623"/>
      <c r="E210" s="2623"/>
      <c r="F210" s="2623"/>
      <c r="G210" s="2623"/>
      <c r="H210" s="2623"/>
      <c r="I210" s="2623"/>
      <c r="J210" s="2623"/>
    </row>
    <row r="211" spans="1:10" ht="14.25">
      <c r="A211" s="2631" t="s">
        <v>1714</v>
      </c>
      <c r="B211" s="2631"/>
      <c r="C211" s="2631"/>
      <c r="D211" s="2631"/>
      <c r="E211" s="2631"/>
      <c r="F211" s="2631"/>
      <c r="G211" s="2631"/>
      <c r="H211" s="2631"/>
      <c r="I211" s="2631"/>
      <c r="J211" s="2631"/>
    </row>
    <row r="212" spans="1:10">
      <c r="A212" s="2625" t="s">
        <v>993</v>
      </c>
      <c r="B212" s="2625"/>
      <c r="C212" s="2625"/>
      <c r="D212" s="2625"/>
      <c r="E212" s="2625"/>
      <c r="F212" s="2625"/>
      <c r="G212" s="2625"/>
      <c r="H212" s="2625"/>
      <c r="I212" s="2625"/>
      <c r="J212" s="2625"/>
    </row>
    <row r="213" spans="1:10">
      <c r="A213" s="2625" t="s">
        <v>994</v>
      </c>
      <c r="B213" s="2625"/>
      <c r="C213" s="2625"/>
      <c r="D213" s="2625"/>
      <c r="E213" s="2625"/>
      <c r="F213" s="2625"/>
      <c r="G213" s="2625"/>
      <c r="H213" s="2625"/>
      <c r="I213" s="2625"/>
      <c r="J213" s="2625"/>
    </row>
    <row r="214" spans="1:10" ht="14.25">
      <c r="A214" s="2630" t="s">
        <v>1708</v>
      </c>
      <c r="B214" s="2630"/>
      <c r="C214" s="2630"/>
      <c r="D214" s="2630"/>
      <c r="E214" s="2630"/>
      <c r="F214" s="2630"/>
      <c r="G214" s="2630"/>
      <c r="H214" s="2630"/>
      <c r="I214" s="2630"/>
      <c r="J214" s="2630"/>
    </row>
    <row r="215" spans="1:10">
      <c r="A215" s="2600"/>
      <c r="B215" s="2600"/>
      <c r="C215" s="2600"/>
      <c r="D215" s="2600"/>
      <c r="E215" s="2600"/>
      <c r="F215" s="2600"/>
      <c r="G215" s="2600"/>
      <c r="H215" s="2600"/>
      <c r="I215" s="2600"/>
      <c r="J215" s="2600"/>
    </row>
  </sheetData>
  <mergeCells count="40">
    <mergeCell ref="A176:J176"/>
    <mergeCell ref="A177:J177"/>
    <mergeCell ref="A178:J178"/>
    <mergeCell ref="A179:J179"/>
    <mergeCell ref="A9:E9"/>
    <mergeCell ref="B15:E15"/>
    <mergeCell ref="B16:F16"/>
    <mergeCell ref="F29:F30"/>
    <mergeCell ref="G29:J29"/>
    <mergeCell ref="A14:B14"/>
    <mergeCell ref="A180:J180"/>
    <mergeCell ref="A181:J181"/>
    <mergeCell ref="A182:J182"/>
    <mergeCell ref="A183:J183"/>
    <mergeCell ref="A184:J184"/>
    <mergeCell ref="A185:J185"/>
    <mergeCell ref="A186:J186"/>
    <mergeCell ref="A187:J187"/>
    <mergeCell ref="A188:J188"/>
    <mergeCell ref="A190:J190"/>
    <mergeCell ref="A191:J191"/>
    <mergeCell ref="A192:J192"/>
    <mergeCell ref="A193:J193"/>
    <mergeCell ref="A195:J195"/>
    <mergeCell ref="A197:J197"/>
    <mergeCell ref="A199:J199"/>
    <mergeCell ref="A201:J201"/>
    <mergeCell ref="A202:J202"/>
    <mergeCell ref="A203:J203"/>
    <mergeCell ref="A204:J204"/>
    <mergeCell ref="A212:J212"/>
    <mergeCell ref="A213:J213"/>
    <mergeCell ref="A214:J214"/>
    <mergeCell ref="A215:J215"/>
    <mergeCell ref="A206:J206"/>
    <mergeCell ref="A207:J207"/>
    <mergeCell ref="A208:J208"/>
    <mergeCell ref="A209:J209"/>
    <mergeCell ref="A210:J210"/>
    <mergeCell ref="A211:J211"/>
  </mergeCells>
  <phoneticPr fontId="5" type="noConversion"/>
  <pageMargins left="0.24" right="0.16" top="0.21" bottom="0.2" header="0.2" footer="0.2"/>
  <pageSetup paperSize="9" orientation="landscape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K216"/>
  <sheetViews>
    <sheetView topLeftCell="A22" workbookViewId="0">
      <selection activeCell="G106" sqref="G106"/>
    </sheetView>
  </sheetViews>
  <sheetFormatPr defaultRowHeight="12.75"/>
  <cols>
    <col min="1" max="1" width="7.42578125" style="688" customWidth="1"/>
    <col min="2" max="2" width="46.28515625" style="679" customWidth="1"/>
    <col min="3" max="3" width="8.7109375" style="689" customWidth="1"/>
    <col min="4" max="4" width="13.140625" style="678" customWidth="1"/>
    <col min="5" max="5" width="13.28515625" style="678" customWidth="1"/>
    <col min="6" max="6" width="11.28515625" style="678" customWidth="1"/>
    <col min="7" max="7" width="12.42578125" style="678" customWidth="1"/>
    <col min="8" max="8" width="11.7109375" style="678" customWidth="1"/>
    <col min="9" max="9" width="11.5703125" style="678" customWidth="1"/>
    <col min="10" max="10" width="11.28515625" style="678" customWidth="1"/>
    <col min="11" max="16384" width="9.140625" style="678"/>
  </cols>
  <sheetData>
    <row r="1" spans="1:10">
      <c r="I1" s="884" t="s">
        <v>931</v>
      </c>
    </row>
    <row r="2" spans="1:10" ht="10.5" customHeight="1">
      <c r="F2" s="885"/>
      <c r="G2" s="885"/>
      <c r="H2" s="885"/>
      <c r="I2" s="885"/>
    </row>
    <row r="3" spans="1:10" ht="9.75" customHeight="1">
      <c r="H3" s="886" t="s">
        <v>888</v>
      </c>
    </row>
    <row r="4" spans="1:10">
      <c r="G4" s="885" t="s">
        <v>1025</v>
      </c>
    </row>
    <row r="5" spans="1:10">
      <c r="H5" s="685" t="s">
        <v>174</v>
      </c>
    </row>
    <row r="6" spans="1:10" ht="14.25" customHeight="1">
      <c r="B6" s="887" t="s">
        <v>35</v>
      </c>
      <c r="C6" s="888"/>
      <c r="D6" s="887"/>
      <c r="E6" s="887"/>
      <c r="G6" s="889" t="s">
        <v>1014</v>
      </c>
      <c r="H6" s="836"/>
    </row>
    <row r="7" spans="1:10">
      <c r="B7" s="678"/>
      <c r="C7" s="890"/>
    </row>
    <row r="8" spans="1:10" ht="12" customHeight="1">
      <c r="A8" s="688" t="s">
        <v>1221</v>
      </c>
      <c r="F8" s="681"/>
      <c r="G8" s="681"/>
    </row>
    <row r="9" spans="1:10" s="688" customFormat="1" ht="9.75" customHeight="1">
      <c r="A9" s="2600" t="s">
        <v>1118</v>
      </c>
      <c r="B9" s="2600"/>
      <c r="C9" s="2600"/>
      <c r="D9" s="2600"/>
      <c r="E9" s="2600"/>
    </row>
    <row r="10" spans="1:10">
      <c r="A10" s="688" t="s">
        <v>473</v>
      </c>
      <c r="B10" s="891"/>
      <c r="C10" s="892"/>
      <c r="D10" s="840"/>
      <c r="E10" s="840"/>
    </row>
    <row r="11" spans="1:10" ht="14.25" customHeight="1">
      <c r="B11" s="893"/>
      <c r="C11" s="894"/>
      <c r="D11" s="893"/>
      <c r="E11" s="893"/>
      <c r="F11" s="893"/>
      <c r="G11" s="893"/>
      <c r="H11" s="895"/>
    </row>
    <row r="12" spans="1:10" ht="11.25" customHeight="1">
      <c r="A12" s="896" t="s">
        <v>474</v>
      </c>
      <c r="B12" s="889" t="s">
        <v>1145</v>
      </c>
      <c r="C12" s="890"/>
      <c r="D12" s="889"/>
      <c r="E12" s="889"/>
      <c r="F12" s="889"/>
      <c r="G12" s="836"/>
      <c r="H12" s="897" t="s">
        <v>208</v>
      </c>
    </row>
    <row r="13" spans="1:10" ht="30" customHeight="1">
      <c r="A13" s="898" t="s">
        <v>611</v>
      </c>
      <c r="B13" s="898"/>
      <c r="C13" s="894"/>
      <c r="D13" s="898"/>
      <c r="E13" s="898"/>
      <c r="F13" s="898"/>
      <c r="G13" s="899"/>
    </row>
    <row r="14" spans="1:10" ht="33" customHeight="1">
      <c r="A14" s="2622" t="s">
        <v>1218</v>
      </c>
      <c r="B14" s="2597"/>
      <c r="F14" s="681"/>
      <c r="G14" s="681"/>
    </row>
    <row r="15" spans="1:10" ht="21.75" customHeight="1">
      <c r="A15" s="900"/>
      <c r="B15" s="2605" t="s">
        <v>612</v>
      </c>
      <c r="C15" s="2605"/>
      <c r="D15" s="2605"/>
      <c r="E15" s="2605"/>
      <c r="F15" s="901"/>
      <c r="G15" s="901"/>
      <c r="H15" s="901"/>
      <c r="I15" s="901"/>
      <c r="J15" s="901"/>
    </row>
    <row r="16" spans="1:10" ht="21" customHeight="1">
      <c r="A16" s="678"/>
      <c r="B16" s="2607" t="s">
        <v>258</v>
      </c>
      <c r="C16" s="2607"/>
      <c r="D16" s="2607"/>
      <c r="E16" s="2607"/>
      <c r="F16" s="2607"/>
      <c r="G16" s="902"/>
      <c r="H16" s="902"/>
      <c r="I16" s="902"/>
      <c r="J16" s="902"/>
    </row>
    <row r="17" spans="1:10" s="688" customFormat="1" ht="21.75" customHeight="1">
      <c r="A17" s="898" t="s">
        <v>1217</v>
      </c>
      <c r="B17" s="903"/>
      <c r="C17" s="1210"/>
      <c r="D17" s="903"/>
      <c r="E17" s="903"/>
      <c r="F17" s="903"/>
      <c r="G17" s="903"/>
      <c r="H17" s="903"/>
      <c r="I17" s="903"/>
      <c r="J17" s="903"/>
    </row>
    <row r="18" spans="1:10" s="688" customFormat="1" ht="12" customHeight="1">
      <c r="A18" s="899"/>
      <c r="B18" s="691"/>
      <c r="C18" s="1211"/>
      <c r="D18" s="691"/>
      <c r="E18" s="691"/>
      <c r="F18" s="691"/>
      <c r="G18" s="692"/>
      <c r="H18" s="692"/>
      <c r="I18" s="691"/>
      <c r="J18" s="691"/>
    </row>
    <row r="19" spans="1:10" s="683" customFormat="1" thickBot="1">
      <c r="A19" s="693" t="s">
        <v>1791</v>
      </c>
      <c r="B19" s="904"/>
      <c r="C19" s="905"/>
      <c r="D19" s="685"/>
      <c r="E19" s="685"/>
      <c r="G19" s="906" t="s">
        <v>647</v>
      </c>
      <c r="H19" s="907"/>
      <c r="I19" s="907"/>
      <c r="J19" s="907"/>
    </row>
    <row r="20" spans="1:10" s="885" customFormat="1" ht="15.75" customHeight="1" thickBot="1">
      <c r="A20" s="693" t="s">
        <v>89</v>
      </c>
      <c r="B20" s="908"/>
      <c r="C20" s="905"/>
      <c r="G20" s="908" t="s">
        <v>333</v>
      </c>
      <c r="H20" s="909">
        <v>9</v>
      </c>
      <c r="I20" s="910">
        <v>1</v>
      </c>
      <c r="J20" s="911">
        <v>1</v>
      </c>
    </row>
    <row r="21" spans="1:10" s="908" customFormat="1" ht="15" customHeight="1" thickBot="1">
      <c r="A21" s="693" t="s">
        <v>630</v>
      </c>
      <c r="C21" s="905"/>
      <c r="G21" s="908" t="s">
        <v>925</v>
      </c>
    </row>
    <row r="22" spans="1:10" s="908" customFormat="1" ht="9.75" customHeight="1" thickBot="1">
      <c r="A22" s="693" t="s">
        <v>554</v>
      </c>
      <c r="C22" s="912"/>
      <c r="D22" s="913"/>
      <c r="G22" s="908" t="s">
        <v>555</v>
      </c>
    </row>
    <row r="23" spans="1:10" s="885" customFormat="1" ht="15.75" customHeight="1" thickBot="1">
      <c r="A23" s="693" t="s">
        <v>729</v>
      </c>
      <c r="B23" s="908"/>
      <c r="C23" s="905"/>
      <c r="G23" s="908" t="s">
        <v>944</v>
      </c>
      <c r="I23" s="914">
        <v>51</v>
      </c>
    </row>
    <row r="24" spans="1:10" s="885" customFormat="1" ht="12.75" customHeight="1">
      <c r="A24" s="693" t="s">
        <v>217</v>
      </c>
      <c r="B24" s="915"/>
      <c r="C24" s="916"/>
      <c r="F24" s="917"/>
      <c r="G24" s="908" t="s">
        <v>946</v>
      </c>
    </row>
    <row r="25" spans="1:10" s="885" customFormat="1" ht="15.75" customHeight="1" thickBot="1">
      <c r="A25" s="695" t="s">
        <v>306</v>
      </c>
      <c r="B25" s="906"/>
      <c r="C25" s="916"/>
      <c r="D25" s="918"/>
      <c r="E25" s="918"/>
      <c r="G25" s="908" t="s">
        <v>233</v>
      </c>
      <c r="I25" s="917"/>
    </row>
    <row r="26" spans="1:10" s="917" customFormat="1" ht="15.75" customHeight="1" thickBot="1">
      <c r="A26" s="693" t="s">
        <v>116</v>
      </c>
      <c r="B26" s="908"/>
      <c r="C26" s="916"/>
      <c r="D26" s="919"/>
      <c r="E26" s="885"/>
      <c r="G26" s="917" t="s">
        <v>1703</v>
      </c>
      <c r="H26" s="920"/>
      <c r="I26" s="921"/>
      <c r="J26" s="922"/>
    </row>
    <row r="27" spans="1:10" s="917" customFormat="1" ht="16.5" customHeight="1" thickBot="1">
      <c r="A27" s="693" t="s">
        <v>638</v>
      </c>
      <c r="B27" s="908"/>
      <c r="C27" s="916"/>
      <c r="E27" s="923" t="s">
        <v>740</v>
      </c>
      <c r="G27" s="908" t="s">
        <v>419</v>
      </c>
      <c r="I27" s="885"/>
      <c r="J27" s="885"/>
    </row>
    <row r="28" spans="1:10" s="917" customFormat="1" ht="16.5" customHeight="1" thickBot="1">
      <c r="A28" s="696"/>
      <c r="B28" s="885"/>
      <c r="C28" s="924"/>
      <c r="E28" s="925"/>
      <c r="F28" s="885"/>
      <c r="G28" s="885"/>
    </row>
    <row r="29" spans="1:10" s="688" customFormat="1" ht="35.25" customHeight="1" thickBot="1">
      <c r="A29" s="711" t="s">
        <v>406</v>
      </c>
      <c r="B29" s="712" t="s">
        <v>639</v>
      </c>
      <c r="C29" s="713"/>
      <c r="D29" s="712" t="s">
        <v>422</v>
      </c>
      <c r="E29" s="714"/>
      <c r="F29" s="2612" t="s">
        <v>362</v>
      </c>
      <c r="G29" s="2614" t="s">
        <v>363</v>
      </c>
      <c r="H29" s="2615"/>
      <c r="I29" s="2615"/>
      <c r="J29" s="2616"/>
    </row>
    <row r="30" spans="1:10" s="688" customFormat="1" ht="96.75" customHeight="1" thickBot="1">
      <c r="A30" s="715"/>
      <c r="B30" s="716" t="s">
        <v>349</v>
      </c>
      <c r="C30" s="717" t="s">
        <v>671</v>
      </c>
      <c r="D30" s="718" t="s">
        <v>796</v>
      </c>
      <c r="E30" s="719" t="s">
        <v>971</v>
      </c>
      <c r="F30" s="2613"/>
      <c r="G30" s="718" t="s">
        <v>972</v>
      </c>
      <c r="H30" s="718" t="s">
        <v>973</v>
      </c>
      <c r="I30" s="718" t="s">
        <v>974</v>
      </c>
      <c r="J30" s="718" t="s">
        <v>975</v>
      </c>
    </row>
    <row r="31" spans="1:10" s="926" customFormat="1" ht="21" customHeight="1" thickBot="1">
      <c r="A31" s="720" t="s">
        <v>976</v>
      </c>
      <c r="B31" s="721" t="s">
        <v>977</v>
      </c>
      <c r="C31" s="722" t="s">
        <v>978</v>
      </c>
      <c r="D31" s="723" t="s">
        <v>739</v>
      </c>
      <c r="E31" s="723" t="s">
        <v>740</v>
      </c>
      <c r="F31" s="723" t="s">
        <v>672</v>
      </c>
      <c r="G31" s="724">
        <v>4</v>
      </c>
      <c r="H31" s="725">
        <v>5</v>
      </c>
      <c r="I31" s="726">
        <v>6</v>
      </c>
      <c r="J31" s="725">
        <v>7</v>
      </c>
    </row>
    <row r="32" spans="1:10" s="829" customFormat="1" ht="38.25" customHeight="1" thickBot="1">
      <c r="A32" s="927">
        <v>1100000</v>
      </c>
      <c r="B32" s="727" t="s">
        <v>1704</v>
      </c>
      <c r="C32" s="728" t="s">
        <v>358</v>
      </c>
      <c r="D32" s="842">
        <f>D33+D42+D138+D105</f>
        <v>0</v>
      </c>
      <c r="E32" s="842">
        <f>E105</f>
        <v>0</v>
      </c>
      <c r="F32" s="842">
        <f>F33+F42+F138+F105</f>
        <v>0</v>
      </c>
      <c r="G32" s="842">
        <f>G33+G42+G105</f>
        <v>0</v>
      </c>
      <c r="H32" s="842">
        <f>H33+H42+H105</f>
        <v>0</v>
      </c>
      <c r="I32" s="842">
        <f>I33+I42+H41+I105</f>
        <v>0</v>
      </c>
      <c r="J32" s="842">
        <f>F32</f>
        <v>0</v>
      </c>
    </row>
    <row r="33" spans="1:10" s="688" customFormat="1" ht="51.75" hidden="1" customHeight="1" thickBot="1">
      <c r="A33" s="927">
        <v>1110000</v>
      </c>
      <c r="B33" s="730" t="s">
        <v>1662</v>
      </c>
      <c r="C33" s="728" t="s">
        <v>358</v>
      </c>
      <c r="D33" s="843">
        <f>D34</f>
        <v>0</v>
      </c>
      <c r="E33" s="843"/>
      <c r="F33" s="843">
        <f>F34</f>
        <v>0</v>
      </c>
      <c r="G33" s="843">
        <f>G34</f>
        <v>0</v>
      </c>
      <c r="H33" s="843">
        <f>H34</f>
        <v>0</v>
      </c>
      <c r="I33" s="843">
        <f>I34</f>
        <v>0</v>
      </c>
      <c r="J33" s="843">
        <f>F33</f>
        <v>0</v>
      </c>
    </row>
    <row r="34" spans="1:10" s="688" customFormat="1" ht="14.25">
      <c r="A34" s="928">
        <v>1110000</v>
      </c>
      <c r="B34" s="733" t="s">
        <v>803</v>
      </c>
      <c r="C34" s="734" t="s">
        <v>358</v>
      </c>
      <c r="D34" s="844">
        <f>SUM(D35:D41)</f>
        <v>0</v>
      </c>
      <c r="E34" s="844"/>
      <c r="F34" s="844">
        <f>SUM(F35:F41)</f>
        <v>0</v>
      </c>
      <c r="G34" s="844">
        <f>SUM(G35:G41)</f>
        <v>0</v>
      </c>
      <c r="H34" s="844">
        <f>SUM(H35:H41)</f>
        <v>0</v>
      </c>
      <c r="I34" s="844">
        <f>SUM(I35:I41)</f>
        <v>0</v>
      </c>
      <c r="J34" s="844">
        <f>F34</f>
        <v>0</v>
      </c>
    </row>
    <row r="35" spans="1:10" s="688" customFormat="1" ht="25.5">
      <c r="A35" s="929">
        <v>1111000</v>
      </c>
      <c r="B35" s="737" t="s">
        <v>673</v>
      </c>
      <c r="C35" s="738" t="s">
        <v>804</v>
      </c>
      <c r="D35" s="845">
        <v>0</v>
      </c>
      <c r="E35" s="851"/>
      <c r="F35" s="845">
        <f t="shared" ref="F35:F40" si="0">D35+E35</f>
        <v>0</v>
      </c>
      <c r="G35" s="845">
        <v>0</v>
      </c>
      <c r="H35" s="845">
        <v>0</v>
      </c>
      <c r="I35" s="845">
        <v>0</v>
      </c>
      <c r="J35" s="845">
        <f>F35</f>
        <v>0</v>
      </c>
    </row>
    <row r="36" spans="1:10" s="688" customFormat="1" ht="24.75" customHeight="1">
      <c r="A36" s="930">
        <v>1112000</v>
      </c>
      <c r="B36" s="741" t="s">
        <v>271</v>
      </c>
      <c r="C36" s="742" t="s">
        <v>805</v>
      </c>
      <c r="D36" s="846">
        <v>0</v>
      </c>
      <c r="E36" s="846"/>
      <c r="F36" s="845">
        <f t="shared" si="0"/>
        <v>0</v>
      </c>
      <c r="G36" s="846">
        <v>0</v>
      </c>
      <c r="H36" s="846">
        <v>0</v>
      </c>
      <c r="I36" s="846">
        <v>0</v>
      </c>
      <c r="J36" s="846">
        <f>F36</f>
        <v>0</v>
      </c>
    </row>
    <row r="37" spans="1:10" s="688" customFormat="1" ht="25.5" hidden="1" customHeight="1">
      <c r="A37" s="930">
        <v>1113000</v>
      </c>
      <c r="B37" s="741" t="s">
        <v>806</v>
      </c>
      <c r="C37" s="742" t="s">
        <v>807</v>
      </c>
      <c r="D37" s="846"/>
      <c r="E37" s="846"/>
      <c r="F37" s="845">
        <f t="shared" si="0"/>
        <v>0</v>
      </c>
      <c r="G37" s="846"/>
      <c r="H37" s="846"/>
      <c r="I37" s="846"/>
      <c r="J37" s="931">
        <v>0</v>
      </c>
    </row>
    <row r="38" spans="1:10" s="688" customFormat="1" ht="38.25" hidden="1" customHeight="1">
      <c r="A38" s="930">
        <v>1114000</v>
      </c>
      <c r="B38" s="741" t="s">
        <v>398</v>
      </c>
      <c r="C38" s="742" t="s">
        <v>399</v>
      </c>
      <c r="D38" s="846"/>
      <c r="E38" s="846"/>
      <c r="F38" s="845">
        <f t="shared" si="0"/>
        <v>0</v>
      </c>
      <c r="G38" s="846"/>
      <c r="H38" s="846"/>
      <c r="I38" s="846"/>
      <c r="J38" s="931">
        <v>0</v>
      </c>
    </row>
    <row r="39" spans="1:10" s="688" customFormat="1" ht="12.75" hidden="1" customHeight="1">
      <c r="A39" s="930">
        <v>1115000</v>
      </c>
      <c r="B39" s="741" t="s">
        <v>615</v>
      </c>
      <c r="C39" s="742" t="s">
        <v>388</v>
      </c>
      <c r="D39" s="846"/>
      <c r="E39" s="846"/>
      <c r="F39" s="845">
        <f t="shared" si="0"/>
        <v>0</v>
      </c>
      <c r="G39" s="846"/>
      <c r="H39" s="846"/>
      <c r="I39" s="846"/>
      <c r="J39" s="931">
        <v>0</v>
      </c>
    </row>
    <row r="40" spans="1:10" s="688" customFormat="1" ht="12.75" hidden="1" customHeight="1">
      <c r="A40" s="930">
        <v>1116000</v>
      </c>
      <c r="B40" s="741" t="s">
        <v>1024</v>
      </c>
      <c r="C40" s="742" t="s">
        <v>389</v>
      </c>
      <c r="D40" s="846"/>
      <c r="E40" s="846"/>
      <c r="F40" s="845">
        <f t="shared" si="0"/>
        <v>0</v>
      </c>
      <c r="G40" s="846"/>
      <c r="H40" s="846"/>
      <c r="I40" s="846"/>
      <c r="J40" s="931">
        <v>0</v>
      </c>
    </row>
    <row r="41" spans="1:10" s="688" customFormat="1" ht="13.5" hidden="1" customHeight="1" thickBot="1">
      <c r="A41" s="932">
        <v>1117000</v>
      </c>
      <c r="B41" s="745" t="s">
        <v>640</v>
      </c>
      <c r="C41" s="746" t="s">
        <v>20</v>
      </c>
      <c r="D41" s="847">
        <v>0</v>
      </c>
      <c r="E41" s="847"/>
      <c r="F41" s="845">
        <f>D41+E41</f>
        <v>0</v>
      </c>
      <c r="G41" s="847">
        <v>0</v>
      </c>
      <c r="H41" s="847">
        <v>0</v>
      </c>
      <c r="I41" s="847">
        <v>0</v>
      </c>
      <c r="J41" s="931">
        <f>F41</f>
        <v>0</v>
      </c>
    </row>
    <row r="42" spans="1:10" s="688" customFormat="1" ht="30.75" hidden="1" customHeight="1" thickBot="1">
      <c r="A42" s="933">
        <v>1120000</v>
      </c>
      <c r="B42" s="749" t="s">
        <v>21</v>
      </c>
      <c r="C42" s="728" t="s">
        <v>358</v>
      </c>
      <c r="D42" s="848">
        <f>D43+D55+D66+D69+D51+D64</f>
        <v>0</v>
      </c>
      <c r="E42" s="848"/>
      <c r="F42" s="848">
        <f>F43+F55+F66+F69+F51+F64</f>
        <v>0</v>
      </c>
      <c r="G42" s="848">
        <f>G43+G51+G55+G64+G66+G69</f>
        <v>0</v>
      </c>
      <c r="H42" s="848">
        <f>H43+H51+H55+H64+H66+H69</f>
        <v>0</v>
      </c>
      <c r="I42" s="848">
        <f>I43+I51+I55+I64+I66+I69</f>
        <v>0</v>
      </c>
      <c r="J42" s="931">
        <f>F42</f>
        <v>0</v>
      </c>
    </row>
    <row r="43" spans="1:10" s="688" customFormat="1" ht="14.25" hidden="1" customHeight="1">
      <c r="A43" s="928">
        <v>1121000</v>
      </c>
      <c r="B43" s="751" t="s">
        <v>22</v>
      </c>
      <c r="C43" s="752"/>
      <c r="D43" s="845">
        <f>SUM(D44:D49)</f>
        <v>0</v>
      </c>
      <c r="E43" s="845"/>
      <c r="F43" s="845">
        <f>SUM(F44:F49)</f>
        <v>0</v>
      </c>
      <c r="G43" s="845">
        <f>SUM(G44:G49)</f>
        <v>0</v>
      </c>
      <c r="H43" s="845">
        <f>SUM(H44:H49)</f>
        <v>0</v>
      </c>
      <c r="I43" s="845">
        <f>SUM(I44:I49)</f>
        <v>0</v>
      </c>
      <c r="J43" s="931">
        <f>SUM(J44:J49)</f>
        <v>0</v>
      </c>
    </row>
    <row r="44" spans="1:10" s="688" customFormat="1" ht="12.75" hidden="1" customHeight="1">
      <c r="A44" s="930">
        <v>1121100</v>
      </c>
      <c r="B44" s="753" t="s">
        <v>380</v>
      </c>
      <c r="C44" s="742" t="s">
        <v>381</v>
      </c>
      <c r="D44" s="846"/>
      <c r="E44" s="846"/>
      <c r="F44" s="846"/>
      <c r="G44" s="846"/>
      <c r="H44" s="846"/>
      <c r="I44" s="846"/>
      <c r="J44" s="931">
        <v>0</v>
      </c>
    </row>
    <row r="45" spans="1:10" s="688" customFormat="1" ht="12.75" hidden="1" customHeight="1">
      <c r="A45" s="930">
        <v>1121200</v>
      </c>
      <c r="B45" s="754" t="s">
        <v>1663</v>
      </c>
      <c r="C45" s="742" t="s">
        <v>383</v>
      </c>
      <c r="D45" s="846">
        <v>0</v>
      </c>
      <c r="E45" s="846"/>
      <c r="F45" s="846">
        <f>D45+E45</f>
        <v>0</v>
      </c>
      <c r="G45" s="846">
        <v>0</v>
      </c>
      <c r="H45" s="846">
        <v>0</v>
      </c>
      <c r="I45" s="846">
        <v>0</v>
      </c>
      <c r="J45" s="931">
        <f>F45</f>
        <v>0</v>
      </c>
    </row>
    <row r="46" spans="1:10" s="688" customFormat="1" ht="12.75" hidden="1" customHeight="1">
      <c r="A46" s="930">
        <v>1121300</v>
      </c>
      <c r="B46" s="753" t="s">
        <v>769</v>
      </c>
      <c r="C46" s="742" t="s">
        <v>384</v>
      </c>
      <c r="D46" s="846">
        <v>0</v>
      </c>
      <c r="E46" s="846"/>
      <c r="F46" s="846">
        <f>D46+E46</f>
        <v>0</v>
      </c>
      <c r="G46" s="846">
        <v>0</v>
      </c>
      <c r="H46" s="846">
        <v>0</v>
      </c>
      <c r="I46" s="846">
        <v>0</v>
      </c>
      <c r="J46" s="931">
        <f>F46</f>
        <v>0</v>
      </c>
    </row>
    <row r="47" spans="1:10" s="688" customFormat="1" ht="12.75" hidden="1" customHeight="1">
      <c r="A47" s="930">
        <v>1121400</v>
      </c>
      <c r="B47" s="753" t="s">
        <v>770</v>
      </c>
      <c r="C47" s="742" t="s">
        <v>385</v>
      </c>
      <c r="D47" s="846">
        <v>0</v>
      </c>
      <c r="E47" s="846"/>
      <c r="F47" s="846">
        <v>0</v>
      </c>
      <c r="G47" s="846">
        <v>0</v>
      </c>
      <c r="H47" s="846">
        <v>0</v>
      </c>
      <c r="I47" s="846">
        <v>0</v>
      </c>
      <c r="J47" s="931">
        <f>F47</f>
        <v>0</v>
      </c>
    </row>
    <row r="48" spans="1:10" s="688" customFormat="1" ht="12.75" hidden="1" customHeight="1">
      <c r="A48" s="930">
        <v>1121500</v>
      </c>
      <c r="B48" s="753" t="s">
        <v>69</v>
      </c>
      <c r="C48" s="742" t="s">
        <v>386</v>
      </c>
      <c r="D48" s="845"/>
      <c r="E48" s="846"/>
      <c r="F48" s="845"/>
      <c r="G48" s="845"/>
      <c r="H48" s="845"/>
      <c r="I48" s="845"/>
      <c r="J48" s="931">
        <v>0</v>
      </c>
    </row>
    <row r="49" spans="1:10" s="688" customFormat="1" ht="12.75" hidden="1" customHeight="1">
      <c r="A49" s="930">
        <v>1121600</v>
      </c>
      <c r="B49" s="753" t="s">
        <v>70</v>
      </c>
      <c r="C49" s="742" t="s">
        <v>387</v>
      </c>
      <c r="D49" s="846"/>
      <c r="E49" s="846"/>
      <c r="F49" s="846"/>
      <c r="G49" s="846"/>
      <c r="H49" s="846"/>
      <c r="I49" s="846"/>
      <c r="J49" s="931">
        <v>0</v>
      </c>
    </row>
    <row r="50" spans="1:10" s="688" customFormat="1" ht="13.5" hidden="1" customHeight="1" thickBot="1">
      <c r="A50" s="934">
        <v>1121700</v>
      </c>
      <c r="B50" s="757" t="s">
        <v>71</v>
      </c>
      <c r="C50" s="746" t="s">
        <v>766</v>
      </c>
      <c r="D50" s="847"/>
      <c r="E50" s="847"/>
      <c r="F50" s="847"/>
      <c r="G50" s="847"/>
      <c r="H50" s="847"/>
      <c r="I50" s="847"/>
      <c r="J50" s="931">
        <v>0</v>
      </c>
    </row>
    <row r="51" spans="1:10" s="688" customFormat="1" ht="28.5" hidden="1" customHeight="1">
      <c r="A51" s="928">
        <v>1122000</v>
      </c>
      <c r="B51" s="758" t="s">
        <v>767</v>
      </c>
      <c r="C51" s="734" t="s">
        <v>358</v>
      </c>
      <c r="D51" s="851">
        <f>D52</f>
        <v>0</v>
      </c>
      <c r="E51" s="851"/>
      <c r="F51" s="851">
        <f>F52</f>
        <v>0</v>
      </c>
      <c r="G51" s="851">
        <f>G52</f>
        <v>0</v>
      </c>
      <c r="H51" s="851">
        <f>H52</f>
        <v>0</v>
      </c>
      <c r="I51" s="851">
        <f>I52</f>
        <v>0</v>
      </c>
      <c r="J51" s="931">
        <f>J52</f>
        <v>0</v>
      </c>
    </row>
    <row r="52" spans="1:10" s="688" customFormat="1" ht="12.75" hidden="1" customHeight="1">
      <c r="A52" s="935">
        <v>1122100</v>
      </c>
      <c r="B52" s="753" t="s">
        <v>72</v>
      </c>
      <c r="C52" s="738" t="s">
        <v>768</v>
      </c>
      <c r="D52" s="846">
        <v>0</v>
      </c>
      <c r="E52" s="846"/>
      <c r="F52" s="846">
        <f>D52+E52</f>
        <v>0</v>
      </c>
      <c r="G52" s="846">
        <v>0</v>
      </c>
      <c r="H52" s="846">
        <v>0</v>
      </c>
      <c r="I52" s="846">
        <v>0</v>
      </c>
      <c r="J52" s="931">
        <f>F52</f>
        <v>0</v>
      </c>
    </row>
    <row r="53" spans="1:10" s="688" customFormat="1" ht="12.75" hidden="1" customHeight="1">
      <c r="A53" s="935">
        <v>1122200</v>
      </c>
      <c r="B53" s="753" t="s">
        <v>487</v>
      </c>
      <c r="C53" s="742" t="s">
        <v>1021</v>
      </c>
      <c r="D53" s="846"/>
      <c r="E53" s="846"/>
      <c r="F53" s="846"/>
      <c r="G53" s="846"/>
      <c r="H53" s="846"/>
      <c r="I53" s="846"/>
      <c r="J53" s="931">
        <v>0</v>
      </c>
    </row>
    <row r="54" spans="1:10" s="688" customFormat="1" ht="13.5" hidden="1" customHeight="1" thickBot="1">
      <c r="A54" s="933">
        <v>1122300</v>
      </c>
      <c r="B54" s="757" t="s">
        <v>148</v>
      </c>
      <c r="C54" s="746" t="s">
        <v>1022</v>
      </c>
      <c r="D54" s="847"/>
      <c r="E54" s="847"/>
      <c r="F54" s="847"/>
      <c r="G54" s="847"/>
      <c r="H54" s="847"/>
      <c r="I54" s="847"/>
      <c r="J54" s="931">
        <v>0</v>
      </c>
    </row>
    <row r="55" spans="1:10" s="688" customFormat="1" ht="28.5" hidden="1" customHeight="1">
      <c r="A55" s="928">
        <v>1123000</v>
      </c>
      <c r="B55" s="758" t="s">
        <v>56</v>
      </c>
      <c r="C55" s="734" t="s">
        <v>358</v>
      </c>
      <c r="D55" s="851">
        <f>SUM(D56:D63)</f>
        <v>0</v>
      </c>
      <c r="E55" s="851"/>
      <c r="F55" s="851">
        <f>SUM(F56:F63)</f>
        <v>0</v>
      </c>
      <c r="G55" s="851">
        <f>SUM(G56:G63)</f>
        <v>0</v>
      </c>
      <c r="H55" s="851">
        <f>SUM(H56:H63)</f>
        <v>0</v>
      </c>
      <c r="I55" s="851">
        <f>SUM(I56:I63)</f>
        <v>0</v>
      </c>
      <c r="J55" s="931">
        <f>F55</f>
        <v>0</v>
      </c>
    </row>
    <row r="56" spans="1:10" s="688" customFormat="1" ht="12.75" hidden="1" customHeight="1">
      <c r="A56" s="935">
        <v>1123100</v>
      </c>
      <c r="B56" s="753" t="s">
        <v>149</v>
      </c>
      <c r="C56" s="738" t="s">
        <v>365</v>
      </c>
      <c r="D56" s="846"/>
      <c r="E56" s="846"/>
      <c r="F56" s="846"/>
      <c r="G56" s="846"/>
      <c r="H56" s="846"/>
      <c r="I56" s="846"/>
      <c r="J56" s="931">
        <f>F56</f>
        <v>0</v>
      </c>
    </row>
    <row r="57" spans="1:10" s="688" customFormat="1" ht="12.75" hidden="1" customHeight="1">
      <c r="A57" s="935">
        <v>1123200</v>
      </c>
      <c r="B57" s="753" t="s">
        <v>150</v>
      </c>
      <c r="C57" s="742" t="s">
        <v>366</v>
      </c>
      <c r="D57" s="846">
        <v>0</v>
      </c>
      <c r="E57" s="846"/>
      <c r="F57" s="846">
        <v>0</v>
      </c>
      <c r="G57" s="846">
        <v>0</v>
      </c>
      <c r="H57" s="846">
        <v>0</v>
      </c>
      <c r="I57" s="846">
        <v>0</v>
      </c>
      <c r="J57" s="931">
        <f>F57</f>
        <v>0</v>
      </c>
    </row>
    <row r="58" spans="1:10" s="688" customFormat="1" ht="25.5" hidden="1" customHeight="1">
      <c r="A58" s="935">
        <v>1123300</v>
      </c>
      <c r="B58" s="753" t="s">
        <v>151</v>
      </c>
      <c r="C58" s="742" t="s">
        <v>367</v>
      </c>
      <c r="D58" s="846"/>
      <c r="E58" s="846"/>
      <c r="F58" s="846"/>
      <c r="G58" s="846"/>
      <c r="H58" s="846"/>
      <c r="I58" s="846"/>
      <c r="J58" s="931"/>
    </row>
    <row r="59" spans="1:10" s="688" customFormat="1">
      <c r="A59" s="935">
        <v>1123400</v>
      </c>
      <c r="B59" s="753" t="s">
        <v>556</v>
      </c>
      <c r="C59" s="742" t="s">
        <v>368</v>
      </c>
      <c r="D59" s="846">
        <v>0</v>
      </c>
      <c r="E59" s="846"/>
      <c r="F59" s="846">
        <v>0</v>
      </c>
      <c r="G59" s="846">
        <v>0</v>
      </c>
      <c r="H59" s="846">
        <v>0</v>
      </c>
      <c r="I59" s="846">
        <v>0</v>
      </c>
      <c r="J59" s="931">
        <f t="shared" ref="J59:J65" si="1">F59</f>
        <v>0</v>
      </c>
    </row>
    <row r="60" spans="1:10" s="688" customFormat="1" ht="12.75" hidden="1" customHeight="1">
      <c r="A60" s="935">
        <v>1123500</v>
      </c>
      <c r="B60" s="761" t="s">
        <v>557</v>
      </c>
      <c r="C60" s="762">
        <v>423500</v>
      </c>
      <c r="D60" s="846"/>
      <c r="E60" s="846"/>
      <c r="F60" s="846"/>
      <c r="G60" s="846"/>
      <c r="H60" s="846"/>
      <c r="I60" s="846"/>
      <c r="J60" s="931">
        <f t="shared" si="1"/>
        <v>0</v>
      </c>
    </row>
    <row r="61" spans="1:10" s="688" customFormat="1" ht="12.75" hidden="1" customHeight="1">
      <c r="A61" s="935">
        <v>1123600</v>
      </c>
      <c r="B61" s="753" t="s">
        <v>186</v>
      </c>
      <c r="C61" s="742" t="s">
        <v>369</v>
      </c>
      <c r="D61" s="846"/>
      <c r="E61" s="846"/>
      <c r="F61" s="846"/>
      <c r="G61" s="846"/>
      <c r="H61" s="846"/>
      <c r="I61" s="846"/>
      <c r="J61" s="931">
        <f t="shared" si="1"/>
        <v>0</v>
      </c>
    </row>
    <row r="62" spans="1:10" s="688" customFormat="1" ht="12.75" hidden="1" customHeight="1">
      <c r="A62" s="935">
        <v>1123700</v>
      </c>
      <c r="B62" s="753" t="s">
        <v>187</v>
      </c>
      <c r="C62" s="742" t="s">
        <v>370</v>
      </c>
      <c r="D62" s="846">
        <v>0</v>
      </c>
      <c r="E62" s="846"/>
      <c r="F62" s="846">
        <v>0</v>
      </c>
      <c r="G62" s="846">
        <v>0</v>
      </c>
      <c r="H62" s="846">
        <v>0</v>
      </c>
      <c r="I62" s="846">
        <v>0</v>
      </c>
      <c r="J62" s="931">
        <f t="shared" si="1"/>
        <v>0</v>
      </c>
    </row>
    <row r="63" spans="1:10" s="688" customFormat="1" ht="13.5" hidden="1" customHeight="1" thickBot="1">
      <c r="A63" s="933">
        <v>1123800</v>
      </c>
      <c r="B63" s="757" t="s">
        <v>188</v>
      </c>
      <c r="C63" s="746" t="s">
        <v>371</v>
      </c>
      <c r="D63" s="847">
        <v>0</v>
      </c>
      <c r="E63" s="847">
        <v>0</v>
      </c>
      <c r="F63" s="847">
        <f>D63+E63</f>
        <v>0</v>
      </c>
      <c r="G63" s="847">
        <v>0</v>
      </c>
      <c r="H63" s="847">
        <v>0</v>
      </c>
      <c r="I63" s="847">
        <v>0</v>
      </c>
      <c r="J63" s="931">
        <f t="shared" si="1"/>
        <v>0</v>
      </c>
    </row>
    <row r="64" spans="1:10" s="688" customFormat="1" ht="28.5" hidden="1" customHeight="1">
      <c r="A64" s="928">
        <v>1124000</v>
      </c>
      <c r="B64" s="758" t="s">
        <v>213</v>
      </c>
      <c r="C64" s="734" t="s">
        <v>358</v>
      </c>
      <c r="D64" s="851">
        <f>D65</f>
        <v>0</v>
      </c>
      <c r="E64" s="851"/>
      <c r="F64" s="851">
        <f>F65</f>
        <v>0</v>
      </c>
      <c r="G64" s="851">
        <f>G65</f>
        <v>0</v>
      </c>
      <c r="H64" s="851">
        <f>H65</f>
        <v>0</v>
      </c>
      <c r="I64" s="851">
        <f>I65</f>
        <v>0</v>
      </c>
      <c r="J64" s="931">
        <f t="shared" si="1"/>
        <v>0</v>
      </c>
    </row>
    <row r="65" spans="1:10" s="688" customFormat="1" ht="13.5" hidden="1" customHeight="1" thickBot="1">
      <c r="A65" s="933">
        <v>1124100</v>
      </c>
      <c r="B65" s="757" t="s">
        <v>189</v>
      </c>
      <c r="C65" s="746" t="s">
        <v>214</v>
      </c>
      <c r="D65" s="847">
        <v>0</v>
      </c>
      <c r="E65" s="847"/>
      <c r="F65" s="847">
        <f>D65+E65</f>
        <v>0</v>
      </c>
      <c r="G65" s="847">
        <v>0</v>
      </c>
      <c r="H65" s="847">
        <v>0</v>
      </c>
      <c r="I65" s="847">
        <v>0</v>
      </c>
      <c r="J65" s="931">
        <f t="shared" si="1"/>
        <v>0</v>
      </c>
    </row>
    <row r="66" spans="1:10" s="688" customFormat="1" ht="28.5" hidden="1" customHeight="1">
      <c r="A66" s="928">
        <v>1125000</v>
      </c>
      <c r="B66" s="758" t="s">
        <v>918</v>
      </c>
      <c r="C66" s="734" t="s">
        <v>358</v>
      </c>
      <c r="D66" s="851">
        <f>D67+D68</f>
        <v>0</v>
      </c>
      <c r="E66" s="851"/>
      <c r="F66" s="851">
        <f>F67+F68</f>
        <v>0</v>
      </c>
      <c r="G66" s="851">
        <f>G67+G68</f>
        <v>0</v>
      </c>
      <c r="H66" s="851">
        <f>H67+H68</f>
        <v>0</v>
      </c>
      <c r="I66" s="851">
        <f>I67+I68</f>
        <v>0</v>
      </c>
      <c r="J66" s="931">
        <f>J67+J68</f>
        <v>0</v>
      </c>
    </row>
    <row r="67" spans="1:10" s="688" customFormat="1" ht="25.5" hidden="1" customHeight="1">
      <c r="A67" s="935">
        <v>1125100</v>
      </c>
      <c r="B67" s="753" t="s">
        <v>190</v>
      </c>
      <c r="C67" s="738" t="s">
        <v>919</v>
      </c>
      <c r="D67" s="846">
        <v>0</v>
      </c>
      <c r="E67" s="846">
        <v>0</v>
      </c>
      <c r="F67" s="846">
        <f>D67+E67</f>
        <v>0</v>
      </c>
      <c r="G67" s="846"/>
      <c r="H67" s="846">
        <v>0</v>
      </c>
      <c r="I67" s="846">
        <v>0</v>
      </c>
      <c r="J67" s="931">
        <f t="shared" ref="J67:J73" si="2">F67</f>
        <v>0</v>
      </c>
    </row>
    <row r="68" spans="1:10" s="688" customFormat="1" ht="26.25" hidden="1" customHeight="1" thickBot="1">
      <c r="A68" s="933">
        <v>1125200</v>
      </c>
      <c r="B68" s="757" t="s">
        <v>703</v>
      </c>
      <c r="C68" s="746" t="s">
        <v>1031</v>
      </c>
      <c r="D68" s="847">
        <v>0</v>
      </c>
      <c r="E68" s="847">
        <v>0</v>
      </c>
      <c r="F68" s="847">
        <f>D68+E68</f>
        <v>0</v>
      </c>
      <c r="G68" s="847">
        <v>0</v>
      </c>
      <c r="H68" s="847">
        <v>0</v>
      </c>
      <c r="I68" s="847">
        <v>0</v>
      </c>
      <c r="J68" s="931">
        <f t="shared" si="2"/>
        <v>0</v>
      </c>
    </row>
    <row r="69" spans="1:10" s="688" customFormat="1" ht="14.25" hidden="1" customHeight="1">
      <c r="A69" s="928">
        <v>1126000</v>
      </c>
      <c r="B69" s="758" t="s">
        <v>1032</v>
      </c>
      <c r="C69" s="734" t="s">
        <v>358</v>
      </c>
      <c r="D69" s="851">
        <f>SUM(D70:D77)</f>
        <v>0</v>
      </c>
      <c r="E69" s="851"/>
      <c r="F69" s="851">
        <f>SUM(F70:F77)</f>
        <v>0</v>
      </c>
      <c r="G69" s="851">
        <f>SUM(G70:G77)</f>
        <v>0</v>
      </c>
      <c r="H69" s="851">
        <f>SUM(H70:H77)</f>
        <v>0</v>
      </c>
      <c r="I69" s="851">
        <f>SUM(I70:I77)</f>
        <v>0</v>
      </c>
      <c r="J69" s="931">
        <f t="shared" si="2"/>
        <v>0</v>
      </c>
    </row>
    <row r="70" spans="1:10" s="688" customFormat="1" ht="12.75" hidden="1" customHeight="1">
      <c r="A70" s="928">
        <v>1126100</v>
      </c>
      <c r="B70" s="753" t="s">
        <v>983</v>
      </c>
      <c r="C70" s="738" t="s">
        <v>1033</v>
      </c>
      <c r="D70" s="846">
        <v>0</v>
      </c>
      <c r="E70" s="846"/>
      <c r="F70" s="846">
        <f>D70+E70</f>
        <v>0</v>
      </c>
      <c r="G70" s="846">
        <v>0</v>
      </c>
      <c r="H70" s="846">
        <v>0</v>
      </c>
      <c r="I70" s="846">
        <v>0</v>
      </c>
      <c r="J70" s="931">
        <f t="shared" si="2"/>
        <v>0</v>
      </c>
    </row>
    <row r="71" spans="1:10" s="688" customFormat="1" ht="12.75" hidden="1" customHeight="1">
      <c r="A71" s="928">
        <v>1126200</v>
      </c>
      <c r="B71" s="753" t="s">
        <v>984</v>
      </c>
      <c r="C71" s="742" t="s">
        <v>1034</v>
      </c>
      <c r="D71" s="846"/>
      <c r="E71" s="846"/>
      <c r="F71" s="846">
        <f t="shared" ref="F71:F78" si="3">D71+E71</f>
        <v>0</v>
      </c>
      <c r="G71" s="846"/>
      <c r="H71" s="846"/>
      <c r="I71" s="846"/>
      <c r="J71" s="931">
        <f t="shared" si="2"/>
        <v>0</v>
      </c>
    </row>
    <row r="72" spans="1:10" s="688" customFormat="1" ht="12.75" hidden="1" customHeight="1">
      <c r="A72" s="928">
        <v>1126300</v>
      </c>
      <c r="B72" s="753" t="s">
        <v>390</v>
      </c>
      <c r="C72" s="742" t="s">
        <v>391</v>
      </c>
      <c r="D72" s="846"/>
      <c r="E72" s="846"/>
      <c r="F72" s="846">
        <f t="shared" si="3"/>
        <v>0</v>
      </c>
      <c r="G72" s="846"/>
      <c r="H72" s="846"/>
      <c r="I72" s="846"/>
      <c r="J72" s="931">
        <f t="shared" si="2"/>
        <v>0</v>
      </c>
    </row>
    <row r="73" spans="1:10" s="688" customFormat="1" ht="12.75" hidden="1" customHeight="1">
      <c r="A73" s="930">
        <v>1126400</v>
      </c>
      <c r="B73" s="763" t="s">
        <v>985</v>
      </c>
      <c r="C73" s="742" t="s">
        <v>392</v>
      </c>
      <c r="D73" s="846">
        <v>0</v>
      </c>
      <c r="E73" s="846"/>
      <c r="F73" s="846">
        <f t="shared" si="3"/>
        <v>0</v>
      </c>
      <c r="G73" s="846">
        <v>0</v>
      </c>
      <c r="H73" s="846">
        <v>0</v>
      </c>
      <c r="I73" s="846">
        <v>0</v>
      </c>
      <c r="J73" s="931">
        <f t="shared" si="2"/>
        <v>0</v>
      </c>
    </row>
    <row r="74" spans="1:10" s="688" customFormat="1" ht="12.75" hidden="1" customHeight="1">
      <c r="A74" s="932">
        <v>1126500</v>
      </c>
      <c r="B74" s="764" t="s">
        <v>943</v>
      </c>
      <c r="C74" s="742" t="s">
        <v>393</v>
      </c>
      <c r="D74" s="846"/>
      <c r="E74" s="846"/>
      <c r="F74" s="846">
        <f t="shared" si="3"/>
        <v>0</v>
      </c>
      <c r="G74" s="846"/>
      <c r="H74" s="846"/>
      <c r="I74" s="846"/>
      <c r="J74" s="931">
        <v>0</v>
      </c>
    </row>
    <row r="75" spans="1:10" s="688" customFormat="1" ht="12.75" hidden="1" customHeight="1">
      <c r="A75" s="930">
        <v>1126600</v>
      </c>
      <c r="B75" s="763" t="s">
        <v>229</v>
      </c>
      <c r="C75" s="742" t="s">
        <v>394</v>
      </c>
      <c r="D75" s="846">
        <v>0</v>
      </c>
      <c r="E75" s="846"/>
      <c r="F75" s="846">
        <f t="shared" si="3"/>
        <v>0</v>
      </c>
      <c r="G75" s="846">
        <v>0</v>
      </c>
      <c r="H75" s="846">
        <v>0</v>
      </c>
      <c r="I75" s="846">
        <v>0</v>
      </c>
      <c r="J75" s="931">
        <f>F75</f>
        <v>0</v>
      </c>
    </row>
    <row r="76" spans="1:10" s="688" customFormat="1" ht="12.75" hidden="1" customHeight="1">
      <c r="A76" s="930">
        <v>1126700</v>
      </c>
      <c r="B76" s="763" t="s">
        <v>230</v>
      </c>
      <c r="C76" s="742" t="s">
        <v>395</v>
      </c>
      <c r="D76" s="846">
        <v>0</v>
      </c>
      <c r="E76" s="846"/>
      <c r="F76" s="846">
        <f t="shared" si="3"/>
        <v>0</v>
      </c>
      <c r="G76" s="846">
        <v>0</v>
      </c>
      <c r="H76" s="846">
        <v>0</v>
      </c>
      <c r="I76" s="846">
        <v>0</v>
      </c>
      <c r="J76" s="931">
        <f>F76</f>
        <v>0</v>
      </c>
    </row>
    <row r="77" spans="1:10" s="688" customFormat="1" ht="13.5" thickBot="1">
      <c r="A77" s="934">
        <v>1126800</v>
      </c>
      <c r="B77" s="765" t="s">
        <v>480</v>
      </c>
      <c r="C77" s="746" t="s">
        <v>396</v>
      </c>
      <c r="D77" s="847">
        <v>0</v>
      </c>
      <c r="E77" s="847">
        <v>0</v>
      </c>
      <c r="F77" s="846">
        <f t="shared" si="3"/>
        <v>0</v>
      </c>
      <c r="G77" s="847">
        <v>0</v>
      </c>
      <c r="H77" s="847">
        <v>0</v>
      </c>
      <c r="I77" s="847">
        <v>0</v>
      </c>
      <c r="J77" s="931">
        <f>F77</f>
        <v>0</v>
      </c>
    </row>
    <row r="78" spans="1:10" s="688" customFormat="1" ht="14.25" hidden="1" customHeight="1">
      <c r="A78" s="936">
        <v>1130000</v>
      </c>
      <c r="B78" s="767" t="s">
        <v>294</v>
      </c>
      <c r="C78" s="734" t="s">
        <v>358</v>
      </c>
      <c r="D78" s="851">
        <v>0</v>
      </c>
      <c r="E78" s="851"/>
      <c r="F78" s="846">
        <f t="shared" si="3"/>
        <v>0</v>
      </c>
      <c r="G78" s="851">
        <v>0</v>
      </c>
      <c r="H78" s="851">
        <v>0</v>
      </c>
      <c r="I78" s="851">
        <v>0</v>
      </c>
      <c r="J78" s="931">
        <v>0</v>
      </c>
    </row>
    <row r="79" spans="1:10" s="688" customFormat="1" ht="12.75" hidden="1" customHeight="1">
      <c r="A79" s="936">
        <v>1130100</v>
      </c>
      <c r="B79" s="763" t="s">
        <v>481</v>
      </c>
      <c r="C79" s="738" t="s">
        <v>295</v>
      </c>
      <c r="D79" s="846"/>
      <c r="E79" s="846"/>
      <c r="F79" s="846"/>
      <c r="G79" s="846"/>
      <c r="H79" s="846"/>
      <c r="I79" s="846"/>
      <c r="J79" s="931">
        <v>0</v>
      </c>
    </row>
    <row r="80" spans="1:10" s="688" customFormat="1" ht="12.75" hidden="1" customHeight="1">
      <c r="A80" s="936">
        <v>1130200</v>
      </c>
      <c r="B80" s="763" t="s">
        <v>482</v>
      </c>
      <c r="C80" s="742" t="s">
        <v>296</v>
      </c>
      <c r="D80" s="846"/>
      <c r="E80" s="846"/>
      <c r="F80" s="846"/>
      <c r="G80" s="846"/>
      <c r="H80" s="846"/>
      <c r="I80" s="846"/>
      <c r="J80" s="931">
        <v>0</v>
      </c>
    </row>
    <row r="81" spans="1:10" s="688" customFormat="1" ht="12.75" hidden="1" customHeight="1">
      <c r="A81" s="936">
        <v>1130300</v>
      </c>
      <c r="B81" s="763" t="s">
        <v>483</v>
      </c>
      <c r="C81" s="742" t="s">
        <v>297</v>
      </c>
      <c r="D81" s="846"/>
      <c r="E81" s="846"/>
      <c r="F81" s="846"/>
      <c r="G81" s="846"/>
      <c r="H81" s="846"/>
      <c r="I81" s="846"/>
      <c r="J81" s="931">
        <v>0</v>
      </c>
    </row>
    <row r="82" spans="1:10" s="688" customFormat="1" ht="12.75" hidden="1" customHeight="1">
      <c r="A82" s="936">
        <v>1130400</v>
      </c>
      <c r="B82" s="768" t="s">
        <v>484</v>
      </c>
      <c r="C82" s="769" t="s">
        <v>298</v>
      </c>
      <c r="D82" s="845"/>
      <c r="E82" s="845"/>
      <c r="F82" s="845"/>
      <c r="G82" s="845"/>
      <c r="H82" s="845"/>
      <c r="I82" s="845"/>
      <c r="J82" s="931">
        <v>0</v>
      </c>
    </row>
    <row r="83" spans="1:10" s="688" customFormat="1" ht="14.25" hidden="1" customHeight="1">
      <c r="A83" s="930">
        <v>1131000</v>
      </c>
      <c r="B83" s="770" t="s">
        <v>299</v>
      </c>
      <c r="C83" s="771" t="s">
        <v>358</v>
      </c>
      <c r="D83" s="846"/>
      <c r="E83" s="846"/>
      <c r="F83" s="846"/>
      <c r="G83" s="846"/>
      <c r="H83" s="846"/>
      <c r="I83" s="846"/>
      <c r="J83" s="931">
        <v>0</v>
      </c>
    </row>
    <row r="84" spans="1:10" s="688" customFormat="1" ht="12.75" hidden="1" customHeight="1">
      <c r="A84" s="930">
        <v>1131100</v>
      </c>
      <c r="B84" s="763" t="s">
        <v>588</v>
      </c>
      <c r="C84" s="738" t="s">
        <v>300</v>
      </c>
      <c r="D84" s="846"/>
      <c r="E84" s="846"/>
      <c r="F84" s="846"/>
      <c r="G84" s="846"/>
      <c r="H84" s="846"/>
      <c r="I84" s="846"/>
      <c r="J84" s="931">
        <v>0</v>
      </c>
    </row>
    <row r="85" spans="1:10" s="688" customFormat="1" ht="12.75" hidden="1" customHeight="1">
      <c r="A85" s="930">
        <v>1131200</v>
      </c>
      <c r="B85" s="763" t="s">
        <v>589</v>
      </c>
      <c r="C85" s="742" t="s">
        <v>301</v>
      </c>
      <c r="D85" s="846"/>
      <c r="E85" s="846"/>
      <c r="F85" s="846"/>
      <c r="G85" s="846"/>
      <c r="H85" s="846"/>
      <c r="I85" s="846"/>
      <c r="J85" s="931">
        <v>0</v>
      </c>
    </row>
    <row r="86" spans="1:10" s="688" customFormat="1" ht="13.5" hidden="1" customHeight="1" thickBot="1">
      <c r="A86" s="930">
        <v>1131300</v>
      </c>
      <c r="B86" s="765" t="s">
        <v>590</v>
      </c>
      <c r="C86" s="746" t="s">
        <v>302</v>
      </c>
      <c r="D86" s="847"/>
      <c r="E86" s="847"/>
      <c r="F86" s="847"/>
      <c r="G86" s="847"/>
      <c r="H86" s="847"/>
      <c r="I86" s="847"/>
      <c r="J86" s="931">
        <v>0</v>
      </c>
    </row>
    <row r="87" spans="1:10" s="688" customFormat="1" ht="14.25" hidden="1" customHeight="1">
      <c r="A87" s="937">
        <v>1140000</v>
      </c>
      <c r="B87" s="767" t="s">
        <v>303</v>
      </c>
      <c r="C87" s="734" t="s">
        <v>358</v>
      </c>
      <c r="D87" s="851">
        <v>0</v>
      </c>
      <c r="E87" s="851"/>
      <c r="F87" s="851">
        <v>0</v>
      </c>
      <c r="G87" s="851">
        <v>0</v>
      </c>
      <c r="H87" s="851">
        <v>0</v>
      </c>
      <c r="I87" s="851">
        <v>0</v>
      </c>
      <c r="J87" s="931">
        <v>0</v>
      </c>
    </row>
    <row r="88" spans="1:10" s="688" customFormat="1" ht="10.5" hidden="1" customHeight="1">
      <c r="A88" s="937">
        <v>1141000</v>
      </c>
      <c r="B88" s="763" t="s">
        <v>304</v>
      </c>
      <c r="C88" s="738" t="s">
        <v>1003</v>
      </c>
      <c r="D88" s="846"/>
      <c r="E88" s="846"/>
      <c r="F88" s="846"/>
      <c r="G88" s="846"/>
      <c r="H88" s="846"/>
      <c r="I88" s="846"/>
      <c r="J88" s="931">
        <v>0</v>
      </c>
    </row>
    <row r="89" spans="1:10" s="688" customFormat="1" ht="25.5" hidden="1" customHeight="1">
      <c r="A89" s="937">
        <v>1142000</v>
      </c>
      <c r="B89" s="763" t="s">
        <v>42</v>
      </c>
      <c r="C89" s="742" t="s">
        <v>43</v>
      </c>
      <c r="D89" s="846"/>
      <c r="E89" s="846"/>
      <c r="F89" s="846"/>
      <c r="G89" s="846"/>
      <c r="H89" s="846"/>
      <c r="I89" s="846"/>
      <c r="J89" s="931">
        <v>0</v>
      </c>
    </row>
    <row r="90" spans="1:10" s="688" customFormat="1" ht="25.5" hidden="1" customHeight="1">
      <c r="A90" s="937">
        <v>1143000</v>
      </c>
      <c r="B90" s="763" t="s">
        <v>44</v>
      </c>
      <c r="C90" s="742" t="s">
        <v>45</v>
      </c>
      <c r="D90" s="846"/>
      <c r="E90" s="846"/>
      <c r="F90" s="846"/>
      <c r="G90" s="846"/>
      <c r="H90" s="846"/>
      <c r="I90" s="846"/>
      <c r="J90" s="931">
        <v>0</v>
      </c>
    </row>
    <row r="91" spans="1:10" s="688" customFormat="1" ht="26.25" hidden="1" customHeight="1" thickBot="1">
      <c r="A91" s="933">
        <v>1144000</v>
      </c>
      <c r="B91" s="765" t="s">
        <v>46</v>
      </c>
      <c r="C91" s="746" t="s">
        <v>439</v>
      </c>
      <c r="D91" s="847"/>
      <c r="E91" s="847"/>
      <c r="F91" s="847"/>
      <c r="G91" s="847"/>
      <c r="H91" s="847"/>
      <c r="I91" s="847"/>
      <c r="J91" s="931">
        <v>0</v>
      </c>
    </row>
    <row r="92" spans="1:10" s="688" customFormat="1" ht="14.25" hidden="1" customHeight="1">
      <c r="A92" s="938">
        <v>1150000</v>
      </c>
      <c r="B92" s="939" t="s">
        <v>730</v>
      </c>
      <c r="C92" s="734" t="s">
        <v>358</v>
      </c>
      <c r="D92" s="851">
        <f>D105</f>
        <v>0</v>
      </c>
      <c r="E92" s="851"/>
      <c r="F92" s="851">
        <f>F105</f>
        <v>0</v>
      </c>
      <c r="G92" s="851">
        <f>G105</f>
        <v>0</v>
      </c>
      <c r="H92" s="851">
        <f>H105</f>
        <v>0</v>
      </c>
      <c r="I92" s="851">
        <f>I105</f>
        <v>0</v>
      </c>
      <c r="J92" s="931">
        <f>J105</f>
        <v>0</v>
      </c>
    </row>
    <row r="93" spans="1:10" s="688" customFormat="1" ht="12.75" hidden="1" customHeight="1">
      <c r="A93" s="940">
        <v>1151000</v>
      </c>
      <c r="B93" s="941" t="s">
        <v>681</v>
      </c>
      <c r="C93" s="734" t="s">
        <v>358</v>
      </c>
      <c r="D93" s="942">
        <v>0</v>
      </c>
      <c r="E93" s="942"/>
      <c r="F93" s="942">
        <v>0</v>
      </c>
      <c r="G93" s="942">
        <v>0</v>
      </c>
      <c r="H93" s="942">
        <v>0</v>
      </c>
      <c r="I93" s="942">
        <v>0</v>
      </c>
      <c r="J93" s="931">
        <v>0</v>
      </c>
    </row>
    <row r="94" spans="1:10" s="688" customFormat="1" ht="25.5" hidden="1" customHeight="1">
      <c r="A94" s="940">
        <v>1151100</v>
      </c>
      <c r="B94" s="943" t="s">
        <v>265</v>
      </c>
      <c r="C94" s="944">
        <v>461100</v>
      </c>
      <c r="D94" s="942"/>
      <c r="E94" s="942"/>
      <c r="F94" s="942"/>
      <c r="G94" s="942"/>
      <c r="H94" s="942"/>
      <c r="I94" s="942"/>
      <c r="J94" s="931">
        <v>0</v>
      </c>
    </row>
    <row r="95" spans="1:10" s="688" customFormat="1" ht="25.5" hidden="1" customHeight="1">
      <c r="A95" s="940">
        <v>1151200</v>
      </c>
      <c r="B95" s="943" t="s">
        <v>637</v>
      </c>
      <c r="C95" s="944">
        <v>461200</v>
      </c>
      <c r="D95" s="863"/>
      <c r="E95" s="863"/>
      <c r="F95" s="863"/>
      <c r="G95" s="863"/>
      <c r="H95" s="863"/>
      <c r="I95" s="863"/>
      <c r="J95" s="931">
        <v>0</v>
      </c>
    </row>
    <row r="96" spans="1:10" s="688" customFormat="1" ht="25.5" hidden="1" customHeight="1">
      <c r="A96" s="940">
        <v>1152000</v>
      </c>
      <c r="B96" s="945" t="s">
        <v>518</v>
      </c>
      <c r="C96" s="946" t="s">
        <v>358</v>
      </c>
      <c r="D96" s="947">
        <v>0</v>
      </c>
      <c r="E96" s="947"/>
      <c r="F96" s="947">
        <v>0</v>
      </c>
      <c r="G96" s="947">
        <v>0</v>
      </c>
      <c r="H96" s="947">
        <v>0</v>
      </c>
      <c r="I96" s="947">
        <v>0</v>
      </c>
      <c r="J96" s="931">
        <v>0</v>
      </c>
    </row>
    <row r="97" spans="1:10" s="688" customFormat="1" ht="25.5" hidden="1" customHeight="1">
      <c r="A97" s="940">
        <v>1152100</v>
      </c>
      <c r="B97" s="948" t="s">
        <v>541</v>
      </c>
      <c r="C97" s="944">
        <v>462100</v>
      </c>
      <c r="D97" s="860"/>
      <c r="E97" s="860"/>
      <c r="F97" s="860"/>
      <c r="G97" s="949"/>
      <c r="H97" s="949"/>
      <c r="I97" s="846"/>
      <c r="J97" s="931">
        <v>0</v>
      </c>
    </row>
    <row r="98" spans="1:10" s="688" customFormat="1" ht="26.25" hidden="1" customHeight="1" thickBot="1">
      <c r="A98" s="950">
        <v>1152200</v>
      </c>
      <c r="B98" s="951" t="s">
        <v>759</v>
      </c>
      <c r="C98" s="952">
        <v>462200</v>
      </c>
      <c r="D98" s="855"/>
      <c r="E98" s="855"/>
      <c r="F98" s="855"/>
      <c r="G98" s="953"/>
      <c r="H98" s="953"/>
      <c r="I98" s="847"/>
      <c r="J98" s="931">
        <v>0</v>
      </c>
    </row>
    <row r="99" spans="1:10" s="688" customFormat="1" ht="25.5" hidden="1" customHeight="1">
      <c r="A99" s="938">
        <v>1153000</v>
      </c>
      <c r="B99" s="954" t="s">
        <v>760</v>
      </c>
      <c r="C99" s="955" t="s">
        <v>358</v>
      </c>
      <c r="D99" s="956">
        <v>0</v>
      </c>
      <c r="E99" s="956"/>
      <c r="F99" s="956">
        <v>0</v>
      </c>
      <c r="G99" s="956">
        <v>0</v>
      </c>
      <c r="H99" s="956">
        <v>0</v>
      </c>
      <c r="I99" s="956">
        <v>0</v>
      </c>
      <c r="J99" s="931">
        <v>0</v>
      </c>
    </row>
    <row r="100" spans="1:10" s="688" customFormat="1" ht="12.75" hidden="1" customHeight="1">
      <c r="A100" s="940">
        <v>1153100</v>
      </c>
      <c r="B100" s="948" t="s">
        <v>761</v>
      </c>
      <c r="C100" s="944">
        <v>463100</v>
      </c>
      <c r="D100" s="947"/>
      <c r="E100" s="947"/>
      <c r="F100" s="947"/>
      <c r="G100" s="947"/>
      <c r="H100" s="947"/>
      <c r="I100" s="947"/>
      <c r="J100" s="931">
        <v>0</v>
      </c>
    </row>
    <row r="101" spans="1:10" s="688" customFormat="1" ht="12.75" hidden="1" customHeight="1">
      <c r="A101" s="940">
        <v>1153200</v>
      </c>
      <c r="B101" s="948" t="s">
        <v>101</v>
      </c>
      <c r="C101" s="944">
        <v>463200</v>
      </c>
      <c r="D101" s="947"/>
      <c r="E101" s="947"/>
      <c r="F101" s="947"/>
      <c r="G101" s="947"/>
      <c r="H101" s="947"/>
      <c r="I101" s="947"/>
      <c r="J101" s="931">
        <v>0</v>
      </c>
    </row>
    <row r="102" spans="1:10" s="688" customFormat="1" ht="38.25" hidden="1" customHeight="1">
      <c r="A102" s="940">
        <v>1153300</v>
      </c>
      <c r="B102" s="948" t="s">
        <v>501</v>
      </c>
      <c r="C102" s="944">
        <v>463300</v>
      </c>
      <c r="D102" s="947"/>
      <c r="E102" s="947"/>
      <c r="F102" s="947"/>
      <c r="G102" s="947"/>
      <c r="H102" s="947"/>
      <c r="I102" s="947"/>
      <c r="J102" s="931">
        <v>0</v>
      </c>
    </row>
    <row r="103" spans="1:10" s="688" customFormat="1" ht="25.5" hidden="1" customHeight="1">
      <c r="A103" s="940">
        <v>1153400</v>
      </c>
      <c r="B103" s="948" t="s">
        <v>502</v>
      </c>
      <c r="C103" s="944">
        <v>463400</v>
      </c>
      <c r="D103" s="947"/>
      <c r="E103" s="947"/>
      <c r="F103" s="947"/>
      <c r="G103" s="947"/>
      <c r="H103" s="947"/>
      <c r="I103" s="947"/>
      <c r="J103" s="931">
        <v>0</v>
      </c>
    </row>
    <row r="104" spans="1:10" s="688" customFormat="1">
      <c r="A104" s="940">
        <v>1153500</v>
      </c>
      <c r="B104" s="957" t="s">
        <v>503</v>
      </c>
      <c r="C104" s="944">
        <v>463500</v>
      </c>
      <c r="D104" s="947"/>
      <c r="E104" s="947"/>
      <c r="F104" s="947"/>
      <c r="G104" s="947"/>
      <c r="H104" s="947"/>
      <c r="I104" s="947"/>
      <c r="J104" s="931">
        <v>0</v>
      </c>
    </row>
    <row r="105" spans="1:10" s="688" customFormat="1" ht="38.25">
      <c r="A105" s="940">
        <v>1153700</v>
      </c>
      <c r="B105" s="957" t="s">
        <v>504</v>
      </c>
      <c r="C105" s="944">
        <v>463700</v>
      </c>
      <c r="D105" s="1473">
        <v>0</v>
      </c>
      <c r="E105" s="947">
        <v>0</v>
      </c>
      <c r="F105" s="947">
        <f>D105+E105</f>
        <v>0</v>
      </c>
      <c r="G105" s="947">
        <v>0</v>
      </c>
      <c r="H105" s="947">
        <v>0</v>
      </c>
      <c r="I105" s="947">
        <v>0</v>
      </c>
      <c r="J105" s="970">
        <f>F105</f>
        <v>0</v>
      </c>
    </row>
    <row r="106" spans="1:10" s="688" customFormat="1" ht="39" thickBot="1">
      <c r="A106" s="940">
        <v>1153800</v>
      </c>
      <c r="B106" s="957" t="s">
        <v>995</v>
      </c>
      <c r="C106" s="944">
        <v>463800</v>
      </c>
      <c r="D106" s="947"/>
      <c r="E106" s="947"/>
      <c r="F106" s="947"/>
      <c r="G106" s="947"/>
      <c r="H106" s="947"/>
      <c r="I106" s="947"/>
      <c r="J106" s="931">
        <v>0</v>
      </c>
    </row>
    <row r="107" spans="1:10" s="688" customFormat="1" ht="12.75" hidden="1" customHeight="1">
      <c r="A107" s="940">
        <v>1153900</v>
      </c>
      <c r="B107" s="957" t="s">
        <v>996</v>
      </c>
      <c r="C107" s="944">
        <v>463900</v>
      </c>
      <c r="D107" s="947"/>
      <c r="E107" s="947"/>
      <c r="F107" s="947"/>
      <c r="G107" s="947"/>
      <c r="H107" s="947"/>
      <c r="I107" s="947"/>
      <c r="J107" s="931">
        <v>0</v>
      </c>
    </row>
    <row r="108" spans="1:10" s="688" customFormat="1" ht="25.5" hidden="1" customHeight="1">
      <c r="A108" s="940">
        <v>1154000</v>
      </c>
      <c r="B108" s="958" t="s">
        <v>997</v>
      </c>
      <c r="C108" s="946" t="s">
        <v>358</v>
      </c>
      <c r="D108" s="947">
        <v>0</v>
      </c>
      <c r="E108" s="947"/>
      <c r="F108" s="947">
        <v>0</v>
      </c>
      <c r="G108" s="947">
        <v>0</v>
      </c>
      <c r="H108" s="947">
        <v>0</v>
      </c>
      <c r="I108" s="947">
        <v>0</v>
      </c>
      <c r="J108" s="931">
        <v>0</v>
      </c>
    </row>
    <row r="109" spans="1:10" s="688" customFormat="1" ht="12.75" hidden="1" customHeight="1">
      <c r="A109" s="940">
        <v>1154100</v>
      </c>
      <c r="B109" s="957" t="s">
        <v>210</v>
      </c>
      <c r="C109" s="944">
        <v>465100</v>
      </c>
      <c r="D109" s="959"/>
      <c r="E109" s="959"/>
      <c r="F109" s="959"/>
      <c r="G109" s="960"/>
      <c r="H109" s="960"/>
      <c r="I109" s="961"/>
      <c r="J109" s="931">
        <v>0</v>
      </c>
    </row>
    <row r="110" spans="1:10" s="688" customFormat="1" ht="12.75" hidden="1" customHeight="1">
      <c r="A110" s="940">
        <v>1154200</v>
      </c>
      <c r="B110" s="957" t="s">
        <v>211</v>
      </c>
      <c r="C110" s="944">
        <v>465200</v>
      </c>
      <c r="D110" s="959"/>
      <c r="E110" s="959"/>
      <c r="F110" s="959"/>
      <c r="G110" s="960"/>
      <c r="H110" s="960"/>
      <c r="I110" s="961"/>
      <c r="J110" s="931">
        <v>0</v>
      </c>
    </row>
    <row r="111" spans="1:10" s="688" customFormat="1" ht="12.75" hidden="1" customHeight="1">
      <c r="A111" s="940">
        <v>1154300</v>
      </c>
      <c r="B111" s="957" t="s">
        <v>212</v>
      </c>
      <c r="C111" s="944">
        <v>465300</v>
      </c>
      <c r="D111" s="959"/>
      <c r="E111" s="959"/>
      <c r="F111" s="959"/>
      <c r="G111" s="960"/>
      <c r="H111" s="960"/>
      <c r="I111" s="961"/>
      <c r="J111" s="931">
        <v>0</v>
      </c>
    </row>
    <row r="112" spans="1:10" s="688" customFormat="1" ht="25.5" hidden="1" customHeight="1">
      <c r="A112" s="940">
        <v>1154500</v>
      </c>
      <c r="B112" s="957" t="s">
        <v>67</v>
      </c>
      <c r="C112" s="944">
        <v>465500</v>
      </c>
      <c r="D112" s="959"/>
      <c r="E112" s="959"/>
      <c r="F112" s="959"/>
      <c r="G112" s="960"/>
      <c r="H112" s="960"/>
      <c r="I112" s="961"/>
      <c r="J112" s="931">
        <v>0</v>
      </c>
    </row>
    <row r="113" spans="1:10" s="688" customFormat="1" ht="25.5" hidden="1" customHeight="1">
      <c r="A113" s="940">
        <v>1154600</v>
      </c>
      <c r="B113" s="957" t="s">
        <v>68</v>
      </c>
      <c r="C113" s="944">
        <v>465600</v>
      </c>
      <c r="D113" s="860"/>
      <c r="E113" s="860"/>
      <c r="F113" s="860"/>
      <c r="G113" s="949"/>
      <c r="H113" s="949"/>
      <c r="I113" s="846"/>
      <c r="J113" s="931">
        <v>0</v>
      </c>
    </row>
    <row r="114" spans="1:10" s="688" customFormat="1" ht="13.5" hidden="1" customHeight="1" thickBot="1">
      <c r="A114" s="950">
        <v>1154700</v>
      </c>
      <c r="B114" s="962" t="s">
        <v>78</v>
      </c>
      <c r="C114" s="746" t="s">
        <v>79</v>
      </c>
      <c r="D114" s="855"/>
      <c r="E114" s="855"/>
      <c r="F114" s="855"/>
      <c r="G114" s="953"/>
      <c r="H114" s="953"/>
      <c r="I114" s="847"/>
      <c r="J114" s="931">
        <v>0</v>
      </c>
    </row>
    <row r="115" spans="1:10" s="688" customFormat="1" ht="12.75" hidden="1" customHeight="1">
      <c r="A115" s="963">
        <v>1160000</v>
      </c>
      <c r="B115" s="780" t="s">
        <v>80</v>
      </c>
      <c r="C115" s="734" t="s">
        <v>358</v>
      </c>
      <c r="D115" s="858">
        <v>0</v>
      </c>
      <c r="E115" s="858"/>
      <c r="F115" s="858">
        <v>0</v>
      </c>
      <c r="G115" s="858">
        <v>0</v>
      </c>
      <c r="H115" s="858">
        <v>0</v>
      </c>
      <c r="I115" s="858">
        <v>0</v>
      </c>
      <c r="J115" s="931">
        <v>0</v>
      </c>
    </row>
    <row r="116" spans="1:10" s="688" customFormat="1" ht="12.75" hidden="1" customHeight="1">
      <c r="A116" s="935">
        <v>1161000</v>
      </c>
      <c r="B116" s="782" t="s">
        <v>81</v>
      </c>
      <c r="C116" s="783" t="s">
        <v>358</v>
      </c>
      <c r="D116" s="860">
        <v>0</v>
      </c>
      <c r="E116" s="860"/>
      <c r="F116" s="860">
        <v>0</v>
      </c>
      <c r="G116" s="860">
        <v>0</v>
      </c>
      <c r="H116" s="860">
        <v>0</v>
      </c>
      <c r="I116" s="860">
        <v>0</v>
      </c>
      <c r="J116" s="931">
        <v>0</v>
      </c>
    </row>
    <row r="117" spans="1:10" s="688" customFormat="1" ht="24.75" hidden="1" customHeight="1">
      <c r="A117" s="935">
        <v>1161100</v>
      </c>
      <c r="B117" s="741" t="s">
        <v>1705</v>
      </c>
      <c r="C117" s="762">
        <v>471100</v>
      </c>
      <c r="D117" s="860"/>
      <c r="E117" s="860"/>
      <c r="F117" s="860"/>
      <c r="G117" s="860"/>
      <c r="H117" s="860"/>
      <c r="I117" s="860"/>
      <c r="J117" s="931">
        <v>0</v>
      </c>
    </row>
    <row r="118" spans="1:10" s="688" customFormat="1" ht="25.5" hidden="1" customHeight="1">
      <c r="A118" s="935">
        <v>1161200</v>
      </c>
      <c r="B118" s="776" t="s">
        <v>1667</v>
      </c>
      <c r="C118" s="762">
        <v>471200</v>
      </c>
      <c r="D118" s="860"/>
      <c r="E118" s="860"/>
      <c r="F118" s="860"/>
      <c r="G118" s="860"/>
      <c r="H118" s="860"/>
      <c r="I118" s="860"/>
      <c r="J118" s="931">
        <v>0</v>
      </c>
    </row>
    <row r="119" spans="1:10" s="688" customFormat="1" ht="25.5" hidden="1" customHeight="1">
      <c r="A119" s="935">
        <v>1162000</v>
      </c>
      <c r="B119" s="782" t="s">
        <v>1125</v>
      </c>
      <c r="C119" s="783" t="s">
        <v>358</v>
      </c>
      <c r="D119" s="860">
        <v>0</v>
      </c>
      <c r="E119" s="860"/>
      <c r="F119" s="860">
        <v>0</v>
      </c>
      <c r="G119" s="860">
        <v>0</v>
      </c>
      <c r="H119" s="860">
        <v>0</v>
      </c>
      <c r="I119" s="860">
        <v>0</v>
      </c>
      <c r="J119" s="931">
        <v>0</v>
      </c>
    </row>
    <row r="120" spans="1:10" s="688" customFormat="1" ht="25.5" hidden="1" customHeight="1">
      <c r="A120" s="935">
        <v>1162100</v>
      </c>
      <c r="B120" s="776" t="s">
        <v>1668</v>
      </c>
      <c r="C120" s="742" t="s">
        <v>130</v>
      </c>
      <c r="D120" s="860"/>
      <c r="E120" s="860"/>
      <c r="F120" s="860"/>
      <c r="G120" s="860"/>
      <c r="H120" s="860"/>
      <c r="I120" s="860"/>
      <c r="J120" s="931">
        <v>0</v>
      </c>
    </row>
    <row r="121" spans="1:10" s="688" customFormat="1" ht="12.75" hidden="1" customHeight="1">
      <c r="A121" s="935">
        <v>1162200</v>
      </c>
      <c r="B121" s="776" t="s">
        <v>1669</v>
      </c>
      <c r="C121" s="742" t="s">
        <v>24</v>
      </c>
      <c r="D121" s="860"/>
      <c r="E121" s="860"/>
      <c r="F121" s="860"/>
      <c r="G121" s="860"/>
      <c r="H121" s="860"/>
      <c r="I121" s="860"/>
      <c r="J121" s="931">
        <v>0</v>
      </c>
    </row>
    <row r="122" spans="1:10" s="688" customFormat="1" ht="12.75" hidden="1" customHeight="1">
      <c r="A122" s="935">
        <v>1162300</v>
      </c>
      <c r="B122" s="776" t="s">
        <v>1670</v>
      </c>
      <c r="C122" s="742" t="s">
        <v>26</v>
      </c>
      <c r="D122" s="860"/>
      <c r="E122" s="860"/>
      <c r="F122" s="860"/>
      <c r="G122" s="860"/>
      <c r="H122" s="860"/>
      <c r="I122" s="860"/>
      <c r="J122" s="931">
        <v>0</v>
      </c>
    </row>
    <row r="123" spans="1:10" s="688" customFormat="1" ht="12.75" hidden="1" customHeight="1">
      <c r="A123" s="935">
        <v>1162400</v>
      </c>
      <c r="B123" s="776" t="s">
        <v>1671</v>
      </c>
      <c r="C123" s="742" t="s">
        <v>832</v>
      </c>
      <c r="D123" s="860"/>
      <c r="E123" s="860"/>
      <c r="F123" s="860"/>
      <c r="G123" s="860"/>
      <c r="H123" s="860"/>
      <c r="I123" s="860"/>
      <c r="J123" s="931">
        <v>0</v>
      </c>
    </row>
    <row r="124" spans="1:10" s="688" customFormat="1" ht="25.5" hidden="1" customHeight="1">
      <c r="A124" s="935">
        <v>1162500</v>
      </c>
      <c r="B124" s="776" t="s">
        <v>1672</v>
      </c>
      <c r="C124" s="742" t="s">
        <v>834</v>
      </c>
      <c r="D124" s="860"/>
      <c r="E124" s="860"/>
      <c r="F124" s="860"/>
      <c r="G124" s="860"/>
      <c r="H124" s="860"/>
      <c r="I124" s="860"/>
      <c r="J124" s="931">
        <v>0</v>
      </c>
    </row>
    <row r="125" spans="1:10" s="688" customFormat="1" ht="12.75" hidden="1" customHeight="1">
      <c r="A125" s="935">
        <v>1162600</v>
      </c>
      <c r="B125" s="776" t="s">
        <v>1673</v>
      </c>
      <c r="C125" s="742" t="s">
        <v>511</v>
      </c>
      <c r="D125" s="860"/>
      <c r="E125" s="860"/>
      <c r="F125" s="860"/>
      <c r="G125" s="860"/>
      <c r="H125" s="860"/>
      <c r="I125" s="860"/>
      <c r="J125" s="931">
        <v>0</v>
      </c>
    </row>
    <row r="126" spans="1:10" s="688" customFormat="1" ht="25.5" hidden="1" customHeight="1">
      <c r="A126" s="935">
        <v>1162700</v>
      </c>
      <c r="B126" s="741" t="s">
        <v>1674</v>
      </c>
      <c r="C126" s="742" t="s">
        <v>513</v>
      </c>
      <c r="D126" s="860"/>
      <c r="E126" s="860"/>
      <c r="F126" s="860"/>
      <c r="G126" s="860"/>
      <c r="H126" s="860"/>
      <c r="I126" s="860"/>
      <c r="J126" s="931">
        <v>0</v>
      </c>
    </row>
    <row r="127" spans="1:10" s="688" customFormat="1" ht="12.75" hidden="1" customHeight="1">
      <c r="A127" s="935">
        <v>1162800</v>
      </c>
      <c r="B127" s="776" t="s">
        <v>1675</v>
      </c>
      <c r="C127" s="742" t="s">
        <v>872</v>
      </c>
      <c r="D127" s="949"/>
      <c r="E127" s="949"/>
      <c r="F127" s="949"/>
      <c r="G127" s="949"/>
      <c r="H127" s="949"/>
      <c r="I127" s="949"/>
      <c r="J127" s="931">
        <v>0</v>
      </c>
    </row>
    <row r="128" spans="1:10" s="688" customFormat="1" ht="12.75" hidden="1" customHeight="1">
      <c r="A128" s="964">
        <v>1162900</v>
      </c>
      <c r="B128" s="776" t="s">
        <v>1676</v>
      </c>
      <c r="C128" s="742" t="s">
        <v>874</v>
      </c>
      <c r="D128" s="949"/>
      <c r="E128" s="949"/>
      <c r="F128" s="949"/>
      <c r="G128" s="949"/>
      <c r="H128" s="949"/>
      <c r="I128" s="949"/>
      <c r="J128" s="931">
        <v>0</v>
      </c>
    </row>
    <row r="129" spans="1:10" s="688" customFormat="1" ht="12.75" hidden="1" customHeight="1">
      <c r="A129" s="964">
        <v>1163000</v>
      </c>
      <c r="B129" s="782" t="s">
        <v>58</v>
      </c>
      <c r="C129" s="771" t="s">
        <v>358</v>
      </c>
      <c r="D129" s="949">
        <v>0</v>
      </c>
      <c r="E129" s="949"/>
      <c r="F129" s="949">
        <v>0</v>
      </c>
      <c r="G129" s="949">
        <v>0</v>
      </c>
      <c r="H129" s="949">
        <v>0</v>
      </c>
      <c r="I129" s="949">
        <v>0</v>
      </c>
      <c r="J129" s="931">
        <v>0</v>
      </c>
    </row>
    <row r="130" spans="1:10" s="688" customFormat="1" ht="13.5" hidden="1" customHeight="1" thickBot="1">
      <c r="A130" s="965">
        <v>1163100</v>
      </c>
      <c r="B130" s="765" t="s">
        <v>798</v>
      </c>
      <c r="C130" s="746" t="s">
        <v>799</v>
      </c>
      <c r="D130" s="953"/>
      <c r="E130" s="953"/>
      <c r="F130" s="953"/>
      <c r="G130" s="953"/>
      <c r="H130" s="953"/>
      <c r="I130" s="953"/>
      <c r="J130" s="931">
        <v>0</v>
      </c>
    </row>
    <row r="131" spans="1:10" s="688" customFormat="1" ht="12.75" hidden="1" customHeight="1">
      <c r="A131" s="966">
        <v>1170000</v>
      </c>
      <c r="B131" s="788" t="s">
        <v>875</v>
      </c>
      <c r="C131" s="734" t="s">
        <v>358</v>
      </c>
      <c r="D131" s="967">
        <f>D135</f>
        <v>0</v>
      </c>
      <c r="E131" s="967"/>
      <c r="F131" s="967">
        <f>F135</f>
        <v>0</v>
      </c>
      <c r="G131" s="967">
        <f>G135</f>
        <v>0</v>
      </c>
      <c r="H131" s="967">
        <f>H135</f>
        <v>0</v>
      </c>
      <c r="I131" s="967">
        <f>I135</f>
        <v>0</v>
      </c>
      <c r="J131" s="931">
        <f>J135</f>
        <v>0</v>
      </c>
    </row>
    <row r="132" spans="1:10" s="688" customFormat="1" ht="24.75" hidden="1" customHeight="1">
      <c r="A132" s="964">
        <v>1171000</v>
      </c>
      <c r="B132" s="792" t="s">
        <v>215</v>
      </c>
      <c r="C132" s="734" t="s">
        <v>358</v>
      </c>
      <c r="D132" s="865">
        <v>0</v>
      </c>
      <c r="E132" s="865"/>
      <c r="F132" s="865">
        <v>0</v>
      </c>
      <c r="G132" s="865">
        <v>0</v>
      </c>
      <c r="H132" s="865">
        <v>0</v>
      </c>
      <c r="I132" s="865">
        <v>0</v>
      </c>
      <c r="J132" s="931">
        <v>0</v>
      </c>
    </row>
    <row r="133" spans="1:10" s="688" customFormat="1" ht="38.25" hidden="1" customHeight="1">
      <c r="A133" s="964">
        <v>1171100</v>
      </c>
      <c r="B133" s="741" t="s">
        <v>1677</v>
      </c>
      <c r="C133" s="738" t="s">
        <v>479</v>
      </c>
      <c r="D133" s="949"/>
      <c r="E133" s="949"/>
      <c r="F133" s="949"/>
      <c r="G133" s="949"/>
      <c r="H133" s="949"/>
      <c r="I133" s="949"/>
      <c r="J133" s="931">
        <v>0</v>
      </c>
    </row>
    <row r="134" spans="1:10" s="688" customFormat="1" ht="25.5" hidden="1" customHeight="1">
      <c r="A134" s="964">
        <v>1171200</v>
      </c>
      <c r="B134" s="776" t="s">
        <v>1678</v>
      </c>
      <c r="C134" s="794" t="s">
        <v>352</v>
      </c>
      <c r="D134" s="949"/>
      <c r="E134" s="949"/>
      <c r="F134" s="949"/>
      <c r="G134" s="949"/>
      <c r="H134" s="949"/>
      <c r="I134" s="949"/>
      <c r="J134" s="931">
        <v>0</v>
      </c>
    </row>
    <row r="135" spans="1:10" s="688" customFormat="1" ht="38.25" hidden="1" customHeight="1">
      <c r="A135" s="935">
        <v>1172000</v>
      </c>
      <c r="B135" s="795" t="s">
        <v>1017</v>
      </c>
      <c r="C135" s="771" t="s">
        <v>358</v>
      </c>
      <c r="D135" s="967">
        <f>D137+D138</f>
        <v>0</v>
      </c>
      <c r="E135" s="967"/>
      <c r="F135" s="967">
        <f>F137+F138</f>
        <v>0</v>
      </c>
      <c r="G135" s="967">
        <f>G137+G138</f>
        <v>0</v>
      </c>
      <c r="H135" s="967">
        <f>H137+H138</f>
        <v>0</v>
      </c>
      <c r="I135" s="967">
        <f>I137+I138</f>
        <v>0</v>
      </c>
      <c r="J135" s="931">
        <f>F135</f>
        <v>0</v>
      </c>
    </row>
    <row r="136" spans="1:10" s="688" customFormat="1" ht="12.75" hidden="1" customHeight="1">
      <c r="A136" s="935">
        <v>1172100</v>
      </c>
      <c r="B136" s="763" t="s">
        <v>1102</v>
      </c>
      <c r="C136" s="738" t="s">
        <v>1018</v>
      </c>
      <c r="D136" s="949"/>
      <c r="E136" s="846"/>
      <c r="F136" s="949"/>
      <c r="G136" s="949"/>
      <c r="H136" s="949"/>
      <c r="I136" s="949"/>
      <c r="J136" s="931">
        <v>0</v>
      </c>
    </row>
    <row r="137" spans="1:10" s="688" customFormat="1" ht="12.75" hidden="1" customHeight="1">
      <c r="A137" s="935">
        <v>1172200</v>
      </c>
      <c r="B137" s="763" t="s">
        <v>1103</v>
      </c>
      <c r="C137" s="796">
        <v>482200</v>
      </c>
      <c r="D137" s="949">
        <v>0</v>
      </c>
      <c r="E137" s="846"/>
      <c r="F137" s="949">
        <v>0</v>
      </c>
      <c r="G137" s="949">
        <v>0</v>
      </c>
      <c r="H137" s="949">
        <v>0</v>
      </c>
      <c r="I137" s="949">
        <v>0</v>
      </c>
      <c r="J137" s="931">
        <f>F137</f>
        <v>0</v>
      </c>
    </row>
    <row r="138" spans="1:10" s="688" customFormat="1" ht="12.75" hidden="1" customHeight="1">
      <c r="A138" s="935">
        <v>1172300</v>
      </c>
      <c r="B138" s="776" t="s">
        <v>1679</v>
      </c>
      <c r="C138" s="742" t="s">
        <v>1020</v>
      </c>
      <c r="D138" s="949">
        <v>0</v>
      </c>
      <c r="E138" s="846"/>
      <c r="F138" s="949">
        <f>D138+E138</f>
        <v>0</v>
      </c>
      <c r="G138" s="949">
        <v>0</v>
      </c>
      <c r="H138" s="949">
        <v>0</v>
      </c>
      <c r="I138" s="949">
        <v>0</v>
      </c>
      <c r="J138" s="931">
        <f>F138</f>
        <v>0</v>
      </c>
    </row>
    <row r="139" spans="1:10" s="688" customFormat="1" ht="25.5" hidden="1" customHeight="1">
      <c r="A139" s="935">
        <v>1172400</v>
      </c>
      <c r="B139" s="797" t="s">
        <v>1680</v>
      </c>
      <c r="C139" s="742" t="s">
        <v>125</v>
      </c>
      <c r="D139" s="865"/>
      <c r="E139" s="846"/>
      <c r="F139" s="865"/>
      <c r="G139" s="865"/>
      <c r="H139" s="865"/>
      <c r="I139" s="865"/>
      <c r="J139" s="931">
        <v>0</v>
      </c>
    </row>
    <row r="140" spans="1:10" s="688" customFormat="1" ht="25.5" hidden="1" customHeight="1">
      <c r="A140" s="935">
        <v>1173000</v>
      </c>
      <c r="B140" s="795" t="s">
        <v>126</v>
      </c>
      <c r="C140" s="771" t="s">
        <v>358</v>
      </c>
      <c r="D140" s="865">
        <v>0</v>
      </c>
      <c r="E140" s="865"/>
      <c r="F140" s="865">
        <v>0</v>
      </c>
      <c r="G140" s="865">
        <v>0</v>
      </c>
      <c r="H140" s="865">
        <v>0</v>
      </c>
      <c r="I140" s="865">
        <v>0</v>
      </c>
      <c r="J140" s="931">
        <v>0</v>
      </c>
    </row>
    <row r="141" spans="1:10" s="688" customFormat="1" ht="12.75" hidden="1" customHeight="1">
      <c r="A141" s="964">
        <v>1173100</v>
      </c>
      <c r="B141" s="798" t="s">
        <v>127</v>
      </c>
      <c r="C141" s="742" t="s">
        <v>1088</v>
      </c>
      <c r="D141" s="865"/>
      <c r="E141" s="846"/>
      <c r="F141" s="865"/>
      <c r="G141" s="865"/>
      <c r="H141" s="865"/>
      <c r="I141" s="865"/>
      <c r="J141" s="931">
        <v>0</v>
      </c>
    </row>
    <row r="142" spans="1:10" s="688" customFormat="1" ht="25.5" hidden="1" customHeight="1">
      <c r="A142" s="964">
        <v>1174000</v>
      </c>
      <c r="B142" s="795" t="s">
        <v>1089</v>
      </c>
      <c r="C142" s="771" t="s">
        <v>358</v>
      </c>
      <c r="D142" s="865">
        <v>0</v>
      </c>
      <c r="E142" s="865"/>
      <c r="F142" s="865">
        <v>0</v>
      </c>
      <c r="G142" s="865">
        <v>0</v>
      </c>
      <c r="H142" s="865">
        <v>0</v>
      </c>
      <c r="I142" s="865">
        <v>0</v>
      </c>
      <c r="J142" s="931">
        <v>0</v>
      </c>
    </row>
    <row r="143" spans="1:10" s="688" customFormat="1" ht="25.5" hidden="1" customHeight="1">
      <c r="A143" s="964">
        <v>1174100</v>
      </c>
      <c r="B143" s="798" t="s">
        <v>1104</v>
      </c>
      <c r="C143" s="742" t="s">
        <v>1090</v>
      </c>
      <c r="D143" s="865"/>
      <c r="E143" s="865"/>
      <c r="F143" s="865"/>
      <c r="G143" s="865"/>
      <c r="H143" s="865"/>
      <c r="I143" s="865"/>
      <c r="J143" s="931">
        <v>0</v>
      </c>
    </row>
    <row r="144" spans="1:10" s="688" customFormat="1" ht="25.5" hidden="1" customHeight="1">
      <c r="A144" s="964">
        <v>1174200</v>
      </c>
      <c r="B144" s="797" t="s">
        <v>1681</v>
      </c>
      <c r="C144" s="742" t="s">
        <v>447</v>
      </c>
      <c r="D144" s="865"/>
      <c r="E144" s="865"/>
      <c r="F144" s="865"/>
      <c r="G144" s="865"/>
      <c r="H144" s="865"/>
      <c r="I144" s="865"/>
      <c r="J144" s="931">
        <v>0</v>
      </c>
    </row>
    <row r="145" spans="1:11" s="688" customFormat="1" ht="51.75" hidden="1" thickBot="1">
      <c r="A145" s="964">
        <v>1175000</v>
      </c>
      <c r="B145" s="795" t="s">
        <v>558</v>
      </c>
      <c r="C145" s="771" t="s">
        <v>358</v>
      </c>
      <c r="D145" s="865">
        <v>0</v>
      </c>
      <c r="E145" s="865"/>
      <c r="F145" s="865">
        <v>0</v>
      </c>
      <c r="G145" s="865">
        <v>0</v>
      </c>
      <c r="H145" s="865">
        <v>0</v>
      </c>
      <c r="I145" s="865">
        <v>0</v>
      </c>
      <c r="J145" s="931">
        <v>0</v>
      </c>
    </row>
    <row r="146" spans="1:11" s="688" customFormat="1" ht="39" hidden="1" thickBot="1">
      <c r="A146" s="964">
        <v>1175100</v>
      </c>
      <c r="B146" s="797" t="s">
        <v>1682</v>
      </c>
      <c r="C146" s="742" t="s">
        <v>227</v>
      </c>
      <c r="D146" s="865"/>
      <c r="E146" s="865"/>
      <c r="F146" s="865"/>
      <c r="G146" s="865"/>
      <c r="H146" s="865"/>
      <c r="I146" s="865"/>
      <c r="J146" s="931">
        <v>0</v>
      </c>
    </row>
    <row r="147" spans="1:11" s="688" customFormat="1" ht="13.5" hidden="1" thickBot="1">
      <c r="A147" s="964">
        <v>1176000</v>
      </c>
      <c r="B147" s="795" t="s">
        <v>228</v>
      </c>
      <c r="C147" s="771" t="s">
        <v>358</v>
      </c>
      <c r="D147" s="865">
        <v>0</v>
      </c>
      <c r="E147" s="865"/>
      <c r="F147" s="865">
        <v>0</v>
      </c>
      <c r="G147" s="865">
        <v>0</v>
      </c>
      <c r="H147" s="865">
        <v>0</v>
      </c>
      <c r="I147" s="865">
        <v>0</v>
      </c>
      <c r="J147" s="931">
        <v>0</v>
      </c>
    </row>
    <row r="148" spans="1:11" s="688" customFormat="1" ht="13.5" hidden="1" thickBot="1">
      <c r="A148" s="964">
        <v>1176100</v>
      </c>
      <c r="B148" s="797" t="s">
        <v>1683</v>
      </c>
      <c r="C148" s="742" t="s">
        <v>8</v>
      </c>
      <c r="D148" s="865"/>
      <c r="E148" s="846"/>
      <c r="F148" s="865"/>
      <c r="G148" s="865"/>
      <c r="H148" s="865"/>
      <c r="I148" s="865"/>
      <c r="J148" s="931">
        <v>0</v>
      </c>
    </row>
    <row r="149" spans="1:11" s="688" customFormat="1" ht="13.5" hidden="1" thickBot="1">
      <c r="A149" s="964">
        <v>1177000</v>
      </c>
      <c r="B149" s="795" t="s">
        <v>587</v>
      </c>
      <c r="C149" s="771" t="s">
        <v>358</v>
      </c>
      <c r="D149" s="865">
        <v>0</v>
      </c>
      <c r="E149" s="865"/>
      <c r="F149" s="865">
        <v>0</v>
      </c>
      <c r="G149" s="865">
        <v>0</v>
      </c>
      <c r="H149" s="865">
        <v>0</v>
      </c>
      <c r="I149" s="865">
        <v>0</v>
      </c>
      <c r="J149" s="931">
        <v>0</v>
      </c>
    </row>
    <row r="150" spans="1:11" s="688" customFormat="1" ht="13.5" hidden="1" thickBot="1">
      <c r="A150" s="965">
        <v>1177100</v>
      </c>
      <c r="B150" s="799" t="s">
        <v>1684</v>
      </c>
      <c r="C150" s="746" t="s">
        <v>259</v>
      </c>
      <c r="D150" s="953"/>
      <c r="E150" s="953"/>
      <c r="F150" s="953"/>
      <c r="G150" s="953"/>
      <c r="H150" s="953"/>
      <c r="I150" s="953"/>
      <c r="J150" s="931">
        <v>0</v>
      </c>
    </row>
    <row r="151" spans="1:11" s="688" customFormat="1" ht="26.25" thickBot="1">
      <c r="A151" s="968" t="s">
        <v>262</v>
      </c>
      <c r="B151" s="806" t="s">
        <v>648</v>
      </c>
      <c r="C151" s="807" t="s">
        <v>358</v>
      </c>
      <c r="D151" s="1139">
        <f>D152+D163</f>
        <v>0</v>
      </c>
      <c r="E151" s="1139"/>
      <c r="F151" s="1139">
        <f>F152+F163</f>
        <v>0</v>
      </c>
      <c r="G151" s="1139">
        <f>G152</f>
        <v>0</v>
      </c>
      <c r="H151" s="1139">
        <f>H152</f>
        <v>0</v>
      </c>
      <c r="I151" s="1139">
        <f>I152</f>
        <v>0</v>
      </c>
      <c r="J151" s="931">
        <f>F152</f>
        <v>0</v>
      </c>
    </row>
    <row r="152" spans="1:11" s="688" customFormat="1" ht="1.5" hidden="1" customHeight="1" thickBot="1">
      <c r="A152" s="966" t="s">
        <v>650</v>
      </c>
      <c r="B152" s="815" t="s">
        <v>651</v>
      </c>
      <c r="C152" s="734" t="s">
        <v>358</v>
      </c>
      <c r="D152" s="967">
        <f>SUM(D153:D162)</f>
        <v>0</v>
      </c>
      <c r="E152" s="967"/>
      <c r="F152" s="967">
        <f>SUM(F153:F162)</f>
        <v>0</v>
      </c>
      <c r="G152" s="967">
        <f>SUM(G153:G162)</f>
        <v>0</v>
      </c>
      <c r="H152" s="967">
        <f>SUM(H153:H162)</f>
        <v>0</v>
      </c>
      <c r="I152" s="967">
        <f>SUM(I153:I162)</f>
        <v>0</v>
      </c>
      <c r="J152" s="931">
        <f>F152</f>
        <v>0</v>
      </c>
    </row>
    <row r="153" spans="1:11" s="688" customFormat="1" ht="0.75" hidden="1" customHeight="1">
      <c r="A153" s="964" t="s">
        <v>652</v>
      </c>
      <c r="B153" s="797" t="s">
        <v>1685</v>
      </c>
      <c r="C153" s="971" t="s">
        <v>987</v>
      </c>
      <c r="D153" s="865"/>
      <c r="E153" s="846"/>
      <c r="F153" s="865"/>
      <c r="G153" s="865"/>
      <c r="H153" s="865"/>
      <c r="I153" s="865"/>
      <c r="J153" s="931">
        <f>F153</f>
        <v>0</v>
      </c>
    </row>
    <row r="154" spans="1:11" s="688" customFormat="1" ht="13.5" hidden="1" thickBot="1">
      <c r="A154" s="964" t="s">
        <v>988</v>
      </c>
      <c r="B154" s="797" t="s">
        <v>1686</v>
      </c>
      <c r="C154" s="971" t="s">
        <v>965</v>
      </c>
      <c r="D154" s="865">
        <v>0</v>
      </c>
      <c r="E154" s="846"/>
      <c r="F154" s="865">
        <f>D154+E154</f>
        <v>0</v>
      </c>
      <c r="G154" s="865">
        <v>0</v>
      </c>
      <c r="H154" s="865">
        <v>0</v>
      </c>
      <c r="I154" s="865">
        <v>0</v>
      </c>
      <c r="J154" s="931">
        <f>F154</f>
        <v>0</v>
      </c>
    </row>
    <row r="155" spans="1:11" s="688" customFormat="1" ht="26.25" hidden="1" thickBot="1">
      <c r="A155" s="964" t="s">
        <v>966</v>
      </c>
      <c r="B155" s="797" t="s">
        <v>1687</v>
      </c>
      <c r="C155" s="971" t="s">
        <v>968</v>
      </c>
      <c r="D155" s="972">
        <v>0</v>
      </c>
      <c r="E155" s="1212">
        <v>0</v>
      </c>
      <c r="F155" s="972">
        <f>D155</f>
        <v>0</v>
      </c>
      <c r="G155" s="1213">
        <v>0</v>
      </c>
      <c r="H155" s="1214">
        <v>0</v>
      </c>
      <c r="I155" s="1214">
        <v>0</v>
      </c>
      <c r="J155" s="1215">
        <f>F155</f>
        <v>0</v>
      </c>
      <c r="K155" s="694"/>
    </row>
    <row r="156" spans="1:11" s="688" customFormat="1" ht="13.5" hidden="1" thickBot="1">
      <c r="A156" s="973" t="s">
        <v>969</v>
      </c>
      <c r="B156" s="797" t="s">
        <v>1688</v>
      </c>
      <c r="C156" s="971" t="s">
        <v>1099</v>
      </c>
      <c r="D156" s="865"/>
      <c r="E156" s="846"/>
      <c r="F156" s="865"/>
      <c r="G156" s="865"/>
      <c r="H156" s="865"/>
      <c r="I156" s="865"/>
      <c r="J156" s="931">
        <v>0</v>
      </c>
    </row>
    <row r="157" spans="1:11" s="688" customFormat="1" ht="13.5" hidden="1" thickBot="1">
      <c r="A157" s="973" t="s">
        <v>138</v>
      </c>
      <c r="B157" s="798" t="s">
        <v>139</v>
      </c>
      <c r="C157" s="971" t="s">
        <v>140</v>
      </c>
      <c r="D157" s="865">
        <v>0</v>
      </c>
      <c r="E157" s="846"/>
      <c r="F157" s="865">
        <f>D157+E157</f>
        <v>0</v>
      </c>
      <c r="G157" s="865"/>
      <c r="H157" s="865"/>
      <c r="I157" s="865">
        <v>0</v>
      </c>
      <c r="J157" s="931">
        <f>F157</f>
        <v>0</v>
      </c>
    </row>
    <row r="158" spans="1:11" s="688" customFormat="1" ht="13.5" hidden="1" thickBot="1">
      <c r="A158" s="973" t="s">
        <v>141</v>
      </c>
      <c r="B158" s="797" t="s">
        <v>1689</v>
      </c>
      <c r="C158" s="971" t="s">
        <v>897</v>
      </c>
      <c r="D158" s="865">
        <v>0</v>
      </c>
      <c r="E158" s="846"/>
      <c r="F158" s="865">
        <f>D158</f>
        <v>0</v>
      </c>
      <c r="G158" s="865">
        <v>0</v>
      </c>
      <c r="H158" s="865">
        <v>0</v>
      </c>
      <c r="I158" s="865">
        <v>0</v>
      </c>
      <c r="J158" s="931">
        <f>F158</f>
        <v>0</v>
      </c>
    </row>
    <row r="159" spans="1:11" s="688" customFormat="1" ht="11.25" hidden="1" customHeight="1">
      <c r="A159" s="973" t="s">
        <v>898</v>
      </c>
      <c r="B159" s="797" t="s">
        <v>1690</v>
      </c>
      <c r="C159" s="971" t="s">
        <v>900</v>
      </c>
      <c r="D159" s="865"/>
      <c r="E159" s="846"/>
      <c r="F159" s="865"/>
      <c r="G159" s="865"/>
      <c r="H159" s="865"/>
      <c r="I159" s="865"/>
      <c r="J159" s="931">
        <v>0</v>
      </c>
    </row>
    <row r="160" spans="1:11" s="688" customFormat="1" ht="13.5" hidden="1" thickBot="1">
      <c r="A160" s="974" t="s">
        <v>800</v>
      </c>
      <c r="B160" s="975" t="s">
        <v>1691</v>
      </c>
      <c r="C160" s="976" t="s">
        <v>657</v>
      </c>
      <c r="D160" s="865"/>
      <c r="E160" s="846"/>
      <c r="F160" s="865"/>
      <c r="G160" s="865"/>
      <c r="H160" s="865"/>
      <c r="I160" s="865"/>
      <c r="J160" s="931">
        <v>0</v>
      </c>
    </row>
    <row r="161" spans="1:10" s="688" customFormat="1" ht="13.5" hidden="1" customHeight="1" thickBot="1">
      <c r="A161" s="940" t="s">
        <v>801</v>
      </c>
      <c r="B161" s="977" t="s">
        <v>1063</v>
      </c>
      <c r="C161" s="944" t="s">
        <v>1064</v>
      </c>
      <c r="D161" s="865"/>
      <c r="E161" s="846"/>
      <c r="F161" s="865"/>
      <c r="G161" s="865"/>
      <c r="H161" s="865"/>
      <c r="I161" s="865"/>
      <c r="J161" s="931">
        <v>0</v>
      </c>
    </row>
    <row r="162" spans="1:10" s="688" customFormat="1" ht="13.5" hidden="1" customHeight="1" thickBot="1">
      <c r="A162" s="940" t="s">
        <v>1065</v>
      </c>
      <c r="B162" s="977" t="s">
        <v>1066</v>
      </c>
      <c r="C162" s="944" t="s">
        <v>1067</v>
      </c>
      <c r="D162" s="865"/>
      <c r="E162" s="846"/>
      <c r="F162" s="865"/>
      <c r="G162" s="865"/>
      <c r="H162" s="865"/>
      <c r="I162" s="865"/>
      <c r="J162" s="931">
        <v>0</v>
      </c>
    </row>
    <row r="163" spans="1:10" s="688" customFormat="1" ht="13.5" hidden="1" customHeight="1" thickBot="1">
      <c r="A163" s="978" t="s">
        <v>658</v>
      </c>
      <c r="B163" s="979" t="s">
        <v>659</v>
      </c>
      <c r="C163" s="980" t="s">
        <v>358</v>
      </c>
      <c r="D163" s="865">
        <v>0</v>
      </c>
      <c r="E163" s="865"/>
      <c r="F163" s="865">
        <v>0</v>
      </c>
      <c r="G163" s="865">
        <v>0</v>
      </c>
      <c r="H163" s="865">
        <v>0</v>
      </c>
      <c r="I163" s="865">
        <v>0</v>
      </c>
      <c r="J163" s="931">
        <v>0</v>
      </c>
    </row>
    <row r="164" spans="1:10" ht="13.5" hidden="1" customHeight="1" thickBot="1">
      <c r="A164" s="973" t="s">
        <v>660</v>
      </c>
      <c r="B164" s="798" t="s">
        <v>661</v>
      </c>
      <c r="C164" s="971" t="s">
        <v>662</v>
      </c>
      <c r="D164" s="865"/>
      <c r="E164" s="846"/>
      <c r="F164" s="865"/>
      <c r="G164" s="865"/>
      <c r="H164" s="865"/>
      <c r="I164" s="865"/>
      <c r="J164" s="931">
        <v>0</v>
      </c>
    </row>
    <row r="165" spans="1:10" ht="13.5" hidden="1" customHeight="1" thickBot="1">
      <c r="A165" s="973" t="s">
        <v>663</v>
      </c>
      <c r="B165" s="798" t="s">
        <v>664</v>
      </c>
      <c r="C165" s="971" t="s">
        <v>665</v>
      </c>
      <c r="D165" s="865"/>
      <c r="E165" s="846"/>
      <c r="F165" s="865"/>
      <c r="G165" s="865"/>
      <c r="H165" s="865"/>
      <c r="I165" s="865"/>
      <c r="J165" s="931">
        <v>0</v>
      </c>
    </row>
    <row r="166" spans="1:10" ht="13.5" hidden="1" customHeight="1" thickBot="1">
      <c r="A166" s="973" t="s">
        <v>666</v>
      </c>
      <c r="B166" s="797" t="s">
        <v>1692</v>
      </c>
      <c r="C166" s="971" t="s">
        <v>314</v>
      </c>
      <c r="D166" s="865"/>
      <c r="E166" s="846"/>
      <c r="F166" s="865"/>
      <c r="G166" s="865"/>
      <c r="H166" s="865"/>
      <c r="I166" s="865"/>
      <c r="J166" s="931">
        <v>0</v>
      </c>
    </row>
    <row r="167" spans="1:10" ht="13.5" hidden="1" customHeight="1" thickBot="1">
      <c r="A167" s="973" t="s">
        <v>315</v>
      </c>
      <c r="B167" s="797" t="s">
        <v>1693</v>
      </c>
      <c r="C167" s="971" t="s">
        <v>317</v>
      </c>
      <c r="D167" s="865"/>
      <c r="E167" s="846"/>
      <c r="F167" s="865"/>
      <c r="G167" s="865"/>
      <c r="H167" s="865"/>
      <c r="I167" s="865"/>
      <c r="J167" s="931">
        <v>0</v>
      </c>
    </row>
    <row r="168" spans="1:10" ht="13.5" hidden="1" customHeight="1" thickBot="1">
      <c r="A168" s="973" t="s">
        <v>318</v>
      </c>
      <c r="B168" s="795" t="s">
        <v>319</v>
      </c>
      <c r="C168" s="783" t="s">
        <v>358</v>
      </c>
      <c r="D168" s="865">
        <v>0</v>
      </c>
      <c r="E168" s="865"/>
      <c r="F168" s="865">
        <v>0</v>
      </c>
      <c r="G168" s="865">
        <v>0</v>
      </c>
      <c r="H168" s="865">
        <v>0</v>
      </c>
      <c r="I168" s="865">
        <v>0</v>
      </c>
      <c r="J168" s="931">
        <v>0</v>
      </c>
    </row>
    <row r="169" spans="1:10" ht="13.5" hidden="1" customHeight="1" thickBot="1">
      <c r="A169" s="973" t="s">
        <v>320</v>
      </c>
      <c r="B169" s="798" t="s">
        <v>1105</v>
      </c>
      <c r="C169" s="971" t="s">
        <v>321</v>
      </c>
      <c r="D169" s="865"/>
      <c r="E169" s="846"/>
      <c r="F169" s="865"/>
      <c r="G169" s="865"/>
      <c r="H169" s="865"/>
      <c r="I169" s="865"/>
      <c r="J169" s="931">
        <v>0</v>
      </c>
    </row>
    <row r="170" spans="1:10" ht="13.5" hidden="1" customHeight="1" thickBot="1">
      <c r="A170" s="981" t="s">
        <v>322</v>
      </c>
      <c r="B170" s="822" t="s">
        <v>1068</v>
      </c>
      <c r="C170" s="783" t="s">
        <v>358</v>
      </c>
      <c r="D170" s="865">
        <v>0</v>
      </c>
      <c r="E170" s="865"/>
      <c r="F170" s="865">
        <v>0</v>
      </c>
      <c r="G170" s="865">
        <v>0</v>
      </c>
      <c r="H170" s="865">
        <v>0</v>
      </c>
      <c r="I170" s="865">
        <v>0</v>
      </c>
      <c r="J170" s="931">
        <v>0</v>
      </c>
    </row>
    <row r="171" spans="1:10" ht="13.5" hidden="1" customHeight="1" thickBot="1">
      <c r="A171" s="973" t="s">
        <v>324</v>
      </c>
      <c r="B171" s="798" t="s">
        <v>1106</v>
      </c>
      <c r="C171" s="971" t="s">
        <v>325</v>
      </c>
      <c r="D171" s="865"/>
      <c r="E171" s="865"/>
      <c r="F171" s="865"/>
      <c r="G171" s="865"/>
      <c r="H171" s="865"/>
      <c r="I171" s="865"/>
      <c r="J171" s="931">
        <v>0</v>
      </c>
    </row>
    <row r="172" spans="1:10" ht="13.5" hidden="1" customHeight="1" thickBot="1">
      <c r="A172" s="973" t="s">
        <v>326</v>
      </c>
      <c r="B172" s="798" t="s">
        <v>1107</v>
      </c>
      <c r="C172" s="971" t="s">
        <v>327</v>
      </c>
      <c r="D172" s="865"/>
      <c r="E172" s="865"/>
      <c r="F172" s="865"/>
      <c r="G172" s="865"/>
      <c r="H172" s="865"/>
      <c r="I172" s="865"/>
      <c r="J172" s="865"/>
    </row>
    <row r="173" spans="1:10" ht="13.5" hidden="1" customHeight="1" thickBot="1">
      <c r="A173" s="973" t="s">
        <v>328</v>
      </c>
      <c r="B173" s="797" t="s">
        <v>1694</v>
      </c>
      <c r="C173" s="971" t="s">
        <v>330</v>
      </c>
      <c r="D173" s="865"/>
      <c r="E173" s="865"/>
      <c r="F173" s="865"/>
      <c r="G173" s="865"/>
      <c r="H173" s="865"/>
      <c r="I173" s="865"/>
      <c r="J173" s="865"/>
    </row>
    <row r="174" spans="1:10" ht="13.5" hidden="1" customHeight="1" thickBot="1">
      <c r="A174" s="982">
        <v>1244000</v>
      </c>
      <c r="B174" s="983" t="s">
        <v>1706</v>
      </c>
      <c r="C174" s="976" t="s">
        <v>1134</v>
      </c>
      <c r="D174" s="883"/>
      <c r="E174" s="883"/>
      <c r="F174" s="883"/>
      <c r="G174" s="883"/>
      <c r="H174" s="883"/>
      <c r="I174" s="883"/>
      <c r="J174" s="883"/>
    </row>
    <row r="175" spans="1:10" ht="22.5" customHeight="1" thickBot="1">
      <c r="A175" s="984">
        <v>1000000</v>
      </c>
      <c r="B175" s="985" t="s">
        <v>1070</v>
      </c>
      <c r="C175" s="986" t="s">
        <v>358</v>
      </c>
      <c r="D175" s="1139">
        <f>D32+D151</f>
        <v>0</v>
      </c>
      <c r="E175" s="1139">
        <f>E32</f>
        <v>0</v>
      </c>
      <c r="F175" s="1139">
        <f>F32+F151</f>
        <v>0</v>
      </c>
      <c r="G175" s="1139">
        <f>G32+G151</f>
        <v>0</v>
      </c>
      <c r="H175" s="1139">
        <f>H32+H151</f>
        <v>0</v>
      </c>
      <c r="I175" s="1139">
        <f>I32+I151</f>
        <v>0</v>
      </c>
      <c r="J175" s="1139">
        <f>J32+J151</f>
        <v>0</v>
      </c>
    </row>
    <row r="176" spans="1:10" ht="18" customHeight="1">
      <c r="A176" s="2617" t="s">
        <v>2189</v>
      </c>
      <c r="B176" s="2617"/>
      <c r="C176" s="2617"/>
      <c r="D176" s="2617"/>
      <c r="E176" s="2617"/>
      <c r="F176" s="2617"/>
      <c r="G176" s="2617"/>
      <c r="H176" s="2617"/>
      <c r="I176" s="2617"/>
      <c r="J176" s="2617"/>
    </row>
    <row r="177" spans="1:10">
      <c r="A177" s="2594"/>
      <c r="B177" s="2594"/>
      <c r="C177" s="2594"/>
      <c r="D177" s="2594"/>
      <c r="E177" s="2594"/>
      <c r="F177" s="2594"/>
      <c r="G177" s="2594"/>
      <c r="H177" s="2594"/>
      <c r="I177" s="2594"/>
      <c r="J177" s="2594"/>
    </row>
    <row r="178" spans="1:10">
      <c r="A178" s="2625" t="s">
        <v>1114</v>
      </c>
      <c r="B178" s="2625"/>
      <c r="C178" s="2625"/>
      <c r="D178" s="2625"/>
      <c r="E178" s="2625"/>
      <c r="F178" s="2625"/>
      <c r="G178" s="2625"/>
      <c r="H178" s="2625"/>
      <c r="I178" s="2625"/>
      <c r="J178" s="2625"/>
    </row>
    <row r="179" spans="1:10" ht="14.25">
      <c r="A179" s="2594" t="s">
        <v>1727</v>
      </c>
      <c r="B179" s="2594"/>
      <c r="C179" s="2594"/>
      <c r="D179" s="2594"/>
      <c r="E179" s="2594"/>
      <c r="F179" s="2594"/>
      <c r="G179" s="2594"/>
      <c r="H179" s="2594"/>
      <c r="I179" s="2594"/>
      <c r="J179" s="2594"/>
    </row>
    <row r="180" spans="1:10">
      <c r="A180" s="2623" t="s">
        <v>992</v>
      </c>
      <c r="B180" s="2623"/>
      <c r="C180" s="2623"/>
      <c r="D180" s="2623"/>
      <c r="E180" s="2623"/>
      <c r="F180" s="2623"/>
      <c r="G180" s="2623"/>
      <c r="H180" s="2623"/>
      <c r="I180" s="2623"/>
      <c r="J180" s="2623"/>
    </row>
    <row r="181" spans="1:10" ht="14.25">
      <c r="A181" s="2624" t="s">
        <v>1698</v>
      </c>
      <c r="B181" s="2624"/>
      <c r="C181" s="2624"/>
      <c r="D181" s="2624"/>
      <c r="E181" s="2624"/>
      <c r="F181" s="2624"/>
      <c r="G181" s="2624"/>
      <c r="H181" s="2624"/>
      <c r="I181" s="2624"/>
      <c r="J181" s="2624"/>
    </row>
    <row r="182" spans="1:10">
      <c r="A182" s="2594" t="s">
        <v>993</v>
      </c>
      <c r="B182" s="2594"/>
      <c r="C182" s="2594"/>
      <c r="D182" s="2594"/>
      <c r="E182" s="2594"/>
      <c r="F182" s="2594"/>
      <c r="G182" s="2594"/>
      <c r="H182" s="2594"/>
      <c r="I182" s="2594"/>
      <c r="J182" s="2594"/>
    </row>
    <row r="183" spans="1:10">
      <c r="A183" s="2594" t="s">
        <v>1128</v>
      </c>
      <c r="B183" s="2594"/>
      <c r="C183" s="2594"/>
      <c r="D183" s="2594"/>
      <c r="E183" s="2594"/>
      <c r="F183" s="2594"/>
      <c r="G183" s="2594"/>
      <c r="H183" s="2594"/>
      <c r="I183" s="2594"/>
      <c r="J183" s="2594"/>
    </row>
    <row r="184" spans="1:10" ht="14.25">
      <c r="A184" s="2698" t="s">
        <v>1708</v>
      </c>
      <c r="B184" s="2698"/>
      <c r="C184" s="2698"/>
      <c r="D184" s="2698"/>
      <c r="E184" s="2698"/>
      <c r="F184" s="2698"/>
      <c r="G184" s="2698"/>
      <c r="H184" s="2698"/>
      <c r="I184" s="2698"/>
      <c r="J184" s="2698"/>
    </row>
    <row r="185" spans="1:10">
      <c r="A185" s="2600"/>
      <c r="B185" s="2600"/>
      <c r="C185" s="2600"/>
      <c r="D185" s="2600"/>
      <c r="E185" s="2600"/>
      <c r="F185" s="2600"/>
      <c r="G185" s="2600"/>
      <c r="H185" s="2600"/>
      <c r="I185" s="2600"/>
      <c r="J185" s="2600"/>
    </row>
    <row r="186" spans="1:10">
      <c r="A186" s="2626"/>
      <c r="B186" s="2626"/>
      <c r="C186" s="2626"/>
      <c r="D186" s="2626"/>
      <c r="E186" s="2626"/>
      <c r="F186" s="2626"/>
      <c r="G186" s="2626"/>
      <c r="H186" s="2626"/>
      <c r="I186" s="2626"/>
      <c r="J186" s="2626"/>
    </row>
    <row r="187" spans="1:10">
      <c r="A187" s="2626"/>
      <c r="B187" s="2626"/>
      <c r="C187" s="2626"/>
      <c r="D187" s="2626"/>
      <c r="E187" s="2626"/>
      <c r="F187" s="2626"/>
      <c r="G187" s="2626"/>
      <c r="H187" s="2626"/>
      <c r="I187" s="2626"/>
      <c r="J187" s="2626"/>
    </row>
    <row r="188" spans="1:10">
      <c r="A188" s="2626"/>
      <c r="B188" s="2626"/>
      <c r="C188" s="2626"/>
      <c r="D188" s="2626"/>
      <c r="E188" s="2626"/>
      <c r="F188" s="2626"/>
      <c r="G188" s="2626"/>
      <c r="H188" s="2626"/>
      <c r="I188" s="2626"/>
      <c r="J188" s="2626"/>
    </row>
    <row r="189" spans="1:10">
      <c r="A189" s="2626"/>
      <c r="B189" s="2626"/>
      <c r="C189" s="2626"/>
      <c r="D189" s="2626"/>
      <c r="E189" s="2626"/>
      <c r="F189" s="2626"/>
      <c r="G189" s="2626"/>
      <c r="H189" s="2626"/>
      <c r="I189" s="2626"/>
      <c r="J189" s="2626"/>
    </row>
    <row r="190" spans="1:10">
      <c r="A190" s="987"/>
      <c r="B190" s="987"/>
      <c r="C190" s="987"/>
      <c r="D190" s="987"/>
      <c r="E190" s="987"/>
      <c r="F190" s="987"/>
      <c r="G190" s="987"/>
      <c r="H190" s="987"/>
      <c r="I190" s="987"/>
      <c r="J190" s="988"/>
    </row>
    <row r="191" spans="1:10">
      <c r="A191" s="2626"/>
      <c r="B191" s="2626"/>
      <c r="C191" s="2626"/>
      <c r="D191" s="2626"/>
      <c r="E191" s="2626"/>
      <c r="F191" s="2626"/>
      <c r="G191" s="2626"/>
      <c r="H191" s="2626"/>
      <c r="I191" s="2626"/>
      <c r="J191" s="2626"/>
    </row>
    <row r="192" spans="1:10">
      <c r="A192" s="2626"/>
      <c r="B192" s="2626"/>
      <c r="C192" s="2626"/>
      <c r="D192" s="2626"/>
      <c r="E192" s="2626"/>
      <c r="F192" s="2626"/>
      <c r="G192" s="2626"/>
      <c r="H192" s="2626"/>
      <c r="I192" s="2626"/>
      <c r="J192" s="2626"/>
    </row>
    <row r="193" spans="1:10">
      <c r="A193" s="2626"/>
      <c r="B193" s="2626"/>
      <c r="C193" s="2626"/>
      <c r="D193" s="2626"/>
      <c r="E193" s="2626"/>
      <c r="F193" s="2626"/>
      <c r="G193" s="2626"/>
      <c r="H193" s="2626"/>
      <c r="I193" s="2626"/>
      <c r="J193" s="2626"/>
    </row>
    <row r="194" spans="1:10">
      <c r="A194" s="2626"/>
      <c r="B194" s="2626"/>
      <c r="C194" s="2626"/>
      <c r="D194" s="2626"/>
      <c r="E194" s="2626"/>
      <c r="F194" s="2626"/>
      <c r="G194" s="2626"/>
      <c r="H194" s="2626"/>
      <c r="I194" s="2626"/>
      <c r="J194" s="2626"/>
    </row>
    <row r="195" spans="1:10">
      <c r="A195" s="987"/>
      <c r="B195" s="987"/>
      <c r="C195" s="987"/>
      <c r="D195" s="987"/>
      <c r="E195" s="987"/>
      <c r="F195" s="987"/>
      <c r="G195" s="987"/>
      <c r="H195" s="987"/>
      <c r="I195" s="987"/>
      <c r="J195" s="987"/>
    </row>
    <row r="196" spans="1:10">
      <c r="A196" s="2626"/>
      <c r="B196" s="2626"/>
      <c r="C196" s="2626"/>
      <c r="D196" s="2626"/>
      <c r="E196" s="2626"/>
      <c r="F196" s="2626"/>
      <c r="G196" s="2626"/>
      <c r="H196" s="2626"/>
      <c r="I196" s="2626"/>
      <c r="J196" s="2626"/>
    </row>
    <row r="197" spans="1:10">
      <c r="A197" s="987"/>
      <c r="B197" s="987"/>
      <c r="C197" s="987"/>
      <c r="D197" s="987"/>
      <c r="E197" s="987"/>
      <c r="F197" s="989"/>
      <c r="G197" s="989"/>
      <c r="H197" s="989"/>
      <c r="I197" s="989"/>
      <c r="J197" s="989"/>
    </row>
    <row r="198" spans="1:10">
      <c r="A198" s="2626"/>
      <c r="B198" s="2626"/>
      <c r="C198" s="2626"/>
      <c r="D198" s="2626"/>
      <c r="E198" s="2626"/>
      <c r="F198" s="2626"/>
      <c r="G198" s="2626"/>
      <c r="H198" s="2626"/>
      <c r="I198" s="2626"/>
      <c r="J198" s="2626"/>
    </row>
    <row r="199" spans="1:10">
      <c r="A199" s="987"/>
      <c r="B199" s="987"/>
      <c r="C199" s="987"/>
      <c r="D199" s="987"/>
      <c r="E199" s="987"/>
      <c r="F199" s="987"/>
      <c r="G199" s="987"/>
      <c r="H199" s="987"/>
      <c r="I199" s="987"/>
      <c r="J199" s="987"/>
    </row>
    <row r="200" spans="1:10">
      <c r="A200" s="2626"/>
      <c r="B200" s="2626"/>
      <c r="C200" s="2626"/>
      <c r="D200" s="2626"/>
      <c r="E200" s="2626"/>
      <c r="F200" s="2626"/>
      <c r="G200" s="2626"/>
      <c r="H200" s="2626"/>
      <c r="I200" s="2626"/>
      <c r="J200" s="2626"/>
    </row>
    <row r="201" spans="1:10" ht="207" customHeight="1">
      <c r="A201" s="987"/>
      <c r="B201" s="987"/>
      <c r="C201" s="987"/>
      <c r="D201" s="987"/>
      <c r="E201" s="987"/>
      <c r="F201" s="987"/>
      <c r="G201" s="987"/>
      <c r="H201" s="987"/>
      <c r="I201" s="987"/>
      <c r="J201" s="987"/>
    </row>
    <row r="202" spans="1:10">
      <c r="A202" s="2626" t="s">
        <v>53</v>
      </c>
      <c r="B202" s="2626"/>
      <c r="C202" s="2626"/>
      <c r="D202" s="2626"/>
      <c r="E202" s="2626"/>
      <c r="F202" s="2626"/>
      <c r="G202" s="2626"/>
      <c r="H202" s="2626"/>
      <c r="I202" s="2626"/>
      <c r="J202" s="2626"/>
    </row>
    <row r="203" spans="1:10">
      <c r="A203" s="2628" t="s">
        <v>1709</v>
      </c>
      <c r="B203" s="2628"/>
      <c r="C203" s="2628"/>
      <c r="D203" s="2628"/>
      <c r="E203" s="2628"/>
      <c r="F203" s="2628"/>
      <c r="G203" s="2628"/>
      <c r="H203" s="2628"/>
      <c r="I203" s="2628"/>
      <c r="J203" s="2628"/>
    </row>
    <row r="204" spans="1:10">
      <c r="A204" s="2628" t="s">
        <v>1710</v>
      </c>
      <c r="B204" s="2628"/>
      <c r="C204" s="2628"/>
      <c r="D204" s="2628"/>
      <c r="E204" s="2628"/>
      <c r="F204" s="2628"/>
      <c r="G204" s="2628"/>
      <c r="H204" s="2628"/>
      <c r="I204" s="2628"/>
      <c r="J204" s="2628"/>
    </row>
    <row r="205" spans="1:10">
      <c r="A205" s="2628" t="s">
        <v>1711</v>
      </c>
      <c r="B205" s="2628"/>
      <c r="C205" s="2628"/>
      <c r="D205" s="2628"/>
      <c r="E205" s="2628"/>
      <c r="F205" s="2628"/>
      <c r="G205" s="2628"/>
      <c r="H205" s="2628"/>
      <c r="I205" s="2628"/>
      <c r="J205" s="2628"/>
    </row>
    <row r="206" spans="1:10">
      <c r="A206" s="987" t="s">
        <v>932</v>
      </c>
      <c r="B206" s="990"/>
      <c r="C206" s="990"/>
      <c r="D206" s="990"/>
      <c r="E206" s="990"/>
      <c r="F206" s="990"/>
      <c r="G206" s="990"/>
      <c r="H206" s="990"/>
      <c r="I206" s="990"/>
      <c r="J206" s="990"/>
    </row>
    <row r="207" spans="1:10">
      <c r="A207" s="2628" t="s">
        <v>1712</v>
      </c>
      <c r="B207" s="2628"/>
      <c r="C207" s="2628"/>
      <c r="D207" s="2628"/>
      <c r="E207" s="2628"/>
      <c r="F207" s="2628"/>
      <c r="G207" s="2628"/>
      <c r="H207" s="2628"/>
      <c r="I207" s="2628"/>
      <c r="J207" s="2628"/>
    </row>
    <row r="208" spans="1:10">
      <c r="A208" s="2594" t="s">
        <v>675</v>
      </c>
      <c r="B208" s="2594"/>
      <c r="C208" s="2594"/>
      <c r="D208" s="2594"/>
      <c r="E208" s="2594"/>
      <c r="F208" s="2594"/>
      <c r="G208" s="2594"/>
      <c r="H208" s="2594"/>
      <c r="I208" s="2594"/>
      <c r="J208" s="2594"/>
    </row>
    <row r="209" spans="1:10">
      <c r="A209" s="2625" t="s">
        <v>1114</v>
      </c>
      <c r="B209" s="2625"/>
      <c r="C209" s="2625"/>
      <c r="D209" s="2625"/>
      <c r="E209" s="2625"/>
      <c r="F209" s="2625"/>
      <c r="G209" s="2625"/>
      <c r="H209" s="2625"/>
      <c r="I209" s="2625"/>
      <c r="J209" s="2625"/>
    </row>
    <row r="210" spans="1:10" ht="14.25">
      <c r="A210" s="2625" t="s">
        <v>1713</v>
      </c>
      <c r="B210" s="2625"/>
      <c r="C210" s="2625"/>
      <c r="D210" s="2625"/>
      <c r="E210" s="2625"/>
      <c r="F210" s="2625"/>
      <c r="G210" s="2625"/>
      <c r="H210" s="2625"/>
      <c r="I210" s="2625"/>
      <c r="J210" s="2625"/>
    </row>
    <row r="211" spans="1:10">
      <c r="A211" s="2623" t="s">
        <v>992</v>
      </c>
      <c r="B211" s="2623"/>
      <c r="C211" s="2623"/>
      <c r="D211" s="2623"/>
      <c r="E211" s="2623"/>
      <c r="F211" s="2623"/>
      <c r="G211" s="2623"/>
      <c r="H211" s="2623"/>
      <c r="I211" s="2623"/>
      <c r="J211" s="2623"/>
    </row>
    <row r="212" spans="1:10" ht="14.25">
      <c r="A212" s="2631" t="s">
        <v>1714</v>
      </c>
      <c r="B212" s="2631"/>
      <c r="C212" s="2631"/>
      <c r="D212" s="2631"/>
      <c r="E212" s="2631"/>
      <c r="F212" s="2631"/>
      <c r="G212" s="2631"/>
      <c r="H212" s="2631"/>
      <c r="I212" s="2631"/>
      <c r="J212" s="2631"/>
    </row>
    <row r="213" spans="1:10">
      <c r="A213" s="2625" t="s">
        <v>993</v>
      </c>
      <c r="B213" s="2625"/>
      <c r="C213" s="2625"/>
      <c r="D213" s="2625"/>
      <c r="E213" s="2625"/>
      <c r="F213" s="2625"/>
      <c r="G213" s="2625"/>
      <c r="H213" s="2625"/>
      <c r="I213" s="2625"/>
      <c r="J213" s="2625"/>
    </row>
    <row r="214" spans="1:10">
      <c r="A214" s="2625" t="s">
        <v>994</v>
      </c>
      <c r="B214" s="2625"/>
      <c r="C214" s="2625"/>
      <c r="D214" s="2625"/>
      <c r="E214" s="2625"/>
      <c r="F214" s="2625"/>
      <c r="G214" s="2625"/>
      <c r="H214" s="2625"/>
      <c r="I214" s="2625"/>
      <c r="J214" s="2625"/>
    </row>
    <row r="215" spans="1:10" ht="14.25">
      <c r="A215" s="2630" t="s">
        <v>1708</v>
      </c>
      <c r="B215" s="2630"/>
      <c r="C215" s="2630"/>
      <c r="D215" s="2630"/>
      <c r="E215" s="2630"/>
      <c r="F215" s="2630"/>
      <c r="G215" s="2630"/>
      <c r="H215" s="2630"/>
      <c r="I215" s="2630"/>
      <c r="J215" s="2630"/>
    </row>
    <row r="216" spans="1:10">
      <c r="A216" s="2600"/>
      <c r="B216" s="2600"/>
      <c r="C216" s="2600"/>
      <c r="D216" s="2600"/>
      <c r="E216" s="2600"/>
      <c r="F216" s="2600"/>
      <c r="G216" s="2600"/>
      <c r="H216" s="2600"/>
      <c r="I216" s="2600"/>
      <c r="J216" s="2600"/>
    </row>
  </sheetData>
  <mergeCells count="41">
    <mergeCell ref="A9:E9"/>
    <mergeCell ref="B15:E15"/>
    <mergeCell ref="B16:F16"/>
    <mergeCell ref="F29:F30"/>
    <mergeCell ref="G29:J29"/>
    <mergeCell ref="A14:B14"/>
    <mergeCell ref="A176:J176"/>
    <mergeCell ref="A177:J177"/>
    <mergeCell ref="A178:J178"/>
    <mergeCell ref="A179:J179"/>
    <mergeCell ref="A180:J180"/>
    <mergeCell ref="A181:J181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03:J203"/>
    <mergeCell ref="A204:J204"/>
    <mergeCell ref="A205:J205"/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</mergeCells>
  <phoneticPr fontId="5" type="noConversion"/>
  <pageMargins left="0.24" right="0.16" top="0.21" bottom="0.2" header="0.2" footer="0.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1:I182"/>
  <sheetViews>
    <sheetView zoomScaleNormal="100" zoomScaleSheetLayoutView="118" workbookViewId="0">
      <selection activeCell="D3" sqref="D3:H3"/>
    </sheetView>
  </sheetViews>
  <sheetFormatPr defaultRowHeight="13.5"/>
  <cols>
    <col min="1" max="1" width="2.42578125" style="2162" customWidth="1"/>
    <col min="2" max="2" width="6.85546875" style="2162" customWidth="1"/>
    <col min="3" max="3" width="37" style="2162" customWidth="1"/>
    <col min="4" max="4" width="11.42578125" style="2162" customWidth="1"/>
    <col min="5" max="5" width="15.5703125" style="2162" customWidth="1"/>
    <col min="6" max="6" width="14" style="2162" customWidth="1"/>
    <col min="7" max="7" width="13.28515625" style="2162" customWidth="1"/>
    <col min="8" max="16384" width="9.140625" style="2162"/>
  </cols>
  <sheetData>
    <row r="1" spans="1:9" ht="18" customHeight="1">
      <c r="D1" s="2558" t="s">
        <v>2302</v>
      </c>
      <c r="E1" s="2558"/>
      <c r="F1" s="2558"/>
      <c r="G1" s="2558"/>
      <c r="H1" s="2558"/>
      <c r="I1" s="2160"/>
    </row>
    <row r="2" spans="1:9" ht="18" customHeight="1">
      <c r="D2" s="2558" t="s">
        <v>2303</v>
      </c>
      <c r="E2" s="2558"/>
      <c r="F2" s="2558"/>
      <c r="G2" s="2558"/>
      <c r="H2" s="2558"/>
      <c r="I2" s="2160"/>
    </row>
    <row r="3" spans="1:9" ht="18" customHeight="1">
      <c r="D3" s="2558" t="s">
        <v>2367</v>
      </c>
      <c r="E3" s="2558"/>
      <c r="F3" s="2558"/>
      <c r="G3" s="2558"/>
      <c r="H3" s="2558"/>
      <c r="I3" s="2160"/>
    </row>
    <row r="4" spans="1:9" ht="43.5" customHeight="1">
      <c r="A4" s="2559" t="s">
        <v>2337</v>
      </c>
      <c r="B4" s="2559"/>
      <c r="C4" s="2559"/>
      <c r="D4" s="2559"/>
      <c r="E4" s="2559"/>
      <c r="F4" s="2559"/>
      <c r="G4" s="2163" t="s">
        <v>2074</v>
      </c>
    </row>
    <row r="5" spans="1:9">
      <c r="B5" s="2560" t="s">
        <v>1867</v>
      </c>
      <c r="C5" s="2560" t="s">
        <v>1868</v>
      </c>
      <c r="D5" s="2164" t="s">
        <v>1869</v>
      </c>
      <c r="E5" s="2560" t="s">
        <v>1870</v>
      </c>
      <c r="F5" s="2569" t="s">
        <v>1411</v>
      </c>
      <c r="G5" s="2570"/>
    </row>
    <row r="6" spans="1:9" ht="27">
      <c r="B6" s="2561"/>
      <c r="C6" s="2561"/>
      <c r="D6" s="2165" t="s">
        <v>1871</v>
      </c>
      <c r="E6" s="2561"/>
      <c r="F6" s="2166" t="s">
        <v>1872</v>
      </c>
      <c r="G6" s="2166" t="s">
        <v>1873</v>
      </c>
    </row>
    <row r="7" spans="1:9">
      <c r="B7" s="2166">
        <v>1</v>
      </c>
      <c r="C7" s="2166">
        <v>2</v>
      </c>
      <c r="D7" s="2166">
        <v>3</v>
      </c>
      <c r="E7" s="2166">
        <v>4</v>
      </c>
      <c r="F7" s="2166">
        <v>5</v>
      </c>
      <c r="G7" s="2166">
        <v>6</v>
      </c>
    </row>
    <row r="8" spans="1:9">
      <c r="B8" s="2560">
        <v>0</v>
      </c>
      <c r="C8" s="2167" t="s">
        <v>1874</v>
      </c>
      <c r="D8" s="2566"/>
      <c r="E8" s="2563">
        <f>E11+E62+E100</f>
        <v>4135185.7</v>
      </c>
      <c r="F8" s="2563">
        <f>F11+F62+F100</f>
        <v>2009475.7</v>
      </c>
      <c r="G8" s="2563">
        <f>G62+G100</f>
        <v>2125710</v>
      </c>
    </row>
    <row r="9" spans="1:9">
      <c r="B9" s="2562"/>
      <c r="C9" s="2168" t="s">
        <v>1875</v>
      </c>
      <c r="D9" s="2568"/>
      <c r="E9" s="2564"/>
      <c r="F9" s="2564"/>
      <c r="G9" s="2564"/>
    </row>
    <row r="10" spans="1:9" ht="9" customHeight="1">
      <c r="B10" s="2561"/>
      <c r="C10" s="2169" t="s">
        <v>1382</v>
      </c>
      <c r="D10" s="2567"/>
      <c r="E10" s="2565"/>
      <c r="F10" s="2565"/>
      <c r="G10" s="2565"/>
    </row>
    <row r="11" spans="1:9">
      <c r="B11" s="2560">
        <v>1100</v>
      </c>
      <c r="C11" s="2167" t="s">
        <v>1876</v>
      </c>
      <c r="D11" s="2560">
        <v>7100</v>
      </c>
      <c r="E11" s="2563">
        <f>F11</f>
        <v>237104</v>
      </c>
      <c r="F11" s="2563">
        <f>F14+F20+F23+F49+F53</f>
        <v>237104</v>
      </c>
      <c r="G11" s="2563" t="s">
        <v>1028</v>
      </c>
    </row>
    <row r="12" spans="1:9" ht="33.75" customHeight="1">
      <c r="B12" s="2562"/>
      <c r="C12" s="2168" t="s">
        <v>1877</v>
      </c>
      <c r="D12" s="2562"/>
      <c r="E12" s="2564"/>
      <c r="F12" s="2564"/>
      <c r="G12" s="2564"/>
    </row>
    <row r="13" spans="1:9" ht="12.75" hidden="1" customHeight="1">
      <c r="B13" s="2561"/>
      <c r="C13" s="2169" t="s">
        <v>1878</v>
      </c>
      <c r="D13" s="2561"/>
      <c r="E13" s="2565"/>
      <c r="F13" s="2565"/>
      <c r="G13" s="2565"/>
    </row>
    <row r="14" spans="1:9">
      <c r="B14" s="2560">
        <v>1110</v>
      </c>
      <c r="C14" s="2167" t="s">
        <v>1879</v>
      </c>
      <c r="D14" s="2560">
        <v>131</v>
      </c>
      <c r="E14" s="2563">
        <f>F14</f>
        <v>80300</v>
      </c>
      <c r="F14" s="2563">
        <f>F17+F18+F19</f>
        <v>80300</v>
      </c>
      <c r="G14" s="2563" t="s">
        <v>1028</v>
      </c>
    </row>
    <row r="15" spans="1:9" ht="24.75" customHeight="1">
      <c r="B15" s="2561"/>
      <c r="C15" s="2169" t="s">
        <v>1880</v>
      </c>
      <c r="D15" s="2561"/>
      <c r="E15" s="2565"/>
      <c r="F15" s="2565"/>
      <c r="G15" s="2565"/>
    </row>
    <row r="16" spans="1:9">
      <c r="B16" s="2170"/>
      <c r="C16" s="2170" t="s">
        <v>1411</v>
      </c>
      <c r="D16" s="2170"/>
      <c r="E16" s="2171"/>
      <c r="F16" s="2171"/>
      <c r="G16" s="2171"/>
    </row>
    <row r="17" spans="2:7" ht="45.75" customHeight="1">
      <c r="B17" s="2166">
        <v>1111</v>
      </c>
      <c r="C17" s="2170" t="s">
        <v>2304</v>
      </c>
      <c r="D17" s="2170"/>
      <c r="E17" s="2171">
        <f>F17</f>
        <v>2300</v>
      </c>
      <c r="F17" s="2171">
        <v>2300</v>
      </c>
      <c r="G17" s="2171" t="s">
        <v>1028</v>
      </c>
    </row>
    <row r="18" spans="2:7" ht="42.75" customHeight="1">
      <c r="B18" s="2166">
        <v>1112</v>
      </c>
      <c r="C18" s="2170" t="s">
        <v>2305</v>
      </c>
      <c r="D18" s="2170"/>
      <c r="E18" s="2171">
        <f>F18</f>
        <v>8000</v>
      </c>
      <c r="F18" s="2171">
        <v>8000</v>
      </c>
      <c r="G18" s="2171" t="s">
        <v>1028</v>
      </c>
    </row>
    <row r="19" spans="2:7" ht="64.5" customHeight="1">
      <c r="B19" s="2166">
        <v>1113</v>
      </c>
      <c r="C19" s="2170" t="s">
        <v>2306</v>
      </c>
      <c r="D19" s="2170" t="s">
        <v>1883</v>
      </c>
      <c r="E19" s="2171">
        <f>F19</f>
        <v>70000</v>
      </c>
      <c r="F19" s="2171">
        <v>70000</v>
      </c>
      <c r="G19" s="2171" t="s">
        <v>1028</v>
      </c>
    </row>
    <row r="20" spans="2:7" ht="23.25" customHeight="1">
      <c r="B20" s="2166">
        <v>1120</v>
      </c>
      <c r="C20" s="2170" t="s">
        <v>1884</v>
      </c>
      <c r="D20" s="2166">
        <v>7136</v>
      </c>
      <c r="E20" s="2171">
        <f>F20</f>
        <v>143000</v>
      </c>
      <c r="F20" s="2171">
        <f>F22</f>
        <v>143000</v>
      </c>
      <c r="G20" s="2171" t="s">
        <v>1028</v>
      </c>
    </row>
    <row r="21" spans="2:7" ht="23.25" customHeight="1">
      <c r="B21" s="2170"/>
      <c r="C21" s="2170" t="s">
        <v>1411</v>
      </c>
      <c r="D21" s="2170"/>
      <c r="E21" s="2171"/>
      <c r="F21" s="2171"/>
      <c r="G21" s="2171"/>
    </row>
    <row r="22" spans="2:7" ht="29.25" customHeight="1">
      <c r="B22" s="2166">
        <v>1121</v>
      </c>
      <c r="C22" s="2170" t="s">
        <v>1885</v>
      </c>
      <c r="D22" s="2170"/>
      <c r="E22" s="2171">
        <f>F22</f>
        <v>143000</v>
      </c>
      <c r="F22" s="2171">
        <v>143000</v>
      </c>
      <c r="G22" s="2171" t="s">
        <v>1028</v>
      </c>
    </row>
    <row r="23" spans="2:7" ht="51" customHeight="1">
      <c r="B23" s="2560">
        <v>1130</v>
      </c>
      <c r="C23" s="2167" t="s">
        <v>2307</v>
      </c>
      <c r="D23" s="2560">
        <v>7145</v>
      </c>
      <c r="E23" s="2563">
        <f>F23</f>
        <v>9804</v>
      </c>
      <c r="F23" s="2563">
        <f>F25+F26+F27+F30+F31+F33+F34+F35+F37+F38+F39+F40+F41+F42+F43+F44+F46+F47+F48</f>
        <v>9804</v>
      </c>
      <c r="G23" s="2563" t="s">
        <v>1028</v>
      </c>
    </row>
    <row r="24" spans="2:7" ht="9" hidden="1" customHeight="1">
      <c r="B24" s="2561"/>
      <c r="C24" s="2169" t="s">
        <v>1411</v>
      </c>
      <c r="D24" s="2561"/>
      <c r="E24" s="2565"/>
      <c r="F24" s="2565"/>
      <c r="G24" s="2565"/>
    </row>
    <row r="25" spans="2:7" ht="74.25" customHeight="1">
      <c r="B25" s="2166">
        <v>11301</v>
      </c>
      <c r="C25" s="2170" t="s">
        <v>2308</v>
      </c>
      <c r="D25" s="2170"/>
      <c r="E25" s="2171">
        <f>F25</f>
        <v>1500</v>
      </c>
      <c r="F25" s="2171">
        <v>1500</v>
      </c>
      <c r="G25" s="2171" t="s">
        <v>1028</v>
      </c>
    </row>
    <row r="26" spans="2:7" ht="153.75" customHeight="1">
      <c r="B26" s="2164"/>
      <c r="C26" s="2167" t="s">
        <v>2251</v>
      </c>
      <c r="D26" s="2167"/>
      <c r="E26" s="2172">
        <f>F26</f>
        <v>400</v>
      </c>
      <c r="F26" s="2172">
        <v>400</v>
      </c>
      <c r="G26" s="2172"/>
    </row>
    <row r="27" spans="2:7" ht="81" customHeight="1">
      <c r="B27" s="2560">
        <v>11302</v>
      </c>
      <c r="C27" s="2167" t="s">
        <v>2309</v>
      </c>
      <c r="D27" s="2566"/>
      <c r="E27" s="2563">
        <f>F27</f>
        <v>60</v>
      </c>
      <c r="F27" s="2563">
        <v>60</v>
      </c>
      <c r="G27" s="2563" t="s">
        <v>1028</v>
      </c>
    </row>
    <row r="28" spans="2:7" hidden="1">
      <c r="B28" s="2562"/>
      <c r="C28" s="2168" t="s">
        <v>1886</v>
      </c>
      <c r="D28" s="2568"/>
      <c r="E28" s="2564"/>
      <c r="F28" s="2564"/>
      <c r="G28" s="2564"/>
    </row>
    <row r="29" spans="2:7" hidden="1">
      <c r="B29" s="2561"/>
      <c r="C29" s="2169" t="s">
        <v>1887</v>
      </c>
      <c r="D29" s="2567"/>
      <c r="E29" s="2565"/>
      <c r="F29" s="2565"/>
      <c r="G29" s="2565"/>
    </row>
    <row r="30" spans="2:7" ht="69" customHeight="1">
      <c r="B30" s="2166">
        <v>11303</v>
      </c>
      <c r="C30" s="2170" t="s">
        <v>2310</v>
      </c>
      <c r="D30" s="2170"/>
      <c r="E30" s="2171">
        <f>F30</f>
        <v>80</v>
      </c>
      <c r="F30" s="2171">
        <v>80</v>
      </c>
      <c r="G30" s="2171" t="s">
        <v>1028</v>
      </c>
    </row>
    <row r="31" spans="2:7" ht="148.5">
      <c r="B31" s="2560">
        <v>11304</v>
      </c>
      <c r="C31" s="2167" t="s">
        <v>2344</v>
      </c>
      <c r="D31" s="2566"/>
      <c r="E31" s="2563">
        <f>F31</f>
        <v>2000</v>
      </c>
      <c r="F31" s="2563">
        <v>2000</v>
      </c>
      <c r="G31" s="2563" t="s">
        <v>1028</v>
      </c>
    </row>
    <row r="32" spans="2:7">
      <c r="B32" s="2561"/>
      <c r="C32" s="2169"/>
      <c r="D32" s="2567"/>
      <c r="E32" s="2565"/>
      <c r="F32" s="2565"/>
      <c r="G32" s="2565"/>
    </row>
    <row r="33" spans="2:7" ht="121.5">
      <c r="B33" s="2166">
        <v>11305</v>
      </c>
      <c r="C33" s="2170" t="s">
        <v>2345</v>
      </c>
      <c r="D33" s="2170"/>
      <c r="E33" s="2171"/>
      <c r="F33" s="2171"/>
      <c r="G33" s="2171" t="s">
        <v>1028</v>
      </c>
    </row>
    <row r="34" spans="2:7" ht="81">
      <c r="B34" s="2166">
        <v>11306</v>
      </c>
      <c r="C34" s="2170" t="s">
        <v>2346</v>
      </c>
      <c r="D34" s="2170"/>
      <c r="E34" s="2171">
        <f>F34</f>
        <v>100</v>
      </c>
      <c r="F34" s="2171">
        <v>100</v>
      </c>
      <c r="G34" s="2171" t="s">
        <v>1028</v>
      </c>
    </row>
    <row r="35" spans="2:7" ht="53.25" customHeight="1">
      <c r="B35" s="2560">
        <v>11307</v>
      </c>
      <c r="C35" s="2167" t="s">
        <v>1888</v>
      </c>
      <c r="D35" s="2566"/>
      <c r="E35" s="2563">
        <f>F35</f>
        <v>4800</v>
      </c>
      <c r="F35" s="2563">
        <v>4800</v>
      </c>
      <c r="G35" s="2563" t="s">
        <v>1028</v>
      </c>
    </row>
    <row r="36" spans="2:7" ht="33.75" customHeight="1">
      <c r="B36" s="2561"/>
      <c r="C36" s="2169" t="s">
        <v>1889</v>
      </c>
      <c r="D36" s="2567"/>
      <c r="E36" s="2565"/>
      <c r="F36" s="2565"/>
      <c r="G36" s="2565"/>
    </row>
    <row r="37" spans="2:7" ht="94.5">
      <c r="B37" s="2166">
        <v>11308</v>
      </c>
      <c r="C37" s="2170" t="s">
        <v>1857</v>
      </c>
      <c r="D37" s="2170"/>
      <c r="E37" s="2171"/>
      <c r="F37" s="2171"/>
      <c r="G37" s="2171" t="s">
        <v>1028</v>
      </c>
    </row>
    <row r="38" spans="2:7" ht="108">
      <c r="B38" s="2166">
        <v>11309</v>
      </c>
      <c r="C38" s="2170" t="s">
        <v>2311</v>
      </c>
      <c r="D38" s="2170"/>
      <c r="E38" s="2171">
        <f>F38</f>
        <v>150</v>
      </c>
      <c r="F38" s="2171">
        <v>150</v>
      </c>
      <c r="G38" s="2171" t="s">
        <v>1028</v>
      </c>
    </row>
    <row r="39" spans="2:7" ht="75.75" customHeight="1">
      <c r="B39" s="2166">
        <v>11310</v>
      </c>
      <c r="C39" s="2170" t="s">
        <v>2312</v>
      </c>
      <c r="D39" s="2170"/>
      <c r="E39" s="2171">
        <f>F39</f>
        <v>250</v>
      </c>
      <c r="F39" s="2171">
        <v>250</v>
      </c>
      <c r="G39" s="2171" t="s">
        <v>1028</v>
      </c>
    </row>
    <row r="40" spans="2:7" ht="45" hidden="1" customHeight="1">
      <c r="B40" s="2166">
        <v>11311</v>
      </c>
      <c r="C40" s="2170" t="s">
        <v>2347</v>
      </c>
      <c r="D40" s="2170"/>
      <c r="E40" s="2171"/>
      <c r="F40" s="2171"/>
      <c r="G40" s="2171" t="s">
        <v>1028</v>
      </c>
    </row>
    <row r="41" spans="2:7" ht="165" customHeight="1">
      <c r="B41" s="2166">
        <v>11312</v>
      </c>
      <c r="C41" s="2170" t="s">
        <v>2313</v>
      </c>
      <c r="D41" s="2170"/>
      <c r="E41" s="2171">
        <f>F41</f>
        <v>64</v>
      </c>
      <c r="F41" s="2171">
        <v>64</v>
      </c>
      <c r="G41" s="2171" t="s">
        <v>1028</v>
      </c>
    </row>
    <row r="42" spans="2:7" ht="74.25" customHeight="1">
      <c r="B42" s="2166">
        <v>11313</v>
      </c>
      <c r="C42" s="2170" t="s">
        <v>2314</v>
      </c>
      <c r="D42" s="2170"/>
      <c r="E42" s="2171">
        <f>F42</f>
        <v>300</v>
      </c>
      <c r="F42" s="2171">
        <v>300</v>
      </c>
      <c r="G42" s="2171" t="s">
        <v>1028</v>
      </c>
    </row>
    <row r="43" spans="2:7" ht="67.5" hidden="1">
      <c r="B43" s="2166">
        <v>11314</v>
      </c>
      <c r="C43" s="2170" t="s">
        <v>1859</v>
      </c>
      <c r="D43" s="2170"/>
      <c r="E43" s="2171"/>
      <c r="F43" s="2171"/>
      <c r="G43" s="2171" t="s">
        <v>1028</v>
      </c>
    </row>
    <row r="44" spans="2:7" ht="67.5" hidden="1">
      <c r="B44" s="2166">
        <v>11315</v>
      </c>
      <c r="C44" s="2170" t="s">
        <v>2348</v>
      </c>
      <c r="D44" s="2170"/>
      <c r="E44" s="2171"/>
      <c r="F44" s="2171"/>
      <c r="G44" s="2171" t="s">
        <v>1028</v>
      </c>
    </row>
    <row r="45" spans="2:7" ht="54" hidden="1">
      <c r="B45" s="2166">
        <v>11316</v>
      </c>
      <c r="C45" s="2170" t="s">
        <v>1860</v>
      </c>
      <c r="D45" s="2170"/>
      <c r="E45" s="2171"/>
      <c r="F45" s="2171"/>
      <c r="G45" s="2171" t="s">
        <v>1028</v>
      </c>
    </row>
    <row r="46" spans="2:7" ht="62.25" customHeight="1">
      <c r="B46" s="2166">
        <v>11317</v>
      </c>
      <c r="C46" s="2170" t="s">
        <v>2349</v>
      </c>
      <c r="D46" s="2170"/>
      <c r="E46" s="2171">
        <f>F46</f>
        <v>100</v>
      </c>
      <c r="F46" s="2171">
        <v>100</v>
      </c>
      <c r="G46" s="2171" t="s">
        <v>1028</v>
      </c>
    </row>
    <row r="47" spans="2:7" ht="57" customHeight="1">
      <c r="B47" s="2166">
        <v>11318</v>
      </c>
      <c r="C47" s="2170" t="s">
        <v>1861</v>
      </c>
      <c r="D47" s="2170"/>
      <c r="E47" s="2171">
        <f>F47</f>
        <v>0</v>
      </c>
      <c r="F47" s="2171">
        <v>0</v>
      </c>
      <c r="G47" s="2171" t="s">
        <v>1028</v>
      </c>
    </row>
    <row r="48" spans="2:7">
      <c r="B48" s="2166">
        <v>11319</v>
      </c>
      <c r="C48" s="2170" t="s">
        <v>2350</v>
      </c>
      <c r="D48" s="2170"/>
      <c r="E48" s="2171"/>
      <c r="F48" s="2171"/>
      <c r="G48" s="2171" t="s">
        <v>1028</v>
      </c>
    </row>
    <row r="49" spans="2:7" ht="40.5">
      <c r="B49" s="2560">
        <v>1140</v>
      </c>
      <c r="C49" s="2167" t="s">
        <v>1890</v>
      </c>
      <c r="D49" s="2560">
        <v>7146</v>
      </c>
      <c r="E49" s="2563">
        <f>F49</f>
        <v>4000</v>
      </c>
      <c r="F49" s="2563">
        <f>F51+F52</f>
        <v>4000</v>
      </c>
      <c r="G49" s="2563" t="s">
        <v>1028</v>
      </c>
    </row>
    <row r="50" spans="2:7" ht="9" customHeight="1">
      <c r="B50" s="2561"/>
      <c r="C50" s="2169" t="s">
        <v>1411</v>
      </c>
      <c r="D50" s="2561"/>
      <c r="E50" s="2565"/>
      <c r="F50" s="2565"/>
      <c r="G50" s="2565"/>
    </row>
    <row r="51" spans="2:7" ht="134.25" customHeight="1">
      <c r="B51" s="2166">
        <v>1141</v>
      </c>
      <c r="C51" s="2170" t="s">
        <v>2315</v>
      </c>
      <c r="D51" s="2170"/>
      <c r="E51" s="2171">
        <f>F51</f>
        <v>0</v>
      </c>
      <c r="F51" s="2171">
        <v>0</v>
      </c>
      <c r="G51" s="2171" t="s">
        <v>1028</v>
      </c>
    </row>
    <row r="52" spans="2:7" ht="129" customHeight="1">
      <c r="B52" s="2166">
        <v>1142</v>
      </c>
      <c r="C52" s="2170" t="s">
        <v>2316</v>
      </c>
      <c r="D52" s="2170"/>
      <c r="E52" s="2171">
        <f>F52</f>
        <v>4000</v>
      </c>
      <c r="F52" s="2171">
        <v>4000</v>
      </c>
      <c r="G52" s="2171" t="s">
        <v>1028</v>
      </c>
    </row>
    <row r="53" spans="2:7" hidden="1">
      <c r="B53" s="2560">
        <v>1150</v>
      </c>
      <c r="C53" s="2167" t="s">
        <v>1892</v>
      </c>
      <c r="D53" s="2560">
        <v>7161</v>
      </c>
      <c r="E53" s="2563"/>
      <c r="F53" s="2563"/>
      <c r="G53" s="2563" t="s">
        <v>1028</v>
      </c>
    </row>
    <row r="54" spans="2:7" hidden="1">
      <c r="B54" s="2562"/>
      <c r="C54" s="2168" t="s">
        <v>1893</v>
      </c>
      <c r="D54" s="2562"/>
      <c r="E54" s="2564"/>
      <c r="F54" s="2564"/>
      <c r="G54" s="2564"/>
    </row>
    <row r="55" spans="2:7" ht="11.25" hidden="1" customHeight="1">
      <c r="B55" s="2561"/>
      <c r="C55" s="2169" t="s">
        <v>1411</v>
      </c>
      <c r="D55" s="2561"/>
      <c r="E55" s="2565"/>
      <c r="F55" s="2565"/>
      <c r="G55" s="2565"/>
    </row>
    <row r="56" spans="2:7" ht="63.75" hidden="1" customHeight="1">
      <c r="B56" s="2560">
        <v>151</v>
      </c>
      <c r="C56" s="2167" t="s">
        <v>1894</v>
      </c>
      <c r="D56" s="2566"/>
      <c r="E56" s="2563"/>
      <c r="F56" s="2563"/>
      <c r="G56" s="2563" t="s">
        <v>1028</v>
      </c>
    </row>
    <row r="57" spans="2:7" ht="12.75" hidden="1" customHeight="1">
      <c r="B57" s="2561"/>
      <c r="C57" s="2169" t="s">
        <v>1385</v>
      </c>
      <c r="D57" s="2567"/>
      <c r="E57" s="2565"/>
      <c r="F57" s="2565"/>
      <c r="G57" s="2565"/>
    </row>
    <row r="58" spans="2:7" hidden="1">
      <c r="B58" s="2166">
        <v>1152</v>
      </c>
      <c r="C58" s="2170" t="s">
        <v>1863</v>
      </c>
      <c r="D58" s="2170"/>
      <c r="E58" s="2171"/>
      <c r="F58" s="2171"/>
      <c r="G58" s="2171" t="s">
        <v>1028</v>
      </c>
    </row>
    <row r="59" spans="2:7" hidden="1">
      <c r="B59" s="2166">
        <v>1153</v>
      </c>
      <c r="C59" s="2170" t="s">
        <v>1864</v>
      </c>
      <c r="D59" s="2170"/>
      <c r="E59" s="2171"/>
      <c r="F59" s="2171"/>
      <c r="G59" s="2171" t="s">
        <v>1028</v>
      </c>
    </row>
    <row r="60" spans="2:7" ht="22.5" hidden="1" customHeight="1">
      <c r="B60" s="2166">
        <v>1154</v>
      </c>
      <c r="C60" s="2170" t="s">
        <v>1865</v>
      </c>
      <c r="D60" s="2170"/>
      <c r="E60" s="2171"/>
      <c r="F60" s="2171"/>
      <c r="G60" s="2171" t="s">
        <v>1028</v>
      </c>
    </row>
    <row r="61" spans="2:7" ht="113.25" hidden="1" customHeight="1">
      <c r="B61" s="2166">
        <v>1155</v>
      </c>
      <c r="C61" s="2170" t="s">
        <v>1866</v>
      </c>
      <c r="D61" s="2170"/>
      <c r="E61" s="2171"/>
      <c r="F61" s="2171"/>
      <c r="G61" s="2171" t="s">
        <v>1028</v>
      </c>
    </row>
    <row r="62" spans="2:7" ht="35.25" customHeight="1">
      <c r="B62" s="2166">
        <v>1200</v>
      </c>
      <c r="C62" s="2170" t="s">
        <v>1895</v>
      </c>
      <c r="D62" s="2166">
        <v>7300</v>
      </c>
      <c r="E62" s="2171">
        <f>F62+G62</f>
        <v>3747032.7</v>
      </c>
      <c r="F62" s="2171">
        <f>F65+F69+F79</f>
        <v>1621322.7</v>
      </c>
      <c r="G62" s="2171">
        <f>G67+G74+G95</f>
        <v>2125710</v>
      </c>
    </row>
    <row r="63" spans="2:7" ht="27" hidden="1">
      <c r="B63" s="2566"/>
      <c r="C63" s="2167" t="s">
        <v>1896</v>
      </c>
      <c r="D63" s="2566"/>
      <c r="E63" s="2563"/>
      <c r="F63" s="2563"/>
      <c r="G63" s="2563"/>
    </row>
    <row r="64" spans="2:7" ht="1.5" hidden="1" customHeight="1">
      <c r="B64" s="2567"/>
      <c r="C64" s="2169" t="s">
        <v>1382</v>
      </c>
      <c r="D64" s="2567"/>
      <c r="E64" s="2565"/>
      <c r="F64" s="2565"/>
      <c r="G64" s="2565"/>
    </row>
    <row r="65" spans="2:7" ht="36.75" hidden="1" customHeight="1">
      <c r="B65" s="2166">
        <v>1210</v>
      </c>
      <c r="C65" s="2170" t="s">
        <v>1897</v>
      </c>
      <c r="D65" s="2166">
        <v>7311</v>
      </c>
      <c r="E65" s="2171"/>
      <c r="F65" s="2171"/>
      <c r="G65" s="2171" t="s">
        <v>1028</v>
      </c>
    </row>
    <row r="66" spans="2:7" ht="94.5" hidden="1">
      <c r="B66" s="2166">
        <v>1211</v>
      </c>
      <c r="C66" s="2170" t="s">
        <v>1898</v>
      </c>
      <c r="D66" s="2170"/>
      <c r="E66" s="2171"/>
      <c r="F66" s="2171"/>
      <c r="G66" s="2171" t="s">
        <v>1028</v>
      </c>
    </row>
    <row r="67" spans="2:7" ht="54" hidden="1">
      <c r="B67" s="2166">
        <v>1220</v>
      </c>
      <c r="C67" s="2170" t="s">
        <v>1899</v>
      </c>
      <c r="D67" s="2166">
        <v>7312</v>
      </c>
      <c r="E67" s="2171"/>
      <c r="F67" s="2171" t="s">
        <v>1028</v>
      </c>
      <c r="G67" s="2171"/>
    </row>
    <row r="68" spans="2:7" ht="94.5" hidden="1">
      <c r="B68" s="2166">
        <v>1221</v>
      </c>
      <c r="C68" s="2170" t="s">
        <v>1900</v>
      </c>
      <c r="D68" s="2170"/>
      <c r="E68" s="2171"/>
      <c r="F68" s="2171" t="s">
        <v>1028</v>
      </c>
      <c r="G68" s="2171"/>
    </row>
    <row r="69" spans="2:7" ht="40.5" hidden="1">
      <c r="B69" s="2560">
        <v>1230</v>
      </c>
      <c r="C69" s="2167" t="s">
        <v>1901</v>
      </c>
      <c r="D69" s="2560">
        <v>7321</v>
      </c>
      <c r="E69" s="2563"/>
      <c r="F69" s="2563"/>
      <c r="G69" s="2563" t="s">
        <v>1028</v>
      </c>
    </row>
    <row r="70" spans="2:7" hidden="1">
      <c r="B70" s="2562"/>
      <c r="C70" s="2168" t="s">
        <v>1902</v>
      </c>
      <c r="D70" s="2562"/>
      <c r="E70" s="2564"/>
      <c r="F70" s="2564"/>
      <c r="G70" s="2564"/>
    </row>
    <row r="71" spans="2:7" hidden="1">
      <c r="B71" s="2561"/>
      <c r="C71" s="2169" t="s">
        <v>1903</v>
      </c>
      <c r="D71" s="2561"/>
      <c r="E71" s="2565"/>
      <c r="F71" s="2565"/>
      <c r="G71" s="2565"/>
    </row>
    <row r="72" spans="2:7" ht="67.5" hidden="1">
      <c r="B72" s="2560">
        <v>1231</v>
      </c>
      <c r="C72" s="2167" t="s">
        <v>1904</v>
      </c>
      <c r="D72" s="2566"/>
      <c r="E72" s="2563"/>
      <c r="F72" s="2563"/>
      <c r="G72" s="2563" t="s">
        <v>1028</v>
      </c>
    </row>
    <row r="73" spans="2:7" hidden="1">
      <c r="B73" s="2561"/>
      <c r="C73" s="2169" t="s">
        <v>1905</v>
      </c>
      <c r="D73" s="2567"/>
      <c r="E73" s="2565"/>
      <c r="F73" s="2565"/>
      <c r="G73" s="2565"/>
    </row>
    <row r="74" spans="2:7" ht="40.5">
      <c r="B74" s="2560">
        <v>1240</v>
      </c>
      <c r="C74" s="2167" t="s">
        <v>1906</v>
      </c>
      <c r="D74" s="2560">
        <v>7322</v>
      </c>
      <c r="E74" s="2563">
        <f>G74</f>
        <v>5000</v>
      </c>
      <c r="F74" s="2563" t="s">
        <v>1028</v>
      </c>
      <c r="G74" s="2563">
        <f>G77</f>
        <v>5000</v>
      </c>
    </row>
    <row r="75" spans="2:7" ht="10.5" customHeight="1">
      <c r="B75" s="2562"/>
      <c r="C75" s="2168" t="s">
        <v>1907</v>
      </c>
      <c r="D75" s="2562"/>
      <c r="E75" s="2564"/>
      <c r="F75" s="2564"/>
      <c r="G75" s="2564"/>
    </row>
    <row r="76" spans="2:7" ht="31.5" customHeight="1">
      <c r="B76" s="2561"/>
      <c r="C76" s="2169" t="s">
        <v>1411</v>
      </c>
      <c r="D76" s="2561"/>
      <c r="E76" s="2565"/>
      <c r="F76" s="2565"/>
      <c r="G76" s="2565"/>
    </row>
    <row r="77" spans="2:7" ht="54">
      <c r="B77" s="2560">
        <v>1241</v>
      </c>
      <c r="C77" s="2167" t="s">
        <v>1908</v>
      </c>
      <c r="D77" s="2566"/>
      <c r="E77" s="2563">
        <f>G77</f>
        <v>5000</v>
      </c>
      <c r="F77" s="2563" t="s">
        <v>1028</v>
      </c>
      <c r="G77" s="2563">
        <v>5000</v>
      </c>
    </row>
    <row r="78" spans="2:7" ht="46.5" customHeight="1">
      <c r="B78" s="2561"/>
      <c r="C78" s="2169" t="s">
        <v>2317</v>
      </c>
      <c r="D78" s="2567"/>
      <c r="E78" s="2565"/>
      <c r="F78" s="2565"/>
      <c r="G78" s="2565"/>
    </row>
    <row r="79" spans="2:7">
      <c r="B79" s="2560">
        <v>1250</v>
      </c>
      <c r="C79" s="2167" t="s">
        <v>1909</v>
      </c>
      <c r="D79" s="2560">
        <v>7331</v>
      </c>
      <c r="E79" s="2563">
        <f>F79</f>
        <v>1621322.7</v>
      </c>
      <c r="F79" s="2563">
        <f>F83+F85+F91+F93</f>
        <v>1621322.7</v>
      </c>
      <c r="G79" s="2563" t="s">
        <v>1028</v>
      </c>
    </row>
    <row r="80" spans="2:7" ht="27">
      <c r="B80" s="2562"/>
      <c r="C80" s="2168" t="s">
        <v>1910</v>
      </c>
      <c r="D80" s="2562"/>
      <c r="E80" s="2564"/>
      <c r="F80" s="2564"/>
      <c r="G80" s="2564"/>
    </row>
    <row r="81" spans="2:7" ht="27">
      <c r="B81" s="2562"/>
      <c r="C81" s="2168" t="s">
        <v>1911</v>
      </c>
      <c r="D81" s="2562"/>
      <c r="E81" s="2564"/>
      <c r="F81" s="2564"/>
      <c r="G81" s="2564"/>
    </row>
    <row r="82" spans="2:7">
      <c r="B82" s="2561"/>
      <c r="C82" s="2169" t="s">
        <v>1385</v>
      </c>
      <c r="D82" s="2561"/>
      <c r="E82" s="2565"/>
      <c r="F82" s="2565"/>
      <c r="G82" s="2565"/>
    </row>
    <row r="83" spans="2:7">
      <c r="B83" s="2560">
        <v>1251</v>
      </c>
      <c r="C83" s="2560" t="s">
        <v>2318</v>
      </c>
      <c r="D83" s="2566"/>
      <c r="E83" s="2563">
        <f>F83</f>
        <v>1619272</v>
      </c>
      <c r="F83" s="2563">
        <v>1619272</v>
      </c>
      <c r="G83" s="2563" t="s">
        <v>1028</v>
      </c>
    </row>
    <row r="84" spans="2:7">
      <c r="B84" s="2561"/>
      <c r="C84" s="2561"/>
      <c r="D84" s="2567"/>
      <c r="E84" s="2565"/>
      <c r="F84" s="2565"/>
      <c r="G84" s="2565"/>
    </row>
    <row r="85" spans="2:7" ht="27">
      <c r="B85" s="2560">
        <v>1252</v>
      </c>
      <c r="C85" s="2167" t="s">
        <v>1912</v>
      </c>
      <c r="D85" s="2566"/>
      <c r="E85" s="2563"/>
      <c r="F85" s="2563">
        <f>F88+F90</f>
        <v>0</v>
      </c>
      <c r="G85" s="2563" t="s">
        <v>1028</v>
      </c>
    </row>
    <row r="86" spans="2:7">
      <c r="B86" s="2562"/>
      <c r="C86" s="2168" t="s">
        <v>1913</v>
      </c>
      <c r="D86" s="2568"/>
      <c r="E86" s="2564"/>
      <c r="F86" s="2564"/>
      <c r="G86" s="2564"/>
    </row>
    <row r="87" spans="2:7">
      <c r="B87" s="2561"/>
      <c r="C87" s="2169" t="s">
        <v>1914</v>
      </c>
      <c r="D87" s="2567"/>
      <c r="E87" s="2565"/>
      <c r="F87" s="2565"/>
      <c r="G87" s="2565"/>
    </row>
    <row r="88" spans="2:7" ht="67.5">
      <c r="B88" s="2560">
        <v>1253</v>
      </c>
      <c r="C88" s="2167" t="s">
        <v>1915</v>
      </c>
      <c r="D88" s="2566"/>
      <c r="E88" s="2563"/>
      <c r="F88" s="2563"/>
      <c r="G88" s="2563" t="s">
        <v>1028</v>
      </c>
    </row>
    <row r="89" spans="2:7">
      <c r="B89" s="2561"/>
      <c r="C89" s="2169" t="s">
        <v>1916</v>
      </c>
      <c r="D89" s="2567"/>
      <c r="E89" s="2565"/>
      <c r="F89" s="2565"/>
      <c r="G89" s="2565"/>
    </row>
    <row r="90" spans="2:7" ht="37.5" customHeight="1">
      <c r="B90" s="2166">
        <v>1254</v>
      </c>
      <c r="C90" s="2170" t="s">
        <v>2298</v>
      </c>
      <c r="D90" s="2170"/>
      <c r="E90" s="2171"/>
      <c r="F90" s="2171">
        <v>0</v>
      </c>
      <c r="G90" s="2171" t="s">
        <v>1028</v>
      </c>
    </row>
    <row r="91" spans="2:7" ht="21" hidden="1" customHeight="1">
      <c r="B91" s="2560">
        <v>1255</v>
      </c>
      <c r="C91" s="2167"/>
      <c r="D91" s="2566"/>
      <c r="E91" s="2563">
        <f>F91</f>
        <v>2050.6999999999998</v>
      </c>
      <c r="F91" s="2563">
        <v>2050.6999999999998</v>
      </c>
      <c r="G91" s="2563" t="s">
        <v>1028</v>
      </c>
    </row>
    <row r="92" spans="2:7" ht="40.5">
      <c r="B92" s="2561"/>
      <c r="C92" s="2169" t="s">
        <v>2026</v>
      </c>
      <c r="D92" s="2567"/>
      <c r="E92" s="2565"/>
      <c r="F92" s="2565"/>
      <c r="G92" s="2565"/>
    </row>
    <row r="93" spans="2:7" ht="54">
      <c r="B93" s="2560">
        <v>1256</v>
      </c>
      <c r="C93" s="2167" t="s">
        <v>1918</v>
      </c>
      <c r="D93" s="2566"/>
      <c r="E93" s="2563"/>
      <c r="F93" s="2563"/>
      <c r="G93" s="2563" t="s">
        <v>1028</v>
      </c>
    </row>
    <row r="94" spans="2:7">
      <c r="B94" s="2561"/>
      <c r="C94" s="2169" t="s">
        <v>1919</v>
      </c>
      <c r="D94" s="2567"/>
      <c r="E94" s="2565"/>
      <c r="F94" s="2565"/>
      <c r="G94" s="2565"/>
    </row>
    <row r="95" spans="2:7" ht="40.5">
      <c r="B95" s="2560">
        <v>1260</v>
      </c>
      <c r="C95" s="2167" t="s">
        <v>1920</v>
      </c>
      <c r="D95" s="2560">
        <v>7332</v>
      </c>
      <c r="E95" s="2563">
        <f>G95</f>
        <v>2120710</v>
      </c>
      <c r="F95" s="2563" t="s">
        <v>1028</v>
      </c>
      <c r="G95" s="2563">
        <f>G98+G99</f>
        <v>2120710</v>
      </c>
    </row>
    <row r="96" spans="2:7" hidden="1">
      <c r="B96" s="2562"/>
      <c r="C96" s="2168" t="s">
        <v>1921</v>
      </c>
      <c r="D96" s="2562"/>
      <c r="E96" s="2564"/>
      <c r="F96" s="2564"/>
      <c r="G96" s="2564"/>
    </row>
    <row r="97" spans="2:7">
      <c r="B97" s="2561"/>
      <c r="C97" s="2169" t="s">
        <v>1411</v>
      </c>
      <c r="D97" s="2561"/>
      <c r="E97" s="2565"/>
      <c r="F97" s="2565"/>
      <c r="G97" s="2565"/>
    </row>
    <row r="98" spans="2:7" ht="47.25" customHeight="1">
      <c r="B98" s="2166">
        <v>1261</v>
      </c>
      <c r="C98" s="2170" t="s">
        <v>2319</v>
      </c>
      <c r="D98" s="2170"/>
      <c r="E98" s="2171">
        <f>G98</f>
        <v>2120710</v>
      </c>
      <c r="F98" s="2171" t="s">
        <v>1028</v>
      </c>
      <c r="G98" s="2171">
        <v>2120710</v>
      </c>
    </row>
    <row r="99" spans="2:7" ht="54" hidden="1">
      <c r="B99" s="2166">
        <v>1262</v>
      </c>
      <c r="C99" s="2170" t="s">
        <v>1922</v>
      </c>
      <c r="D99" s="2170"/>
      <c r="E99" s="2171"/>
      <c r="F99" s="2171" t="s">
        <v>1028</v>
      </c>
      <c r="G99" s="2171"/>
    </row>
    <row r="100" spans="2:7">
      <c r="B100" s="2560">
        <v>1300</v>
      </c>
      <c r="C100" s="2167" t="s">
        <v>1923</v>
      </c>
      <c r="D100" s="2560">
        <v>7400</v>
      </c>
      <c r="E100" s="2563">
        <f>E103+E107+E110+E119+E126+E158+E163+E168+E174</f>
        <v>151049</v>
      </c>
      <c r="F100" s="2563">
        <f>F107+F110+F119+F126+F158+F163+F174</f>
        <v>151049</v>
      </c>
      <c r="G100" s="2563">
        <f>G103+G168+G174</f>
        <v>0</v>
      </c>
    </row>
    <row r="101" spans="2:7" ht="39" customHeight="1">
      <c r="B101" s="2562"/>
      <c r="C101" s="2168" t="s">
        <v>1924</v>
      </c>
      <c r="D101" s="2562"/>
      <c r="E101" s="2564"/>
      <c r="F101" s="2564"/>
      <c r="G101" s="2564"/>
    </row>
    <row r="102" spans="2:7" ht="12.75" hidden="1" customHeight="1">
      <c r="B102" s="2561"/>
      <c r="C102" s="2169" t="s">
        <v>1411</v>
      </c>
      <c r="D102" s="2561"/>
      <c r="E102" s="2565"/>
      <c r="F102" s="2565"/>
      <c r="G102" s="2565"/>
    </row>
    <row r="103" spans="2:7" ht="12.75" hidden="1" customHeight="1">
      <c r="B103" s="2560">
        <v>1310</v>
      </c>
      <c r="C103" s="2167" t="s">
        <v>1925</v>
      </c>
      <c r="D103" s="2560">
        <v>7411</v>
      </c>
      <c r="E103" s="2563"/>
      <c r="F103" s="2563" t="s">
        <v>1028</v>
      </c>
      <c r="G103" s="2563"/>
    </row>
    <row r="104" spans="2:7" ht="12.75" hidden="1" customHeight="1">
      <c r="B104" s="2561"/>
      <c r="C104" s="2169" t="s">
        <v>1411</v>
      </c>
      <c r="D104" s="2561"/>
      <c r="E104" s="2565"/>
      <c r="F104" s="2565"/>
      <c r="G104" s="2565"/>
    </row>
    <row r="105" spans="2:7" ht="51" hidden="1" customHeight="1">
      <c r="B105" s="2560">
        <v>1311</v>
      </c>
      <c r="C105" s="2167" t="s">
        <v>1926</v>
      </c>
      <c r="D105" s="2566"/>
      <c r="E105" s="2563"/>
      <c r="F105" s="2563" t="s">
        <v>1028</v>
      </c>
      <c r="G105" s="2563"/>
    </row>
    <row r="106" spans="2:7" ht="25.5" hidden="1" customHeight="1">
      <c r="B106" s="2561"/>
      <c r="C106" s="2169" t="s">
        <v>1927</v>
      </c>
      <c r="D106" s="2567"/>
      <c r="E106" s="2565"/>
      <c r="F106" s="2565"/>
      <c r="G106" s="2565"/>
    </row>
    <row r="107" spans="2:7" ht="12.75" hidden="1" customHeight="1">
      <c r="B107" s="2560">
        <v>1320</v>
      </c>
      <c r="C107" s="2167" t="s">
        <v>1928</v>
      </c>
      <c r="D107" s="2560">
        <v>7412</v>
      </c>
      <c r="E107" s="2563"/>
      <c r="F107" s="2563"/>
      <c r="G107" s="2563" t="s">
        <v>1028</v>
      </c>
    </row>
    <row r="108" spans="2:7" ht="12.75" hidden="1" customHeight="1">
      <c r="B108" s="2561"/>
      <c r="C108" s="2169" t="s">
        <v>1411</v>
      </c>
      <c r="D108" s="2561"/>
      <c r="E108" s="2565"/>
      <c r="F108" s="2565"/>
      <c r="G108" s="2565"/>
    </row>
    <row r="109" spans="2:7" ht="13.5" hidden="1" customHeight="1">
      <c r="B109" s="2166">
        <v>1321</v>
      </c>
      <c r="C109" s="2170" t="s">
        <v>1929</v>
      </c>
      <c r="D109" s="2170"/>
      <c r="E109" s="2171"/>
      <c r="F109" s="2171"/>
      <c r="G109" s="2171" t="s">
        <v>1028</v>
      </c>
    </row>
    <row r="110" spans="2:7" ht="27">
      <c r="B110" s="2560">
        <v>1330</v>
      </c>
      <c r="C110" s="2167" t="s">
        <v>1930</v>
      </c>
      <c r="D110" s="2560">
        <v>7415</v>
      </c>
      <c r="E110" s="2563">
        <f>F110</f>
        <v>92000</v>
      </c>
      <c r="F110" s="2563">
        <f>F113+F114+F116+F118</f>
        <v>92000</v>
      </c>
      <c r="G110" s="2563" t="s">
        <v>1028</v>
      </c>
    </row>
    <row r="111" spans="2:7" ht="16.5" customHeight="1">
      <c r="B111" s="2562"/>
      <c r="C111" s="2168" t="s">
        <v>1931</v>
      </c>
      <c r="D111" s="2562"/>
      <c r="E111" s="2564"/>
      <c r="F111" s="2564"/>
      <c r="G111" s="2564"/>
    </row>
    <row r="112" spans="2:7" hidden="1">
      <c r="B112" s="2561"/>
      <c r="C112" s="2169" t="s">
        <v>1411</v>
      </c>
      <c r="D112" s="2561"/>
      <c r="E112" s="2565"/>
      <c r="F112" s="2565"/>
      <c r="G112" s="2565"/>
    </row>
    <row r="113" spans="2:7" ht="37.5" customHeight="1">
      <c r="B113" s="2166">
        <v>1331</v>
      </c>
      <c r="C113" s="2170" t="s">
        <v>2320</v>
      </c>
      <c r="D113" s="2170"/>
      <c r="E113" s="2171">
        <f>F113</f>
        <v>85000</v>
      </c>
      <c r="F113" s="2171">
        <v>85000</v>
      </c>
      <c r="G113" s="2171" t="s">
        <v>1028</v>
      </c>
    </row>
    <row r="114" spans="2:7" ht="40.5" hidden="1">
      <c r="B114" s="2560">
        <v>1332</v>
      </c>
      <c r="C114" s="2167" t="s">
        <v>1932</v>
      </c>
      <c r="D114" s="2566"/>
      <c r="E114" s="2563">
        <f>F114</f>
        <v>0</v>
      </c>
      <c r="F114" s="2563">
        <v>0</v>
      </c>
      <c r="G114" s="2563" t="s">
        <v>1028</v>
      </c>
    </row>
    <row r="115" spans="2:7" ht="6.75" hidden="1" customHeight="1">
      <c r="B115" s="2561"/>
      <c r="C115" s="2169" t="s">
        <v>2219</v>
      </c>
      <c r="D115" s="2567"/>
      <c r="E115" s="2565"/>
      <c r="F115" s="2565"/>
      <c r="G115" s="2565"/>
    </row>
    <row r="116" spans="2:7" ht="63.75" hidden="1" customHeight="1">
      <c r="B116" s="2560">
        <v>1333</v>
      </c>
      <c r="C116" s="2560" t="s">
        <v>1933</v>
      </c>
      <c r="D116" s="2566"/>
      <c r="E116" s="2563">
        <f>F116</f>
        <v>0</v>
      </c>
      <c r="F116" s="2563">
        <v>0</v>
      </c>
      <c r="G116" s="2563" t="s">
        <v>1028</v>
      </c>
    </row>
    <row r="117" spans="2:7" ht="4.5" hidden="1" customHeight="1">
      <c r="B117" s="2561"/>
      <c r="C117" s="2561"/>
      <c r="D117" s="2567"/>
      <c r="E117" s="2565"/>
      <c r="F117" s="2565"/>
      <c r="G117" s="2565"/>
    </row>
    <row r="118" spans="2:7" ht="33.75" customHeight="1">
      <c r="B118" s="2166">
        <v>1334</v>
      </c>
      <c r="C118" s="2170" t="s">
        <v>2321</v>
      </c>
      <c r="D118" s="2170"/>
      <c r="E118" s="2171">
        <f>F118</f>
        <v>7000</v>
      </c>
      <c r="F118" s="2171">
        <v>7000</v>
      </c>
      <c r="G118" s="2171" t="s">
        <v>1028</v>
      </c>
    </row>
    <row r="119" spans="2:7" ht="40.5">
      <c r="B119" s="2560">
        <v>1340</v>
      </c>
      <c r="C119" s="2167" t="s">
        <v>2220</v>
      </c>
      <c r="D119" s="2560">
        <v>7421</v>
      </c>
      <c r="E119" s="2563">
        <f>F119</f>
        <v>1999</v>
      </c>
      <c r="F119" s="2563">
        <f>F122+F123+F125</f>
        <v>1999</v>
      </c>
      <c r="G119" s="2563" t="s">
        <v>1028</v>
      </c>
    </row>
    <row r="120" spans="2:7">
      <c r="B120" s="2562"/>
      <c r="C120" s="2168" t="s">
        <v>1935</v>
      </c>
      <c r="D120" s="2562"/>
      <c r="E120" s="2564"/>
      <c r="F120" s="2564"/>
      <c r="G120" s="2564"/>
    </row>
    <row r="121" spans="2:7">
      <c r="B121" s="2561"/>
      <c r="C121" s="2169" t="s">
        <v>1411</v>
      </c>
      <c r="D121" s="2561"/>
      <c r="E121" s="2565"/>
      <c r="F121" s="2565"/>
      <c r="G121" s="2565"/>
    </row>
    <row r="122" spans="2:7" ht="121.5">
      <c r="B122" s="2166">
        <v>1341</v>
      </c>
      <c r="C122" s="2170" t="s">
        <v>1936</v>
      </c>
      <c r="D122" s="2170"/>
      <c r="E122" s="2171"/>
      <c r="F122" s="2171"/>
      <c r="G122" s="2171" t="s">
        <v>1028</v>
      </c>
    </row>
    <row r="123" spans="2:7" ht="54">
      <c r="B123" s="2560">
        <v>1342</v>
      </c>
      <c r="C123" s="2167" t="s">
        <v>1937</v>
      </c>
      <c r="D123" s="2566"/>
      <c r="E123" s="2563">
        <f>F123</f>
        <v>1999</v>
      </c>
      <c r="F123" s="2563">
        <v>1999</v>
      </c>
      <c r="G123" s="2563" t="s">
        <v>1028</v>
      </c>
    </row>
    <row r="124" spans="2:7" ht="24.75" customHeight="1">
      <c r="B124" s="2561"/>
      <c r="C124" s="2169" t="s">
        <v>2322</v>
      </c>
      <c r="D124" s="2567"/>
      <c r="E124" s="2565"/>
      <c r="F124" s="2565"/>
      <c r="G124" s="2565"/>
    </row>
    <row r="125" spans="2:7" ht="52.5" hidden="1" customHeight="1">
      <c r="B125" s="2166">
        <v>1343</v>
      </c>
      <c r="C125" s="2170" t="s">
        <v>1938</v>
      </c>
      <c r="D125" s="2170"/>
      <c r="E125" s="2171"/>
      <c r="F125" s="2171">
        <v>0</v>
      </c>
      <c r="G125" s="2171" t="s">
        <v>1028</v>
      </c>
    </row>
    <row r="126" spans="2:7" ht="27">
      <c r="B126" s="2560">
        <v>1350</v>
      </c>
      <c r="C126" s="2167" t="s">
        <v>1939</v>
      </c>
      <c r="D126" s="2560">
        <v>7422</v>
      </c>
      <c r="E126" s="2563">
        <f>F126</f>
        <v>55750</v>
      </c>
      <c r="F126" s="2563">
        <f>F128+F155+F157</f>
        <v>55750</v>
      </c>
      <c r="G126" s="2563" t="s">
        <v>1028</v>
      </c>
    </row>
    <row r="127" spans="2:7" ht="36" customHeight="1">
      <c r="B127" s="2561"/>
      <c r="C127" s="2169" t="s">
        <v>1382</v>
      </c>
      <c r="D127" s="2561"/>
      <c r="E127" s="2565"/>
      <c r="F127" s="2565"/>
      <c r="G127" s="2565"/>
    </row>
    <row r="128" spans="2:7" ht="24" customHeight="1">
      <c r="B128" s="2560">
        <v>1351</v>
      </c>
      <c r="C128" s="2167" t="s">
        <v>1940</v>
      </c>
      <c r="D128" s="2566"/>
      <c r="E128" s="2563">
        <f>F128</f>
        <v>55750</v>
      </c>
      <c r="F128" s="2563">
        <f>F131+F132+F134+F135+F136+F137+F138+F140+F141+F142+F143+F144+F145+F146+F147+F148+F149+F151+F152+F153+F154</f>
        <v>55750</v>
      </c>
      <c r="G128" s="2563" t="s">
        <v>1028</v>
      </c>
    </row>
    <row r="129" spans="2:7" ht="94.5">
      <c r="B129" s="2562"/>
      <c r="C129" s="2168" t="s">
        <v>1941</v>
      </c>
      <c r="D129" s="2568"/>
      <c r="E129" s="2564"/>
      <c r="F129" s="2564"/>
      <c r="G129" s="2564"/>
    </row>
    <row r="130" spans="2:7" ht="11.25" customHeight="1" thickBot="1">
      <c r="B130" s="2561"/>
      <c r="C130" s="2169" t="s">
        <v>1411</v>
      </c>
      <c r="D130" s="2567"/>
      <c r="E130" s="2565"/>
      <c r="F130" s="2565"/>
      <c r="G130" s="2565"/>
    </row>
    <row r="131" spans="2:7" ht="2.25" hidden="1" customHeight="1" thickBot="1">
      <c r="B131" s="2166">
        <v>13501</v>
      </c>
      <c r="C131" s="2170" t="s">
        <v>1942</v>
      </c>
      <c r="D131" s="2170"/>
      <c r="E131" s="2171"/>
      <c r="F131" s="2171"/>
      <c r="G131" s="2171" t="s">
        <v>1028</v>
      </c>
    </row>
    <row r="132" spans="2:7" ht="176.25" hidden="1" thickBot="1">
      <c r="B132" s="2166">
        <v>13502</v>
      </c>
      <c r="C132" s="2170" t="s">
        <v>1943</v>
      </c>
      <c r="D132" s="2170"/>
      <c r="E132" s="2171"/>
      <c r="F132" s="2171"/>
      <c r="G132" s="2171" t="s">
        <v>1028</v>
      </c>
    </row>
    <row r="133" spans="2:7" ht="122.25" hidden="1" thickBot="1">
      <c r="B133" s="2175"/>
      <c r="C133" s="2176" t="s">
        <v>2252</v>
      </c>
      <c r="D133" s="2173"/>
      <c r="E133" s="2171"/>
      <c r="F133" s="2171"/>
      <c r="G133" s="2171"/>
    </row>
    <row r="134" spans="2:7" ht="86.25" customHeight="1" thickBot="1">
      <c r="B134" s="2175"/>
      <c r="C134" s="2155" t="s">
        <v>2256</v>
      </c>
      <c r="D134" s="2173"/>
      <c r="E134" s="2171">
        <f>F134</f>
        <v>0</v>
      </c>
      <c r="F134" s="2171">
        <v>0</v>
      </c>
      <c r="G134" s="2171"/>
    </row>
    <row r="135" spans="2:7" ht="67.5" hidden="1">
      <c r="B135" s="2166">
        <v>13503</v>
      </c>
      <c r="C135" s="2169" t="s">
        <v>1944</v>
      </c>
      <c r="D135" s="2170"/>
      <c r="E135" s="2171"/>
      <c r="F135" s="2171"/>
      <c r="G135" s="2171" t="s">
        <v>1028</v>
      </c>
    </row>
    <row r="136" spans="2:7" ht="94.5" hidden="1">
      <c r="B136" s="2166">
        <v>13504</v>
      </c>
      <c r="C136" s="2170" t="s">
        <v>1945</v>
      </c>
      <c r="D136" s="2170"/>
      <c r="E136" s="2171"/>
      <c r="F136" s="2171"/>
      <c r="G136" s="2171" t="s">
        <v>1028</v>
      </c>
    </row>
    <row r="137" spans="2:7" ht="40.5">
      <c r="B137" s="2166">
        <v>13505</v>
      </c>
      <c r="C137" s="2170" t="s">
        <v>2323</v>
      </c>
      <c r="D137" s="2170"/>
      <c r="E137" s="2171">
        <f>F137</f>
        <v>300</v>
      </c>
      <c r="F137" s="2171">
        <v>300</v>
      </c>
      <c r="G137" s="2171" t="s">
        <v>1028</v>
      </c>
    </row>
    <row r="138" spans="2:7" ht="38.25" hidden="1" customHeight="1">
      <c r="B138" s="2560">
        <v>13506</v>
      </c>
      <c r="C138" s="2167" t="s">
        <v>1946</v>
      </c>
      <c r="D138" s="2566"/>
      <c r="E138" s="2563"/>
      <c r="F138" s="2563"/>
      <c r="G138" s="2563" t="s">
        <v>1028</v>
      </c>
    </row>
    <row r="139" spans="2:7" ht="12.75" hidden="1" customHeight="1">
      <c r="B139" s="2561"/>
      <c r="C139" s="2169" t="s">
        <v>1947</v>
      </c>
      <c r="D139" s="2567"/>
      <c r="E139" s="2565"/>
      <c r="F139" s="2565"/>
      <c r="G139" s="2565"/>
    </row>
    <row r="140" spans="2:7" ht="51" customHeight="1">
      <c r="B140" s="2166">
        <v>13507</v>
      </c>
      <c r="C140" s="2170" t="s">
        <v>2324</v>
      </c>
      <c r="D140" s="2170"/>
      <c r="E140" s="2171">
        <f>F140</f>
        <v>24000</v>
      </c>
      <c r="F140" s="2171">
        <v>24000</v>
      </c>
      <c r="G140" s="2171" t="s">
        <v>1028</v>
      </c>
    </row>
    <row r="141" spans="2:7" ht="105" customHeight="1" thickBot="1">
      <c r="B141" s="2166">
        <v>13508</v>
      </c>
      <c r="C141" s="2170" t="s">
        <v>2325</v>
      </c>
      <c r="D141" s="2170"/>
      <c r="E141" s="2171">
        <f>F141</f>
        <v>200</v>
      </c>
      <c r="F141" s="2171">
        <v>200</v>
      </c>
      <c r="G141" s="2171" t="s">
        <v>1028</v>
      </c>
    </row>
    <row r="142" spans="2:7" ht="75" customHeight="1" thickBot="1">
      <c r="B142" s="2166">
        <v>13509</v>
      </c>
      <c r="C142" s="2174" t="s">
        <v>2256</v>
      </c>
      <c r="D142" s="2170"/>
      <c r="E142" s="2171">
        <f>F142</f>
        <v>1600</v>
      </c>
      <c r="F142" s="2171">
        <v>1600</v>
      </c>
      <c r="G142" s="2171" t="s">
        <v>1028</v>
      </c>
    </row>
    <row r="143" spans="2:7" ht="75.75" customHeight="1">
      <c r="B143" s="2166">
        <v>13510</v>
      </c>
      <c r="C143" s="2170" t="s">
        <v>2326</v>
      </c>
      <c r="D143" s="2170"/>
      <c r="E143" s="2171">
        <f>F143</f>
        <v>1650</v>
      </c>
      <c r="F143" s="2171">
        <v>1650</v>
      </c>
      <c r="G143" s="2171" t="s">
        <v>1028</v>
      </c>
    </row>
    <row r="144" spans="2:7" ht="121.5" hidden="1">
      <c r="B144" s="2166">
        <v>13511</v>
      </c>
      <c r="C144" s="2170" t="s">
        <v>1948</v>
      </c>
      <c r="D144" s="2170"/>
      <c r="E144" s="2171"/>
      <c r="F144" s="2171"/>
      <c r="G144" s="2171" t="s">
        <v>1028</v>
      </c>
    </row>
    <row r="145" spans="2:7" ht="67.5" hidden="1">
      <c r="B145" s="2166">
        <v>13512</v>
      </c>
      <c r="C145" s="2170" t="s">
        <v>1949</v>
      </c>
      <c r="D145" s="2170"/>
      <c r="E145" s="2171"/>
      <c r="F145" s="2171"/>
      <c r="G145" s="2171" t="s">
        <v>1028</v>
      </c>
    </row>
    <row r="146" spans="2:7" ht="40.5">
      <c r="B146" s="2166">
        <v>13513</v>
      </c>
      <c r="C146" s="2170" t="s">
        <v>2327</v>
      </c>
      <c r="D146" s="2170"/>
      <c r="E146" s="2171">
        <f>F146</f>
        <v>21000</v>
      </c>
      <c r="F146" s="2171">
        <v>21000</v>
      </c>
      <c r="G146" s="2171" t="s">
        <v>1028</v>
      </c>
    </row>
    <row r="147" spans="2:7" ht="75" customHeight="1">
      <c r="B147" s="2166">
        <v>13514</v>
      </c>
      <c r="C147" s="2170" t="s">
        <v>2328</v>
      </c>
      <c r="D147" s="2170"/>
      <c r="E147" s="2171">
        <f>F147</f>
        <v>6800</v>
      </c>
      <c r="F147" s="2171">
        <v>6800</v>
      </c>
      <c r="G147" s="2171" t="s">
        <v>1028</v>
      </c>
    </row>
    <row r="148" spans="2:7" ht="121.5" hidden="1">
      <c r="B148" s="2166">
        <v>13515</v>
      </c>
      <c r="C148" s="2170" t="s">
        <v>1950</v>
      </c>
      <c r="D148" s="2170"/>
      <c r="E148" s="2171"/>
      <c r="F148" s="2171"/>
      <c r="G148" s="2171" t="s">
        <v>1028</v>
      </c>
    </row>
    <row r="149" spans="2:7" ht="67.5" hidden="1">
      <c r="B149" s="2560">
        <v>13516</v>
      </c>
      <c r="C149" s="2167" t="s">
        <v>1951</v>
      </c>
      <c r="D149" s="2566"/>
      <c r="E149" s="2563"/>
      <c r="F149" s="2563"/>
      <c r="G149" s="2563" t="s">
        <v>1028</v>
      </c>
    </row>
    <row r="150" spans="2:7" hidden="1">
      <c r="B150" s="2561"/>
      <c r="C150" s="2169" t="s">
        <v>1952</v>
      </c>
      <c r="D150" s="2567"/>
      <c r="E150" s="2565"/>
      <c r="F150" s="2565"/>
      <c r="G150" s="2565"/>
    </row>
    <row r="151" spans="2:7" ht="189" hidden="1">
      <c r="B151" s="2166">
        <v>13517</v>
      </c>
      <c r="C151" s="2170" t="s">
        <v>1953</v>
      </c>
      <c r="D151" s="2170"/>
      <c r="E151" s="2171"/>
      <c r="F151" s="2171"/>
      <c r="G151" s="2171" t="s">
        <v>1028</v>
      </c>
    </row>
    <row r="152" spans="2:7" ht="40.5">
      <c r="B152" s="2166">
        <v>13518</v>
      </c>
      <c r="C152" s="2170" t="s">
        <v>2329</v>
      </c>
      <c r="D152" s="2170"/>
      <c r="E152" s="2171">
        <f>F152</f>
        <v>0</v>
      </c>
      <c r="F152" s="2171">
        <v>0</v>
      </c>
      <c r="G152" s="2171" t="s">
        <v>1028</v>
      </c>
    </row>
    <row r="153" spans="2:7" ht="24.75" customHeight="1">
      <c r="B153" s="2166">
        <v>13519</v>
      </c>
      <c r="C153" s="2170" t="s">
        <v>2330</v>
      </c>
      <c r="D153" s="2170"/>
      <c r="E153" s="2171">
        <f>F153</f>
        <v>200</v>
      </c>
      <c r="F153" s="2171">
        <v>200</v>
      </c>
      <c r="G153" s="2171" t="s">
        <v>1028</v>
      </c>
    </row>
    <row r="154" spans="2:7" ht="27" hidden="1" customHeight="1">
      <c r="B154" s="2166">
        <v>13520</v>
      </c>
      <c r="C154" s="2170" t="s">
        <v>1955</v>
      </c>
      <c r="D154" s="2170"/>
      <c r="E154" s="2171"/>
      <c r="F154" s="2171"/>
      <c r="G154" s="2171" t="s">
        <v>1028</v>
      </c>
    </row>
    <row r="155" spans="2:7" ht="27" hidden="1" customHeight="1">
      <c r="B155" s="2560">
        <v>1352</v>
      </c>
      <c r="C155" s="2560" t="s">
        <v>2331</v>
      </c>
      <c r="D155" s="2566"/>
      <c r="E155" s="2563">
        <f>F155</f>
        <v>0</v>
      </c>
      <c r="F155" s="2563">
        <v>0</v>
      </c>
      <c r="G155" s="2563" t="s">
        <v>1028</v>
      </c>
    </row>
    <row r="156" spans="2:7" ht="27" hidden="1" customHeight="1">
      <c r="B156" s="2561"/>
      <c r="C156" s="2561"/>
      <c r="D156" s="2567"/>
      <c r="E156" s="2565"/>
      <c r="F156" s="2565"/>
      <c r="G156" s="2565"/>
    </row>
    <row r="157" spans="2:7" ht="27" hidden="1" customHeight="1">
      <c r="B157" s="2166">
        <v>1353</v>
      </c>
      <c r="C157" s="2170" t="s">
        <v>1956</v>
      </c>
      <c r="D157" s="2170"/>
      <c r="E157" s="2171"/>
      <c r="F157" s="2171"/>
      <c r="G157" s="2171" t="s">
        <v>1028</v>
      </c>
    </row>
    <row r="158" spans="2:7">
      <c r="B158" s="2560">
        <v>1360</v>
      </c>
      <c r="C158" s="2167" t="s">
        <v>1957</v>
      </c>
      <c r="D158" s="2560">
        <v>7431</v>
      </c>
      <c r="E158" s="2563">
        <f>F158</f>
        <v>300</v>
      </c>
      <c r="F158" s="2563">
        <f>F161+F162</f>
        <v>300</v>
      </c>
      <c r="G158" s="2563" t="s">
        <v>1028</v>
      </c>
    </row>
    <row r="159" spans="2:7">
      <c r="B159" s="2562"/>
      <c r="C159" s="2168" t="s">
        <v>1958</v>
      </c>
      <c r="D159" s="2562"/>
      <c r="E159" s="2564"/>
      <c r="F159" s="2564"/>
      <c r="G159" s="2564"/>
    </row>
    <row r="160" spans="2:7">
      <c r="B160" s="2561"/>
      <c r="C160" s="2169" t="s">
        <v>1411</v>
      </c>
      <c r="D160" s="2561"/>
      <c r="E160" s="2565"/>
      <c r="F160" s="2565"/>
      <c r="G160" s="2565"/>
    </row>
    <row r="161" spans="2:7" ht="69.75" customHeight="1">
      <c r="B161" s="2166">
        <v>1361</v>
      </c>
      <c r="C161" s="2170" t="s">
        <v>2332</v>
      </c>
      <c r="D161" s="2170"/>
      <c r="E161" s="2171">
        <f>F161</f>
        <v>300</v>
      </c>
      <c r="F161" s="2171">
        <v>300</v>
      </c>
      <c r="G161" s="2171" t="s">
        <v>1028</v>
      </c>
    </row>
    <row r="162" spans="2:7" ht="52.5" hidden="1" customHeight="1">
      <c r="B162" s="2166">
        <v>1362</v>
      </c>
      <c r="C162" s="2170" t="s">
        <v>2333</v>
      </c>
      <c r="D162" s="2170"/>
      <c r="E162" s="2171">
        <f>F162</f>
        <v>0</v>
      </c>
      <c r="F162" s="2171">
        <v>0</v>
      </c>
      <c r="G162" s="2171" t="s">
        <v>1028</v>
      </c>
    </row>
    <row r="163" spans="2:7" ht="12.75" hidden="1" customHeight="1">
      <c r="B163" s="2560">
        <v>1370</v>
      </c>
      <c r="C163" s="2167" t="s">
        <v>1961</v>
      </c>
      <c r="D163" s="2560">
        <v>7441</v>
      </c>
      <c r="E163" s="2563">
        <f>F163</f>
        <v>0</v>
      </c>
      <c r="F163" s="2563">
        <f>F167</f>
        <v>0</v>
      </c>
      <c r="G163" s="2563" t="s">
        <v>1028</v>
      </c>
    </row>
    <row r="164" spans="2:7" ht="12.75" hidden="1" customHeight="1">
      <c r="B164" s="2562"/>
      <c r="C164" s="2168" t="s">
        <v>1962</v>
      </c>
      <c r="D164" s="2562"/>
      <c r="E164" s="2564"/>
      <c r="F164" s="2564"/>
      <c r="G164" s="2564"/>
    </row>
    <row r="165" spans="2:7" hidden="1">
      <c r="B165" s="2561"/>
      <c r="C165" s="2169" t="s">
        <v>1411</v>
      </c>
      <c r="D165" s="2561"/>
      <c r="E165" s="2565"/>
      <c r="F165" s="2565"/>
      <c r="G165" s="2565"/>
    </row>
    <row r="166" spans="2:7" ht="162" hidden="1">
      <c r="B166" s="2166">
        <v>1371</v>
      </c>
      <c r="C166" s="2170" t="s">
        <v>1963</v>
      </c>
      <c r="D166" s="2170"/>
      <c r="E166" s="2171"/>
      <c r="F166" s="2171"/>
      <c r="G166" s="2171" t="s">
        <v>1028</v>
      </c>
    </row>
    <row r="167" spans="2:7" ht="162" hidden="1">
      <c r="B167" s="2166">
        <v>1372</v>
      </c>
      <c r="C167" s="2170" t="s">
        <v>1964</v>
      </c>
      <c r="D167" s="2170"/>
      <c r="E167" s="2171">
        <f>F167</f>
        <v>0</v>
      </c>
      <c r="F167" s="2171">
        <v>0</v>
      </c>
      <c r="G167" s="2171" t="s">
        <v>1028</v>
      </c>
    </row>
    <row r="168" spans="2:7" ht="40.5">
      <c r="B168" s="2560">
        <v>1380</v>
      </c>
      <c r="C168" s="2167" t="s">
        <v>1965</v>
      </c>
      <c r="D168" s="2560">
        <v>7442</v>
      </c>
      <c r="E168" s="2563">
        <f>G168</f>
        <v>0</v>
      </c>
      <c r="F168" s="2563" t="s">
        <v>1028</v>
      </c>
      <c r="G168" s="2563">
        <f>G171</f>
        <v>0</v>
      </c>
    </row>
    <row r="169" spans="2:7">
      <c r="B169" s="2562"/>
      <c r="C169" s="2168" t="s">
        <v>1966</v>
      </c>
      <c r="D169" s="2562"/>
      <c r="E169" s="2564"/>
      <c r="F169" s="2564"/>
      <c r="G169" s="2564"/>
    </row>
    <row r="170" spans="2:7">
      <c r="B170" s="2561"/>
      <c r="C170" s="2169" t="s">
        <v>1411</v>
      </c>
      <c r="D170" s="2561"/>
      <c r="E170" s="2565"/>
      <c r="F170" s="2565"/>
      <c r="G170" s="2565"/>
    </row>
    <row r="171" spans="2:7" ht="76.5" customHeight="1">
      <c r="B171" s="2560">
        <v>1381</v>
      </c>
      <c r="C171" s="2167" t="s">
        <v>2334</v>
      </c>
      <c r="D171" s="2566"/>
      <c r="E171" s="2563">
        <f>G171</f>
        <v>0</v>
      </c>
      <c r="F171" s="2563" t="s">
        <v>1028</v>
      </c>
      <c r="G171" s="2563">
        <v>0</v>
      </c>
    </row>
    <row r="172" spans="2:7" hidden="1">
      <c r="B172" s="2561"/>
      <c r="C172" s="2169" t="s">
        <v>1967</v>
      </c>
      <c r="D172" s="2567"/>
      <c r="E172" s="2565"/>
      <c r="F172" s="2565"/>
      <c r="G172" s="2565"/>
    </row>
    <row r="173" spans="2:7" ht="162" hidden="1">
      <c r="B173" s="2166">
        <v>1382</v>
      </c>
      <c r="C173" s="2170" t="s">
        <v>1968</v>
      </c>
      <c r="D173" s="2170"/>
      <c r="E173" s="2171"/>
      <c r="F173" s="2171" t="s">
        <v>1028</v>
      </c>
      <c r="G173" s="2171"/>
    </row>
    <row r="174" spans="2:7">
      <c r="B174" s="2560">
        <v>1390</v>
      </c>
      <c r="C174" s="2167" t="s">
        <v>1969</v>
      </c>
      <c r="D174" s="2560">
        <v>7452</v>
      </c>
      <c r="E174" s="2563">
        <f>F174+G174</f>
        <v>1000</v>
      </c>
      <c r="F174" s="2563">
        <f>F181</f>
        <v>1000</v>
      </c>
      <c r="G174" s="2563">
        <f>G179+G178</f>
        <v>0</v>
      </c>
    </row>
    <row r="175" spans="2:7">
      <c r="B175" s="2562"/>
      <c r="C175" s="2168" t="s">
        <v>1970</v>
      </c>
      <c r="D175" s="2562"/>
      <c r="E175" s="2564"/>
      <c r="F175" s="2564"/>
      <c r="G175" s="2564"/>
    </row>
    <row r="176" spans="2:7">
      <c r="B176" s="2562"/>
      <c r="C176" s="2168" t="s">
        <v>1971</v>
      </c>
      <c r="D176" s="2562"/>
      <c r="E176" s="2564"/>
      <c r="F176" s="2564"/>
      <c r="G176" s="2564"/>
    </row>
    <row r="177" spans="2:7">
      <c r="B177" s="2561"/>
      <c r="C177" s="2169" t="s">
        <v>1411</v>
      </c>
      <c r="D177" s="2561"/>
      <c r="E177" s="2565"/>
      <c r="F177" s="2565"/>
      <c r="G177" s="2565"/>
    </row>
    <row r="178" spans="2:7" ht="43.5" hidden="1" customHeight="1">
      <c r="B178" s="2166">
        <v>1391</v>
      </c>
      <c r="C178" s="2170" t="s">
        <v>2335</v>
      </c>
      <c r="D178" s="2170"/>
      <c r="E178" s="2171">
        <f>G178</f>
        <v>0</v>
      </c>
      <c r="F178" s="2171" t="s">
        <v>1028</v>
      </c>
      <c r="G178" s="2171">
        <v>0</v>
      </c>
    </row>
    <row r="179" spans="2:7">
      <c r="B179" s="2560">
        <v>1392</v>
      </c>
      <c r="C179" s="2566" t="s">
        <v>1972</v>
      </c>
      <c r="D179" s="2566"/>
      <c r="E179" s="2563">
        <v>0</v>
      </c>
      <c r="F179" s="2563" t="s">
        <v>1028</v>
      </c>
      <c r="G179" s="2563">
        <v>0</v>
      </c>
    </row>
    <row r="180" spans="2:7">
      <c r="B180" s="2561"/>
      <c r="C180" s="2567"/>
      <c r="D180" s="2567"/>
      <c r="E180" s="2565"/>
      <c r="F180" s="2565"/>
      <c r="G180" s="2565"/>
    </row>
    <row r="181" spans="2:7" ht="27">
      <c r="B181" s="2560">
        <v>1393</v>
      </c>
      <c r="C181" s="2167" t="s">
        <v>1973</v>
      </c>
      <c r="D181" s="2566"/>
      <c r="E181" s="2563">
        <f>F181</f>
        <v>1000</v>
      </c>
      <c r="F181" s="2563">
        <v>1000</v>
      </c>
      <c r="G181" s="2563"/>
    </row>
    <row r="182" spans="2:7" ht="27">
      <c r="B182" s="2561"/>
      <c r="C182" s="2169" t="s">
        <v>2336</v>
      </c>
      <c r="D182" s="2567"/>
      <c r="E182" s="2565"/>
      <c r="F182" s="2565"/>
      <c r="G182" s="2565"/>
    </row>
  </sheetData>
  <mergeCells count="227">
    <mergeCell ref="B14:B15"/>
    <mergeCell ref="B27:B29"/>
    <mergeCell ref="D27:D29"/>
    <mergeCell ref="E27:E29"/>
    <mergeCell ref="F27:F29"/>
    <mergeCell ref="G27:G29"/>
    <mergeCell ref="D14:D15"/>
    <mergeCell ref="E14:E15"/>
    <mergeCell ref="F14:F15"/>
    <mergeCell ref="G14:G15"/>
    <mergeCell ref="B23:B24"/>
    <mergeCell ref="D23:D24"/>
    <mergeCell ref="E23:E24"/>
    <mergeCell ref="F23:F24"/>
    <mergeCell ref="G23:G24"/>
    <mergeCell ref="B35:B36"/>
    <mergeCell ref="D35:D36"/>
    <mergeCell ref="B5:B6"/>
    <mergeCell ref="C5:C6"/>
    <mergeCell ref="E5:E6"/>
    <mergeCell ref="F5:G5"/>
    <mergeCell ref="B8:B10"/>
    <mergeCell ref="D8:D10"/>
    <mergeCell ref="E8:E10"/>
    <mergeCell ref="F8:F10"/>
    <mergeCell ref="G8:G10"/>
    <mergeCell ref="E35:E36"/>
    <mergeCell ref="F35:F36"/>
    <mergeCell ref="G35:G36"/>
    <mergeCell ref="B31:B32"/>
    <mergeCell ref="D31:D32"/>
    <mergeCell ref="E31:E32"/>
    <mergeCell ref="F31:F32"/>
    <mergeCell ref="G31:G32"/>
    <mergeCell ref="B11:B13"/>
    <mergeCell ref="D11:D13"/>
    <mergeCell ref="E11:E13"/>
    <mergeCell ref="F11:F13"/>
    <mergeCell ref="G11:G13"/>
    <mergeCell ref="B53:B55"/>
    <mergeCell ref="D53:D55"/>
    <mergeCell ref="E53:E55"/>
    <mergeCell ref="E49:E50"/>
    <mergeCell ref="F49:F50"/>
    <mergeCell ref="G49:G50"/>
    <mergeCell ref="B63:B64"/>
    <mergeCell ref="D63:D64"/>
    <mergeCell ref="E63:E64"/>
    <mergeCell ref="F63:F64"/>
    <mergeCell ref="G63:G64"/>
    <mergeCell ref="B56:B57"/>
    <mergeCell ref="D56:D57"/>
    <mergeCell ref="E56:E57"/>
    <mergeCell ref="F56:F57"/>
    <mergeCell ref="G56:G57"/>
    <mergeCell ref="F53:F55"/>
    <mergeCell ref="G53:G55"/>
    <mergeCell ref="B49:B50"/>
    <mergeCell ref="D49:D50"/>
    <mergeCell ref="B72:B73"/>
    <mergeCell ref="D72:D73"/>
    <mergeCell ref="E72:E73"/>
    <mergeCell ref="F72:F73"/>
    <mergeCell ref="G72:G73"/>
    <mergeCell ref="B69:B71"/>
    <mergeCell ref="D69:D71"/>
    <mergeCell ref="E69:E71"/>
    <mergeCell ref="F69:F71"/>
    <mergeCell ref="G69:G71"/>
    <mergeCell ref="B77:B78"/>
    <mergeCell ref="D77:D78"/>
    <mergeCell ref="E77:E78"/>
    <mergeCell ref="F77:F78"/>
    <mergeCell ref="G77:G78"/>
    <mergeCell ref="B74:B76"/>
    <mergeCell ref="D74:D76"/>
    <mergeCell ref="E74:E76"/>
    <mergeCell ref="F74:F76"/>
    <mergeCell ref="G74:G76"/>
    <mergeCell ref="C83:C84"/>
    <mergeCell ref="D83:D84"/>
    <mergeCell ref="E83:E84"/>
    <mergeCell ref="F83:F84"/>
    <mergeCell ref="G83:G84"/>
    <mergeCell ref="B79:B82"/>
    <mergeCell ref="D79:D82"/>
    <mergeCell ref="E79:E82"/>
    <mergeCell ref="F79:F82"/>
    <mergeCell ref="G79:G82"/>
    <mergeCell ref="B83:B84"/>
    <mergeCell ref="B88:B89"/>
    <mergeCell ref="D88:D89"/>
    <mergeCell ref="E88:E89"/>
    <mergeCell ref="F88:F89"/>
    <mergeCell ref="G88:G89"/>
    <mergeCell ref="B85:B87"/>
    <mergeCell ref="D85:D87"/>
    <mergeCell ref="E85:E87"/>
    <mergeCell ref="F85:F87"/>
    <mergeCell ref="G85:G87"/>
    <mergeCell ref="B95:B97"/>
    <mergeCell ref="D95:D97"/>
    <mergeCell ref="E95:E97"/>
    <mergeCell ref="F95:F97"/>
    <mergeCell ref="G95:G97"/>
    <mergeCell ref="B91:B92"/>
    <mergeCell ref="E91:E92"/>
    <mergeCell ref="F91:F92"/>
    <mergeCell ref="G91:G92"/>
    <mergeCell ref="B93:B94"/>
    <mergeCell ref="D93:D94"/>
    <mergeCell ref="E93:E94"/>
    <mergeCell ref="F93:F94"/>
    <mergeCell ref="G93:G94"/>
    <mergeCell ref="D91:D92"/>
    <mergeCell ref="B103:B104"/>
    <mergeCell ref="D103:D104"/>
    <mergeCell ref="E103:E104"/>
    <mergeCell ref="F103:F104"/>
    <mergeCell ref="G103:G104"/>
    <mergeCell ref="B100:B102"/>
    <mergeCell ref="D100:D102"/>
    <mergeCell ref="E100:E102"/>
    <mergeCell ref="F100:F102"/>
    <mergeCell ref="G100:G102"/>
    <mergeCell ref="B107:B108"/>
    <mergeCell ref="D107:D108"/>
    <mergeCell ref="E107:E108"/>
    <mergeCell ref="F107:F108"/>
    <mergeCell ref="G107:G108"/>
    <mergeCell ref="B105:B106"/>
    <mergeCell ref="D105:D106"/>
    <mergeCell ref="E105:E106"/>
    <mergeCell ref="F105:F106"/>
    <mergeCell ref="G105:G106"/>
    <mergeCell ref="B114:B115"/>
    <mergeCell ref="D114:D115"/>
    <mergeCell ref="E114:E115"/>
    <mergeCell ref="F114:F115"/>
    <mergeCell ref="G114:G115"/>
    <mergeCell ref="C116:C117"/>
    <mergeCell ref="B110:B112"/>
    <mergeCell ref="D110:D112"/>
    <mergeCell ref="E110:E112"/>
    <mergeCell ref="F110:F112"/>
    <mergeCell ref="G110:G112"/>
    <mergeCell ref="B119:B121"/>
    <mergeCell ref="D119:D121"/>
    <mergeCell ref="E119:E121"/>
    <mergeCell ref="F119:F121"/>
    <mergeCell ref="G119:G121"/>
    <mergeCell ref="B116:B117"/>
    <mergeCell ref="D116:D117"/>
    <mergeCell ref="E116:E117"/>
    <mergeCell ref="F116:F117"/>
    <mergeCell ref="G116:G117"/>
    <mergeCell ref="B126:B127"/>
    <mergeCell ref="D126:D127"/>
    <mergeCell ref="E126:E127"/>
    <mergeCell ref="F126:F127"/>
    <mergeCell ref="G126:G127"/>
    <mergeCell ref="B123:B124"/>
    <mergeCell ref="D123:D124"/>
    <mergeCell ref="E123:E124"/>
    <mergeCell ref="F123:F124"/>
    <mergeCell ref="G123:G124"/>
    <mergeCell ref="B128:B130"/>
    <mergeCell ref="D128:D130"/>
    <mergeCell ref="E128:E130"/>
    <mergeCell ref="F128:F130"/>
    <mergeCell ref="G128:G130"/>
    <mergeCell ref="G155:G156"/>
    <mergeCell ref="B149:B150"/>
    <mergeCell ref="D149:D150"/>
    <mergeCell ref="E149:E150"/>
    <mergeCell ref="F149:F150"/>
    <mergeCell ref="G149:G150"/>
    <mergeCell ref="B155:B156"/>
    <mergeCell ref="E155:E156"/>
    <mergeCell ref="F155:F156"/>
    <mergeCell ref="D155:D156"/>
    <mergeCell ref="B171:B172"/>
    <mergeCell ref="D171:D172"/>
    <mergeCell ref="E171:E172"/>
    <mergeCell ref="F171:F172"/>
    <mergeCell ref="G171:G172"/>
    <mergeCell ref="B163:B165"/>
    <mergeCell ref="B138:B139"/>
    <mergeCell ref="D138:D139"/>
    <mergeCell ref="E138:E139"/>
    <mergeCell ref="F138:F139"/>
    <mergeCell ref="G138:G139"/>
    <mergeCell ref="C155:C156"/>
    <mergeCell ref="B181:B182"/>
    <mergeCell ref="D181:D182"/>
    <mergeCell ref="E181:E182"/>
    <mergeCell ref="F181:F182"/>
    <mergeCell ref="G181:G182"/>
    <mergeCell ref="C179:C180"/>
    <mergeCell ref="D179:D180"/>
    <mergeCell ref="E179:E180"/>
    <mergeCell ref="F179:F180"/>
    <mergeCell ref="G179:G180"/>
    <mergeCell ref="D1:H1"/>
    <mergeCell ref="D2:H2"/>
    <mergeCell ref="D3:H3"/>
    <mergeCell ref="A4:F4"/>
    <mergeCell ref="B179:B180"/>
    <mergeCell ref="D168:D170"/>
    <mergeCell ref="E168:E170"/>
    <mergeCell ref="F168:F170"/>
    <mergeCell ref="G168:G170"/>
    <mergeCell ref="B168:B170"/>
    <mergeCell ref="D163:D165"/>
    <mergeCell ref="E163:E165"/>
    <mergeCell ref="F163:F165"/>
    <mergeCell ref="G163:G165"/>
    <mergeCell ref="B158:B160"/>
    <mergeCell ref="D158:D160"/>
    <mergeCell ref="E158:E160"/>
    <mergeCell ref="F158:F160"/>
    <mergeCell ref="G158:G160"/>
    <mergeCell ref="B174:B177"/>
    <mergeCell ref="D174:D177"/>
    <mergeCell ref="E174:E177"/>
    <mergeCell ref="F174:F177"/>
    <mergeCell ref="G174:G177"/>
  </mergeCells>
  <phoneticPr fontId="5" type="noConversion"/>
  <pageMargins left="3.937007874015748E-2" right="3.937007874015748E-2" top="0" bottom="0" header="0.31496062992125984" footer="0.31496062992125984"/>
  <pageSetup orientation="portrait" r:id="rId1"/>
  <headerFooter alignWithMargins="0">
    <oddFooter>&amp;C&amp;P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K216"/>
  <sheetViews>
    <sheetView topLeftCell="A16" workbookViewId="0">
      <selection activeCell="M75" sqref="M75"/>
    </sheetView>
  </sheetViews>
  <sheetFormatPr defaultRowHeight="12.75"/>
  <cols>
    <col min="1" max="1" width="7.42578125" style="688" customWidth="1"/>
    <col min="2" max="2" width="38.42578125" style="679" customWidth="1"/>
    <col min="3" max="3" width="8.7109375" style="689" customWidth="1"/>
    <col min="4" max="4" width="13.140625" style="678" customWidth="1"/>
    <col min="5" max="5" width="13.28515625" style="678" customWidth="1"/>
    <col min="6" max="6" width="11.28515625" style="678" customWidth="1"/>
    <col min="7" max="7" width="12.42578125" style="678" customWidth="1"/>
    <col min="8" max="8" width="11.7109375" style="678" customWidth="1"/>
    <col min="9" max="9" width="11.5703125" style="678" customWidth="1"/>
    <col min="10" max="10" width="11.28515625" style="678" customWidth="1"/>
    <col min="11" max="16384" width="9.140625" style="678"/>
  </cols>
  <sheetData>
    <row r="1" spans="1:10">
      <c r="I1" s="884" t="s">
        <v>931</v>
      </c>
    </row>
    <row r="2" spans="1:10" ht="10.5" customHeight="1">
      <c r="F2" s="885"/>
      <c r="G2" s="885"/>
      <c r="H2" s="885"/>
      <c r="I2" s="885"/>
    </row>
    <row r="3" spans="1:10" ht="9.75" customHeight="1">
      <c r="H3" s="886" t="s">
        <v>888</v>
      </c>
    </row>
    <row r="4" spans="1:10">
      <c r="G4" s="885" t="s">
        <v>1025</v>
      </c>
    </row>
    <row r="5" spans="1:10">
      <c r="H5" s="685" t="s">
        <v>174</v>
      </c>
    </row>
    <row r="6" spans="1:10" ht="14.25" customHeight="1">
      <c r="B6" s="887" t="s">
        <v>35</v>
      </c>
      <c r="C6" s="888"/>
      <c r="D6" s="887"/>
      <c r="E6" s="887"/>
      <c r="G6" s="889" t="s">
        <v>1014</v>
      </c>
      <c r="H6" s="836"/>
    </row>
    <row r="7" spans="1:10">
      <c r="B7" s="678"/>
      <c r="C7" s="890"/>
    </row>
    <row r="8" spans="1:10" ht="12" customHeight="1">
      <c r="A8" s="688" t="s">
        <v>2200</v>
      </c>
      <c r="F8" s="681"/>
      <c r="G8" s="681"/>
    </row>
    <row r="9" spans="1:10" s="688" customFormat="1" ht="9.75" customHeight="1">
      <c r="A9" s="2600" t="s">
        <v>1118</v>
      </c>
      <c r="B9" s="2600"/>
      <c r="C9" s="2600"/>
      <c r="D9" s="2600"/>
      <c r="E9" s="2600"/>
    </row>
    <row r="10" spans="1:10">
      <c r="A10" s="688" t="s">
        <v>473</v>
      </c>
      <c r="B10" s="891"/>
      <c r="C10" s="892"/>
      <c r="D10" s="840"/>
      <c r="E10" s="840"/>
    </row>
    <row r="11" spans="1:10" ht="0.75" customHeight="1">
      <c r="B11" s="893"/>
      <c r="C11" s="894"/>
      <c r="D11" s="893"/>
      <c r="E11" s="893"/>
      <c r="F11" s="893"/>
      <c r="G11" s="893"/>
      <c r="H11" s="895"/>
    </row>
    <row r="12" spans="1:10" ht="11.25" customHeight="1">
      <c r="A12" s="896" t="s">
        <v>474</v>
      </c>
      <c r="B12" s="889" t="s">
        <v>1145</v>
      </c>
      <c r="C12" s="890"/>
      <c r="D12" s="889"/>
      <c r="E12" s="889"/>
      <c r="F12" s="889"/>
      <c r="G12" s="836"/>
      <c r="H12" s="897" t="s">
        <v>208</v>
      </c>
    </row>
    <row r="13" spans="1:10" ht="30" customHeight="1">
      <c r="A13" s="898" t="s">
        <v>611</v>
      </c>
      <c r="B13" s="898"/>
      <c r="C13" s="894"/>
      <c r="D13" s="898"/>
      <c r="E13" s="898"/>
      <c r="F13" s="898"/>
      <c r="G13" s="899"/>
    </row>
    <row r="14" spans="1:10" ht="17.25" customHeight="1">
      <c r="A14" s="2603" t="s">
        <v>2196</v>
      </c>
      <c r="B14" s="2604"/>
      <c r="F14" s="681"/>
      <c r="G14" s="681"/>
    </row>
    <row r="15" spans="1:10" ht="21.75" customHeight="1">
      <c r="A15" s="900"/>
      <c r="B15" s="2605" t="s">
        <v>612</v>
      </c>
      <c r="C15" s="2605"/>
      <c r="D15" s="2605"/>
      <c r="E15" s="2605"/>
      <c r="F15" s="901"/>
      <c r="G15" s="901"/>
      <c r="H15" s="901"/>
      <c r="I15" s="901"/>
      <c r="J15" s="901"/>
    </row>
    <row r="16" spans="1:10" ht="30" customHeight="1">
      <c r="A16" s="678"/>
      <c r="B16" s="2607" t="s">
        <v>258</v>
      </c>
      <c r="C16" s="2607"/>
      <c r="D16" s="2607"/>
      <c r="E16" s="2607"/>
      <c r="F16" s="2607"/>
      <c r="G16" s="902"/>
      <c r="H16" s="902"/>
      <c r="I16" s="902"/>
      <c r="J16" s="902"/>
    </row>
    <row r="17" spans="1:10" s="688" customFormat="1" ht="21.75" customHeight="1">
      <c r="A17" s="898" t="s">
        <v>2201</v>
      </c>
      <c r="B17" s="903"/>
      <c r="C17" s="1210"/>
      <c r="D17" s="903"/>
      <c r="E17" s="903"/>
      <c r="F17" s="903"/>
      <c r="G17" s="903"/>
      <c r="H17" s="903"/>
      <c r="I17" s="903"/>
      <c r="J17" s="903"/>
    </row>
    <row r="18" spans="1:10" s="688" customFormat="1" ht="12" customHeight="1">
      <c r="A18" s="899"/>
      <c r="B18" s="691"/>
      <c r="C18" s="1211"/>
      <c r="D18" s="691"/>
      <c r="E18" s="691"/>
      <c r="F18" s="691"/>
      <c r="G18" s="692"/>
      <c r="H18" s="692"/>
      <c r="I18" s="691"/>
      <c r="J18" s="691"/>
    </row>
    <row r="19" spans="1:10" s="683" customFormat="1" thickBot="1">
      <c r="A19" s="693" t="s">
        <v>2202</v>
      </c>
      <c r="B19" s="904"/>
      <c r="C19" s="905"/>
      <c r="D19" s="685"/>
      <c r="E19" s="685"/>
      <c r="G19" s="906" t="s">
        <v>647</v>
      </c>
      <c r="H19" s="907"/>
      <c r="I19" s="907"/>
      <c r="J19" s="907"/>
    </row>
    <row r="20" spans="1:10" s="885" customFormat="1" ht="15.75" customHeight="1" thickBot="1">
      <c r="A20" s="693" t="s">
        <v>89</v>
      </c>
      <c r="B20" s="908"/>
      <c r="C20" s="905"/>
      <c r="G20" s="908" t="s">
        <v>333</v>
      </c>
      <c r="H20" s="909">
        <v>9</v>
      </c>
      <c r="I20" s="910">
        <v>1</v>
      </c>
      <c r="J20" s="911">
        <v>1</v>
      </c>
    </row>
    <row r="21" spans="1:10" s="908" customFormat="1" ht="15" customHeight="1" thickBot="1">
      <c r="A21" s="693" t="s">
        <v>630</v>
      </c>
      <c r="C21" s="905"/>
      <c r="G21" s="908" t="s">
        <v>925</v>
      </c>
    </row>
    <row r="22" spans="1:10" s="908" customFormat="1" ht="9.75" customHeight="1" thickBot="1">
      <c r="A22" s="693" t="s">
        <v>554</v>
      </c>
      <c r="C22" s="912"/>
      <c r="D22" s="913"/>
      <c r="G22" s="908" t="s">
        <v>555</v>
      </c>
    </row>
    <row r="23" spans="1:10" s="885" customFormat="1" ht="15.75" customHeight="1" thickBot="1">
      <c r="A23" s="693" t="s">
        <v>729</v>
      </c>
      <c r="B23" s="908"/>
      <c r="C23" s="905"/>
      <c r="G23" s="908" t="s">
        <v>944</v>
      </c>
      <c r="I23" s="914">
        <v>51</v>
      </c>
    </row>
    <row r="24" spans="1:10" s="885" customFormat="1" ht="12.75" customHeight="1">
      <c r="A24" s="693" t="s">
        <v>217</v>
      </c>
      <c r="B24" s="915"/>
      <c r="C24" s="916"/>
      <c r="F24" s="917"/>
      <c r="G24" s="908" t="s">
        <v>946</v>
      </c>
    </row>
    <row r="25" spans="1:10" s="885" customFormat="1" ht="15.75" customHeight="1" thickBot="1">
      <c r="A25" s="695" t="s">
        <v>306</v>
      </c>
      <c r="B25" s="906"/>
      <c r="C25" s="916"/>
      <c r="D25" s="918"/>
      <c r="E25" s="918"/>
      <c r="G25" s="908" t="s">
        <v>233</v>
      </c>
      <c r="I25" s="917"/>
    </row>
    <row r="26" spans="1:10" s="917" customFormat="1" ht="15.75" customHeight="1" thickBot="1">
      <c r="A26" s="693" t="s">
        <v>116</v>
      </c>
      <c r="B26" s="908"/>
      <c r="C26" s="916"/>
      <c r="D26" s="919"/>
      <c r="E26" s="885"/>
      <c r="G26" s="917" t="s">
        <v>1703</v>
      </c>
      <c r="H26" s="920"/>
      <c r="I26" s="921"/>
      <c r="J26" s="922"/>
    </row>
    <row r="27" spans="1:10" s="917" customFormat="1" ht="16.5" customHeight="1" thickBot="1">
      <c r="A27" s="693" t="s">
        <v>638</v>
      </c>
      <c r="B27" s="908"/>
      <c r="C27" s="916"/>
      <c r="E27" s="923" t="s">
        <v>740</v>
      </c>
      <c r="G27" s="908" t="s">
        <v>419</v>
      </c>
      <c r="I27" s="885"/>
      <c r="J27" s="885"/>
    </row>
    <row r="28" spans="1:10" s="917" customFormat="1" ht="16.5" customHeight="1" thickBot="1">
      <c r="A28" s="696"/>
      <c r="B28" s="885"/>
      <c r="C28" s="924"/>
      <c r="E28" s="925"/>
      <c r="F28" s="885"/>
      <c r="G28" s="885"/>
    </row>
    <row r="29" spans="1:10" s="688" customFormat="1" ht="35.25" customHeight="1" thickBot="1">
      <c r="A29" s="711" t="s">
        <v>406</v>
      </c>
      <c r="B29" s="712" t="s">
        <v>639</v>
      </c>
      <c r="C29" s="713"/>
      <c r="D29" s="712" t="s">
        <v>422</v>
      </c>
      <c r="E29" s="714"/>
      <c r="F29" s="2612" t="s">
        <v>362</v>
      </c>
      <c r="G29" s="2614" t="s">
        <v>363</v>
      </c>
      <c r="H29" s="2615"/>
      <c r="I29" s="2615"/>
      <c r="J29" s="2616"/>
    </row>
    <row r="30" spans="1:10" s="688" customFormat="1" ht="96.75" customHeight="1" thickBot="1">
      <c r="A30" s="715"/>
      <c r="B30" s="716" t="s">
        <v>349</v>
      </c>
      <c r="C30" s="717" t="s">
        <v>671</v>
      </c>
      <c r="D30" s="718" t="s">
        <v>796</v>
      </c>
      <c r="E30" s="719" t="s">
        <v>971</v>
      </c>
      <c r="F30" s="2613"/>
      <c r="G30" s="718" t="s">
        <v>972</v>
      </c>
      <c r="H30" s="718" t="s">
        <v>973</v>
      </c>
      <c r="I30" s="718" t="s">
        <v>974</v>
      </c>
      <c r="J30" s="718" t="s">
        <v>975</v>
      </c>
    </row>
    <row r="31" spans="1:10" s="926" customFormat="1" ht="21" customHeight="1" thickBot="1">
      <c r="A31" s="720" t="s">
        <v>976</v>
      </c>
      <c r="B31" s="721" t="s">
        <v>977</v>
      </c>
      <c r="C31" s="722" t="s">
        <v>978</v>
      </c>
      <c r="D31" s="723" t="s">
        <v>739</v>
      </c>
      <c r="E31" s="723" t="s">
        <v>740</v>
      </c>
      <c r="F31" s="723" t="s">
        <v>672</v>
      </c>
      <c r="G31" s="724">
        <v>4</v>
      </c>
      <c r="H31" s="725">
        <v>5</v>
      </c>
      <c r="I31" s="726">
        <v>6</v>
      </c>
      <c r="J31" s="725">
        <v>7</v>
      </c>
    </row>
    <row r="32" spans="1:10" s="829" customFormat="1" ht="23.25" customHeight="1" thickBot="1">
      <c r="A32" s="927">
        <v>1100000</v>
      </c>
      <c r="B32" s="727" t="s">
        <v>1704</v>
      </c>
      <c r="C32" s="728" t="s">
        <v>358</v>
      </c>
      <c r="D32" s="842">
        <f>D33+D42+D138+D105</f>
        <v>15000</v>
      </c>
      <c r="E32" s="842">
        <f>E105</f>
        <v>0</v>
      </c>
      <c r="F32" s="842">
        <f>F33+F42+F138+F105</f>
        <v>15000</v>
      </c>
      <c r="G32" s="842">
        <f>G33+G42+G105</f>
        <v>3000</v>
      </c>
      <c r="H32" s="842">
        <f>H33+H42+H105</f>
        <v>6000</v>
      </c>
      <c r="I32" s="842">
        <f>I33+I42+H41+I105</f>
        <v>9000</v>
      </c>
      <c r="J32" s="842">
        <f>F32</f>
        <v>15000</v>
      </c>
    </row>
    <row r="33" spans="1:10" s="688" customFormat="1" ht="60.75" hidden="1" customHeight="1" thickBot="1">
      <c r="A33" s="927">
        <v>1110000</v>
      </c>
      <c r="B33" s="730" t="s">
        <v>1662</v>
      </c>
      <c r="C33" s="728" t="s">
        <v>358</v>
      </c>
      <c r="D33" s="843">
        <f>D34</f>
        <v>0</v>
      </c>
      <c r="E33" s="843"/>
      <c r="F33" s="843">
        <f>F34</f>
        <v>0</v>
      </c>
      <c r="G33" s="843">
        <f>G34</f>
        <v>0</v>
      </c>
      <c r="H33" s="843">
        <f>H34</f>
        <v>0</v>
      </c>
      <c r="I33" s="843">
        <f>I34</f>
        <v>0</v>
      </c>
      <c r="J33" s="843">
        <f>F33</f>
        <v>0</v>
      </c>
    </row>
    <row r="34" spans="1:10" s="688" customFormat="1" ht="28.5" hidden="1">
      <c r="A34" s="928">
        <v>1110000</v>
      </c>
      <c r="B34" s="733" t="s">
        <v>803</v>
      </c>
      <c r="C34" s="734" t="s">
        <v>358</v>
      </c>
      <c r="D34" s="844">
        <f>SUM(D35:D41)</f>
        <v>0</v>
      </c>
      <c r="E34" s="844"/>
      <c r="F34" s="844">
        <f>SUM(F35:F41)</f>
        <v>0</v>
      </c>
      <c r="G34" s="844">
        <f>SUM(G35:G41)</f>
        <v>0</v>
      </c>
      <c r="H34" s="844">
        <f>SUM(H35:H41)</f>
        <v>0</v>
      </c>
      <c r="I34" s="844">
        <f>SUM(I35:I41)</f>
        <v>0</v>
      </c>
      <c r="J34" s="844">
        <f>F34</f>
        <v>0</v>
      </c>
    </row>
    <row r="35" spans="1:10" s="688" customFormat="1" ht="25.5" hidden="1">
      <c r="A35" s="929">
        <v>1111000</v>
      </c>
      <c r="B35" s="737" t="s">
        <v>673</v>
      </c>
      <c r="C35" s="738" t="s">
        <v>804</v>
      </c>
      <c r="D35" s="845">
        <v>0</v>
      </c>
      <c r="E35" s="851"/>
      <c r="F35" s="845">
        <f t="shared" ref="F35:F40" si="0">D35+E35</f>
        <v>0</v>
      </c>
      <c r="G35" s="845">
        <v>0</v>
      </c>
      <c r="H35" s="845">
        <v>0</v>
      </c>
      <c r="I35" s="845">
        <v>0</v>
      </c>
      <c r="J35" s="845">
        <f>F35</f>
        <v>0</v>
      </c>
    </row>
    <row r="36" spans="1:10" s="688" customFormat="1" ht="0.75" hidden="1" customHeight="1">
      <c r="A36" s="930">
        <v>1112000</v>
      </c>
      <c r="B36" s="741" t="s">
        <v>271</v>
      </c>
      <c r="C36" s="742" t="s">
        <v>805</v>
      </c>
      <c r="D36" s="846">
        <v>0</v>
      </c>
      <c r="E36" s="846"/>
      <c r="F36" s="845">
        <f t="shared" si="0"/>
        <v>0</v>
      </c>
      <c r="G36" s="846">
        <v>0</v>
      </c>
      <c r="H36" s="846">
        <v>0</v>
      </c>
      <c r="I36" s="846">
        <v>0</v>
      </c>
      <c r="J36" s="846">
        <f>F36</f>
        <v>0</v>
      </c>
    </row>
    <row r="37" spans="1:10" s="688" customFormat="1" ht="38.25" hidden="1">
      <c r="A37" s="930">
        <v>1113000</v>
      </c>
      <c r="B37" s="741" t="s">
        <v>806</v>
      </c>
      <c r="C37" s="742" t="s">
        <v>807</v>
      </c>
      <c r="D37" s="846"/>
      <c r="E37" s="846"/>
      <c r="F37" s="845">
        <f t="shared" si="0"/>
        <v>0</v>
      </c>
      <c r="G37" s="846"/>
      <c r="H37" s="846"/>
      <c r="I37" s="846"/>
      <c r="J37" s="931">
        <v>0</v>
      </c>
    </row>
    <row r="38" spans="1:10" s="688" customFormat="1" ht="51" hidden="1">
      <c r="A38" s="930">
        <v>1114000</v>
      </c>
      <c r="B38" s="741" t="s">
        <v>398</v>
      </c>
      <c r="C38" s="742" t="s">
        <v>399</v>
      </c>
      <c r="D38" s="846"/>
      <c r="E38" s="846"/>
      <c r="F38" s="845">
        <f t="shared" si="0"/>
        <v>0</v>
      </c>
      <c r="G38" s="846"/>
      <c r="H38" s="846"/>
      <c r="I38" s="846"/>
      <c r="J38" s="931">
        <v>0</v>
      </c>
    </row>
    <row r="39" spans="1:10" s="688" customFormat="1" hidden="1">
      <c r="A39" s="930">
        <v>1115000</v>
      </c>
      <c r="B39" s="741" t="s">
        <v>615</v>
      </c>
      <c r="C39" s="742" t="s">
        <v>388</v>
      </c>
      <c r="D39" s="846"/>
      <c r="E39" s="846"/>
      <c r="F39" s="845">
        <f t="shared" si="0"/>
        <v>0</v>
      </c>
      <c r="G39" s="846"/>
      <c r="H39" s="846"/>
      <c r="I39" s="846"/>
      <c r="J39" s="931">
        <v>0</v>
      </c>
    </row>
    <row r="40" spans="1:10" s="688" customFormat="1" ht="25.5" hidden="1">
      <c r="A40" s="930">
        <v>1116000</v>
      </c>
      <c r="B40" s="741" t="s">
        <v>1024</v>
      </c>
      <c r="C40" s="742" t="s">
        <v>389</v>
      </c>
      <c r="D40" s="846"/>
      <c r="E40" s="846"/>
      <c r="F40" s="845">
        <f t="shared" si="0"/>
        <v>0</v>
      </c>
      <c r="G40" s="846"/>
      <c r="H40" s="846"/>
      <c r="I40" s="846"/>
      <c r="J40" s="931">
        <v>0</v>
      </c>
    </row>
    <row r="41" spans="1:10" s="688" customFormat="1" ht="26.25" hidden="1" thickBot="1">
      <c r="A41" s="932">
        <v>1117000</v>
      </c>
      <c r="B41" s="745" t="s">
        <v>640</v>
      </c>
      <c r="C41" s="746" t="s">
        <v>20</v>
      </c>
      <c r="D41" s="847">
        <v>0</v>
      </c>
      <c r="E41" s="847"/>
      <c r="F41" s="845">
        <f>D41+E41</f>
        <v>0</v>
      </c>
      <c r="G41" s="847">
        <v>0</v>
      </c>
      <c r="H41" s="847">
        <v>0</v>
      </c>
      <c r="I41" s="847">
        <v>0</v>
      </c>
      <c r="J41" s="931">
        <f>F41</f>
        <v>0</v>
      </c>
    </row>
    <row r="42" spans="1:10" s="688" customFormat="1" ht="29.25" hidden="1" thickBot="1">
      <c r="A42" s="933">
        <v>1120000</v>
      </c>
      <c r="B42" s="749" t="s">
        <v>21</v>
      </c>
      <c r="C42" s="728" t="s">
        <v>358</v>
      </c>
      <c r="D42" s="848">
        <f>D43+D55+D66+D69+D51+D64</f>
        <v>0</v>
      </c>
      <c r="E42" s="848"/>
      <c r="F42" s="848">
        <f>F43+F55+F66+F69+F51+F64</f>
        <v>0</v>
      </c>
      <c r="G42" s="848">
        <f>G43+G51+G55+G64+G66+G69</f>
        <v>0</v>
      </c>
      <c r="H42" s="848">
        <f>H43+H51+H55+H64+H66+H69</f>
        <v>0</v>
      </c>
      <c r="I42" s="848">
        <f>I43+I51+I55+I64+I66+I69</f>
        <v>0</v>
      </c>
      <c r="J42" s="931">
        <f>F42</f>
        <v>0</v>
      </c>
    </row>
    <row r="43" spans="1:10" s="688" customFormat="1" ht="13.5" hidden="1" customHeight="1">
      <c r="A43" s="928">
        <v>1121000</v>
      </c>
      <c r="B43" s="751" t="s">
        <v>22</v>
      </c>
      <c r="C43" s="752"/>
      <c r="D43" s="845">
        <f>SUM(D44:D49)</f>
        <v>0</v>
      </c>
      <c r="E43" s="845"/>
      <c r="F43" s="845">
        <f>SUM(F44:F49)</f>
        <v>0</v>
      </c>
      <c r="G43" s="845">
        <f>SUM(G44:G49)</f>
        <v>0</v>
      </c>
      <c r="H43" s="845">
        <f>SUM(H44:H49)</f>
        <v>0</v>
      </c>
      <c r="I43" s="845">
        <f>SUM(I44:I49)</f>
        <v>0</v>
      </c>
      <c r="J43" s="931">
        <f>SUM(J44:J49)</f>
        <v>0</v>
      </c>
    </row>
    <row r="44" spans="1:10" s="688" customFormat="1" ht="25.5" hidden="1">
      <c r="A44" s="930">
        <v>1121100</v>
      </c>
      <c r="B44" s="753" t="s">
        <v>380</v>
      </c>
      <c r="C44" s="742" t="s">
        <v>381</v>
      </c>
      <c r="D44" s="846"/>
      <c r="E44" s="846"/>
      <c r="F44" s="846"/>
      <c r="G44" s="846"/>
      <c r="H44" s="846"/>
      <c r="I44" s="846"/>
      <c r="J44" s="931">
        <v>0</v>
      </c>
    </row>
    <row r="45" spans="1:10" s="688" customFormat="1" hidden="1">
      <c r="A45" s="930">
        <v>1121200</v>
      </c>
      <c r="B45" s="754" t="s">
        <v>1663</v>
      </c>
      <c r="C45" s="742" t="s">
        <v>383</v>
      </c>
      <c r="D45" s="846">
        <v>0</v>
      </c>
      <c r="E45" s="846"/>
      <c r="F45" s="846">
        <f>D45+E45</f>
        <v>0</v>
      </c>
      <c r="G45" s="846">
        <v>0</v>
      </c>
      <c r="H45" s="846">
        <v>0</v>
      </c>
      <c r="I45" s="846">
        <v>0</v>
      </c>
      <c r="J45" s="931">
        <f>F45</f>
        <v>0</v>
      </c>
    </row>
    <row r="46" spans="1:10" s="688" customFormat="1" hidden="1">
      <c r="A46" s="930">
        <v>1121300</v>
      </c>
      <c r="B46" s="753" t="s">
        <v>769</v>
      </c>
      <c r="C46" s="742" t="s">
        <v>384</v>
      </c>
      <c r="D46" s="846">
        <v>0</v>
      </c>
      <c r="E46" s="846"/>
      <c r="F46" s="846">
        <f>D46+E46</f>
        <v>0</v>
      </c>
      <c r="G46" s="846">
        <v>0</v>
      </c>
      <c r="H46" s="846">
        <v>0</v>
      </c>
      <c r="I46" s="846">
        <v>0</v>
      </c>
      <c r="J46" s="931">
        <f>F46</f>
        <v>0</v>
      </c>
    </row>
    <row r="47" spans="1:10" s="688" customFormat="1" ht="0.75" hidden="1" customHeight="1">
      <c r="A47" s="930">
        <v>1121400</v>
      </c>
      <c r="B47" s="753" t="s">
        <v>770</v>
      </c>
      <c r="C47" s="742" t="s">
        <v>385</v>
      </c>
      <c r="D47" s="846">
        <v>0</v>
      </c>
      <c r="E47" s="846"/>
      <c r="F47" s="846">
        <v>0</v>
      </c>
      <c r="G47" s="846">
        <v>0</v>
      </c>
      <c r="H47" s="846">
        <v>0</v>
      </c>
      <c r="I47" s="846">
        <v>0</v>
      </c>
      <c r="J47" s="931">
        <f>F47</f>
        <v>0</v>
      </c>
    </row>
    <row r="48" spans="1:10" s="688" customFormat="1" hidden="1">
      <c r="A48" s="930">
        <v>1121500</v>
      </c>
      <c r="B48" s="753" t="s">
        <v>69</v>
      </c>
      <c r="C48" s="742" t="s">
        <v>386</v>
      </c>
      <c r="D48" s="845"/>
      <c r="E48" s="846"/>
      <c r="F48" s="845"/>
      <c r="G48" s="845"/>
      <c r="H48" s="845"/>
      <c r="I48" s="845"/>
      <c r="J48" s="931">
        <v>0</v>
      </c>
    </row>
    <row r="49" spans="1:10" s="688" customFormat="1" ht="25.5" hidden="1">
      <c r="A49" s="930">
        <v>1121600</v>
      </c>
      <c r="B49" s="753" t="s">
        <v>70</v>
      </c>
      <c r="C49" s="742" t="s">
        <v>387</v>
      </c>
      <c r="D49" s="846"/>
      <c r="E49" s="846"/>
      <c r="F49" s="846"/>
      <c r="G49" s="846"/>
      <c r="H49" s="846"/>
      <c r="I49" s="846"/>
      <c r="J49" s="931">
        <v>0</v>
      </c>
    </row>
    <row r="50" spans="1:10" s="688" customFormat="1" ht="13.5" hidden="1" thickBot="1">
      <c r="A50" s="934">
        <v>1121700</v>
      </c>
      <c r="B50" s="757" t="s">
        <v>71</v>
      </c>
      <c r="C50" s="746" t="s">
        <v>766</v>
      </c>
      <c r="D50" s="847"/>
      <c r="E50" s="847"/>
      <c r="F50" s="847"/>
      <c r="G50" s="847"/>
      <c r="H50" s="847"/>
      <c r="I50" s="847"/>
      <c r="J50" s="931">
        <v>0</v>
      </c>
    </row>
    <row r="51" spans="1:10" s="688" customFormat="1" ht="27.75" hidden="1" customHeight="1">
      <c r="A51" s="928">
        <v>1122000</v>
      </c>
      <c r="B51" s="758" t="s">
        <v>767</v>
      </c>
      <c r="C51" s="734" t="s">
        <v>358</v>
      </c>
      <c r="D51" s="851">
        <f>D52</f>
        <v>0</v>
      </c>
      <c r="E51" s="851"/>
      <c r="F51" s="851">
        <f>F52</f>
        <v>0</v>
      </c>
      <c r="G51" s="851">
        <f>G52</f>
        <v>0</v>
      </c>
      <c r="H51" s="851">
        <f>H52</f>
        <v>0</v>
      </c>
      <c r="I51" s="851">
        <f>I52</f>
        <v>0</v>
      </c>
      <c r="J51" s="931">
        <f>J52</f>
        <v>0</v>
      </c>
    </row>
    <row r="52" spans="1:10" s="688" customFormat="1" hidden="1">
      <c r="A52" s="935">
        <v>1122100</v>
      </c>
      <c r="B52" s="753" t="s">
        <v>72</v>
      </c>
      <c r="C52" s="738" t="s">
        <v>768</v>
      </c>
      <c r="D52" s="846">
        <v>0</v>
      </c>
      <c r="E52" s="846"/>
      <c r="F52" s="846">
        <f>D52+E52</f>
        <v>0</v>
      </c>
      <c r="G52" s="846">
        <v>0</v>
      </c>
      <c r="H52" s="846">
        <v>0</v>
      </c>
      <c r="I52" s="846">
        <v>0</v>
      </c>
      <c r="J52" s="931">
        <f>F52</f>
        <v>0</v>
      </c>
    </row>
    <row r="53" spans="1:10" s="688" customFormat="1" ht="25.5" hidden="1">
      <c r="A53" s="935">
        <v>1122200</v>
      </c>
      <c r="B53" s="753" t="s">
        <v>487</v>
      </c>
      <c r="C53" s="742" t="s">
        <v>1021</v>
      </c>
      <c r="D53" s="846"/>
      <c r="E53" s="846"/>
      <c r="F53" s="846"/>
      <c r="G53" s="846"/>
      <c r="H53" s="846"/>
      <c r="I53" s="846"/>
      <c r="J53" s="931">
        <v>0</v>
      </c>
    </row>
    <row r="54" spans="1:10" s="688" customFormat="1" ht="0.75" hidden="1" customHeight="1">
      <c r="A54" s="933">
        <v>1122300</v>
      </c>
      <c r="B54" s="757" t="s">
        <v>148</v>
      </c>
      <c r="C54" s="746" t="s">
        <v>1022</v>
      </c>
      <c r="D54" s="847"/>
      <c r="E54" s="847"/>
      <c r="F54" s="847"/>
      <c r="G54" s="847"/>
      <c r="H54" s="847"/>
      <c r="I54" s="847"/>
      <c r="J54" s="931">
        <v>0</v>
      </c>
    </row>
    <row r="55" spans="1:10" s="688" customFormat="1" ht="28.5" hidden="1">
      <c r="A55" s="928">
        <v>1123000</v>
      </c>
      <c r="B55" s="758" t="s">
        <v>56</v>
      </c>
      <c r="C55" s="734" t="s">
        <v>358</v>
      </c>
      <c r="D55" s="851">
        <f>SUM(D56:D63)</f>
        <v>0</v>
      </c>
      <c r="E55" s="851"/>
      <c r="F55" s="851">
        <f>SUM(F56:F63)</f>
        <v>0</v>
      </c>
      <c r="G55" s="851">
        <f>SUM(G56:G63)</f>
        <v>0</v>
      </c>
      <c r="H55" s="851">
        <f>SUM(H56:H63)</f>
        <v>0</v>
      </c>
      <c r="I55" s="851">
        <f>SUM(I56:I63)</f>
        <v>0</v>
      </c>
      <c r="J55" s="931">
        <f>F55</f>
        <v>0</v>
      </c>
    </row>
    <row r="56" spans="1:10" s="688" customFormat="1" ht="0.75" hidden="1" customHeight="1">
      <c r="A56" s="935">
        <v>1123100</v>
      </c>
      <c r="B56" s="753" t="s">
        <v>149</v>
      </c>
      <c r="C56" s="738" t="s">
        <v>365</v>
      </c>
      <c r="D56" s="846"/>
      <c r="E56" s="846"/>
      <c r="F56" s="846"/>
      <c r="G56" s="846"/>
      <c r="H56" s="846"/>
      <c r="I56" s="846"/>
      <c r="J56" s="931">
        <f>F56</f>
        <v>0</v>
      </c>
    </row>
    <row r="57" spans="1:10" s="688" customFormat="1" hidden="1">
      <c r="A57" s="935">
        <v>1123200</v>
      </c>
      <c r="B57" s="753" t="s">
        <v>150</v>
      </c>
      <c r="C57" s="742" t="s">
        <v>366</v>
      </c>
      <c r="D57" s="846">
        <v>0</v>
      </c>
      <c r="E57" s="846"/>
      <c r="F57" s="846">
        <v>0</v>
      </c>
      <c r="G57" s="846">
        <v>0</v>
      </c>
      <c r="H57" s="846">
        <v>0</v>
      </c>
      <c r="I57" s="846">
        <v>0</v>
      </c>
      <c r="J57" s="931">
        <f>F57</f>
        <v>0</v>
      </c>
    </row>
    <row r="58" spans="1:10" s="688" customFormat="1" ht="25.5" hidden="1">
      <c r="A58" s="935">
        <v>1123300</v>
      </c>
      <c r="B58" s="753" t="s">
        <v>151</v>
      </c>
      <c r="C58" s="742" t="s">
        <v>367</v>
      </c>
      <c r="D58" s="846"/>
      <c r="E58" s="846"/>
      <c r="F58" s="846"/>
      <c r="G58" s="846"/>
      <c r="H58" s="846"/>
      <c r="I58" s="846"/>
      <c r="J58" s="931"/>
    </row>
    <row r="59" spans="1:10" s="688" customFormat="1" hidden="1">
      <c r="A59" s="935">
        <v>1123400</v>
      </c>
      <c r="B59" s="753" t="s">
        <v>556</v>
      </c>
      <c r="C59" s="742" t="s">
        <v>368</v>
      </c>
      <c r="D59" s="846">
        <v>0</v>
      </c>
      <c r="E59" s="846"/>
      <c r="F59" s="846">
        <v>0</v>
      </c>
      <c r="G59" s="846">
        <v>0</v>
      </c>
      <c r="H59" s="846">
        <v>0</v>
      </c>
      <c r="I59" s="846">
        <v>0</v>
      </c>
      <c r="J59" s="931">
        <f t="shared" ref="J59:J65" si="1">F59</f>
        <v>0</v>
      </c>
    </row>
    <row r="60" spans="1:10" s="688" customFormat="1" hidden="1">
      <c r="A60" s="935">
        <v>1123500</v>
      </c>
      <c r="B60" s="761" t="s">
        <v>557</v>
      </c>
      <c r="C60" s="762">
        <v>423500</v>
      </c>
      <c r="D60" s="846"/>
      <c r="E60" s="846"/>
      <c r="F60" s="846"/>
      <c r="G60" s="846"/>
      <c r="H60" s="846"/>
      <c r="I60" s="846"/>
      <c r="J60" s="931">
        <f t="shared" si="1"/>
        <v>0</v>
      </c>
    </row>
    <row r="61" spans="1:10" s="688" customFormat="1" ht="25.5" hidden="1">
      <c r="A61" s="935">
        <v>1123600</v>
      </c>
      <c r="B61" s="753" t="s">
        <v>186</v>
      </c>
      <c r="C61" s="742" t="s">
        <v>369</v>
      </c>
      <c r="D61" s="846"/>
      <c r="E61" s="846"/>
      <c r="F61" s="846"/>
      <c r="G61" s="846"/>
      <c r="H61" s="846"/>
      <c r="I61" s="846"/>
      <c r="J61" s="931">
        <f t="shared" si="1"/>
        <v>0</v>
      </c>
    </row>
    <row r="62" spans="1:10" s="688" customFormat="1" hidden="1">
      <c r="A62" s="935">
        <v>1123700</v>
      </c>
      <c r="B62" s="753" t="s">
        <v>187</v>
      </c>
      <c r="C62" s="742" t="s">
        <v>370</v>
      </c>
      <c r="D62" s="846">
        <v>0</v>
      </c>
      <c r="E62" s="846"/>
      <c r="F62" s="846">
        <v>0</v>
      </c>
      <c r="G62" s="846">
        <v>0</v>
      </c>
      <c r="H62" s="846">
        <v>0</v>
      </c>
      <c r="I62" s="846">
        <v>0</v>
      </c>
      <c r="J62" s="931">
        <f t="shared" si="1"/>
        <v>0</v>
      </c>
    </row>
    <row r="63" spans="1:10" s="688" customFormat="1" ht="13.5" hidden="1" thickBot="1">
      <c r="A63" s="933">
        <v>1123800</v>
      </c>
      <c r="B63" s="757" t="s">
        <v>188</v>
      </c>
      <c r="C63" s="746" t="s">
        <v>371</v>
      </c>
      <c r="D63" s="847">
        <v>0</v>
      </c>
      <c r="E63" s="847">
        <v>0</v>
      </c>
      <c r="F63" s="847">
        <f>D63+E63</f>
        <v>0</v>
      </c>
      <c r="G63" s="847">
        <v>0</v>
      </c>
      <c r="H63" s="847">
        <v>0</v>
      </c>
      <c r="I63" s="847">
        <v>0</v>
      </c>
      <c r="J63" s="931">
        <f t="shared" si="1"/>
        <v>0</v>
      </c>
    </row>
    <row r="64" spans="1:10" s="688" customFormat="1" ht="28.5" hidden="1">
      <c r="A64" s="928">
        <v>1124000</v>
      </c>
      <c r="B64" s="758" t="s">
        <v>213</v>
      </c>
      <c r="C64" s="734" t="s">
        <v>358</v>
      </c>
      <c r="D64" s="851">
        <f>D65</f>
        <v>0</v>
      </c>
      <c r="E64" s="851"/>
      <c r="F64" s="851">
        <f>F65</f>
        <v>0</v>
      </c>
      <c r="G64" s="851">
        <f>G65</f>
        <v>0</v>
      </c>
      <c r="H64" s="851">
        <f>H65</f>
        <v>0</v>
      </c>
      <c r="I64" s="851">
        <f>I65</f>
        <v>0</v>
      </c>
      <c r="J64" s="931">
        <f t="shared" si="1"/>
        <v>0</v>
      </c>
    </row>
    <row r="65" spans="1:10" s="688" customFormat="1" ht="12" hidden="1" customHeight="1" thickBot="1">
      <c r="A65" s="933">
        <v>1124100</v>
      </c>
      <c r="B65" s="757" t="s">
        <v>189</v>
      </c>
      <c r="C65" s="746" t="s">
        <v>214</v>
      </c>
      <c r="D65" s="847">
        <v>0</v>
      </c>
      <c r="E65" s="847"/>
      <c r="F65" s="847">
        <f>D65+E65</f>
        <v>0</v>
      </c>
      <c r="G65" s="847">
        <v>0</v>
      </c>
      <c r="H65" s="847">
        <v>0</v>
      </c>
      <c r="I65" s="847">
        <v>0</v>
      </c>
      <c r="J65" s="931">
        <f t="shared" si="1"/>
        <v>0</v>
      </c>
    </row>
    <row r="66" spans="1:10" s="688" customFormat="1" ht="42.75" hidden="1">
      <c r="A66" s="928">
        <v>1125000</v>
      </c>
      <c r="B66" s="758" t="s">
        <v>918</v>
      </c>
      <c r="C66" s="734" t="s">
        <v>358</v>
      </c>
      <c r="D66" s="851">
        <f>D67+D68</f>
        <v>0</v>
      </c>
      <c r="E66" s="851"/>
      <c r="F66" s="851">
        <f>F67+F68</f>
        <v>0</v>
      </c>
      <c r="G66" s="851">
        <f>G67+G68</f>
        <v>0</v>
      </c>
      <c r="H66" s="851">
        <f>H67+H68</f>
        <v>0</v>
      </c>
      <c r="I66" s="851">
        <f>I67+I68</f>
        <v>0</v>
      </c>
      <c r="J66" s="931">
        <f>J67+J68</f>
        <v>0</v>
      </c>
    </row>
    <row r="67" spans="1:10" s="688" customFormat="1" ht="25.5" hidden="1">
      <c r="A67" s="935">
        <v>1125100</v>
      </c>
      <c r="B67" s="753" t="s">
        <v>190</v>
      </c>
      <c r="C67" s="738" t="s">
        <v>919</v>
      </c>
      <c r="D67" s="846">
        <v>0</v>
      </c>
      <c r="E67" s="846">
        <v>0</v>
      </c>
      <c r="F67" s="846">
        <f>D67+E67</f>
        <v>0</v>
      </c>
      <c r="G67" s="846"/>
      <c r="H67" s="846">
        <v>0</v>
      </c>
      <c r="I67" s="846">
        <v>0</v>
      </c>
      <c r="J67" s="931">
        <f t="shared" ref="J67:J73" si="2">F67</f>
        <v>0</v>
      </c>
    </row>
    <row r="68" spans="1:10" s="688" customFormat="1" ht="26.25" hidden="1" thickBot="1">
      <c r="A68" s="933">
        <v>1125200</v>
      </c>
      <c r="B68" s="757" t="s">
        <v>703</v>
      </c>
      <c r="C68" s="746" t="s">
        <v>1031</v>
      </c>
      <c r="D68" s="847">
        <v>0</v>
      </c>
      <c r="E68" s="847">
        <v>0</v>
      </c>
      <c r="F68" s="847">
        <f>D68+E68</f>
        <v>0</v>
      </c>
      <c r="G68" s="847">
        <v>0</v>
      </c>
      <c r="H68" s="847">
        <v>0</v>
      </c>
      <c r="I68" s="847">
        <v>0</v>
      </c>
      <c r="J68" s="931">
        <f t="shared" si="2"/>
        <v>0</v>
      </c>
    </row>
    <row r="69" spans="1:10" s="688" customFormat="1" ht="14.25">
      <c r="A69" s="928">
        <v>1126000</v>
      </c>
      <c r="B69" s="758" t="s">
        <v>1032</v>
      </c>
      <c r="C69" s="734" t="s">
        <v>358</v>
      </c>
      <c r="D69" s="851">
        <f>SUM(D70:D77)</f>
        <v>0</v>
      </c>
      <c r="E69" s="851"/>
      <c r="F69" s="851">
        <f>SUM(F70:F77)</f>
        <v>0</v>
      </c>
      <c r="G69" s="851">
        <f>SUM(G70:G77)</f>
        <v>0</v>
      </c>
      <c r="H69" s="851">
        <f>SUM(H70:H77)</f>
        <v>0</v>
      </c>
      <c r="I69" s="851">
        <f>SUM(I70:I77)</f>
        <v>0</v>
      </c>
      <c r="J69" s="931">
        <f t="shared" si="2"/>
        <v>0</v>
      </c>
    </row>
    <row r="70" spans="1:10" s="688" customFormat="1">
      <c r="A70" s="928">
        <v>1126100</v>
      </c>
      <c r="B70" s="753" t="s">
        <v>983</v>
      </c>
      <c r="C70" s="738" t="s">
        <v>1033</v>
      </c>
      <c r="D70" s="846">
        <v>0</v>
      </c>
      <c r="E70" s="846"/>
      <c r="F70" s="846">
        <f>D70+E70</f>
        <v>0</v>
      </c>
      <c r="G70" s="846">
        <v>0</v>
      </c>
      <c r="H70" s="846">
        <v>0</v>
      </c>
      <c r="I70" s="846">
        <v>0</v>
      </c>
      <c r="J70" s="931">
        <f t="shared" si="2"/>
        <v>0</v>
      </c>
    </row>
    <row r="71" spans="1:10" s="688" customFormat="1" hidden="1">
      <c r="A71" s="928">
        <v>1126200</v>
      </c>
      <c r="B71" s="753" t="s">
        <v>984</v>
      </c>
      <c r="C71" s="742" t="s">
        <v>1034</v>
      </c>
      <c r="D71" s="846"/>
      <c r="E71" s="846"/>
      <c r="F71" s="846">
        <f t="shared" ref="F71:F78" si="3">D71+E71</f>
        <v>0</v>
      </c>
      <c r="G71" s="846"/>
      <c r="H71" s="846"/>
      <c r="I71" s="846"/>
      <c r="J71" s="931">
        <f t="shared" si="2"/>
        <v>0</v>
      </c>
    </row>
    <row r="72" spans="1:10" s="688" customFormat="1" ht="25.5" hidden="1">
      <c r="A72" s="928">
        <v>1126300</v>
      </c>
      <c r="B72" s="753" t="s">
        <v>390</v>
      </c>
      <c r="C72" s="742" t="s">
        <v>391</v>
      </c>
      <c r="D72" s="846"/>
      <c r="E72" s="846"/>
      <c r="F72" s="846">
        <f t="shared" si="3"/>
        <v>0</v>
      </c>
      <c r="G72" s="846"/>
      <c r="H72" s="846"/>
      <c r="I72" s="846"/>
      <c r="J72" s="931">
        <f t="shared" si="2"/>
        <v>0</v>
      </c>
    </row>
    <row r="73" spans="1:10" s="688" customFormat="1" hidden="1">
      <c r="A73" s="930">
        <v>1126400</v>
      </c>
      <c r="B73" s="763" t="s">
        <v>985</v>
      </c>
      <c r="C73" s="742" t="s">
        <v>392</v>
      </c>
      <c r="D73" s="846">
        <v>0</v>
      </c>
      <c r="E73" s="846"/>
      <c r="F73" s="846">
        <f t="shared" si="3"/>
        <v>0</v>
      </c>
      <c r="G73" s="846">
        <v>0</v>
      </c>
      <c r="H73" s="846">
        <v>0</v>
      </c>
      <c r="I73" s="846">
        <v>0</v>
      </c>
      <c r="J73" s="931">
        <f t="shared" si="2"/>
        <v>0</v>
      </c>
    </row>
    <row r="74" spans="1:10" s="688" customFormat="1" ht="25.5" hidden="1">
      <c r="A74" s="932">
        <v>1126500</v>
      </c>
      <c r="B74" s="764" t="s">
        <v>943</v>
      </c>
      <c r="C74" s="742" t="s">
        <v>393</v>
      </c>
      <c r="D74" s="846"/>
      <c r="E74" s="846"/>
      <c r="F74" s="846">
        <f t="shared" si="3"/>
        <v>0</v>
      </c>
      <c r="G74" s="846"/>
      <c r="H74" s="846"/>
      <c r="I74" s="846"/>
      <c r="J74" s="931">
        <v>0</v>
      </c>
    </row>
    <row r="75" spans="1:10" s="688" customFormat="1" ht="25.5">
      <c r="A75" s="930">
        <v>1126600</v>
      </c>
      <c r="B75" s="763" t="s">
        <v>229</v>
      </c>
      <c r="C75" s="742" t="s">
        <v>394</v>
      </c>
      <c r="D75" s="846">
        <v>0</v>
      </c>
      <c r="E75" s="846"/>
      <c r="F75" s="846">
        <f t="shared" si="3"/>
        <v>0</v>
      </c>
      <c r="G75" s="846">
        <v>0</v>
      </c>
      <c r="H75" s="846">
        <v>0</v>
      </c>
      <c r="I75" s="846">
        <v>0</v>
      </c>
      <c r="J75" s="931">
        <f>F75</f>
        <v>0</v>
      </c>
    </row>
    <row r="76" spans="1:10" s="688" customFormat="1">
      <c r="A76" s="930">
        <v>1126700</v>
      </c>
      <c r="B76" s="763" t="s">
        <v>230</v>
      </c>
      <c r="C76" s="742" t="s">
        <v>395</v>
      </c>
      <c r="D76" s="846">
        <v>0</v>
      </c>
      <c r="E76" s="846"/>
      <c r="F76" s="846">
        <f t="shared" si="3"/>
        <v>0</v>
      </c>
      <c r="G76" s="846">
        <v>0</v>
      </c>
      <c r="H76" s="846">
        <v>0</v>
      </c>
      <c r="I76" s="846">
        <v>0</v>
      </c>
      <c r="J76" s="931">
        <f>F76</f>
        <v>0</v>
      </c>
    </row>
    <row r="77" spans="1:10" s="688" customFormat="1" ht="13.5" thickBot="1">
      <c r="A77" s="934">
        <v>1126800</v>
      </c>
      <c r="B77" s="765" t="s">
        <v>480</v>
      </c>
      <c r="C77" s="746" t="s">
        <v>396</v>
      </c>
      <c r="D77" s="847">
        <v>0</v>
      </c>
      <c r="E77" s="847">
        <v>0</v>
      </c>
      <c r="F77" s="846">
        <f t="shared" si="3"/>
        <v>0</v>
      </c>
      <c r="G77" s="847">
        <v>0</v>
      </c>
      <c r="H77" s="847">
        <v>0</v>
      </c>
      <c r="I77" s="847">
        <v>0</v>
      </c>
      <c r="J77" s="931">
        <f>F77</f>
        <v>0</v>
      </c>
    </row>
    <row r="78" spans="1:10" s="688" customFormat="1" ht="14.25" hidden="1">
      <c r="A78" s="936">
        <v>1130000</v>
      </c>
      <c r="B78" s="767" t="s">
        <v>294</v>
      </c>
      <c r="C78" s="734" t="s">
        <v>358</v>
      </c>
      <c r="D78" s="851">
        <v>0</v>
      </c>
      <c r="E78" s="851"/>
      <c r="F78" s="846">
        <f t="shared" si="3"/>
        <v>0</v>
      </c>
      <c r="G78" s="851">
        <v>0</v>
      </c>
      <c r="H78" s="851">
        <v>0</v>
      </c>
      <c r="I78" s="851">
        <v>0</v>
      </c>
      <c r="J78" s="931">
        <v>0</v>
      </c>
    </row>
    <row r="79" spans="1:10" s="688" customFormat="1" hidden="1">
      <c r="A79" s="936">
        <v>1130100</v>
      </c>
      <c r="B79" s="763" t="s">
        <v>481</v>
      </c>
      <c r="C79" s="738" t="s">
        <v>295</v>
      </c>
      <c r="D79" s="846"/>
      <c r="E79" s="846"/>
      <c r="F79" s="846"/>
      <c r="G79" s="846"/>
      <c r="H79" s="846"/>
      <c r="I79" s="846"/>
      <c r="J79" s="931">
        <v>0</v>
      </c>
    </row>
    <row r="80" spans="1:10" s="688" customFormat="1" hidden="1">
      <c r="A80" s="936">
        <v>1130200</v>
      </c>
      <c r="B80" s="763" t="s">
        <v>482</v>
      </c>
      <c r="C80" s="742" t="s">
        <v>296</v>
      </c>
      <c r="D80" s="846"/>
      <c r="E80" s="846"/>
      <c r="F80" s="846"/>
      <c r="G80" s="846"/>
      <c r="H80" s="846"/>
      <c r="I80" s="846"/>
      <c r="J80" s="931">
        <v>0</v>
      </c>
    </row>
    <row r="81" spans="1:10" s="688" customFormat="1" ht="25.5" hidden="1">
      <c r="A81" s="936">
        <v>1130300</v>
      </c>
      <c r="B81" s="763" t="s">
        <v>483</v>
      </c>
      <c r="C81" s="742" t="s">
        <v>297</v>
      </c>
      <c r="D81" s="846"/>
      <c r="E81" s="846"/>
      <c r="F81" s="846"/>
      <c r="G81" s="846"/>
      <c r="H81" s="846"/>
      <c r="I81" s="846"/>
      <c r="J81" s="931">
        <v>0</v>
      </c>
    </row>
    <row r="82" spans="1:10" s="688" customFormat="1" ht="25.5" hidden="1">
      <c r="A82" s="936">
        <v>1130400</v>
      </c>
      <c r="B82" s="768" t="s">
        <v>484</v>
      </c>
      <c r="C82" s="769" t="s">
        <v>298</v>
      </c>
      <c r="D82" s="845"/>
      <c r="E82" s="845"/>
      <c r="F82" s="845"/>
      <c r="G82" s="845"/>
      <c r="H82" s="845"/>
      <c r="I82" s="845"/>
      <c r="J82" s="931">
        <v>0</v>
      </c>
    </row>
    <row r="83" spans="1:10" s="688" customFormat="1" ht="28.5" hidden="1">
      <c r="A83" s="930">
        <v>1131000</v>
      </c>
      <c r="B83" s="770" t="s">
        <v>299</v>
      </c>
      <c r="C83" s="771" t="s">
        <v>358</v>
      </c>
      <c r="D83" s="846"/>
      <c r="E83" s="846"/>
      <c r="F83" s="846"/>
      <c r="G83" s="846"/>
      <c r="H83" s="846"/>
      <c r="I83" s="846"/>
      <c r="J83" s="931">
        <v>0</v>
      </c>
    </row>
    <row r="84" spans="1:10" s="688" customFormat="1" ht="25.5" hidden="1">
      <c r="A84" s="930">
        <v>1131100</v>
      </c>
      <c r="B84" s="763" t="s">
        <v>588</v>
      </c>
      <c r="C84" s="738" t="s">
        <v>300</v>
      </c>
      <c r="D84" s="846"/>
      <c r="E84" s="846"/>
      <c r="F84" s="846"/>
      <c r="G84" s="846"/>
      <c r="H84" s="846"/>
      <c r="I84" s="846"/>
      <c r="J84" s="931">
        <v>0</v>
      </c>
    </row>
    <row r="85" spans="1:10" s="688" customFormat="1" hidden="1">
      <c r="A85" s="930">
        <v>1131200</v>
      </c>
      <c r="B85" s="763" t="s">
        <v>589</v>
      </c>
      <c r="C85" s="742" t="s">
        <v>301</v>
      </c>
      <c r="D85" s="846"/>
      <c r="E85" s="846"/>
      <c r="F85" s="846"/>
      <c r="G85" s="846"/>
      <c r="H85" s="846"/>
      <c r="I85" s="846"/>
      <c r="J85" s="931">
        <v>0</v>
      </c>
    </row>
    <row r="86" spans="1:10" s="688" customFormat="1" ht="13.5" hidden="1" thickBot="1">
      <c r="A86" s="930">
        <v>1131300</v>
      </c>
      <c r="B86" s="765" t="s">
        <v>590</v>
      </c>
      <c r="C86" s="746" t="s">
        <v>302</v>
      </c>
      <c r="D86" s="847"/>
      <c r="E86" s="847"/>
      <c r="F86" s="847"/>
      <c r="G86" s="847"/>
      <c r="H86" s="847"/>
      <c r="I86" s="847"/>
      <c r="J86" s="931">
        <v>0</v>
      </c>
    </row>
    <row r="87" spans="1:10" s="688" customFormat="1" ht="14.25" hidden="1">
      <c r="A87" s="937">
        <v>1140000</v>
      </c>
      <c r="B87" s="767" t="s">
        <v>303</v>
      </c>
      <c r="C87" s="734" t="s">
        <v>358</v>
      </c>
      <c r="D87" s="851">
        <v>0</v>
      </c>
      <c r="E87" s="851"/>
      <c r="F87" s="851">
        <v>0</v>
      </c>
      <c r="G87" s="851">
        <v>0</v>
      </c>
      <c r="H87" s="851">
        <v>0</v>
      </c>
      <c r="I87" s="851">
        <v>0</v>
      </c>
      <c r="J87" s="931">
        <v>0</v>
      </c>
    </row>
    <row r="88" spans="1:10" s="688" customFormat="1" ht="10.5" hidden="1" customHeight="1">
      <c r="A88" s="937">
        <v>1141000</v>
      </c>
      <c r="B88" s="763" t="s">
        <v>304</v>
      </c>
      <c r="C88" s="738" t="s">
        <v>1003</v>
      </c>
      <c r="D88" s="846"/>
      <c r="E88" s="846"/>
      <c r="F88" s="846"/>
      <c r="G88" s="846"/>
      <c r="H88" s="846"/>
      <c r="I88" s="846"/>
      <c r="J88" s="931">
        <v>0</v>
      </c>
    </row>
    <row r="89" spans="1:10" s="688" customFormat="1" ht="25.5" hidden="1">
      <c r="A89" s="937">
        <v>1142000</v>
      </c>
      <c r="B89" s="763" t="s">
        <v>42</v>
      </c>
      <c r="C89" s="742" t="s">
        <v>43</v>
      </c>
      <c r="D89" s="846"/>
      <c r="E89" s="846"/>
      <c r="F89" s="846"/>
      <c r="G89" s="846"/>
      <c r="H89" s="846"/>
      <c r="I89" s="846"/>
      <c r="J89" s="931">
        <v>0</v>
      </c>
    </row>
    <row r="90" spans="1:10" s="688" customFormat="1" ht="25.5" hidden="1">
      <c r="A90" s="937">
        <v>1143000</v>
      </c>
      <c r="B90" s="763" t="s">
        <v>44</v>
      </c>
      <c r="C90" s="742" t="s">
        <v>45</v>
      </c>
      <c r="D90" s="846"/>
      <c r="E90" s="846"/>
      <c r="F90" s="846"/>
      <c r="G90" s="846"/>
      <c r="H90" s="846"/>
      <c r="I90" s="846"/>
      <c r="J90" s="931">
        <v>0</v>
      </c>
    </row>
    <row r="91" spans="1:10" s="688" customFormat="1" ht="26.25" hidden="1" thickBot="1">
      <c r="A91" s="933">
        <v>1144000</v>
      </c>
      <c r="B91" s="765" t="s">
        <v>46</v>
      </c>
      <c r="C91" s="746" t="s">
        <v>439</v>
      </c>
      <c r="D91" s="847"/>
      <c r="E91" s="847"/>
      <c r="F91" s="847"/>
      <c r="G91" s="847"/>
      <c r="H91" s="847"/>
      <c r="I91" s="847"/>
      <c r="J91" s="931">
        <v>0</v>
      </c>
    </row>
    <row r="92" spans="1:10" s="688" customFormat="1" ht="14.25" hidden="1">
      <c r="A92" s="938">
        <v>1150000</v>
      </c>
      <c r="B92" s="939" t="s">
        <v>730</v>
      </c>
      <c r="C92" s="734" t="s">
        <v>358</v>
      </c>
      <c r="D92" s="851">
        <f>D105</f>
        <v>15000</v>
      </c>
      <c r="E92" s="851"/>
      <c r="F92" s="851">
        <f>F105</f>
        <v>15000</v>
      </c>
      <c r="G92" s="851">
        <f>G105</f>
        <v>3000</v>
      </c>
      <c r="H92" s="851">
        <f>H105</f>
        <v>6000</v>
      </c>
      <c r="I92" s="851">
        <f>I105</f>
        <v>9000</v>
      </c>
      <c r="J92" s="931">
        <f>J105</f>
        <v>15000</v>
      </c>
    </row>
    <row r="93" spans="1:10" s="688" customFormat="1" ht="25.5" hidden="1">
      <c r="A93" s="940">
        <v>1151000</v>
      </c>
      <c r="B93" s="941" t="s">
        <v>681</v>
      </c>
      <c r="C93" s="734" t="s">
        <v>358</v>
      </c>
      <c r="D93" s="942">
        <v>0</v>
      </c>
      <c r="E93" s="942"/>
      <c r="F93" s="942">
        <v>0</v>
      </c>
      <c r="G93" s="942">
        <v>0</v>
      </c>
      <c r="H93" s="942">
        <v>0</v>
      </c>
      <c r="I93" s="942">
        <v>0</v>
      </c>
      <c r="J93" s="931">
        <v>0</v>
      </c>
    </row>
    <row r="94" spans="1:10" s="688" customFormat="1" ht="25.5" hidden="1">
      <c r="A94" s="940">
        <v>1151100</v>
      </c>
      <c r="B94" s="943" t="s">
        <v>265</v>
      </c>
      <c r="C94" s="944">
        <v>461100</v>
      </c>
      <c r="D94" s="942"/>
      <c r="E94" s="942"/>
      <c r="F94" s="942"/>
      <c r="G94" s="942"/>
      <c r="H94" s="942"/>
      <c r="I94" s="942"/>
      <c r="J94" s="931">
        <v>0</v>
      </c>
    </row>
    <row r="95" spans="1:10" s="688" customFormat="1" ht="25.5" hidden="1">
      <c r="A95" s="940">
        <v>1151200</v>
      </c>
      <c r="B95" s="943" t="s">
        <v>637</v>
      </c>
      <c r="C95" s="944">
        <v>461200</v>
      </c>
      <c r="D95" s="863"/>
      <c r="E95" s="863"/>
      <c r="F95" s="863"/>
      <c r="G95" s="863"/>
      <c r="H95" s="863"/>
      <c r="I95" s="863"/>
      <c r="J95" s="931">
        <v>0</v>
      </c>
    </row>
    <row r="96" spans="1:10" s="688" customFormat="1" ht="25.5" hidden="1">
      <c r="A96" s="940">
        <v>1152000</v>
      </c>
      <c r="B96" s="945" t="s">
        <v>518</v>
      </c>
      <c r="C96" s="946" t="s">
        <v>358</v>
      </c>
      <c r="D96" s="947">
        <v>0</v>
      </c>
      <c r="E96" s="947"/>
      <c r="F96" s="947">
        <v>0</v>
      </c>
      <c r="G96" s="947">
        <v>0</v>
      </c>
      <c r="H96" s="947">
        <v>0</v>
      </c>
      <c r="I96" s="947">
        <v>0</v>
      </c>
      <c r="J96" s="931">
        <v>0</v>
      </c>
    </row>
    <row r="97" spans="1:10" s="688" customFormat="1" ht="25.5" hidden="1">
      <c r="A97" s="940">
        <v>1152100</v>
      </c>
      <c r="B97" s="948" t="s">
        <v>541</v>
      </c>
      <c r="C97" s="944">
        <v>462100</v>
      </c>
      <c r="D97" s="860"/>
      <c r="E97" s="860"/>
      <c r="F97" s="860"/>
      <c r="G97" s="949"/>
      <c r="H97" s="949"/>
      <c r="I97" s="846"/>
      <c r="J97" s="931">
        <v>0</v>
      </c>
    </row>
    <row r="98" spans="1:10" s="688" customFormat="1" ht="26.25" hidden="1" thickBot="1">
      <c r="A98" s="950">
        <v>1152200</v>
      </c>
      <c r="B98" s="951" t="s">
        <v>759</v>
      </c>
      <c r="C98" s="952">
        <v>462200</v>
      </c>
      <c r="D98" s="855"/>
      <c r="E98" s="855"/>
      <c r="F98" s="855"/>
      <c r="G98" s="953"/>
      <c r="H98" s="953"/>
      <c r="I98" s="847"/>
      <c r="J98" s="931">
        <v>0</v>
      </c>
    </row>
    <row r="99" spans="1:10" s="688" customFormat="1" ht="25.5" hidden="1">
      <c r="A99" s="938">
        <v>1153000</v>
      </c>
      <c r="B99" s="954" t="s">
        <v>760</v>
      </c>
      <c r="C99" s="955" t="s">
        <v>358</v>
      </c>
      <c r="D99" s="956">
        <v>0</v>
      </c>
      <c r="E99" s="956"/>
      <c r="F99" s="956">
        <v>0</v>
      </c>
      <c r="G99" s="956">
        <v>0</v>
      </c>
      <c r="H99" s="956">
        <v>0</v>
      </c>
      <c r="I99" s="956">
        <v>0</v>
      </c>
      <c r="J99" s="931">
        <v>0</v>
      </c>
    </row>
    <row r="100" spans="1:10" s="688" customFormat="1" ht="25.5" hidden="1">
      <c r="A100" s="940">
        <v>1153100</v>
      </c>
      <c r="B100" s="948" t="s">
        <v>761</v>
      </c>
      <c r="C100" s="944">
        <v>463100</v>
      </c>
      <c r="D100" s="947"/>
      <c r="E100" s="947"/>
      <c r="F100" s="947"/>
      <c r="G100" s="947"/>
      <c r="H100" s="947"/>
      <c r="I100" s="947"/>
      <c r="J100" s="931">
        <v>0</v>
      </c>
    </row>
    <row r="101" spans="1:10" s="688" customFormat="1" hidden="1">
      <c r="A101" s="940">
        <v>1153200</v>
      </c>
      <c r="B101" s="948" t="s">
        <v>101</v>
      </c>
      <c r="C101" s="944">
        <v>463200</v>
      </c>
      <c r="D101" s="947"/>
      <c r="E101" s="947"/>
      <c r="F101" s="947"/>
      <c r="G101" s="947"/>
      <c r="H101" s="947"/>
      <c r="I101" s="947"/>
      <c r="J101" s="931">
        <v>0</v>
      </c>
    </row>
    <row r="102" spans="1:10" s="688" customFormat="1" ht="51" hidden="1">
      <c r="A102" s="940">
        <v>1153300</v>
      </c>
      <c r="B102" s="948" t="s">
        <v>501</v>
      </c>
      <c r="C102" s="944">
        <v>463300</v>
      </c>
      <c r="D102" s="947"/>
      <c r="E102" s="947"/>
      <c r="F102" s="947"/>
      <c r="G102" s="947"/>
      <c r="H102" s="947"/>
      <c r="I102" s="947"/>
      <c r="J102" s="931">
        <v>0</v>
      </c>
    </row>
    <row r="103" spans="1:10" s="688" customFormat="1" ht="38.25" hidden="1">
      <c r="A103" s="940">
        <v>1153400</v>
      </c>
      <c r="B103" s="948" t="s">
        <v>502</v>
      </c>
      <c r="C103" s="944">
        <v>463400</v>
      </c>
      <c r="D103" s="947"/>
      <c r="E103" s="947"/>
      <c r="F103" s="947"/>
      <c r="G103" s="947"/>
      <c r="H103" s="947"/>
      <c r="I103" s="947"/>
      <c r="J103" s="931">
        <v>0</v>
      </c>
    </row>
    <row r="104" spans="1:10" s="688" customFormat="1" ht="25.5">
      <c r="A104" s="940">
        <v>1153500</v>
      </c>
      <c r="B104" s="957" t="s">
        <v>503</v>
      </c>
      <c r="C104" s="944">
        <v>463500</v>
      </c>
      <c r="D104" s="947"/>
      <c r="E104" s="947"/>
      <c r="F104" s="947"/>
      <c r="G104" s="947"/>
      <c r="H104" s="947"/>
      <c r="I104" s="947"/>
      <c r="J104" s="931">
        <v>0</v>
      </c>
    </row>
    <row r="105" spans="1:10" s="688" customFormat="1" ht="37.5" customHeight="1">
      <c r="A105" s="940">
        <v>1153700</v>
      </c>
      <c r="B105" s="957" t="s">
        <v>504</v>
      </c>
      <c r="C105" s="944">
        <v>463700</v>
      </c>
      <c r="D105" s="1124">
        <v>15000</v>
      </c>
      <c r="E105" s="1124">
        <v>0</v>
      </c>
      <c r="F105" s="947">
        <f>D105+E105</f>
        <v>15000</v>
      </c>
      <c r="G105" s="947">
        <v>3000</v>
      </c>
      <c r="H105" s="947">
        <v>6000</v>
      </c>
      <c r="I105" s="947">
        <v>9000</v>
      </c>
      <c r="J105" s="970">
        <f>F105</f>
        <v>15000</v>
      </c>
    </row>
    <row r="106" spans="1:10" s="688" customFormat="1" ht="37.5" hidden="1" customHeight="1">
      <c r="A106" s="940">
        <v>1153800</v>
      </c>
      <c r="B106" s="957" t="s">
        <v>995</v>
      </c>
      <c r="C106" s="944">
        <v>463800</v>
      </c>
      <c r="D106" s="947"/>
      <c r="E106" s="947"/>
      <c r="F106" s="947"/>
      <c r="G106" s="947"/>
      <c r="H106" s="947"/>
      <c r="I106" s="947"/>
      <c r="J106" s="931">
        <v>0</v>
      </c>
    </row>
    <row r="107" spans="1:10" s="688" customFormat="1" hidden="1">
      <c r="A107" s="940">
        <v>1153900</v>
      </c>
      <c r="B107" s="957" t="s">
        <v>996</v>
      </c>
      <c r="C107" s="944">
        <v>463900</v>
      </c>
      <c r="D107" s="947"/>
      <c r="E107" s="947"/>
      <c r="F107" s="947"/>
      <c r="G107" s="947"/>
      <c r="H107" s="947"/>
      <c r="I107" s="947"/>
      <c r="J107" s="931">
        <v>0</v>
      </c>
    </row>
    <row r="108" spans="1:10" s="688" customFormat="1" ht="25.5" hidden="1">
      <c r="A108" s="940">
        <v>1154000</v>
      </c>
      <c r="B108" s="958" t="s">
        <v>997</v>
      </c>
      <c r="C108" s="946" t="s">
        <v>358</v>
      </c>
      <c r="D108" s="947">
        <v>0</v>
      </c>
      <c r="E108" s="947"/>
      <c r="F108" s="947">
        <v>0</v>
      </c>
      <c r="G108" s="947">
        <v>0</v>
      </c>
      <c r="H108" s="947">
        <v>0</v>
      </c>
      <c r="I108" s="947">
        <v>0</v>
      </c>
      <c r="J108" s="931">
        <v>0</v>
      </c>
    </row>
    <row r="109" spans="1:10" s="688" customFormat="1" ht="25.5" hidden="1">
      <c r="A109" s="940">
        <v>1154100</v>
      </c>
      <c r="B109" s="957" t="s">
        <v>210</v>
      </c>
      <c r="C109" s="944">
        <v>465100</v>
      </c>
      <c r="D109" s="959"/>
      <c r="E109" s="959"/>
      <c r="F109" s="959"/>
      <c r="G109" s="960"/>
      <c r="H109" s="960"/>
      <c r="I109" s="961"/>
      <c r="J109" s="931">
        <v>0</v>
      </c>
    </row>
    <row r="110" spans="1:10" s="688" customFormat="1" ht="25.5" hidden="1">
      <c r="A110" s="940">
        <v>1154200</v>
      </c>
      <c r="B110" s="957" t="s">
        <v>211</v>
      </c>
      <c r="C110" s="944">
        <v>465200</v>
      </c>
      <c r="D110" s="959"/>
      <c r="E110" s="959"/>
      <c r="F110" s="959"/>
      <c r="G110" s="960"/>
      <c r="H110" s="960"/>
      <c r="I110" s="961"/>
      <c r="J110" s="931">
        <v>0</v>
      </c>
    </row>
    <row r="111" spans="1:10" s="688" customFormat="1" ht="25.5" hidden="1">
      <c r="A111" s="940">
        <v>1154300</v>
      </c>
      <c r="B111" s="957" t="s">
        <v>212</v>
      </c>
      <c r="C111" s="944">
        <v>465300</v>
      </c>
      <c r="D111" s="959"/>
      <c r="E111" s="959"/>
      <c r="F111" s="959"/>
      <c r="G111" s="960"/>
      <c r="H111" s="960"/>
      <c r="I111" s="961"/>
      <c r="J111" s="931">
        <v>0</v>
      </c>
    </row>
    <row r="112" spans="1:10" s="688" customFormat="1" ht="0.75" customHeight="1">
      <c r="A112" s="940">
        <v>1154500</v>
      </c>
      <c r="B112" s="957" t="s">
        <v>67</v>
      </c>
      <c r="C112" s="944">
        <v>465500</v>
      </c>
      <c r="D112" s="959"/>
      <c r="E112" s="959"/>
      <c r="F112" s="959"/>
      <c r="G112" s="960"/>
      <c r="H112" s="960"/>
      <c r="I112" s="961"/>
      <c r="J112" s="931">
        <v>0</v>
      </c>
    </row>
    <row r="113" spans="1:10" s="688" customFormat="1" ht="38.25" hidden="1">
      <c r="A113" s="940">
        <v>1154600</v>
      </c>
      <c r="B113" s="957" t="s">
        <v>68</v>
      </c>
      <c r="C113" s="944">
        <v>465600</v>
      </c>
      <c r="D113" s="860"/>
      <c r="E113" s="860"/>
      <c r="F113" s="860"/>
      <c r="G113" s="949"/>
      <c r="H113" s="949"/>
      <c r="I113" s="846"/>
      <c r="J113" s="931">
        <v>0</v>
      </c>
    </row>
    <row r="114" spans="1:10" s="688" customFormat="1" ht="13.5" hidden="1" thickBot="1">
      <c r="A114" s="950">
        <v>1154700</v>
      </c>
      <c r="B114" s="962" t="s">
        <v>78</v>
      </c>
      <c r="C114" s="746" t="s">
        <v>79</v>
      </c>
      <c r="D114" s="855"/>
      <c r="E114" s="855"/>
      <c r="F114" s="855"/>
      <c r="G114" s="953"/>
      <c r="H114" s="953"/>
      <c r="I114" s="847"/>
      <c r="J114" s="931">
        <v>0</v>
      </c>
    </row>
    <row r="115" spans="1:10" s="688" customFormat="1" ht="25.5" hidden="1">
      <c r="A115" s="963">
        <v>1160000</v>
      </c>
      <c r="B115" s="780" t="s">
        <v>80</v>
      </c>
      <c r="C115" s="734" t="s">
        <v>358</v>
      </c>
      <c r="D115" s="858">
        <v>0</v>
      </c>
      <c r="E115" s="858"/>
      <c r="F115" s="858">
        <v>0</v>
      </c>
      <c r="G115" s="858">
        <v>0</v>
      </c>
      <c r="H115" s="858">
        <v>0</v>
      </c>
      <c r="I115" s="858">
        <v>0</v>
      </c>
      <c r="J115" s="931">
        <v>0</v>
      </c>
    </row>
    <row r="116" spans="1:10" s="688" customFormat="1" ht="25.5" hidden="1">
      <c r="A116" s="935">
        <v>1161000</v>
      </c>
      <c r="B116" s="782" t="s">
        <v>81</v>
      </c>
      <c r="C116" s="783" t="s">
        <v>358</v>
      </c>
      <c r="D116" s="860">
        <v>0</v>
      </c>
      <c r="E116" s="860"/>
      <c r="F116" s="860">
        <v>0</v>
      </c>
      <c r="G116" s="860">
        <v>0</v>
      </c>
      <c r="H116" s="860">
        <v>0</v>
      </c>
      <c r="I116" s="860">
        <v>0</v>
      </c>
      <c r="J116" s="931">
        <v>0</v>
      </c>
    </row>
    <row r="117" spans="1:10" s="688" customFormat="1" ht="38.25" hidden="1">
      <c r="A117" s="935">
        <v>1161100</v>
      </c>
      <c r="B117" s="741" t="s">
        <v>1705</v>
      </c>
      <c r="C117" s="762">
        <v>471100</v>
      </c>
      <c r="D117" s="860"/>
      <c r="E117" s="860"/>
      <c r="F117" s="860"/>
      <c r="G117" s="860"/>
      <c r="H117" s="860"/>
      <c r="I117" s="860"/>
      <c r="J117" s="931">
        <v>0</v>
      </c>
    </row>
    <row r="118" spans="1:10" s="688" customFormat="1" ht="38.25" hidden="1">
      <c r="A118" s="935">
        <v>1161200</v>
      </c>
      <c r="B118" s="776" t="s">
        <v>1667</v>
      </c>
      <c r="C118" s="762">
        <v>471200</v>
      </c>
      <c r="D118" s="860"/>
      <c r="E118" s="860"/>
      <c r="F118" s="860"/>
      <c r="G118" s="860"/>
      <c r="H118" s="860"/>
      <c r="I118" s="860"/>
      <c r="J118" s="931">
        <v>0</v>
      </c>
    </row>
    <row r="119" spans="1:10" s="688" customFormat="1" ht="38.25" hidden="1">
      <c r="A119" s="935">
        <v>1162000</v>
      </c>
      <c r="B119" s="782" t="s">
        <v>1125</v>
      </c>
      <c r="C119" s="783" t="s">
        <v>358</v>
      </c>
      <c r="D119" s="860">
        <v>0</v>
      </c>
      <c r="E119" s="860"/>
      <c r="F119" s="860">
        <v>0</v>
      </c>
      <c r="G119" s="860">
        <v>0</v>
      </c>
      <c r="H119" s="860">
        <v>0</v>
      </c>
      <c r="I119" s="860">
        <v>0</v>
      </c>
      <c r="J119" s="931">
        <v>0</v>
      </c>
    </row>
    <row r="120" spans="1:10" s="688" customFormat="1" ht="25.5" hidden="1">
      <c r="A120" s="935">
        <v>1162100</v>
      </c>
      <c r="B120" s="776" t="s">
        <v>1668</v>
      </c>
      <c r="C120" s="742" t="s">
        <v>130</v>
      </c>
      <c r="D120" s="860"/>
      <c r="E120" s="860"/>
      <c r="F120" s="860"/>
      <c r="G120" s="860"/>
      <c r="H120" s="860"/>
      <c r="I120" s="860"/>
      <c r="J120" s="931">
        <v>0</v>
      </c>
    </row>
    <row r="121" spans="1:10" s="688" customFormat="1" hidden="1">
      <c r="A121" s="935">
        <v>1162200</v>
      </c>
      <c r="B121" s="776" t="s">
        <v>1669</v>
      </c>
      <c r="C121" s="742" t="s">
        <v>24</v>
      </c>
      <c r="D121" s="860"/>
      <c r="E121" s="860"/>
      <c r="F121" s="860"/>
      <c r="G121" s="860"/>
      <c r="H121" s="860"/>
      <c r="I121" s="860"/>
      <c r="J121" s="931">
        <v>0</v>
      </c>
    </row>
    <row r="122" spans="1:10" s="688" customFormat="1" ht="25.5">
      <c r="A122" s="935">
        <v>1162300</v>
      </c>
      <c r="B122" s="776" t="s">
        <v>1670</v>
      </c>
      <c r="C122" s="742" t="s">
        <v>26</v>
      </c>
      <c r="D122" s="860"/>
      <c r="E122" s="860"/>
      <c r="F122" s="860"/>
      <c r="G122" s="860"/>
      <c r="H122" s="860"/>
      <c r="I122" s="860"/>
      <c r="J122" s="931">
        <v>0</v>
      </c>
    </row>
    <row r="123" spans="1:10" s="688" customFormat="1" ht="12.75" customHeight="1" thickBot="1">
      <c r="A123" s="935">
        <v>1162400</v>
      </c>
      <c r="B123" s="776" t="s">
        <v>1671</v>
      </c>
      <c r="C123" s="742" t="s">
        <v>832</v>
      </c>
      <c r="D123" s="860"/>
      <c r="E123" s="860"/>
      <c r="F123" s="860"/>
      <c r="G123" s="860"/>
      <c r="H123" s="860"/>
      <c r="I123" s="860"/>
      <c r="J123" s="931">
        <v>0</v>
      </c>
    </row>
    <row r="124" spans="1:10" s="688" customFormat="1" ht="0.75" hidden="1" customHeight="1" thickBot="1">
      <c r="A124" s="935">
        <v>1162500</v>
      </c>
      <c r="B124" s="776" t="s">
        <v>1672</v>
      </c>
      <c r="C124" s="742" t="s">
        <v>834</v>
      </c>
      <c r="D124" s="860"/>
      <c r="E124" s="860"/>
      <c r="F124" s="860"/>
      <c r="G124" s="860"/>
      <c r="H124" s="860"/>
      <c r="I124" s="860"/>
      <c r="J124" s="931">
        <v>0</v>
      </c>
    </row>
    <row r="125" spans="1:10" s="688" customFormat="1" ht="25.5" hidden="1">
      <c r="A125" s="935">
        <v>1162600</v>
      </c>
      <c r="B125" s="776" t="s">
        <v>1673</v>
      </c>
      <c r="C125" s="742" t="s">
        <v>511</v>
      </c>
      <c r="D125" s="860"/>
      <c r="E125" s="860"/>
      <c r="F125" s="860"/>
      <c r="G125" s="860"/>
      <c r="H125" s="860"/>
      <c r="I125" s="860"/>
      <c r="J125" s="931">
        <v>0</v>
      </c>
    </row>
    <row r="126" spans="1:10" s="688" customFormat="1" ht="25.5" hidden="1">
      <c r="A126" s="935">
        <v>1162700</v>
      </c>
      <c r="B126" s="741" t="s">
        <v>1674</v>
      </c>
      <c r="C126" s="742" t="s">
        <v>513</v>
      </c>
      <c r="D126" s="860"/>
      <c r="E126" s="860"/>
      <c r="F126" s="860"/>
      <c r="G126" s="860"/>
      <c r="H126" s="860"/>
      <c r="I126" s="860"/>
      <c r="J126" s="931">
        <v>0</v>
      </c>
    </row>
    <row r="127" spans="1:10" s="688" customFormat="1" hidden="1">
      <c r="A127" s="935">
        <v>1162800</v>
      </c>
      <c r="B127" s="776" t="s">
        <v>1675</v>
      </c>
      <c r="C127" s="742" t="s">
        <v>872</v>
      </c>
      <c r="D127" s="949"/>
      <c r="E127" s="949"/>
      <c r="F127" s="949"/>
      <c r="G127" s="949"/>
      <c r="H127" s="949"/>
      <c r="I127" s="949"/>
      <c r="J127" s="931">
        <v>0</v>
      </c>
    </row>
    <row r="128" spans="1:10" s="688" customFormat="1" hidden="1">
      <c r="A128" s="964">
        <v>1162900</v>
      </c>
      <c r="B128" s="776" t="s">
        <v>1676</v>
      </c>
      <c r="C128" s="742" t="s">
        <v>874</v>
      </c>
      <c r="D128" s="949"/>
      <c r="E128" s="949"/>
      <c r="F128" s="949"/>
      <c r="G128" s="949"/>
      <c r="H128" s="949"/>
      <c r="I128" s="949"/>
      <c r="J128" s="931">
        <v>0</v>
      </c>
    </row>
    <row r="129" spans="1:10" s="688" customFormat="1" hidden="1">
      <c r="A129" s="964">
        <v>1163000</v>
      </c>
      <c r="B129" s="782" t="s">
        <v>58</v>
      </c>
      <c r="C129" s="771" t="s">
        <v>358</v>
      </c>
      <c r="D129" s="949">
        <v>0</v>
      </c>
      <c r="E129" s="949"/>
      <c r="F129" s="949">
        <v>0</v>
      </c>
      <c r="G129" s="949">
        <v>0</v>
      </c>
      <c r="H129" s="949">
        <v>0</v>
      </c>
      <c r="I129" s="949">
        <v>0</v>
      </c>
      <c r="J129" s="931">
        <v>0</v>
      </c>
    </row>
    <row r="130" spans="1:10" s="688" customFormat="1" ht="13.5" hidden="1" thickBot="1">
      <c r="A130" s="965">
        <v>1163100</v>
      </c>
      <c r="B130" s="765" t="s">
        <v>798</v>
      </c>
      <c r="C130" s="746" t="s">
        <v>799</v>
      </c>
      <c r="D130" s="953"/>
      <c r="E130" s="953"/>
      <c r="F130" s="953"/>
      <c r="G130" s="953"/>
      <c r="H130" s="953"/>
      <c r="I130" s="953"/>
      <c r="J130" s="931">
        <v>0</v>
      </c>
    </row>
    <row r="131" spans="1:10" s="688" customFormat="1" hidden="1">
      <c r="A131" s="966">
        <v>1170000</v>
      </c>
      <c r="B131" s="788" t="s">
        <v>875</v>
      </c>
      <c r="C131" s="734" t="s">
        <v>358</v>
      </c>
      <c r="D131" s="967">
        <f>D135</f>
        <v>0</v>
      </c>
      <c r="E131" s="967"/>
      <c r="F131" s="967">
        <f>F135</f>
        <v>0</v>
      </c>
      <c r="G131" s="967">
        <f>G135</f>
        <v>0</v>
      </c>
      <c r="H131" s="967">
        <f>H135</f>
        <v>0</v>
      </c>
      <c r="I131" s="967">
        <f>I135</f>
        <v>0</v>
      </c>
      <c r="J131" s="931">
        <f>J135</f>
        <v>0</v>
      </c>
    </row>
    <row r="132" spans="1:10" s="688" customFormat="1" ht="38.25" hidden="1">
      <c r="A132" s="964">
        <v>1171000</v>
      </c>
      <c r="B132" s="792" t="s">
        <v>215</v>
      </c>
      <c r="C132" s="734" t="s">
        <v>358</v>
      </c>
      <c r="D132" s="865">
        <v>0</v>
      </c>
      <c r="E132" s="865"/>
      <c r="F132" s="865">
        <v>0</v>
      </c>
      <c r="G132" s="865">
        <v>0</v>
      </c>
      <c r="H132" s="865">
        <v>0</v>
      </c>
      <c r="I132" s="865">
        <v>0</v>
      </c>
      <c r="J132" s="931">
        <v>0</v>
      </c>
    </row>
    <row r="133" spans="1:10" s="688" customFormat="1" ht="51" hidden="1">
      <c r="A133" s="964">
        <v>1171100</v>
      </c>
      <c r="B133" s="741" t="s">
        <v>1677</v>
      </c>
      <c r="C133" s="738" t="s">
        <v>479</v>
      </c>
      <c r="D133" s="949"/>
      <c r="E133" s="949"/>
      <c r="F133" s="949"/>
      <c r="G133" s="949"/>
      <c r="H133" s="949"/>
      <c r="I133" s="949"/>
      <c r="J133" s="931">
        <v>0</v>
      </c>
    </row>
    <row r="134" spans="1:10" s="688" customFormat="1" ht="25.5" hidden="1">
      <c r="A134" s="964">
        <v>1171200</v>
      </c>
      <c r="B134" s="776" t="s">
        <v>1678</v>
      </c>
      <c r="C134" s="794" t="s">
        <v>352</v>
      </c>
      <c r="D134" s="949"/>
      <c r="E134" s="949"/>
      <c r="F134" s="949"/>
      <c r="G134" s="949"/>
      <c r="H134" s="949"/>
      <c r="I134" s="949"/>
      <c r="J134" s="931">
        <v>0</v>
      </c>
    </row>
    <row r="135" spans="1:10" s="688" customFormat="1" ht="51" hidden="1">
      <c r="A135" s="935">
        <v>1172000</v>
      </c>
      <c r="B135" s="795" t="s">
        <v>1017</v>
      </c>
      <c r="C135" s="771" t="s">
        <v>358</v>
      </c>
      <c r="D135" s="967">
        <f>D137+D138</f>
        <v>0</v>
      </c>
      <c r="E135" s="967"/>
      <c r="F135" s="967">
        <f>F137+F138</f>
        <v>0</v>
      </c>
      <c r="G135" s="967">
        <f>G137+G138</f>
        <v>0</v>
      </c>
      <c r="H135" s="967">
        <f>H137+H138</f>
        <v>0</v>
      </c>
      <c r="I135" s="967">
        <f>I137+I138</f>
        <v>0</v>
      </c>
      <c r="J135" s="931">
        <f>F135</f>
        <v>0</v>
      </c>
    </row>
    <row r="136" spans="1:10" s="688" customFormat="1" hidden="1">
      <c r="A136" s="935">
        <v>1172100</v>
      </c>
      <c r="B136" s="763" t="s">
        <v>1102</v>
      </c>
      <c r="C136" s="738" t="s">
        <v>1018</v>
      </c>
      <c r="D136" s="949"/>
      <c r="E136" s="846"/>
      <c r="F136" s="949"/>
      <c r="G136" s="949"/>
      <c r="H136" s="949"/>
      <c r="I136" s="949"/>
      <c r="J136" s="931">
        <v>0</v>
      </c>
    </row>
    <row r="137" spans="1:10" s="688" customFormat="1" hidden="1">
      <c r="A137" s="935">
        <v>1172200</v>
      </c>
      <c r="B137" s="763" t="s">
        <v>1103</v>
      </c>
      <c r="C137" s="796">
        <v>482200</v>
      </c>
      <c r="D137" s="949">
        <v>0</v>
      </c>
      <c r="E137" s="846"/>
      <c r="F137" s="949">
        <v>0</v>
      </c>
      <c r="G137" s="949">
        <v>0</v>
      </c>
      <c r="H137" s="949">
        <v>0</v>
      </c>
      <c r="I137" s="949">
        <v>0</v>
      </c>
      <c r="J137" s="931">
        <f>F137</f>
        <v>0</v>
      </c>
    </row>
    <row r="138" spans="1:10" s="688" customFormat="1" ht="9.75" hidden="1" customHeight="1" thickBot="1">
      <c r="A138" s="935">
        <v>1172300</v>
      </c>
      <c r="B138" s="776" t="s">
        <v>1679</v>
      </c>
      <c r="C138" s="742" t="s">
        <v>1020</v>
      </c>
      <c r="D138" s="949">
        <v>0</v>
      </c>
      <c r="E138" s="846"/>
      <c r="F138" s="949">
        <f>D138+E138</f>
        <v>0</v>
      </c>
      <c r="G138" s="949">
        <v>0</v>
      </c>
      <c r="H138" s="949">
        <v>0</v>
      </c>
      <c r="I138" s="949">
        <v>0</v>
      </c>
      <c r="J138" s="931">
        <f>F138</f>
        <v>0</v>
      </c>
    </row>
    <row r="139" spans="1:10" s="688" customFormat="1" ht="39" hidden="1" thickBot="1">
      <c r="A139" s="935">
        <v>1172400</v>
      </c>
      <c r="B139" s="797" t="s">
        <v>1680</v>
      </c>
      <c r="C139" s="742" t="s">
        <v>125</v>
      </c>
      <c r="D139" s="865"/>
      <c r="E139" s="846"/>
      <c r="F139" s="865"/>
      <c r="G139" s="865"/>
      <c r="H139" s="865"/>
      <c r="I139" s="865"/>
      <c r="J139" s="931">
        <v>0</v>
      </c>
    </row>
    <row r="140" spans="1:10" s="688" customFormat="1" ht="39" hidden="1" thickBot="1">
      <c r="A140" s="935">
        <v>1173000</v>
      </c>
      <c r="B140" s="795" t="s">
        <v>126</v>
      </c>
      <c r="C140" s="771" t="s">
        <v>358</v>
      </c>
      <c r="D140" s="865">
        <v>0</v>
      </c>
      <c r="E140" s="865"/>
      <c r="F140" s="865">
        <v>0</v>
      </c>
      <c r="G140" s="865">
        <v>0</v>
      </c>
      <c r="H140" s="865">
        <v>0</v>
      </c>
      <c r="I140" s="865">
        <v>0</v>
      </c>
      <c r="J140" s="931">
        <v>0</v>
      </c>
    </row>
    <row r="141" spans="1:10" s="688" customFormat="1" ht="26.25" hidden="1" thickBot="1">
      <c r="A141" s="964">
        <v>1173100</v>
      </c>
      <c r="B141" s="798" t="s">
        <v>127</v>
      </c>
      <c r="C141" s="742" t="s">
        <v>1088</v>
      </c>
      <c r="D141" s="865"/>
      <c r="E141" s="846"/>
      <c r="F141" s="865"/>
      <c r="G141" s="865"/>
      <c r="H141" s="865"/>
      <c r="I141" s="865"/>
      <c r="J141" s="931">
        <v>0</v>
      </c>
    </row>
    <row r="142" spans="1:10" s="688" customFormat="1" ht="51.75" hidden="1" thickBot="1">
      <c r="A142" s="964">
        <v>1174000</v>
      </c>
      <c r="B142" s="795" t="s">
        <v>1089</v>
      </c>
      <c r="C142" s="771" t="s">
        <v>358</v>
      </c>
      <c r="D142" s="865">
        <v>0</v>
      </c>
      <c r="E142" s="865"/>
      <c r="F142" s="865">
        <v>0</v>
      </c>
      <c r="G142" s="865">
        <v>0</v>
      </c>
      <c r="H142" s="865">
        <v>0</v>
      </c>
      <c r="I142" s="865">
        <v>0</v>
      </c>
      <c r="J142" s="931">
        <v>0</v>
      </c>
    </row>
    <row r="143" spans="1:10" s="688" customFormat="1" ht="39" hidden="1" thickBot="1">
      <c r="A143" s="964">
        <v>1174100</v>
      </c>
      <c r="B143" s="798" t="s">
        <v>1104</v>
      </c>
      <c r="C143" s="742" t="s">
        <v>1090</v>
      </c>
      <c r="D143" s="865"/>
      <c r="E143" s="865"/>
      <c r="F143" s="865"/>
      <c r="G143" s="865"/>
      <c r="H143" s="865"/>
      <c r="I143" s="865"/>
      <c r="J143" s="931">
        <v>0</v>
      </c>
    </row>
    <row r="144" spans="1:10" s="688" customFormat="1" ht="26.25" hidden="1" thickBot="1">
      <c r="A144" s="964">
        <v>1174200</v>
      </c>
      <c r="B144" s="797" t="s">
        <v>1681</v>
      </c>
      <c r="C144" s="742" t="s">
        <v>447</v>
      </c>
      <c r="D144" s="865"/>
      <c r="E144" s="865"/>
      <c r="F144" s="865"/>
      <c r="G144" s="865"/>
      <c r="H144" s="865"/>
      <c r="I144" s="865"/>
      <c r="J144" s="931">
        <v>0</v>
      </c>
    </row>
    <row r="145" spans="1:11" s="688" customFormat="1" ht="51.75" hidden="1" thickBot="1">
      <c r="A145" s="964">
        <v>1175000</v>
      </c>
      <c r="B145" s="795" t="s">
        <v>558</v>
      </c>
      <c r="C145" s="771" t="s">
        <v>358</v>
      </c>
      <c r="D145" s="865">
        <v>0</v>
      </c>
      <c r="E145" s="865"/>
      <c r="F145" s="865">
        <v>0</v>
      </c>
      <c r="G145" s="865">
        <v>0</v>
      </c>
      <c r="H145" s="865">
        <v>0</v>
      </c>
      <c r="I145" s="865">
        <v>0</v>
      </c>
      <c r="J145" s="931">
        <v>0</v>
      </c>
    </row>
    <row r="146" spans="1:11" s="688" customFormat="1" ht="51.75" hidden="1" thickBot="1">
      <c r="A146" s="964">
        <v>1175100</v>
      </c>
      <c r="B146" s="797" t="s">
        <v>1682</v>
      </c>
      <c r="C146" s="742" t="s">
        <v>227</v>
      </c>
      <c r="D146" s="865"/>
      <c r="E146" s="865"/>
      <c r="F146" s="865"/>
      <c r="G146" s="865"/>
      <c r="H146" s="865"/>
      <c r="I146" s="865"/>
      <c r="J146" s="931">
        <v>0</v>
      </c>
    </row>
    <row r="147" spans="1:11" s="688" customFormat="1" ht="13.5" hidden="1" thickBot="1">
      <c r="A147" s="964">
        <v>1176000</v>
      </c>
      <c r="B147" s="795" t="s">
        <v>228</v>
      </c>
      <c r="C147" s="771" t="s">
        <v>358</v>
      </c>
      <c r="D147" s="865">
        <v>0</v>
      </c>
      <c r="E147" s="865"/>
      <c r="F147" s="865">
        <v>0</v>
      </c>
      <c r="G147" s="865">
        <v>0</v>
      </c>
      <c r="H147" s="865">
        <v>0</v>
      </c>
      <c r="I147" s="865">
        <v>0</v>
      </c>
      <c r="J147" s="931">
        <v>0</v>
      </c>
    </row>
    <row r="148" spans="1:11" s="688" customFormat="1" ht="13.5" hidden="1" thickBot="1">
      <c r="A148" s="964">
        <v>1176100</v>
      </c>
      <c r="B148" s="797" t="s">
        <v>1683</v>
      </c>
      <c r="C148" s="742" t="s">
        <v>8</v>
      </c>
      <c r="D148" s="865"/>
      <c r="E148" s="846"/>
      <c r="F148" s="865"/>
      <c r="G148" s="865"/>
      <c r="H148" s="865"/>
      <c r="I148" s="865"/>
      <c r="J148" s="931">
        <v>0</v>
      </c>
    </row>
    <row r="149" spans="1:11" s="688" customFormat="1" ht="13.5" hidden="1" thickBot="1">
      <c r="A149" s="964">
        <v>1177000</v>
      </c>
      <c r="B149" s="795" t="s">
        <v>587</v>
      </c>
      <c r="C149" s="771" t="s">
        <v>358</v>
      </c>
      <c r="D149" s="865">
        <v>0</v>
      </c>
      <c r="E149" s="865"/>
      <c r="F149" s="865">
        <v>0</v>
      </c>
      <c r="G149" s="865">
        <v>0</v>
      </c>
      <c r="H149" s="865">
        <v>0</v>
      </c>
      <c r="I149" s="865">
        <v>0</v>
      </c>
      <c r="J149" s="931">
        <v>0</v>
      </c>
    </row>
    <row r="150" spans="1:11" s="688" customFormat="1" ht="13.5" hidden="1" thickBot="1">
      <c r="A150" s="965">
        <v>1177100</v>
      </c>
      <c r="B150" s="799" t="s">
        <v>1684</v>
      </c>
      <c r="C150" s="746" t="s">
        <v>259</v>
      </c>
      <c r="D150" s="953"/>
      <c r="E150" s="953"/>
      <c r="F150" s="953"/>
      <c r="G150" s="953"/>
      <c r="H150" s="953"/>
      <c r="I150" s="953"/>
      <c r="J150" s="931">
        <v>0</v>
      </c>
    </row>
    <row r="151" spans="1:11" s="688" customFormat="1" ht="26.25" thickBot="1">
      <c r="A151" s="968" t="s">
        <v>262</v>
      </c>
      <c r="B151" s="806" t="s">
        <v>648</v>
      </c>
      <c r="C151" s="807" t="s">
        <v>358</v>
      </c>
      <c r="D151" s="1139">
        <f>D152+D163</f>
        <v>0</v>
      </c>
      <c r="E151" s="1139"/>
      <c r="F151" s="1139">
        <f>F152+F163</f>
        <v>0</v>
      </c>
      <c r="G151" s="1139">
        <f>G152</f>
        <v>0</v>
      </c>
      <c r="H151" s="1139">
        <f>H152</f>
        <v>0</v>
      </c>
      <c r="I151" s="1139">
        <f>I152</f>
        <v>0</v>
      </c>
      <c r="J151" s="931">
        <f>F152</f>
        <v>0</v>
      </c>
    </row>
    <row r="152" spans="1:11" s="688" customFormat="1" ht="1.5" hidden="1" customHeight="1" thickBot="1">
      <c r="A152" s="966" t="s">
        <v>650</v>
      </c>
      <c r="B152" s="815" t="s">
        <v>651</v>
      </c>
      <c r="C152" s="734" t="s">
        <v>358</v>
      </c>
      <c r="D152" s="967">
        <f>SUM(D153:D162)</f>
        <v>0</v>
      </c>
      <c r="E152" s="967"/>
      <c r="F152" s="967">
        <f>SUM(F153:F162)</f>
        <v>0</v>
      </c>
      <c r="G152" s="967">
        <f>SUM(G153:G162)</f>
        <v>0</v>
      </c>
      <c r="H152" s="967">
        <f>SUM(H153:H162)</f>
        <v>0</v>
      </c>
      <c r="I152" s="967">
        <f>SUM(I153:I162)</f>
        <v>0</v>
      </c>
      <c r="J152" s="931">
        <f>F152</f>
        <v>0</v>
      </c>
    </row>
    <row r="153" spans="1:11" s="688" customFormat="1" ht="0.75" hidden="1" customHeight="1">
      <c r="A153" s="964" t="s">
        <v>652</v>
      </c>
      <c r="B153" s="797" t="s">
        <v>1685</v>
      </c>
      <c r="C153" s="971" t="s">
        <v>987</v>
      </c>
      <c r="D153" s="865"/>
      <c r="E153" s="846"/>
      <c r="F153" s="865"/>
      <c r="G153" s="865"/>
      <c r="H153" s="865"/>
      <c r="I153" s="865"/>
      <c r="J153" s="931">
        <f>F153</f>
        <v>0</v>
      </c>
    </row>
    <row r="154" spans="1:11" s="688" customFormat="1" ht="13.5" hidden="1" thickBot="1">
      <c r="A154" s="964" t="s">
        <v>988</v>
      </c>
      <c r="B154" s="797" t="s">
        <v>1686</v>
      </c>
      <c r="C154" s="971" t="s">
        <v>965</v>
      </c>
      <c r="D154" s="865">
        <v>0</v>
      </c>
      <c r="E154" s="846"/>
      <c r="F154" s="865">
        <f>D154+E154</f>
        <v>0</v>
      </c>
      <c r="G154" s="865">
        <v>0</v>
      </c>
      <c r="H154" s="865">
        <v>0</v>
      </c>
      <c r="I154" s="865">
        <v>0</v>
      </c>
      <c r="J154" s="931">
        <f>F154</f>
        <v>0</v>
      </c>
    </row>
    <row r="155" spans="1:11" s="688" customFormat="1" ht="26.25" hidden="1" thickBot="1">
      <c r="A155" s="964" t="s">
        <v>966</v>
      </c>
      <c r="B155" s="797" t="s">
        <v>1687</v>
      </c>
      <c r="C155" s="971" t="s">
        <v>968</v>
      </c>
      <c r="D155" s="972">
        <v>0</v>
      </c>
      <c r="E155" s="1212">
        <v>0</v>
      </c>
      <c r="F155" s="972">
        <f>D155</f>
        <v>0</v>
      </c>
      <c r="G155" s="1213">
        <v>0</v>
      </c>
      <c r="H155" s="1214">
        <v>0</v>
      </c>
      <c r="I155" s="1214">
        <v>0</v>
      </c>
      <c r="J155" s="1215">
        <f>F155</f>
        <v>0</v>
      </c>
      <c r="K155" s="694"/>
    </row>
    <row r="156" spans="1:11" s="688" customFormat="1" ht="13.5" hidden="1" thickBot="1">
      <c r="A156" s="973" t="s">
        <v>969</v>
      </c>
      <c r="B156" s="797" t="s">
        <v>1688</v>
      </c>
      <c r="C156" s="971" t="s">
        <v>1099</v>
      </c>
      <c r="D156" s="865"/>
      <c r="E156" s="846"/>
      <c r="F156" s="865"/>
      <c r="G156" s="865"/>
      <c r="H156" s="865"/>
      <c r="I156" s="865"/>
      <c r="J156" s="931">
        <v>0</v>
      </c>
    </row>
    <row r="157" spans="1:11" s="688" customFormat="1" ht="13.5" hidden="1" thickBot="1">
      <c r="A157" s="973" t="s">
        <v>138</v>
      </c>
      <c r="B157" s="798" t="s">
        <v>139</v>
      </c>
      <c r="C157" s="971" t="s">
        <v>140</v>
      </c>
      <c r="D157" s="865">
        <v>0</v>
      </c>
      <c r="E157" s="846"/>
      <c r="F157" s="865">
        <f>D157+E157</f>
        <v>0</v>
      </c>
      <c r="G157" s="865"/>
      <c r="H157" s="865"/>
      <c r="I157" s="865">
        <v>0</v>
      </c>
      <c r="J157" s="931">
        <f>F157</f>
        <v>0</v>
      </c>
    </row>
    <row r="158" spans="1:11" s="688" customFormat="1" ht="13.5" hidden="1" thickBot="1">
      <c r="A158" s="973" t="s">
        <v>141</v>
      </c>
      <c r="B158" s="797" t="s">
        <v>1689</v>
      </c>
      <c r="C158" s="971" t="s">
        <v>897</v>
      </c>
      <c r="D158" s="865">
        <v>0</v>
      </c>
      <c r="E158" s="846"/>
      <c r="F158" s="865">
        <f>D158</f>
        <v>0</v>
      </c>
      <c r="G158" s="865">
        <v>0</v>
      </c>
      <c r="H158" s="865">
        <v>0</v>
      </c>
      <c r="I158" s="865">
        <v>0</v>
      </c>
      <c r="J158" s="931">
        <f>F158</f>
        <v>0</v>
      </c>
    </row>
    <row r="159" spans="1:11" s="688" customFormat="1" ht="11.25" hidden="1" customHeight="1">
      <c r="A159" s="973" t="s">
        <v>898</v>
      </c>
      <c r="B159" s="797" t="s">
        <v>1690</v>
      </c>
      <c r="C159" s="971" t="s">
        <v>900</v>
      </c>
      <c r="D159" s="865"/>
      <c r="E159" s="846"/>
      <c r="F159" s="865"/>
      <c r="G159" s="865"/>
      <c r="H159" s="865"/>
      <c r="I159" s="865"/>
      <c r="J159" s="931">
        <v>0</v>
      </c>
    </row>
    <row r="160" spans="1:11" s="688" customFormat="1" ht="13.5" hidden="1" thickBot="1">
      <c r="A160" s="974" t="s">
        <v>800</v>
      </c>
      <c r="B160" s="975" t="s">
        <v>1691</v>
      </c>
      <c r="C160" s="976" t="s">
        <v>657</v>
      </c>
      <c r="D160" s="865"/>
      <c r="E160" s="846"/>
      <c r="F160" s="865"/>
      <c r="G160" s="865"/>
      <c r="H160" s="865"/>
      <c r="I160" s="865"/>
      <c r="J160" s="931">
        <v>0</v>
      </c>
    </row>
    <row r="161" spans="1:10" s="688" customFormat="1" ht="26.25" hidden="1" thickBot="1">
      <c r="A161" s="940" t="s">
        <v>801</v>
      </c>
      <c r="B161" s="977" t="s">
        <v>1063</v>
      </c>
      <c r="C161" s="944" t="s">
        <v>1064</v>
      </c>
      <c r="D161" s="865"/>
      <c r="E161" s="846"/>
      <c r="F161" s="865"/>
      <c r="G161" s="865"/>
      <c r="H161" s="865"/>
      <c r="I161" s="865"/>
      <c r="J161" s="931">
        <v>0</v>
      </c>
    </row>
    <row r="162" spans="1:10" s="688" customFormat="1" ht="13.5" hidden="1" thickBot="1">
      <c r="A162" s="940" t="s">
        <v>1065</v>
      </c>
      <c r="B162" s="977" t="s">
        <v>1066</v>
      </c>
      <c r="C162" s="944" t="s">
        <v>1067</v>
      </c>
      <c r="D162" s="865"/>
      <c r="E162" s="846"/>
      <c r="F162" s="865"/>
      <c r="G162" s="865"/>
      <c r="H162" s="865"/>
      <c r="I162" s="865"/>
      <c r="J162" s="931">
        <v>0</v>
      </c>
    </row>
    <row r="163" spans="1:10" s="688" customFormat="1" ht="13.5" hidden="1" thickBot="1">
      <c r="A163" s="978" t="s">
        <v>658</v>
      </c>
      <c r="B163" s="979" t="s">
        <v>659</v>
      </c>
      <c r="C163" s="980" t="s">
        <v>358</v>
      </c>
      <c r="D163" s="865">
        <v>0</v>
      </c>
      <c r="E163" s="865"/>
      <c r="F163" s="865">
        <v>0</v>
      </c>
      <c r="G163" s="865">
        <v>0</v>
      </c>
      <c r="H163" s="865">
        <v>0</v>
      </c>
      <c r="I163" s="865">
        <v>0</v>
      </c>
      <c r="J163" s="931">
        <v>0</v>
      </c>
    </row>
    <row r="164" spans="1:10" ht="13.5" hidden="1" thickBot="1">
      <c r="A164" s="973" t="s">
        <v>660</v>
      </c>
      <c r="B164" s="798" t="s">
        <v>661</v>
      </c>
      <c r="C164" s="971" t="s">
        <v>662</v>
      </c>
      <c r="D164" s="865"/>
      <c r="E164" s="846"/>
      <c r="F164" s="865"/>
      <c r="G164" s="865"/>
      <c r="H164" s="865"/>
      <c r="I164" s="865"/>
      <c r="J164" s="931">
        <v>0</v>
      </c>
    </row>
    <row r="165" spans="1:10" ht="13.5" hidden="1" thickBot="1">
      <c r="A165" s="973" t="s">
        <v>663</v>
      </c>
      <c r="B165" s="798" t="s">
        <v>664</v>
      </c>
      <c r="C165" s="971" t="s">
        <v>665</v>
      </c>
      <c r="D165" s="865"/>
      <c r="E165" s="846"/>
      <c r="F165" s="865"/>
      <c r="G165" s="865"/>
      <c r="H165" s="865"/>
      <c r="I165" s="865"/>
      <c r="J165" s="931">
        <v>0</v>
      </c>
    </row>
    <row r="166" spans="1:10" ht="26.25" hidden="1" thickBot="1">
      <c r="A166" s="973" t="s">
        <v>666</v>
      </c>
      <c r="B166" s="797" t="s">
        <v>1692</v>
      </c>
      <c r="C166" s="971" t="s">
        <v>314</v>
      </c>
      <c r="D166" s="865"/>
      <c r="E166" s="846"/>
      <c r="F166" s="865"/>
      <c r="G166" s="865"/>
      <c r="H166" s="865"/>
      <c r="I166" s="865"/>
      <c r="J166" s="931">
        <v>0</v>
      </c>
    </row>
    <row r="167" spans="1:10" ht="26.25" hidden="1" thickBot="1">
      <c r="A167" s="973" t="s">
        <v>315</v>
      </c>
      <c r="B167" s="797" t="s">
        <v>1693</v>
      </c>
      <c r="C167" s="971" t="s">
        <v>317</v>
      </c>
      <c r="D167" s="865"/>
      <c r="E167" s="846"/>
      <c r="F167" s="865"/>
      <c r="G167" s="865"/>
      <c r="H167" s="865"/>
      <c r="I167" s="865"/>
      <c r="J167" s="931">
        <v>0</v>
      </c>
    </row>
    <row r="168" spans="1:10" ht="13.5" hidden="1" thickBot="1">
      <c r="A168" s="973" t="s">
        <v>318</v>
      </c>
      <c r="B168" s="795" t="s">
        <v>319</v>
      </c>
      <c r="C168" s="783" t="s">
        <v>358</v>
      </c>
      <c r="D168" s="865">
        <v>0</v>
      </c>
      <c r="E168" s="865"/>
      <c r="F168" s="865">
        <v>0</v>
      </c>
      <c r="G168" s="865">
        <v>0</v>
      </c>
      <c r="H168" s="865">
        <v>0</v>
      </c>
      <c r="I168" s="865">
        <v>0</v>
      </c>
      <c r="J168" s="931">
        <v>0</v>
      </c>
    </row>
    <row r="169" spans="1:10" ht="13.5" hidden="1" thickBot="1">
      <c r="A169" s="973" t="s">
        <v>320</v>
      </c>
      <c r="B169" s="798" t="s">
        <v>1105</v>
      </c>
      <c r="C169" s="971" t="s">
        <v>321</v>
      </c>
      <c r="D169" s="865"/>
      <c r="E169" s="846"/>
      <c r="F169" s="865"/>
      <c r="G169" s="865"/>
      <c r="H169" s="865"/>
      <c r="I169" s="865"/>
      <c r="J169" s="931">
        <v>0</v>
      </c>
    </row>
    <row r="170" spans="1:10" ht="13.5" hidden="1" thickBot="1">
      <c r="A170" s="981" t="s">
        <v>322</v>
      </c>
      <c r="B170" s="822" t="s">
        <v>1068</v>
      </c>
      <c r="C170" s="783" t="s">
        <v>358</v>
      </c>
      <c r="D170" s="865">
        <v>0</v>
      </c>
      <c r="E170" s="865"/>
      <c r="F170" s="865">
        <v>0</v>
      </c>
      <c r="G170" s="865">
        <v>0</v>
      </c>
      <c r="H170" s="865">
        <v>0</v>
      </c>
      <c r="I170" s="865">
        <v>0</v>
      </c>
      <c r="J170" s="931">
        <v>0</v>
      </c>
    </row>
    <row r="171" spans="1:10" ht="13.5" hidden="1" thickBot="1">
      <c r="A171" s="973" t="s">
        <v>324</v>
      </c>
      <c r="B171" s="798" t="s">
        <v>1106</v>
      </c>
      <c r="C171" s="971" t="s">
        <v>325</v>
      </c>
      <c r="D171" s="865"/>
      <c r="E171" s="865"/>
      <c r="F171" s="865"/>
      <c r="G171" s="865"/>
      <c r="H171" s="865"/>
      <c r="I171" s="865"/>
      <c r="J171" s="931">
        <v>0</v>
      </c>
    </row>
    <row r="172" spans="1:10" ht="13.5" hidden="1" thickBot="1">
      <c r="A172" s="973" t="s">
        <v>326</v>
      </c>
      <c r="B172" s="798" t="s">
        <v>1107</v>
      </c>
      <c r="C172" s="971" t="s">
        <v>327</v>
      </c>
      <c r="D172" s="865"/>
      <c r="E172" s="865"/>
      <c r="F172" s="865"/>
      <c r="G172" s="865"/>
      <c r="H172" s="865"/>
      <c r="I172" s="865"/>
      <c r="J172" s="865"/>
    </row>
    <row r="173" spans="1:10" ht="13.5" hidden="1" thickBot="1">
      <c r="A173" s="973" t="s">
        <v>328</v>
      </c>
      <c r="B173" s="797" t="s">
        <v>1694</v>
      </c>
      <c r="C173" s="971" t="s">
        <v>330</v>
      </c>
      <c r="D173" s="865"/>
      <c r="E173" s="865"/>
      <c r="F173" s="865"/>
      <c r="G173" s="865"/>
      <c r="H173" s="865"/>
      <c r="I173" s="865"/>
      <c r="J173" s="865"/>
    </row>
    <row r="174" spans="1:10" ht="13.5" hidden="1" thickBot="1">
      <c r="A174" s="982">
        <v>1244000</v>
      </c>
      <c r="B174" s="983" t="s">
        <v>1706</v>
      </c>
      <c r="C174" s="976" t="s">
        <v>1134</v>
      </c>
      <c r="D174" s="883"/>
      <c r="E174" s="883"/>
      <c r="F174" s="883"/>
      <c r="G174" s="883"/>
      <c r="H174" s="883"/>
      <c r="I174" s="883"/>
      <c r="J174" s="883"/>
    </row>
    <row r="175" spans="1:10" ht="24" customHeight="1" thickBot="1">
      <c r="A175" s="984">
        <v>1000000</v>
      </c>
      <c r="B175" s="985" t="s">
        <v>1070</v>
      </c>
      <c r="C175" s="986" t="s">
        <v>358</v>
      </c>
      <c r="D175" s="1139">
        <f>D32+D151</f>
        <v>15000</v>
      </c>
      <c r="E175" s="1139">
        <f>E32</f>
        <v>0</v>
      </c>
      <c r="F175" s="1139">
        <f>F32+F151</f>
        <v>15000</v>
      </c>
      <c r="G175" s="1139">
        <f>G32+G151</f>
        <v>3000</v>
      </c>
      <c r="H175" s="1139">
        <f>H32+H151</f>
        <v>6000</v>
      </c>
      <c r="I175" s="1139">
        <f>I32+I151</f>
        <v>9000</v>
      </c>
      <c r="J175" s="1139">
        <f>J32+J151</f>
        <v>15000</v>
      </c>
    </row>
    <row r="176" spans="1:10" ht="18" customHeight="1">
      <c r="A176" s="2617"/>
      <c r="B176" s="2617"/>
      <c r="C176" s="2617"/>
      <c r="D176" s="2617"/>
      <c r="E176" s="2617"/>
      <c r="F176" s="2617"/>
      <c r="G176" s="2617"/>
      <c r="H176" s="2617"/>
      <c r="I176" s="2617"/>
      <c r="J176" s="2617"/>
    </row>
    <row r="177" spans="1:10">
      <c r="A177" s="2594"/>
      <c r="B177" s="2594"/>
      <c r="C177" s="2594"/>
      <c r="D177" s="2594"/>
      <c r="E177" s="2594"/>
      <c r="F177" s="2594"/>
      <c r="G177" s="2594"/>
      <c r="H177" s="2594"/>
      <c r="I177" s="2594"/>
      <c r="J177" s="2594"/>
    </row>
    <row r="178" spans="1:10">
      <c r="A178" s="2625" t="s">
        <v>1114</v>
      </c>
      <c r="B178" s="2625"/>
      <c r="C178" s="2625"/>
      <c r="D178" s="2625"/>
      <c r="E178" s="2625"/>
      <c r="F178" s="2625"/>
      <c r="G178" s="2625"/>
      <c r="H178" s="2625"/>
      <c r="I178" s="2625"/>
      <c r="J178" s="2625"/>
    </row>
    <row r="179" spans="1:10" ht="14.25">
      <c r="A179" s="2594" t="s">
        <v>1727</v>
      </c>
      <c r="B179" s="2594"/>
      <c r="C179" s="2594"/>
      <c r="D179" s="2594"/>
      <c r="E179" s="2594"/>
      <c r="F179" s="2594"/>
      <c r="G179" s="2594"/>
      <c r="H179" s="2594"/>
      <c r="I179" s="2594"/>
      <c r="J179" s="2594"/>
    </row>
    <row r="180" spans="1:10">
      <c r="A180" s="2623" t="s">
        <v>992</v>
      </c>
      <c r="B180" s="2623"/>
      <c r="C180" s="2623"/>
      <c r="D180" s="2623"/>
      <c r="E180" s="2623"/>
      <c r="F180" s="2623"/>
      <c r="G180" s="2623"/>
      <c r="H180" s="2623"/>
      <c r="I180" s="2623"/>
      <c r="J180" s="2623"/>
    </row>
    <row r="181" spans="1:10" ht="14.25">
      <c r="A181" s="2624" t="s">
        <v>1698</v>
      </c>
      <c r="B181" s="2624"/>
      <c r="C181" s="2624"/>
      <c r="D181" s="2624"/>
      <c r="E181" s="2624"/>
      <c r="F181" s="2624"/>
      <c r="G181" s="2624"/>
      <c r="H181" s="2624"/>
      <c r="I181" s="2624"/>
      <c r="J181" s="2624"/>
    </row>
    <row r="182" spans="1:10">
      <c r="A182" s="2594" t="s">
        <v>993</v>
      </c>
      <c r="B182" s="2594"/>
      <c r="C182" s="2594"/>
      <c r="D182" s="2594"/>
      <c r="E182" s="2594"/>
      <c r="F182" s="2594"/>
      <c r="G182" s="2594"/>
      <c r="H182" s="2594"/>
      <c r="I182" s="2594"/>
      <c r="J182" s="2594"/>
    </row>
    <row r="183" spans="1:10">
      <c r="A183" s="2594" t="s">
        <v>1128</v>
      </c>
      <c r="B183" s="2594"/>
      <c r="C183" s="2594"/>
      <c r="D183" s="2594"/>
      <c r="E183" s="2594"/>
      <c r="F183" s="2594"/>
      <c r="G183" s="2594"/>
      <c r="H183" s="2594"/>
      <c r="I183" s="2594"/>
      <c r="J183" s="2594"/>
    </row>
    <row r="184" spans="1:10" ht="14.25">
      <c r="A184" s="2698" t="s">
        <v>1708</v>
      </c>
      <c r="B184" s="2698"/>
      <c r="C184" s="2698"/>
      <c r="D184" s="2698"/>
      <c r="E184" s="2698"/>
      <c r="F184" s="2698"/>
      <c r="G184" s="2698"/>
      <c r="H184" s="2698"/>
      <c r="I184" s="2698"/>
      <c r="J184" s="2698"/>
    </row>
    <row r="185" spans="1:10">
      <c r="A185" s="2600"/>
      <c r="B185" s="2600"/>
      <c r="C185" s="2600"/>
      <c r="D185" s="2600"/>
      <c r="E185" s="2600"/>
      <c r="F185" s="2600"/>
      <c r="G185" s="2600"/>
      <c r="H185" s="2600"/>
      <c r="I185" s="2600"/>
      <c r="J185" s="2600"/>
    </row>
    <row r="186" spans="1:10">
      <c r="A186" s="2626"/>
      <c r="B186" s="2626"/>
      <c r="C186" s="2626"/>
      <c r="D186" s="2626"/>
      <c r="E186" s="2626"/>
      <c r="F186" s="2626"/>
      <c r="G186" s="2626"/>
      <c r="H186" s="2626"/>
      <c r="I186" s="2626"/>
      <c r="J186" s="2626"/>
    </row>
    <row r="187" spans="1:10">
      <c r="A187" s="2626"/>
      <c r="B187" s="2626"/>
      <c r="C187" s="2626"/>
      <c r="D187" s="2626"/>
      <c r="E187" s="2626"/>
      <c r="F187" s="2626"/>
      <c r="G187" s="2626"/>
      <c r="H187" s="2626"/>
      <c r="I187" s="2626"/>
      <c r="J187" s="2626"/>
    </row>
    <row r="188" spans="1:10">
      <c r="A188" s="2626"/>
      <c r="B188" s="2626"/>
      <c r="C188" s="2626"/>
      <c r="D188" s="2626"/>
      <c r="E188" s="2626"/>
      <c r="F188" s="2626"/>
      <c r="G188" s="2626"/>
      <c r="H188" s="2626"/>
      <c r="I188" s="2626"/>
      <c r="J188" s="2626"/>
    </row>
    <row r="189" spans="1:10">
      <c r="A189" s="2626"/>
      <c r="B189" s="2626"/>
      <c r="C189" s="2626"/>
      <c r="D189" s="2626"/>
      <c r="E189" s="2626"/>
      <c r="F189" s="2626"/>
      <c r="G189" s="2626"/>
      <c r="H189" s="2626"/>
      <c r="I189" s="2626"/>
      <c r="J189" s="2626"/>
    </row>
    <row r="190" spans="1:10">
      <c r="A190" s="987"/>
      <c r="B190" s="987"/>
      <c r="C190" s="987"/>
      <c r="D190" s="987"/>
      <c r="E190" s="987"/>
      <c r="F190" s="987"/>
      <c r="G190" s="987"/>
      <c r="H190" s="987"/>
      <c r="I190" s="987"/>
      <c r="J190" s="988"/>
    </row>
    <row r="191" spans="1:10">
      <c r="A191" s="2626"/>
      <c r="B191" s="2626"/>
      <c r="C191" s="2626"/>
      <c r="D191" s="2626"/>
      <c r="E191" s="2626"/>
      <c r="F191" s="2626"/>
      <c r="G191" s="2626"/>
      <c r="H191" s="2626"/>
      <c r="I191" s="2626"/>
      <c r="J191" s="2626"/>
    </row>
    <row r="192" spans="1:10">
      <c r="A192" s="2626"/>
      <c r="B192" s="2626"/>
      <c r="C192" s="2626"/>
      <c r="D192" s="2626"/>
      <c r="E192" s="2626"/>
      <c r="F192" s="2626"/>
      <c r="G192" s="2626"/>
      <c r="H192" s="2626"/>
      <c r="I192" s="2626"/>
      <c r="J192" s="2626"/>
    </row>
    <row r="193" spans="1:10">
      <c r="A193" s="2626"/>
      <c r="B193" s="2626"/>
      <c r="C193" s="2626"/>
      <c r="D193" s="2626"/>
      <c r="E193" s="2626"/>
      <c r="F193" s="2626"/>
      <c r="G193" s="2626"/>
      <c r="H193" s="2626"/>
      <c r="I193" s="2626"/>
      <c r="J193" s="2626"/>
    </row>
    <row r="194" spans="1:10">
      <c r="A194" s="2626"/>
      <c r="B194" s="2626"/>
      <c r="C194" s="2626"/>
      <c r="D194" s="2626"/>
      <c r="E194" s="2626"/>
      <c r="F194" s="2626"/>
      <c r="G194" s="2626"/>
      <c r="H194" s="2626"/>
      <c r="I194" s="2626"/>
      <c r="J194" s="2626"/>
    </row>
    <row r="195" spans="1:10">
      <c r="A195" s="987"/>
      <c r="B195" s="987"/>
      <c r="C195" s="987"/>
      <c r="D195" s="987"/>
      <c r="E195" s="987"/>
      <c r="F195" s="987"/>
      <c r="G195" s="987"/>
      <c r="H195" s="987"/>
      <c r="I195" s="987"/>
      <c r="J195" s="987"/>
    </row>
    <row r="196" spans="1:10">
      <c r="A196" s="2626"/>
      <c r="B196" s="2626"/>
      <c r="C196" s="2626"/>
      <c r="D196" s="2626"/>
      <c r="E196" s="2626"/>
      <c r="F196" s="2626"/>
      <c r="G196" s="2626"/>
      <c r="H196" s="2626"/>
      <c r="I196" s="2626"/>
      <c r="J196" s="2626"/>
    </row>
    <row r="197" spans="1:10">
      <c r="A197" s="987"/>
      <c r="B197" s="987"/>
      <c r="C197" s="987"/>
      <c r="D197" s="987"/>
      <c r="E197" s="987"/>
      <c r="F197" s="989"/>
      <c r="G197" s="989"/>
      <c r="H197" s="989"/>
      <c r="I197" s="989"/>
      <c r="J197" s="989"/>
    </row>
    <row r="198" spans="1:10">
      <c r="A198" s="2626"/>
      <c r="B198" s="2626"/>
      <c r="C198" s="2626"/>
      <c r="D198" s="2626"/>
      <c r="E198" s="2626"/>
      <c r="F198" s="2626"/>
      <c r="G198" s="2626"/>
      <c r="H198" s="2626"/>
      <c r="I198" s="2626"/>
      <c r="J198" s="2626"/>
    </row>
    <row r="199" spans="1:10">
      <c r="A199" s="987"/>
      <c r="B199" s="987"/>
      <c r="C199" s="987"/>
      <c r="D199" s="987"/>
      <c r="E199" s="987"/>
      <c r="F199" s="987"/>
      <c r="G199" s="987"/>
      <c r="H199" s="987"/>
      <c r="I199" s="987"/>
      <c r="J199" s="987"/>
    </row>
    <row r="200" spans="1:10">
      <c r="A200" s="2626"/>
      <c r="B200" s="2626"/>
      <c r="C200" s="2626"/>
      <c r="D200" s="2626"/>
      <c r="E200" s="2626"/>
      <c r="F200" s="2626"/>
      <c r="G200" s="2626"/>
      <c r="H200" s="2626"/>
      <c r="I200" s="2626"/>
      <c r="J200" s="2626"/>
    </row>
    <row r="201" spans="1:10" ht="207" customHeight="1">
      <c r="A201" s="987"/>
      <c r="B201" s="987"/>
      <c r="C201" s="987"/>
      <c r="D201" s="987"/>
      <c r="E201" s="987"/>
      <c r="F201" s="987"/>
      <c r="G201" s="987"/>
      <c r="H201" s="987"/>
      <c r="I201" s="987"/>
      <c r="J201" s="987"/>
    </row>
    <row r="202" spans="1:10">
      <c r="A202" s="2626" t="s">
        <v>53</v>
      </c>
      <c r="B202" s="2626"/>
      <c r="C202" s="2626"/>
      <c r="D202" s="2626"/>
      <c r="E202" s="2626"/>
      <c r="F202" s="2626"/>
      <c r="G202" s="2626"/>
      <c r="H202" s="2626"/>
      <c r="I202" s="2626"/>
      <c r="J202" s="2626"/>
    </row>
    <row r="203" spans="1:10">
      <c r="A203" s="2628" t="s">
        <v>1709</v>
      </c>
      <c r="B203" s="2628"/>
      <c r="C203" s="2628"/>
      <c r="D203" s="2628"/>
      <c r="E203" s="2628"/>
      <c r="F203" s="2628"/>
      <c r="G203" s="2628"/>
      <c r="H203" s="2628"/>
      <c r="I203" s="2628"/>
      <c r="J203" s="2628"/>
    </row>
    <row r="204" spans="1:10">
      <c r="A204" s="2628" t="s">
        <v>1710</v>
      </c>
      <c r="B204" s="2628"/>
      <c r="C204" s="2628"/>
      <c r="D204" s="2628"/>
      <c r="E204" s="2628"/>
      <c r="F204" s="2628"/>
      <c r="G204" s="2628"/>
      <c r="H204" s="2628"/>
      <c r="I204" s="2628"/>
      <c r="J204" s="2628"/>
    </row>
    <row r="205" spans="1:10">
      <c r="A205" s="2628" t="s">
        <v>1711</v>
      </c>
      <c r="B205" s="2628"/>
      <c r="C205" s="2628"/>
      <c r="D205" s="2628"/>
      <c r="E205" s="2628"/>
      <c r="F205" s="2628"/>
      <c r="G205" s="2628"/>
      <c r="H205" s="2628"/>
      <c r="I205" s="2628"/>
      <c r="J205" s="2628"/>
    </row>
    <row r="206" spans="1:10">
      <c r="A206" s="987" t="s">
        <v>932</v>
      </c>
      <c r="B206" s="990"/>
      <c r="C206" s="990"/>
      <c r="D206" s="990"/>
      <c r="E206" s="990"/>
      <c r="F206" s="990"/>
      <c r="G206" s="990"/>
      <c r="H206" s="990"/>
      <c r="I206" s="990"/>
      <c r="J206" s="990"/>
    </row>
    <row r="207" spans="1:10">
      <c r="A207" s="2628" t="s">
        <v>1712</v>
      </c>
      <c r="B207" s="2628"/>
      <c r="C207" s="2628"/>
      <c r="D207" s="2628"/>
      <c r="E207" s="2628"/>
      <c r="F207" s="2628"/>
      <c r="G207" s="2628"/>
      <c r="H207" s="2628"/>
      <c r="I207" s="2628"/>
      <c r="J207" s="2628"/>
    </row>
    <row r="208" spans="1:10">
      <c r="A208" s="2594" t="s">
        <v>675</v>
      </c>
      <c r="B208" s="2594"/>
      <c r="C208" s="2594"/>
      <c r="D208" s="2594"/>
      <c r="E208" s="2594"/>
      <c r="F208" s="2594"/>
      <c r="G208" s="2594"/>
      <c r="H208" s="2594"/>
      <c r="I208" s="2594"/>
      <c r="J208" s="2594"/>
    </row>
    <row r="209" spans="1:10">
      <c r="A209" s="2625" t="s">
        <v>1114</v>
      </c>
      <c r="B209" s="2625"/>
      <c r="C209" s="2625"/>
      <c r="D209" s="2625"/>
      <c r="E209" s="2625"/>
      <c r="F209" s="2625"/>
      <c r="G209" s="2625"/>
      <c r="H209" s="2625"/>
      <c r="I209" s="2625"/>
      <c r="J209" s="2625"/>
    </row>
    <row r="210" spans="1:10" ht="14.25">
      <c r="A210" s="2625" t="s">
        <v>1713</v>
      </c>
      <c r="B210" s="2625"/>
      <c r="C210" s="2625"/>
      <c r="D210" s="2625"/>
      <c r="E210" s="2625"/>
      <c r="F210" s="2625"/>
      <c r="G210" s="2625"/>
      <c r="H210" s="2625"/>
      <c r="I210" s="2625"/>
      <c r="J210" s="2625"/>
    </row>
    <row r="211" spans="1:10">
      <c r="A211" s="2623" t="s">
        <v>992</v>
      </c>
      <c r="B211" s="2623"/>
      <c r="C211" s="2623"/>
      <c r="D211" s="2623"/>
      <c r="E211" s="2623"/>
      <c r="F211" s="2623"/>
      <c r="G211" s="2623"/>
      <c r="H211" s="2623"/>
      <c r="I211" s="2623"/>
      <c r="J211" s="2623"/>
    </row>
    <row r="212" spans="1:10" ht="14.25">
      <c r="A212" s="2631" t="s">
        <v>1714</v>
      </c>
      <c r="B212" s="2631"/>
      <c r="C212" s="2631"/>
      <c r="D212" s="2631"/>
      <c r="E212" s="2631"/>
      <c r="F212" s="2631"/>
      <c r="G212" s="2631"/>
      <c r="H212" s="2631"/>
      <c r="I212" s="2631"/>
      <c r="J212" s="2631"/>
    </row>
    <row r="213" spans="1:10">
      <c r="A213" s="2625" t="s">
        <v>993</v>
      </c>
      <c r="B213" s="2625"/>
      <c r="C213" s="2625"/>
      <c r="D213" s="2625"/>
      <c r="E213" s="2625"/>
      <c r="F213" s="2625"/>
      <c r="G213" s="2625"/>
      <c r="H213" s="2625"/>
      <c r="I213" s="2625"/>
      <c r="J213" s="2625"/>
    </row>
    <row r="214" spans="1:10">
      <c r="A214" s="2625" t="s">
        <v>994</v>
      </c>
      <c r="B214" s="2625"/>
      <c r="C214" s="2625"/>
      <c r="D214" s="2625"/>
      <c r="E214" s="2625"/>
      <c r="F214" s="2625"/>
      <c r="G214" s="2625"/>
      <c r="H214" s="2625"/>
      <c r="I214" s="2625"/>
      <c r="J214" s="2625"/>
    </row>
    <row r="215" spans="1:10" ht="14.25">
      <c r="A215" s="2630" t="s">
        <v>1708</v>
      </c>
      <c r="B215" s="2630"/>
      <c r="C215" s="2630"/>
      <c r="D215" s="2630"/>
      <c r="E215" s="2630"/>
      <c r="F215" s="2630"/>
      <c r="G215" s="2630"/>
      <c r="H215" s="2630"/>
      <c r="I215" s="2630"/>
      <c r="J215" s="2630"/>
    </row>
    <row r="216" spans="1:10">
      <c r="A216" s="2600"/>
      <c r="B216" s="2600"/>
      <c r="C216" s="2600"/>
      <c r="D216" s="2600"/>
      <c r="E216" s="2600"/>
      <c r="F216" s="2600"/>
      <c r="G216" s="2600"/>
      <c r="H216" s="2600"/>
      <c r="I216" s="2600"/>
      <c r="J216" s="2600"/>
    </row>
  </sheetData>
  <mergeCells count="41">
    <mergeCell ref="A9:E9"/>
    <mergeCell ref="B15:E15"/>
    <mergeCell ref="B16:F16"/>
    <mergeCell ref="F29:F30"/>
    <mergeCell ref="G29:J29"/>
    <mergeCell ref="A14:B14"/>
    <mergeCell ref="A176:J176"/>
    <mergeCell ref="A177:J177"/>
    <mergeCell ref="A178:J178"/>
    <mergeCell ref="A179:J179"/>
    <mergeCell ref="A180:J180"/>
    <mergeCell ref="A181:J181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03:J203"/>
    <mergeCell ref="A204:J204"/>
    <mergeCell ref="A205:J205"/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</mergeCells>
  <phoneticPr fontId="5" type="noConversion"/>
  <pageMargins left="0.24" right="0.16" top="0.2" bottom="0.2" header="0.2" footer="0.2"/>
  <pageSetup paperSize="9" orientation="landscape" r:id="rId1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K215"/>
  <sheetViews>
    <sheetView topLeftCell="A35" workbookViewId="0">
      <selection activeCell="A186" sqref="A186:J186"/>
    </sheetView>
  </sheetViews>
  <sheetFormatPr defaultRowHeight="12.75"/>
  <cols>
    <col min="1" max="1" width="7.425781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1.425781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931</v>
      </c>
    </row>
    <row r="2" spans="1:10" ht="18" hidden="1" customHeight="1">
      <c r="F2" s="173"/>
      <c r="G2" s="173"/>
      <c r="H2" s="173"/>
      <c r="I2" s="173"/>
    </row>
    <row r="3" spans="1:10" ht="13.5" customHeight="1">
      <c r="H3" s="174" t="s">
        <v>888</v>
      </c>
    </row>
    <row r="4" spans="1:10">
      <c r="G4" s="173" t="s">
        <v>1025</v>
      </c>
    </row>
    <row r="5" spans="1:10">
      <c r="H5" s="23" t="s">
        <v>174</v>
      </c>
    </row>
    <row r="6" spans="1:10" ht="15">
      <c r="B6" s="175" t="s">
        <v>35</v>
      </c>
      <c r="C6" s="176"/>
      <c r="D6" s="175"/>
      <c r="E6" s="175"/>
      <c r="F6" s="16"/>
      <c r="G6" s="177" t="s">
        <v>1014</v>
      </c>
      <c r="H6" s="170"/>
    </row>
    <row r="7" spans="1:10" hidden="1">
      <c r="B7" s="163"/>
      <c r="C7" s="178"/>
    </row>
    <row r="8" spans="1:10">
      <c r="A8" s="28" t="s">
        <v>1227</v>
      </c>
      <c r="F8" s="179"/>
      <c r="G8" s="179"/>
    </row>
    <row r="9" spans="1:10" s="28" customFormat="1" ht="10.5">
      <c r="A9" s="2644" t="s">
        <v>1118</v>
      </c>
      <c r="B9" s="2644"/>
      <c r="C9" s="2644"/>
      <c r="D9" s="2644"/>
      <c r="E9" s="2644"/>
    </row>
    <row r="10" spans="1:10">
      <c r="A10" s="28" t="s">
        <v>473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474</v>
      </c>
      <c r="B12" s="177" t="s">
        <v>1145</v>
      </c>
      <c r="C12" s="178"/>
      <c r="D12" s="177"/>
      <c r="E12" s="177"/>
      <c r="F12" s="177"/>
      <c r="G12" s="170"/>
      <c r="H12" s="187" t="s">
        <v>208</v>
      </c>
    </row>
    <row r="13" spans="1:10" ht="21.75">
      <c r="A13" s="188" t="s">
        <v>611</v>
      </c>
      <c r="B13" s="188"/>
      <c r="C13" s="184"/>
      <c r="D13" s="188"/>
      <c r="E13" s="188"/>
      <c r="F13" s="188"/>
      <c r="G13" s="189"/>
    </row>
    <row r="14" spans="1:10">
      <c r="A14" s="37"/>
      <c r="B14" s="2693" t="s">
        <v>1226</v>
      </c>
      <c r="C14" s="2694"/>
      <c r="F14" s="179"/>
      <c r="G14" s="179"/>
    </row>
    <row r="15" spans="1:10" ht="18">
      <c r="A15" s="192"/>
      <c r="B15" s="2645" t="s">
        <v>612</v>
      </c>
      <c r="C15" s="2645"/>
      <c r="D15" s="2645"/>
      <c r="E15" s="2645"/>
      <c r="F15" s="193"/>
      <c r="G15" s="193"/>
      <c r="H15" s="193"/>
      <c r="I15" s="193"/>
      <c r="J15" s="193"/>
    </row>
    <row r="16" spans="1:10" ht="14.25">
      <c r="A16" s="163"/>
      <c r="B16" s="2646" t="s">
        <v>258</v>
      </c>
      <c r="C16" s="2646"/>
      <c r="D16" s="2646"/>
      <c r="E16" s="2646"/>
      <c r="F16" s="2646"/>
      <c r="G16" s="194"/>
      <c r="H16" s="194"/>
      <c r="I16" s="194"/>
      <c r="J16" s="194"/>
    </row>
    <row r="17" spans="1:10" s="28" customFormat="1" ht="26.25" customHeight="1">
      <c r="A17" s="188" t="s">
        <v>1217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3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1222</v>
      </c>
      <c r="B19" s="198"/>
      <c r="C19" s="199"/>
      <c r="D19" s="200"/>
      <c r="E19" s="200"/>
      <c r="G19" s="202" t="s">
        <v>647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333</v>
      </c>
      <c r="H20" s="205">
        <v>9</v>
      </c>
      <c r="I20" s="206">
        <v>5</v>
      </c>
      <c r="J20" s="207">
        <v>1</v>
      </c>
    </row>
    <row r="21" spans="1:10" s="204" customFormat="1" thickBot="1">
      <c r="A21" s="38" t="s">
        <v>630</v>
      </c>
      <c r="C21" s="199"/>
      <c r="G21" s="204" t="s">
        <v>925</v>
      </c>
    </row>
    <row r="22" spans="1:10" s="204" customFormat="1" thickBot="1">
      <c r="A22" s="38" t="s">
        <v>554</v>
      </c>
      <c r="C22" s="208"/>
      <c r="D22" s="209"/>
      <c r="G22" s="204" t="s">
        <v>555</v>
      </c>
    </row>
    <row r="23" spans="1:10" s="173" customFormat="1" thickBot="1">
      <c r="A23" s="38" t="s">
        <v>729</v>
      </c>
      <c r="B23" s="204"/>
      <c r="C23" s="199"/>
      <c r="G23" s="204" t="s">
        <v>944</v>
      </c>
      <c r="I23" s="210">
        <v>51</v>
      </c>
    </row>
    <row r="24" spans="1:10" s="173" customFormat="1" ht="12">
      <c r="A24" s="38" t="s">
        <v>217</v>
      </c>
      <c r="B24" s="211"/>
      <c r="C24" s="212"/>
      <c r="F24" s="213"/>
      <c r="G24" s="204" t="s">
        <v>946</v>
      </c>
    </row>
    <row r="25" spans="1:10" s="173" customFormat="1" thickBot="1">
      <c r="A25" s="40" t="s">
        <v>306</v>
      </c>
      <c r="B25" s="202"/>
      <c r="C25" s="212"/>
      <c r="D25" s="214"/>
      <c r="E25" s="214"/>
      <c r="G25" s="204" t="s">
        <v>233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201</v>
      </c>
      <c r="H26" s="216"/>
      <c r="I26" s="217"/>
      <c r="J26" s="218"/>
    </row>
    <row r="27" spans="1:10" s="213" customFormat="1" thickBot="1">
      <c r="A27" s="38" t="s">
        <v>638</v>
      </c>
      <c r="B27" s="204"/>
      <c r="C27" s="212"/>
      <c r="E27" s="219" t="s">
        <v>740</v>
      </c>
      <c r="G27" s="204" t="s">
        <v>419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406</v>
      </c>
      <c r="B29" s="2" t="s">
        <v>639</v>
      </c>
      <c r="C29" s="57"/>
      <c r="D29" s="2" t="s">
        <v>422</v>
      </c>
      <c r="E29" s="3"/>
      <c r="F29" s="2647" t="s">
        <v>362</v>
      </c>
      <c r="G29" s="2649" t="s">
        <v>363</v>
      </c>
      <c r="H29" s="2650"/>
      <c r="I29" s="2650"/>
      <c r="J29" s="2651"/>
    </row>
    <row r="30" spans="1:10" s="28" customFormat="1" ht="56.25" customHeight="1" thickBot="1">
      <c r="A30" s="58"/>
      <c r="B30" s="4" t="s">
        <v>349</v>
      </c>
      <c r="C30" s="59" t="s">
        <v>671</v>
      </c>
      <c r="D30" s="15" t="s">
        <v>796</v>
      </c>
      <c r="E30" s="60" t="s">
        <v>971</v>
      </c>
      <c r="F30" s="2648"/>
      <c r="G30" s="15" t="s">
        <v>972</v>
      </c>
      <c r="H30" s="15" t="s">
        <v>973</v>
      </c>
      <c r="I30" s="15" t="s">
        <v>974</v>
      </c>
      <c r="J30" s="15" t="s">
        <v>975</v>
      </c>
    </row>
    <row r="31" spans="1:10" s="222" customFormat="1" ht="11.25" thickBot="1">
      <c r="A31" s="61" t="s">
        <v>976</v>
      </c>
      <c r="B31" s="62" t="s">
        <v>977</v>
      </c>
      <c r="C31" s="63" t="s">
        <v>978</v>
      </c>
      <c r="D31" s="64" t="s">
        <v>739</v>
      </c>
      <c r="E31" s="64" t="s">
        <v>740</v>
      </c>
      <c r="F31" s="64" t="s">
        <v>672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264</v>
      </c>
      <c r="C32" s="69" t="s">
        <v>358</v>
      </c>
      <c r="D32" s="304">
        <f>D33+D42+D138+D105</f>
        <v>11500</v>
      </c>
      <c r="E32" s="304"/>
      <c r="F32" s="304">
        <f>F33+F42+F138+F105</f>
        <v>11500</v>
      </c>
      <c r="G32" s="304">
        <f>G33+G42+G105</f>
        <v>5284</v>
      </c>
      <c r="H32" s="304">
        <f>H33+H42+H105</f>
        <v>10408</v>
      </c>
      <c r="I32" s="304">
        <f>I33+I42+H41+I105</f>
        <v>11321</v>
      </c>
      <c r="J32" s="304">
        <f>F32</f>
        <v>11500</v>
      </c>
    </row>
    <row r="33" spans="1:10" s="28" customFormat="1" ht="49.5" customHeight="1" thickBot="1">
      <c r="A33" s="259">
        <v>1110000</v>
      </c>
      <c r="B33" s="70" t="s">
        <v>802</v>
      </c>
      <c r="C33" s="69" t="s">
        <v>358</v>
      </c>
      <c r="D33" s="305">
        <f>D34</f>
        <v>10839</v>
      </c>
      <c r="E33" s="305"/>
      <c r="F33" s="305">
        <f>F34</f>
        <v>10839</v>
      </c>
      <c r="G33" s="305">
        <f>G34</f>
        <v>5000</v>
      </c>
      <c r="H33" s="305">
        <f>H34</f>
        <v>10000</v>
      </c>
      <c r="I33" s="305">
        <f>I34</f>
        <v>10839</v>
      </c>
      <c r="J33" s="305">
        <f>F33</f>
        <v>10839</v>
      </c>
    </row>
    <row r="34" spans="1:10" s="28" customFormat="1" ht="14.25">
      <c r="A34" s="260">
        <v>1110000</v>
      </c>
      <c r="B34" s="73" t="s">
        <v>803</v>
      </c>
      <c r="C34" s="74" t="s">
        <v>358</v>
      </c>
      <c r="D34" s="306">
        <f>SUM(D35:D41)</f>
        <v>10839</v>
      </c>
      <c r="E34" s="306"/>
      <c r="F34" s="306">
        <f>SUM(F35:F41)</f>
        <v>10839</v>
      </c>
      <c r="G34" s="306">
        <f>SUM(G35:G41)</f>
        <v>5000</v>
      </c>
      <c r="H34" s="306">
        <f>SUM(H35:H41)</f>
        <v>10000</v>
      </c>
      <c r="I34" s="306">
        <f>SUM(I35:I41)</f>
        <v>10839</v>
      </c>
      <c r="J34" s="306">
        <f>F34</f>
        <v>10839</v>
      </c>
    </row>
    <row r="35" spans="1:10" s="28" customFormat="1" ht="25.5">
      <c r="A35" s="261">
        <v>1111000</v>
      </c>
      <c r="B35" s="76" t="s">
        <v>673</v>
      </c>
      <c r="C35" s="77" t="s">
        <v>804</v>
      </c>
      <c r="D35" s="351">
        <v>10839</v>
      </c>
      <c r="E35" s="308"/>
      <c r="F35" s="351">
        <f t="shared" ref="F35:F40" si="0">D35+E35</f>
        <v>10839</v>
      </c>
      <c r="G35" s="307">
        <v>5000</v>
      </c>
      <c r="H35" s="307">
        <v>10000</v>
      </c>
      <c r="I35" s="307">
        <v>10839</v>
      </c>
      <c r="J35" s="307">
        <f>F35</f>
        <v>10839</v>
      </c>
    </row>
    <row r="36" spans="1:10" s="28" customFormat="1" ht="26.25" thickBot="1">
      <c r="A36" s="262">
        <v>1112000</v>
      </c>
      <c r="B36" s="14" t="s">
        <v>271</v>
      </c>
      <c r="C36" s="81" t="s">
        <v>805</v>
      </c>
      <c r="D36" s="310">
        <v>0</v>
      </c>
      <c r="E36" s="310"/>
      <c r="F36" s="351">
        <f t="shared" si="0"/>
        <v>0</v>
      </c>
      <c r="G36" s="310">
        <v>0</v>
      </c>
      <c r="H36" s="310">
        <v>0</v>
      </c>
      <c r="I36" s="310">
        <v>0</v>
      </c>
      <c r="J36" s="310">
        <f>F36</f>
        <v>0</v>
      </c>
    </row>
    <row r="37" spans="1:10" s="28" customFormat="1" ht="1.5" hidden="1" customHeight="1">
      <c r="A37" s="262">
        <v>1113000</v>
      </c>
      <c r="B37" s="14" t="s">
        <v>806</v>
      </c>
      <c r="C37" s="81" t="s">
        <v>807</v>
      </c>
      <c r="D37" s="310"/>
      <c r="E37" s="310"/>
      <c r="F37" s="351">
        <f t="shared" si="0"/>
        <v>0</v>
      </c>
      <c r="G37" s="310"/>
      <c r="H37" s="310"/>
      <c r="I37" s="310"/>
      <c r="J37" s="309">
        <v>0</v>
      </c>
    </row>
    <row r="38" spans="1:10" s="28" customFormat="1" ht="39" hidden="1" thickBot="1">
      <c r="A38" s="262">
        <v>1114000</v>
      </c>
      <c r="B38" s="14" t="s">
        <v>398</v>
      </c>
      <c r="C38" s="81" t="s">
        <v>399</v>
      </c>
      <c r="D38" s="310"/>
      <c r="E38" s="310"/>
      <c r="F38" s="351">
        <f t="shared" si="0"/>
        <v>0</v>
      </c>
      <c r="G38" s="310"/>
      <c r="H38" s="310"/>
      <c r="I38" s="310"/>
      <c r="J38" s="309">
        <v>0</v>
      </c>
    </row>
    <row r="39" spans="1:10" s="28" customFormat="1" ht="13.5" hidden="1" thickBot="1">
      <c r="A39" s="262">
        <v>1115000</v>
      </c>
      <c r="B39" s="14" t="s">
        <v>615</v>
      </c>
      <c r="C39" s="81" t="s">
        <v>388</v>
      </c>
      <c r="D39" s="310"/>
      <c r="E39" s="310"/>
      <c r="F39" s="351">
        <f t="shared" si="0"/>
        <v>0</v>
      </c>
      <c r="G39" s="310"/>
      <c r="H39" s="310"/>
      <c r="I39" s="310"/>
      <c r="J39" s="309">
        <v>0</v>
      </c>
    </row>
    <row r="40" spans="1:10" s="28" customFormat="1" ht="26.25" hidden="1" thickBot="1">
      <c r="A40" s="262">
        <v>1116000</v>
      </c>
      <c r="B40" s="14" t="s">
        <v>1024</v>
      </c>
      <c r="C40" s="83" t="s">
        <v>389</v>
      </c>
      <c r="D40" s="310"/>
      <c r="E40" s="310"/>
      <c r="F40" s="351">
        <f t="shared" si="0"/>
        <v>0</v>
      </c>
      <c r="G40" s="310"/>
      <c r="H40" s="310"/>
      <c r="I40" s="310"/>
      <c r="J40" s="309">
        <v>0</v>
      </c>
    </row>
    <row r="41" spans="1:10" s="28" customFormat="1" ht="13.5" hidden="1" thickBot="1">
      <c r="A41" s="263">
        <v>1117000</v>
      </c>
      <c r="B41" s="85" t="s">
        <v>640</v>
      </c>
      <c r="C41" s="86" t="s">
        <v>20</v>
      </c>
      <c r="D41" s="311">
        <v>0</v>
      </c>
      <c r="E41" s="311"/>
      <c r="F41" s="351">
        <f>D41+E41</f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358</v>
      </c>
      <c r="D42" s="312">
        <f>D43+D55+D66+D69+D51+D64</f>
        <v>661</v>
      </c>
      <c r="E42" s="312"/>
      <c r="F42" s="312">
        <f>F43+F55+F66+F69+F51+F64</f>
        <v>661</v>
      </c>
      <c r="G42" s="312">
        <f>G43+G51+G55+G64+G66+G69</f>
        <v>284</v>
      </c>
      <c r="H42" s="312">
        <f>H43+H51+H55+H64+H66+H69</f>
        <v>408</v>
      </c>
      <c r="I42" s="312">
        <f>I43+I51+I55+I64+I66+I69</f>
        <v>482</v>
      </c>
      <c r="J42" s="309">
        <f>F42</f>
        <v>661</v>
      </c>
    </row>
    <row r="43" spans="1:10" s="28" customFormat="1" ht="14.25">
      <c r="A43" s="260">
        <v>1121000</v>
      </c>
      <c r="B43" s="91" t="s">
        <v>22</v>
      </c>
      <c r="C43" s="92"/>
      <c r="D43" s="307">
        <f>SUM(D44:D49)</f>
        <v>445</v>
      </c>
      <c r="E43" s="307"/>
      <c r="F43" s="307">
        <f>SUM(F44:F49)</f>
        <v>445</v>
      </c>
      <c r="G43" s="307">
        <f>SUM(G44:G49)</f>
        <v>230</v>
      </c>
      <c r="H43" s="307">
        <f>SUM(H44:H49)</f>
        <v>300</v>
      </c>
      <c r="I43" s="307">
        <f>SUM(I44:I49)</f>
        <v>320</v>
      </c>
      <c r="J43" s="309">
        <f>SUM(J44:J49)</f>
        <v>445</v>
      </c>
    </row>
    <row r="44" spans="1:10" s="28" customFormat="1" ht="25.5">
      <c r="A44" s="262">
        <v>1121100</v>
      </c>
      <c r="B44" s="93" t="s">
        <v>380</v>
      </c>
      <c r="C44" s="83" t="s">
        <v>381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>
      <c r="A45" s="262">
        <v>1121200</v>
      </c>
      <c r="B45" s="94" t="s">
        <v>382</v>
      </c>
      <c r="C45" s="81" t="s">
        <v>383</v>
      </c>
      <c r="D45" s="310">
        <v>350</v>
      </c>
      <c r="E45" s="310"/>
      <c r="F45" s="310">
        <f>D45+E45</f>
        <v>350</v>
      </c>
      <c r="G45" s="310">
        <v>200</v>
      </c>
      <c r="H45" s="310">
        <v>250</v>
      </c>
      <c r="I45" s="310">
        <v>250</v>
      </c>
      <c r="J45" s="309">
        <f>F45</f>
        <v>350</v>
      </c>
    </row>
    <row r="46" spans="1:10" s="28" customFormat="1">
      <c r="A46" s="262">
        <v>1121300</v>
      </c>
      <c r="B46" s="93" t="s">
        <v>769</v>
      </c>
      <c r="C46" s="83" t="s">
        <v>384</v>
      </c>
      <c r="D46" s="310">
        <v>25</v>
      </c>
      <c r="E46" s="310"/>
      <c r="F46" s="310">
        <f>D46+E46</f>
        <v>25</v>
      </c>
      <c r="G46" s="310">
        <v>10</v>
      </c>
      <c r="H46" s="310">
        <v>15</v>
      </c>
      <c r="I46" s="310">
        <v>20</v>
      </c>
      <c r="J46" s="309">
        <f>F46</f>
        <v>25</v>
      </c>
    </row>
    <row r="47" spans="1:10" s="28" customFormat="1">
      <c r="A47" s="262">
        <v>1121400</v>
      </c>
      <c r="B47" s="93" t="s">
        <v>770</v>
      </c>
      <c r="C47" s="81" t="s">
        <v>385</v>
      </c>
      <c r="D47" s="310">
        <v>70</v>
      </c>
      <c r="E47" s="310"/>
      <c r="F47" s="310">
        <f>D47+E47</f>
        <v>70</v>
      </c>
      <c r="G47" s="310">
        <v>20</v>
      </c>
      <c r="H47" s="310">
        <v>35</v>
      </c>
      <c r="I47" s="310">
        <v>50</v>
      </c>
      <c r="J47" s="309">
        <f>F47</f>
        <v>70</v>
      </c>
    </row>
    <row r="48" spans="1:10" s="28" customFormat="1">
      <c r="A48" s="262">
        <v>1121500</v>
      </c>
      <c r="B48" s="93" t="s">
        <v>69</v>
      </c>
      <c r="C48" s="83" t="s">
        <v>386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idden="1">
      <c r="A49" s="262">
        <v>1121600</v>
      </c>
      <c r="B49" s="93" t="s">
        <v>70</v>
      </c>
      <c r="C49" s="81" t="s">
        <v>387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2" hidden="1" customHeight="1">
      <c r="A50" s="265">
        <v>1121700</v>
      </c>
      <c r="B50" s="96" t="s">
        <v>71</v>
      </c>
      <c r="C50" s="86" t="s">
        <v>766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8.5" hidden="1">
      <c r="A51" s="260">
        <v>1122000</v>
      </c>
      <c r="B51" s="97" t="s">
        <v>767</v>
      </c>
      <c r="C51" s="74" t="s">
        <v>358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72</v>
      </c>
      <c r="C52" s="99" t="s">
        <v>768</v>
      </c>
      <c r="D52" s="310">
        <v>0</v>
      </c>
      <c r="E52" s="310"/>
      <c r="F52" s="310">
        <f>D52+E52</f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487</v>
      </c>
      <c r="C53" s="83" t="s">
        <v>1021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148</v>
      </c>
      <c r="C54" s="100" t="s">
        <v>1022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>
      <c r="A55" s="260">
        <v>1123000</v>
      </c>
      <c r="B55" s="97" t="s">
        <v>56</v>
      </c>
      <c r="C55" s="74" t="s">
        <v>358</v>
      </c>
      <c r="D55" s="308">
        <f>SUM(D56:D63)</f>
        <v>216</v>
      </c>
      <c r="E55" s="308"/>
      <c r="F55" s="308">
        <f>SUM(F56:F63)</f>
        <v>216</v>
      </c>
      <c r="G55" s="308">
        <f>SUM(G56:G63)</f>
        <v>54</v>
      </c>
      <c r="H55" s="308">
        <f>SUM(H56:H63)</f>
        <v>108</v>
      </c>
      <c r="I55" s="308">
        <f>SUM(I56:I63)</f>
        <v>162</v>
      </c>
      <c r="J55" s="309">
        <f>F55</f>
        <v>216</v>
      </c>
    </row>
    <row r="56" spans="1:10" s="28" customFormat="1">
      <c r="A56" s="266">
        <v>1123100</v>
      </c>
      <c r="B56" s="93" t="s">
        <v>149</v>
      </c>
      <c r="C56" s="99" t="s">
        <v>365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 hidden="1">
      <c r="A57" s="266">
        <v>1123200</v>
      </c>
      <c r="B57" s="93" t="s">
        <v>150</v>
      </c>
      <c r="C57" s="83" t="s">
        <v>366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151</v>
      </c>
      <c r="C58" s="83" t="s">
        <v>367</v>
      </c>
      <c r="D58" s="342"/>
      <c r="E58" s="310"/>
      <c r="F58" s="342"/>
      <c r="G58" s="342"/>
      <c r="H58" s="342"/>
      <c r="I58" s="342"/>
      <c r="J58" s="309"/>
    </row>
    <row r="59" spans="1:10" s="28" customFormat="1" hidden="1">
      <c r="A59" s="266">
        <v>1123400</v>
      </c>
      <c r="B59" s="93" t="s">
        <v>556</v>
      </c>
      <c r="C59" s="83" t="s">
        <v>368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1">F59</f>
        <v>0</v>
      </c>
    </row>
    <row r="60" spans="1:10" s="28" customFormat="1" hidden="1">
      <c r="A60" s="266">
        <v>1123500</v>
      </c>
      <c r="B60" s="101" t="s">
        <v>557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1"/>
        <v>0</v>
      </c>
    </row>
    <row r="61" spans="1:10" s="28" customFormat="1" ht="25.5" hidden="1">
      <c r="A61" s="266">
        <v>1123600</v>
      </c>
      <c r="B61" s="93" t="s">
        <v>186</v>
      </c>
      <c r="C61" s="81" t="s">
        <v>369</v>
      </c>
      <c r="D61" s="342"/>
      <c r="E61" s="310"/>
      <c r="F61" s="342"/>
      <c r="G61" s="342"/>
      <c r="H61" s="342"/>
      <c r="I61" s="342"/>
      <c r="J61" s="309">
        <f t="shared" si="1"/>
        <v>0</v>
      </c>
    </row>
    <row r="62" spans="1:10" s="28" customFormat="1">
      <c r="A62" s="266">
        <v>1123700</v>
      </c>
      <c r="B62" s="93" t="s">
        <v>187</v>
      </c>
      <c r="C62" s="83" t="s">
        <v>370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1"/>
        <v>0</v>
      </c>
    </row>
    <row r="63" spans="1:10" s="28" customFormat="1" ht="18" customHeight="1" thickBot="1">
      <c r="A63" s="264">
        <v>1123800</v>
      </c>
      <c r="B63" s="96" t="s">
        <v>188</v>
      </c>
      <c r="C63" s="100" t="s">
        <v>371</v>
      </c>
      <c r="D63" s="311">
        <v>216</v>
      </c>
      <c r="E63" s="311">
        <v>0</v>
      </c>
      <c r="F63" s="311">
        <f>D63+E63</f>
        <v>216</v>
      </c>
      <c r="G63" s="87">
        <v>54</v>
      </c>
      <c r="H63" s="87">
        <v>108</v>
      </c>
      <c r="I63" s="87">
        <v>162</v>
      </c>
      <c r="J63" s="309">
        <f t="shared" si="1"/>
        <v>216</v>
      </c>
    </row>
    <row r="64" spans="1:10" s="28" customFormat="1" ht="28.5">
      <c r="A64" s="260">
        <v>1124000</v>
      </c>
      <c r="B64" s="97" t="s">
        <v>213</v>
      </c>
      <c r="C64" s="74" t="s">
        <v>358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1"/>
        <v>0</v>
      </c>
    </row>
    <row r="65" spans="1:10" s="28" customFormat="1" ht="18" customHeight="1" thickBot="1">
      <c r="A65" s="264">
        <v>1124100</v>
      </c>
      <c r="B65" s="96" t="s">
        <v>189</v>
      </c>
      <c r="C65" s="86" t="s">
        <v>214</v>
      </c>
      <c r="D65" s="311">
        <v>0</v>
      </c>
      <c r="E65" s="311"/>
      <c r="F65" s="311">
        <f>D65+E65</f>
        <v>0</v>
      </c>
      <c r="G65" s="311">
        <v>0</v>
      </c>
      <c r="H65" s="311">
        <v>0</v>
      </c>
      <c r="I65" s="311">
        <v>0</v>
      </c>
      <c r="J65" s="309">
        <f t="shared" si="1"/>
        <v>0</v>
      </c>
    </row>
    <row r="66" spans="1:10" s="28" customFormat="1" ht="28.5" hidden="1">
      <c r="A66" s="260">
        <v>1125000</v>
      </c>
      <c r="B66" s="97" t="s">
        <v>918</v>
      </c>
      <c r="C66" s="74" t="s">
        <v>358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 hidden="1">
      <c r="A67" s="266">
        <v>1125100</v>
      </c>
      <c r="B67" s="93" t="s">
        <v>190</v>
      </c>
      <c r="C67" s="99" t="s">
        <v>919</v>
      </c>
      <c r="D67" s="310">
        <v>0</v>
      </c>
      <c r="E67" s="310">
        <v>0</v>
      </c>
      <c r="F67" s="310">
        <f>D67+E67</f>
        <v>0</v>
      </c>
      <c r="G67" s="310"/>
      <c r="H67" s="310">
        <v>0</v>
      </c>
      <c r="I67" s="310">
        <v>0</v>
      </c>
      <c r="J67" s="309">
        <f t="shared" ref="J67:J73" si="2">F67</f>
        <v>0</v>
      </c>
    </row>
    <row r="68" spans="1:10" s="28" customFormat="1" ht="26.25" hidden="1" thickBot="1">
      <c r="A68" s="264">
        <v>1125200</v>
      </c>
      <c r="B68" s="96" t="s">
        <v>703</v>
      </c>
      <c r="C68" s="100" t="s">
        <v>1031</v>
      </c>
      <c r="D68" s="311">
        <v>0</v>
      </c>
      <c r="E68" s="311">
        <v>0</v>
      </c>
      <c r="F68" s="311">
        <f>D68+E68</f>
        <v>0</v>
      </c>
      <c r="G68" s="311">
        <v>0</v>
      </c>
      <c r="H68" s="311">
        <v>0</v>
      </c>
      <c r="I68" s="311">
        <v>0</v>
      </c>
      <c r="J68" s="309">
        <f t="shared" si="2"/>
        <v>0</v>
      </c>
    </row>
    <row r="69" spans="1:10" s="28" customFormat="1" ht="14.25">
      <c r="A69" s="260">
        <v>1126000</v>
      </c>
      <c r="B69" s="97" t="s">
        <v>1032</v>
      </c>
      <c r="C69" s="74" t="s">
        <v>358</v>
      </c>
      <c r="D69" s="308">
        <f>SUM(D70:D77)</f>
        <v>0</v>
      </c>
      <c r="E69" s="308"/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2"/>
        <v>0</v>
      </c>
    </row>
    <row r="70" spans="1:10" s="28" customFormat="1" ht="17.25" customHeight="1">
      <c r="A70" s="260">
        <v>1126100</v>
      </c>
      <c r="B70" s="93" t="s">
        <v>983</v>
      </c>
      <c r="C70" s="77" t="s">
        <v>1033</v>
      </c>
      <c r="D70" s="310">
        <v>0</v>
      </c>
      <c r="E70" s="310"/>
      <c r="F70" s="310">
        <f>D70+E70</f>
        <v>0</v>
      </c>
      <c r="G70" s="82">
        <v>0</v>
      </c>
      <c r="H70" s="82">
        <v>0</v>
      </c>
      <c r="I70" s="82">
        <v>0</v>
      </c>
      <c r="J70" s="309">
        <f t="shared" si="2"/>
        <v>0</v>
      </c>
    </row>
    <row r="71" spans="1:10" s="28" customFormat="1">
      <c r="A71" s="260">
        <v>1126200</v>
      </c>
      <c r="B71" s="93" t="s">
        <v>984</v>
      </c>
      <c r="C71" s="83" t="s">
        <v>1034</v>
      </c>
      <c r="D71" s="342"/>
      <c r="E71" s="310"/>
      <c r="F71" s="310">
        <f t="shared" ref="F71:F78" si="3">D71+E71</f>
        <v>0</v>
      </c>
      <c r="G71" s="342"/>
      <c r="H71" s="342"/>
      <c r="I71" s="342"/>
      <c r="J71" s="309">
        <f t="shared" si="2"/>
        <v>0</v>
      </c>
    </row>
    <row r="72" spans="1:10" s="28" customFormat="1" ht="0.75" customHeight="1">
      <c r="A72" s="260">
        <v>1126300</v>
      </c>
      <c r="B72" s="93" t="s">
        <v>390</v>
      </c>
      <c r="C72" s="83" t="s">
        <v>391</v>
      </c>
      <c r="D72" s="342"/>
      <c r="E72" s="310"/>
      <c r="F72" s="310">
        <f t="shared" si="3"/>
        <v>0</v>
      </c>
      <c r="G72" s="342"/>
      <c r="H72" s="342"/>
      <c r="I72" s="342"/>
      <c r="J72" s="309">
        <f t="shared" si="2"/>
        <v>0</v>
      </c>
    </row>
    <row r="73" spans="1:10" s="28" customFormat="1" hidden="1">
      <c r="A73" s="262">
        <v>1126400</v>
      </c>
      <c r="B73" s="103" t="s">
        <v>985</v>
      </c>
      <c r="C73" s="81" t="s">
        <v>392</v>
      </c>
      <c r="D73" s="82">
        <v>0</v>
      </c>
      <c r="E73" s="310"/>
      <c r="F73" s="310">
        <f t="shared" si="3"/>
        <v>0</v>
      </c>
      <c r="G73" s="82">
        <v>0</v>
      </c>
      <c r="H73" s="82">
        <v>0</v>
      </c>
      <c r="I73" s="82">
        <v>0</v>
      </c>
      <c r="J73" s="309">
        <f t="shared" si="2"/>
        <v>0</v>
      </c>
    </row>
    <row r="74" spans="1:10" s="28" customFormat="1" ht="25.5" hidden="1">
      <c r="A74" s="263">
        <v>1126500</v>
      </c>
      <c r="B74" s="104" t="s">
        <v>943</v>
      </c>
      <c r="C74" s="83" t="s">
        <v>393</v>
      </c>
      <c r="D74" s="342"/>
      <c r="E74" s="310"/>
      <c r="F74" s="310">
        <f t="shared" si="3"/>
        <v>0</v>
      </c>
      <c r="G74" s="342"/>
      <c r="H74" s="342"/>
      <c r="I74" s="342"/>
      <c r="J74" s="309">
        <v>0</v>
      </c>
    </row>
    <row r="75" spans="1:10" s="28" customFormat="1">
      <c r="A75" s="262">
        <v>1126600</v>
      </c>
      <c r="B75" s="103" t="s">
        <v>229</v>
      </c>
      <c r="C75" s="81" t="s">
        <v>394</v>
      </c>
      <c r="D75" s="310">
        <v>0</v>
      </c>
      <c r="E75" s="310"/>
      <c r="F75" s="310">
        <f t="shared" si="3"/>
        <v>0</v>
      </c>
      <c r="G75" s="342">
        <v>0</v>
      </c>
      <c r="H75" s="342">
        <v>0</v>
      </c>
      <c r="I75" s="342">
        <v>0</v>
      </c>
      <c r="J75" s="309">
        <f>F75</f>
        <v>0</v>
      </c>
    </row>
    <row r="76" spans="1:10" s="28" customFormat="1" ht="18" customHeight="1">
      <c r="A76" s="262">
        <v>1126700</v>
      </c>
      <c r="B76" s="103" t="s">
        <v>230</v>
      </c>
      <c r="C76" s="83" t="s">
        <v>395</v>
      </c>
      <c r="D76" s="310">
        <v>0</v>
      </c>
      <c r="E76" s="310"/>
      <c r="F76" s="310">
        <f t="shared" si="3"/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20.25" customHeight="1" thickBot="1">
      <c r="A77" s="265">
        <v>1126800</v>
      </c>
      <c r="B77" s="105" t="s">
        <v>480</v>
      </c>
      <c r="C77" s="86" t="s">
        <v>396</v>
      </c>
      <c r="D77" s="311">
        <v>0</v>
      </c>
      <c r="E77" s="311">
        <v>0</v>
      </c>
      <c r="F77" s="310">
        <f t="shared" si="3"/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hidden="1">
      <c r="A78" s="267">
        <v>1130000</v>
      </c>
      <c r="B78" s="107" t="s">
        <v>294</v>
      </c>
      <c r="C78" s="74" t="s">
        <v>358</v>
      </c>
      <c r="D78" s="308">
        <v>0</v>
      </c>
      <c r="E78" s="308"/>
      <c r="F78" s="310">
        <f t="shared" si="3"/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idden="1">
      <c r="A79" s="267">
        <v>1130100</v>
      </c>
      <c r="B79" s="103" t="s">
        <v>481</v>
      </c>
      <c r="C79" s="99" t="s">
        <v>295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idden="1">
      <c r="A80" s="267">
        <v>1130200</v>
      </c>
      <c r="B80" s="103" t="s">
        <v>482</v>
      </c>
      <c r="C80" s="83" t="s">
        <v>296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idden="1">
      <c r="A81" s="267">
        <v>1130300</v>
      </c>
      <c r="B81" s="103" t="s">
        <v>483</v>
      </c>
      <c r="C81" s="83" t="s">
        <v>297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idden="1">
      <c r="A82" s="267">
        <v>1130400</v>
      </c>
      <c r="B82" s="108" t="s">
        <v>484</v>
      </c>
      <c r="C82" s="109" t="s">
        <v>298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14.25" hidden="1">
      <c r="A83" s="262">
        <v>1131000</v>
      </c>
      <c r="B83" s="110" t="s">
        <v>299</v>
      </c>
      <c r="C83" s="111" t="s">
        <v>358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25.5" hidden="1">
      <c r="A84" s="262">
        <v>1131100</v>
      </c>
      <c r="B84" s="103" t="s">
        <v>588</v>
      </c>
      <c r="C84" s="77" t="s">
        <v>300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idden="1">
      <c r="A85" s="262">
        <v>1131200</v>
      </c>
      <c r="B85" s="103" t="s">
        <v>589</v>
      </c>
      <c r="C85" s="83" t="s">
        <v>301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590</v>
      </c>
      <c r="C86" s="86" t="s">
        <v>302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4.25" hidden="1">
      <c r="A87" s="268">
        <v>1140000</v>
      </c>
      <c r="B87" s="107" t="s">
        <v>303</v>
      </c>
      <c r="C87" s="74" t="s">
        <v>358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5.5" hidden="1">
      <c r="A88" s="268">
        <v>1141000</v>
      </c>
      <c r="B88" s="103" t="s">
        <v>304</v>
      </c>
      <c r="C88" s="99" t="s">
        <v>1003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5.5" hidden="1">
      <c r="A89" s="268">
        <v>1142000</v>
      </c>
      <c r="B89" s="103" t="s">
        <v>42</v>
      </c>
      <c r="C89" s="83" t="s">
        <v>43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5.5" hidden="1">
      <c r="A90" s="268">
        <v>1143000</v>
      </c>
      <c r="B90" s="103" t="s">
        <v>44</v>
      </c>
      <c r="C90" s="83" t="s">
        <v>45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439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4.25" hidden="1">
      <c r="A92" s="269">
        <v>1150000</v>
      </c>
      <c r="B92" s="224" t="s">
        <v>730</v>
      </c>
      <c r="C92" s="74" t="s">
        <v>358</v>
      </c>
      <c r="D92" s="308">
        <f>D105</f>
        <v>0</v>
      </c>
      <c r="E92" s="308"/>
      <c r="F92" s="308">
        <f>F105</f>
        <v>0</v>
      </c>
      <c r="G92" s="308">
        <f>G105</f>
        <v>0</v>
      </c>
      <c r="H92" s="308">
        <f>H105</f>
        <v>0</v>
      </c>
      <c r="I92" s="308">
        <f>I105</f>
        <v>0</v>
      </c>
      <c r="J92" s="309">
        <f>J105</f>
        <v>0</v>
      </c>
    </row>
    <row r="93" spans="1:10" s="28" customFormat="1" ht="1.5" hidden="1" customHeight="1">
      <c r="A93" s="270">
        <v>1151000</v>
      </c>
      <c r="B93" s="226" t="s">
        <v>681</v>
      </c>
      <c r="C93" s="74" t="s">
        <v>358</v>
      </c>
      <c r="D93" s="313">
        <v>0</v>
      </c>
      <c r="E93" s="313"/>
      <c r="F93" s="313">
        <v>0</v>
      </c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25.5" hidden="1">
      <c r="A94" s="270">
        <v>1151100</v>
      </c>
      <c r="B94" s="227" t="s">
        <v>265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25.5" hidden="1">
      <c r="A95" s="270">
        <v>1151200</v>
      </c>
      <c r="B95" s="227" t="s">
        <v>637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25.5" hidden="1">
      <c r="A96" s="270">
        <v>1152000</v>
      </c>
      <c r="B96" s="229" t="s">
        <v>518</v>
      </c>
      <c r="C96" s="230" t="s">
        <v>358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25.5" hidden="1">
      <c r="A97" s="270">
        <v>1152100</v>
      </c>
      <c r="B97" s="231" t="s">
        <v>541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26.25" hidden="1" thickBot="1">
      <c r="A98" s="271">
        <v>1152200</v>
      </c>
      <c r="B98" s="233" t="s">
        <v>759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25.5" hidden="1">
      <c r="A99" s="269">
        <v>1153000</v>
      </c>
      <c r="B99" s="235" t="s">
        <v>760</v>
      </c>
      <c r="C99" s="236" t="s">
        <v>358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25.5" hidden="1">
      <c r="A100" s="270">
        <v>1153100</v>
      </c>
      <c r="B100" s="231" t="s">
        <v>761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idden="1">
      <c r="A101" s="270">
        <v>1153200</v>
      </c>
      <c r="B101" s="231" t="s">
        <v>101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8.25" hidden="1">
      <c r="A102" s="270">
        <v>1153300</v>
      </c>
      <c r="B102" s="231" t="s">
        <v>501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8.25" hidden="1">
      <c r="A103" s="270">
        <v>1153400</v>
      </c>
      <c r="B103" s="231" t="s">
        <v>502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idden="1">
      <c r="A104" s="270">
        <v>1153500</v>
      </c>
      <c r="B104" s="237" t="s">
        <v>503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8.25" hidden="1">
      <c r="A105" s="270">
        <v>1153700</v>
      </c>
      <c r="B105" s="237" t="s">
        <v>504</v>
      </c>
      <c r="C105" s="228">
        <v>463700</v>
      </c>
      <c r="D105" s="315">
        <v>0</v>
      </c>
      <c r="E105" s="315">
        <v>0</v>
      </c>
      <c r="F105" s="315">
        <f>D105+E105</f>
        <v>0</v>
      </c>
      <c r="G105" s="315">
        <v>0</v>
      </c>
      <c r="H105" s="315">
        <v>0</v>
      </c>
      <c r="I105" s="315">
        <v>0</v>
      </c>
      <c r="J105" s="476">
        <f>F105</f>
        <v>0</v>
      </c>
    </row>
    <row r="106" spans="1:10" s="28" customFormat="1" ht="38.25" hidden="1">
      <c r="A106" s="270">
        <v>1153800</v>
      </c>
      <c r="B106" s="237" t="s">
        <v>995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idden="1">
      <c r="A107" s="270">
        <v>1153900</v>
      </c>
      <c r="B107" s="237" t="s">
        <v>996</v>
      </c>
      <c r="C107" s="228">
        <v>463900</v>
      </c>
      <c r="D107" s="315"/>
      <c r="E107" s="315"/>
      <c r="F107" s="315"/>
      <c r="G107" s="315"/>
      <c r="H107" s="315"/>
      <c r="I107" s="315"/>
      <c r="J107" s="309">
        <v>0</v>
      </c>
    </row>
    <row r="108" spans="1:10" s="28" customFormat="1" ht="25.5" hidden="1">
      <c r="A108" s="270">
        <v>1154000</v>
      </c>
      <c r="B108" s="238" t="s">
        <v>997</v>
      </c>
      <c r="C108" s="230" t="s">
        <v>358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25.5" hidden="1">
      <c r="A109" s="270">
        <v>1154100</v>
      </c>
      <c r="B109" s="237" t="s">
        <v>210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idden="1">
      <c r="A110" s="270">
        <v>1154200</v>
      </c>
      <c r="B110" s="237" t="s">
        <v>211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idden="1">
      <c r="A111" s="270">
        <v>1154300</v>
      </c>
      <c r="B111" s="237" t="s">
        <v>212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8.25" hidden="1">
      <c r="A112" s="270">
        <v>1154500</v>
      </c>
      <c r="B112" s="237" t="s">
        <v>67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8.25" hidden="1">
      <c r="A113" s="270">
        <v>1154600</v>
      </c>
      <c r="B113" s="237" t="s">
        <v>68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5.5" hidden="1">
      <c r="A115" s="272">
        <v>1160000</v>
      </c>
      <c r="B115" s="120" t="s">
        <v>80</v>
      </c>
      <c r="C115" s="74" t="s">
        <v>358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idden="1">
      <c r="A116" s="266">
        <v>1161000</v>
      </c>
      <c r="B116" s="122" t="s">
        <v>81</v>
      </c>
      <c r="C116" s="123" t="s">
        <v>358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5.5" hidden="1">
      <c r="A117" s="266">
        <v>1161100</v>
      </c>
      <c r="B117" s="14" t="s">
        <v>400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5.5" hidden="1">
      <c r="A118" s="266">
        <v>1161200</v>
      </c>
      <c r="B118" s="116" t="s">
        <v>707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16.5" customHeight="1">
      <c r="A119" s="266">
        <v>1162000</v>
      </c>
      <c r="B119" s="122" t="s">
        <v>1125</v>
      </c>
      <c r="C119" s="123" t="s">
        <v>358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5.5" hidden="1">
      <c r="A120" s="266">
        <v>1162100</v>
      </c>
      <c r="B120" s="116" t="s">
        <v>1126</v>
      </c>
      <c r="C120" s="83" t="s">
        <v>130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idden="1">
      <c r="A121" s="266">
        <v>1162200</v>
      </c>
      <c r="B121" s="116" t="s">
        <v>131</v>
      </c>
      <c r="C121" s="83" t="s">
        <v>24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5.5" hidden="1">
      <c r="A122" s="266">
        <v>1162300</v>
      </c>
      <c r="B122" s="116" t="s">
        <v>25</v>
      </c>
      <c r="C122" s="83" t="s">
        <v>26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idden="1">
      <c r="A123" s="266">
        <v>1162400</v>
      </c>
      <c r="B123" s="116" t="s">
        <v>831</v>
      </c>
      <c r="C123" s="83" t="s">
        <v>832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5.5" hidden="1">
      <c r="A124" s="266">
        <v>1162500</v>
      </c>
      <c r="B124" s="116" t="s">
        <v>833</v>
      </c>
      <c r="C124" s="83" t="s">
        <v>834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idden="1">
      <c r="A125" s="266">
        <v>1162600</v>
      </c>
      <c r="B125" s="116" t="s">
        <v>510</v>
      </c>
      <c r="C125" s="83" t="s">
        <v>511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5.5" hidden="1">
      <c r="A126" s="266">
        <v>1162700</v>
      </c>
      <c r="B126" s="14" t="s">
        <v>512</v>
      </c>
      <c r="C126" s="83" t="s">
        <v>513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idden="1">
      <c r="A127" s="266">
        <v>1162800</v>
      </c>
      <c r="B127" s="116" t="s">
        <v>871</v>
      </c>
      <c r="C127" s="83" t="s">
        <v>872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idden="1">
      <c r="A128" s="273">
        <v>1162900</v>
      </c>
      <c r="B128" s="116" t="s">
        <v>873</v>
      </c>
      <c r="C128" s="83" t="s">
        <v>874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idden="1">
      <c r="A129" s="273">
        <v>1163000</v>
      </c>
      <c r="B129" s="122" t="s">
        <v>58</v>
      </c>
      <c r="C129" s="111" t="s">
        <v>358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13.5" hidden="1" thickBot="1">
      <c r="A130" s="274">
        <v>1163100</v>
      </c>
      <c r="B130" s="105" t="s">
        <v>798</v>
      </c>
      <c r="C130" s="86" t="s">
        <v>799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idden="1">
      <c r="A131" s="275">
        <v>1170000</v>
      </c>
      <c r="B131" s="126" t="s">
        <v>875</v>
      </c>
      <c r="C131" s="74" t="s">
        <v>358</v>
      </c>
      <c r="D131" s="326">
        <f>D135</f>
        <v>0</v>
      </c>
      <c r="E131" s="326"/>
      <c r="F131" s="326">
        <f>F135</f>
        <v>0</v>
      </c>
      <c r="G131" s="326">
        <f>G135</f>
        <v>0</v>
      </c>
      <c r="H131" s="326">
        <f>H135</f>
        <v>0</v>
      </c>
      <c r="I131" s="326">
        <f>I135</f>
        <v>0</v>
      </c>
      <c r="J131" s="309">
        <f>J135</f>
        <v>0</v>
      </c>
    </row>
    <row r="132" spans="1:10" s="28" customFormat="1" ht="25.5" hidden="1">
      <c r="A132" s="273">
        <v>1171000</v>
      </c>
      <c r="B132" s="129" t="s">
        <v>215</v>
      </c>
      <c r="C132" s="74" t="s">
        <v>358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38.25" hidden="1">
      <c r="A133" s="273">
        <v>1171100</v>
      </c>
      <c r="B133" s="14" t="s">
        <v>478</v>
      </c>
      <c r="C133" s="99" t="s">
        <v>479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5.5" hidden="1">
      <c r="A134" s="273">
        <v>1171200</v>
      </c>
      <c r="B134" s="116" t="s">
        <v>351</v>
      </c>
      <c r="C134" s="131" t="s">
        <v>352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5.25" hidden="1" customHeight="1">
      <c r="A135" s="266">
        <v>1172000</v>
      </c>
      <c r="B135" s="132" t="s">
        <v>1017</v>
      </c>
      <c r="C135" s="111" t="s">
        <v>358</v>
      </c>
      <c r="D135" s="326">
        <f>D137+D138</f>
        <v>0</v>
      </c>
      <c r="E135" s="326"/>
      <c r="F135" s="326">
        <f>F137+F138</f>
        <v>0</v>
      </c>
      <c r="G135" s="326">
        <f>G137+G138</f>
        <v>0</v>
      </c>
      <c r="H135" s="326">
        <f>H137+H138</f>
        <v>0</v>
      </c>
      <c r="I135" s="326">
        <f>I137+I138</f>
        <v>0</v>
      </c>
      <c r="J135" s="309">
        <f>F135</f>
        <v>0</v>
      </c>
    </row>
    <row r="136" spans="1:10" s="28" customFormat="1" hidden="1">
      <c r="A136" s="266">
        <v>1172100</v>
      </c>
      <c r="B136" s="103" t="s">
        <v>1102</v>
      </c>
      <c r="C136" s="99" t="s">
        <v>1018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1103</v>
      </c>
      <c r="C137" s="133">
        <v>482200</v>
      </c>
      <c r="D137" s="317">
        <v>0</v>
      </c>
      <c r="E137" s="310"/>
      <c r="F137" s="317">
        <v>0</v>
      </c>
      <c r="G137" s="317">
        <v>0</v>
      </c>
      <c r="H137" s="317">
        <v>0</v>
      </c>
      <c r="I137" s="317">
        <v>0</v>
      </c>
      <c r="J137" s="309">
        <f>F137</f>
        <v>0</v>
      </c>
    </row>
    <row r="138" spans="1:10" s="28" customFormat="1" hidden="1">
      <c r="A138" s="266">
        <v>1172300</v>
      </c>
      <c r="B138" s="116" t="s">
        <v>1019</v>
      </c>
      <c r="C138" s="83" t="s">
        <v>1020</v>
      </c>
      <c r="D138" s="352">
        <v>0</v>
      </c>
      <c r="E138" s="310"/>
      <c r="F138" s="352">
        <f>D138+E138</f>
        <v>0</v>
      </c>
      <c r="G138" s="352">
        <v>0</v>
      </c>
      <c r="H138" s="352">
        <v>0</v>
      </c>
      <c r="I138" s="352">
        <v>0</v>
      </c>
      <c r="J138" s="309">
        <f>F138</f>
        <v>0</v>
      </c>
    </row>
    <row r="139" spans="1:10" s="28" customFormat="1" ht="25.5" hidden="1">
      <c r="A139" s="266">
        <v>1172400</v>
      </c>
      <c r="B139" s="134" t="s">
        <v>124</v>
      </c>
      <c r="C139" s="83" t="s">
        <v>125</v>
      </c>
      <c r="D139" s="353"/>
      <c r="E139" s="310"/>
      <c r="F139" s="353"/>
      <c r="G139" s="353"/>
      <c r="H139" s="353"/>
      <c r="I139" s="353"/>
      <c r="J139" s="309">
        <v>0</v>
      </c>
    </row>
    <row r="140" spans="1:10" s="28" customFormat="1" ht="25.5" hidden="1">
      <c r="A140" s="266">
        <v>1173000</v>
      </c>
      <c r="B140" s="132" t="s">
        <v>126</v>
      </c>
      <c r="C140" s="111" t="s">
        <v>358</v>
      </c>
      <c r="D140" s="353">
        <v>0</v>
      </c>
      <c r="E140" s="327"/>
      <c r="F140" s="353">
        <v>0</v>
      </c>
      <c r="G140" s="353">
        <v>0</v>
      </c>
      <c r="H140" s="353">
        <v>0</v>
      </c>
      <c r="I140" s="353">
        <v>0</v>
      </c>
      <c r="J140" s="309">
        <v>0</v>
      </c>
    </row>
    <row r="141" spans="1:10" s="28" customFormat="1" ht="25.5" hidden="1">
      <c r="A141" s="273">
        <v>1173100</v>
      </c>
      <c r="B141" s="135" t="s">
        <v>127</v>
      </c>
      <c r="C141" s="83" t="s">
        <v>1088</v>
      </c>
      <c r="D141" s="353"/>
      <c r="E141" s="310"/>
      <c r="F141" s="353"/>
      <c r="G141" s="353"/>
      <c r="H141" s="353"/>
      <c r="I141" s="353"/>
      <c r="J141" s="309">
        <v>0</v>
      </c>
    </row>
    <row r="142" spans="1:10" s="28" customFormat="1" ht="38.25" hidden="1">
      <c r="A142" s="273">
        <v>1174000</v>
      </c>
      <c r="B142" s="132" t="s">
        <v>1089</v>
      </c>
      <c r="C142" s="111" t="s">
        <v>358</v>
      </c>
      <c r="D142" s="353">
        <v>0</v>
      </c>
      <c r="E142" s="327"/>
      <c r="F142" s="353">
        <v>0</v>
      </c>
      <c r="G142" s="353">
        <v>0</v>
      </c>
      <c r="H142" s="353">
        <v>0</v>
      </c>
      <c r="I142" s="353">
        <v>0</v>
      </c>
      <c r="J142" s="309">
        <v>0</v>
      </c>
    </row>
    <row r="143" spans="1:10" s="28" customFormat="1" ht="25.5" hidden="1">
      <c r="A143" s="273">
        <v>1174100</v>
      </c>
      <c r="B143" s="135" t="s">
        <v>1104</v>
      </c>
      <c r="C143" s="83" t="s">
        <v>1090</v>
      </c>
      <c r="D143" s="353"/>
      <c r="E143" s="327"/>
      <c r="F143" s="353"/>
      <c r="G143" s="353"/>
      <c r="H143" s="353"/>
      <c r="I143" s="353"/>
      <c r="J143" s="309">
        <v>0</v>
      </c>
    </row>
    <row r="144" spans="1:10" s="28" customFormat="1" ht="25.5" hidden="1">
      <c r="A144" s="273">
        <v>1174200</v>
      </c>
      <c r="B144" s="134" t="s">
        <v>446</v>
      </c>
      <c r="C144" s="83" t="s">
        <v>447</v>
      </c>
      <c r="D144" s="353"/>
      <c r="E144" s="327"/>
      <c r="F144" s="353"/>
      <c r="G144" s="353"/>
      <c r="H144" s="353"/>
      <c r="I144" s="353"/>
      <c r="J144" s="309">
        <v>0</v>
      </c>
    </row>
    <row r="145" spans="1:11" s="28" customFormat="1" ht="38.25" hidden="1">
      <c r="A145" s="273">
        <v>1175000</v>
      </c>
      <c r="B145" s="132" t="s">
        <v>558</v>
      </c>
      <c r="C145" s="111" t="s">
        <v>358</v>
      </c>
      <c r="D145" s="353">
        <v>0</v>
      </c>
      <c r="E145" s="327"/>
      <c r="F145" s="353">
        <v>0</v>
      </c>
      <c r="G145" s="353">
        <v>0</v>
      </c>
      <c r="H145" s="353">
        <v>0</v>
      </c>
      <c r="I145" s="353">
        <v>0</v>
      </c>
      <c r="J145" s="309">
        <v>0</v>
      </c>
    </row>
    <row r="146" spans="1:11" s="28" customFormat="1" ht="38.25" hidden="1">
      <c r="A146" s="273">
        <v>1175100</v>
      </c>
      <c r="B146" s="134" t="s">
        <v>226</v>
      </c>
      <c r="C146" s="83" t="s">
        <v>227</v>
      </c>
      <c r="D146" s="353"/>
      <c r="E146" s="327"/>
      <c r="F146" s="353"/>
      <c r="G146" s="353"/>
      <c r="H146" s="353"/>
      <c r="I146" s="353"/>
      <c r="J146" s="309">
        <v>0</v>
      </c>
    </row>
    <row r="147" spans="1:11" s="28" customFormat="1" hidden="1">
      <c r="A147" s="273">
        <v>1176000</v>
      </c>
      <c r="B147" s="132" t="s">
        <v>228</v>
      </c>
      <c r="C147" s="111" t="s">
        <v>358</v>
      </c>
      <c r="D147" s="353">
        <v>0</v>
      </c>
      <c r="E147" s="327"/>
      <c r="F147" s="353">
        <v>0</v>
      </c>
      <c r="G147" s="353">
        <v>0</v>
      </c>
      <c r="H147" s="353">
        <v>0</v>
      </c>
      <c r="I147" s="353">
        <v>0</v>
      </c>
      <c r="J147" s="309">
        <v>0</v>
      </c>
    </row>
    <row r="148" spans="1:11" s="28" customFormat="1" hidden="1">
      <c r="A148" s="273">
        <v>1176100</v>
      </c>
      <c r="B148" s="134" t="s">
        <v>7</v>
      </c>
      <c r="C148" s="83" t="s">
        <v>8</v>
      </c>
      <c r="D148" s="353"/>
      <c r="E148" s="310"/>
      <c r="F148" s="353"/>
      <c r="G148" s="353"/>
      <c r="H148" s="353"/>
      <c r="I148" s="353"/>
      <c r="J148" s="309">
        <v>0</v>
      </c>
    </row>
    <row r="149" spans="1:11" s="28" customFormat="1" hidden="1">
      <c r="A149" s="273">
        <v>1177000</v>
      </c>
      <c r="B149" s="132" t="s">
        <v>587</v>
      </c>
      <c r="C149" s="111" t="s">
        <v>358</v>
      </c>
      <c r="D149" s="353">
        <v>0</v>
      </c>
      <c r="E149" s="327"/>
      <c r="F149" s="353">
        <v>0</v>
      </c>
      <c r="G149" s="353">
        <v>0</v>
      </c>
      <c r="H149" s="353">
        <v>0</v>
      </c>
      <c r="I149" s="353">
        <v>0</v>
      </c>
      <c r="J149" s="309">
        <v>0</v>
      </c>
    </row>
    <row r="150" spans="1:11" s="28" customFormat="1" ht="13.5" hidden="1" thickBot="1">
      <c r="A150" s="274">
        <v>1177100</v>
      </c>
      <c r="B150" s="136" t="s">
        <v>716</v>
      </c>
      <c r="C150" s="86" t="s">
        <v>259</v>
      </c>
      <c r="D150" s="320"/>
      <c r="E150" s="320"/>
      <c r="F150" s="320"/>
      <c r="G150" s="320"/>
      <c r="H150" s="320"/>
      <c r="I150" s="320"/>
      <c r="J150" s="309">
        <v>0</v>
      </c>
    </row>
    <row r="151" spans="1:11" s="28" customFormat="1" ht="26.25" hidden="1" thickBot="1">
      <c r="A151" s="276" t="s">
        <v>262</v>
      </c>
      <c r="B151" s="143" t="s">
        <v>648</v>
      </c>
      <c r="C151" s="144" t="s">
        <v>358</v>
      </c>
      <c r="D151" s="329">
        <f>D152+D163</f>
        <v>0</v>
      </c>
      <c r="E151" s="329"/>
      <c r="F151" s="329">
        <f>F152+F163</f>
        <v>0</v>
      </c>
      <c r="G151" s="329">
        <f>G152</f>
        <v>0</v>
      </c>
      <c r="H151" s="329">
        <f>H152</f>
        <v>0</v>
      </c>
      <c r="I151" s="329">
        <f>I152</f>
        <v>0</v>
      </c>
      <c r="J151" s="309">
        <f>F152</f>
        <v>0</v>
      </c>
    </row>
    <row r="152" spans="1:11" s="28" customFormat="1" ht="1.5" hidden="1" customHeight="1">
      <c r="A152" s="275" t="s">
        <v>650</v>
      </c>
      <c r="B152" s="150" t="s">
        <v>651</v>
      </c>
      <c r="C152" s="74" t="s">
        <v>358</v>
      </c>
      <c r="D152" s="326">
        <f>SUM(D153:D162)</f>
        <v>0</v>
      </c>
      <c r="E152" s="326"/>
      <c r="F152" s="326">
        <f>SUM(F153:F162)</f>
        <v>0</v>
      </c>
      <c r="G152" s="326">
        <f>SUM(G153:G162)</f>
        <v>0</v>
      </c>
      <c r="H152" s="326">
        <f>SUM(H153:H162)</f>
        <v>0</v>
      </c>
      <c r="I152" s="326">
        <f>SUM(I153:I162)</f>
        <v>0</v>
      </c>
      <c r="J152" s="309">
        <f>F152</f>
        <v>0</v>
      </c>
    </row>
    <row r="153" spans="1:11" s="28" customFormat="1" ht="0.75" hidden="1" customHeight="1">
      <c r="A153" s="273" t="s">
        <v>652</v>
      </c>
      <c r="B153" s="134" t="s">
        <v>986</v>
      </c>
      <c r="C153" s="241" t="s">
        <v>987</v>
      </c>
      <c r="D153" s="327"/>
      <c r="E153" s="310"/>
      <c r="F153" s="327"/>
      <c r="G153" s="327"/>
      <c r="H153" s="327"/>
      <c r="I153" s="327"/>
      <c r="J153" s="309">
        <f>F153</f>
        <v>0</v>
      </c>
    </row>
    <row r="154" spans="1:11" s="28" customFormat="1" hidden="1">
      <c r="A154" s="273" t="s">
        <v>988</v>
      </c>
      <c r="B154" s="134" t="s">
        <v>964</v>
      </c>
      <c r="C154" s="241" t="s">
        <v>965</v>
      </c>
      <c r="D154" s="327">
        <v>0</v>
      </c>
      <c r="E154" s="310"/>
      <c r="F154" s="327">
        <f>D154+E154</f>
        <v>0</v>
      </c>
      <c r="G154" s="327">
        <v>0</v>
      </c>
      <c r="H154" s="327">
        <v>0</v>
      </c>
      <c r="I154" s="327">
        <v>0</v>
      </c>
      <c r="J154" s="309">
        <f>F154</f>
        <v>0</v>
      </c>
    </row>
    <row r="155" spans="1:11" s="28" customFormat="1" ht="25.5" hidden="1">
      <c r="A155" s="273" t="s">
        <v>966</v>
      </c>
      <c r="B155" s="134" t="s">
        <v>967</v>
      </c>
      <c r="C155" s="241" t="s">
        <v>968</v>
      </c>
      <c r="D155" s="362">
        <v>0</v>
      </c>
      <c r="E155" s="363">
        <v>0</v>
      </c>
      <c r="F155" s="362">
        <f>D155</f>
        <v>0</v>
      </c>
      <c r="G155" s="360">
        <v>0</v>
      </c>
      <c r="H155" s="364">
        <v>0</v>
      </c>
      <c r="I155" s="364">
        <v>0</v>
      </c>
      <c r="J155" s="361">
        <f>F155</f>
        <v>0</v>
      </c>
      <c r="K155" s="39"/>
    </row>
    <row r="156" spans="1:11" s="28" customFormat="1" hidden="1">
      <c r="A156" s="277" t="s">
        <v>969</v>
      </c>
      <c r="B156" s="134" t="s">
        <v>1098</v>
      </c>
      <c r="C156" s="241" t="s">
        <v>1099</v>
      </c>
      <c r="D156" s="327"/>
      <c r="E156" s="310"/>
      <c r="F156" s="327"/>
      <c r="G156" s="327"/>
      <c r="H156" s="327"/>
      <c r="I156" s="327"/>
      <c r="J156" s="309">
        <v>0</v>
      </c>
    </row>
    <row r="157" spans="1:11" s="28" customFormat="1" hidden="1">
      <c r="A157" s="277" t="s">
        <v>138</v>
      </c>
      <c r="B157" s="135" t="s">
        <v>139</v>
      </c>
      <c r="C157" s="241" t="s">
        <v>140</v>
      </c>
      <c r="D157" s="130">
        <v>0</v>
      </c>
      <c r="E157" s="310"/>
      <c r="F157" s="327">
        <f>D157+E157</f>
        <v>0</v>
      </c>
      <c r="G157" s="327"/>
      <c r="H157" s="327"/>
      <c r="I157" s="327">
        <v>0</v>
      </c>
      <c r="J157" s="309">
        <f>F157</f>
        <v>0</v>
      </c>
    </row>
    <row r="158" spans="1:11" s="28" customFormat="1" hidden="1">
      <c r="A158" s="277" t="s">
        <v>141</v>
      </c>
      <c r="B158" s="134" t="s">
        <v>955</v>
      </c>
      <c r="C158" s="241" t="s">
        <v>897</v>
      </c>
      <c r="D158" s="327">
        <v>0</v>
      </c>
      <c r="E158" s="310"/>
      <c r="F158" s="327">
        <f>D158</f>
        <v>0</v>
      </c>
      <c r="G158" s="327">
        <v>0</v>
      </c>
      <c r="H158" s="327">
        <v>0</v>
      </c>
      <c r="I158" s="327">
        <v>0</v>
      </c>
      <c r="J158" s="309">
        <f>F158</f>
        <v>0</v>
      </c>
    </row>
    <row r="159" spans="1:11" s="28" customFormat="1" ht="11.25" hidden="1" customHeight="1">
      <c r="A159" s="277" t="s">
        <v>898</v>
      </c>
      <c r="B159" s="134" t="s">
        <v>899</v>
      </c>
      <c r="C159" s="241" t="s">
        <v>900</v>
      </c>
      <c r="D159" s="327"/>
      <c r="E159" s="310"/>
      <c r="F159" s="327"/>
      <c r="G159" s="327"/>
      <c r="H159" s="327"/>
      <c r="I159" s="327"/>
      <c r="J159" s="309">
        <v>0</v>
      </c>
    </row>
    <row r="160" spans="1:11" s="28" customFormat="1" hidden="1">
      <c r="A160" s="278" t="s">
        <v>800</v>
      </c>
      <c r="B160" s="243" t="s">
        <v>656</v>
      </c>
      <c r="C160" s="244" t="s">
        <v>657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801</v>
      </c>
      <c r="B161" s="245" t="s">
        <v>1063</v>
      </c>
      <c r="C161" s="228" t="s">
        <v>1064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1065</v>
      </c>
      <c r="B162" s="245" t="s">
        <v>1066</v>
      </c>
      <c r="C162" s="228" t="s">
        <v>1067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28" customFormat="1" hidden="1">
      <c r="A163" s="279" t="s">
        <v>658</v>
      </c>
      <c r="B163" s="246" t="s">
        <v>659</v>
      </c>
      <c r="C163" s="247" t="s">
        <v>358</v>
      </c>
      <c r="D163" s="327">
        <v>0</v>
      </c>
      <c r="E163" s="327"/>
      <c r="F163" s="327">
        <v>0</v>
      </c>
      <c r="G163" s="327">
        <v>0</v>
      </c>
      <c r="H163" s="327">
        <v>0</v>
      </c>
      <c r="I163" s="327">
        <v>0</v>
      </c>
      <c r="J163" s="309">
        <v>0</v>
      </c>
    </row>
    <row r="164" spans="1:10" hidden="1">
      <c r="A164" s="277" t="s">
        <v>660</v>
      </c>
      <c r="B164" s="135" t="s">
        <v>661</v>
      </c>
      <c r="C164" s="241" t="s">
        <v>662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663</v>
      </c>
      <c r="B165" s="135" t="s">
        <v>664</v>
      </c>
      <c r="C165" s="241" t="s">
        <v>665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666</v>
      </c>
      <c r="B166" s="134" t="s">
        <v>313</v>
      </c>
      <c r="C166" s="241" t="s">
        <v>314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315</v>
      </c>
      <c r="B167" s="134" t="s">
        <v>316</v>
      </c>
      <c r="C167" s="241" t="s">
        <v>317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318</v>
      </c>
      <c r="B168" s="132" t="s">
        <v>319</v>
      </c>
      <c r="C168" s="123" t="s">
        <v>358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320</v>
      </c>
      <c r="B169" s="135" t="s">
        <v>1105</v>
      </c>
      <c r="C169" s="241" t="s">
        <v>321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322</v>
      </c>
      <c r="B170" s="155" t="s">
        <v>1068</v>
      </c>
      <c r="C170" s="123" t="s">
        <v>358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324</v>
      </c>
      <c r="B171" s="135" t="s">
        <v>1106</v>
      </c>
      <c r="C171" s="241" t="s">
        <v>325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326</v>
      </c>
      <c r="B172" s="135" t="s">
        <v>1107</v>
      </c>
      <c r="C172" s="241" t="s">
        <v>327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328</v>
      </c>
      <c r="B173" s="134" t="s">
        <v>329</v>
      </c>
      <c r="C173" s="241" t="s">
        <v>330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1069</v>
      </c>
      <c r="C174" s="244" t="s">
        <v>1134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1070</v>
      </c>
      <c r="C175" s="248" t="s">
        <v>358</v>
      </c>
      <c r="D175" s="329">
        <f>D32+D151</f>
        <v>11500</v>
      </c>
      <c r="E175" s="329"/>
      <c r="F175" s="329">
        <f>F32+F151</f>
        <v>11500</v>
      </c>
      <c r="G175" s="329">
        <f>G32+G151</f>
        <v>5284</v>
      </c>
      <c r="H175" s="329">
        <f>H32+H151</f>
        <v>10408</v>
      </c>
      <c r="I175" s="329">
        <f>I32+I151</f>
        <v>11321</v>
      </c>
      <c r="J175" s="329">
        <f>J32+J151</f>
        <v>11500</v>
      </c>
    </row>
    <row r="176" spans="1:10" ht="14.25">
      <c r="A176" s="2643"/>
      <c r="B176" s="2643"/>
      <c r="C176" s="2643"/>
      <c r="D176" s="2643"/>
      <c r="E176" s="2643"/>
      <c r="F176" s="2643"/>
      <c r="G176" s="2643"/>
      <c r="H176" s="2643"/>
      <c r="I176" s="2643"/>
      <c r="J176" s="2643"/>
    </row>
    <row r="177" spans="1:10">
      <c r="A177" s="2652" t="s">
        <v>1114</v>
      </c>
      <c r="B177" s="2652"/>
      <c r="C177" s="2652"/>
      <c r="D177" s="2652"/>
      <c r="E177" s="2652"/>
      <c r="F177" s="2652"/>
      <c r="G177" s="2652"/>
      <c r="H177" s="2652"/>
      <c r="I177" s="2652"/>
      <c r="J177" s="2652"/>
    </row>
    <row r="178" spans="1:10" ht="14.25">
      <c r="A178" s="2655" t="s">
        <v>1224</v>
      </c>
      <c r="B178" s="2655"/>
      <c r="C178" s="2655"/>
      <c r="D178" s="2655"/>
      <c r="E178" s="2655"/>
      <c r="F178" s="2655"/>
      <c r="G178" s="2655"/>
      <c r="H178" s="2655"/>
      <c r="I178" s="2655"/>
      <c r="J178" s="2655"/>
    </row>
    <row r="179" spans="1:10">
      <c r="A179" s="2653" t="s">
        <v>992</v>
      </c>
      <c r="B179" s="2653"/>
      <c r="C179" s="2653"/>
      <c r="D179" s="2653"/>
      <c r="E179" s="2653"/>
      <c r="F179" s="2653"/>
      <c r="G179" s="2653"/>
      <c r="H179" s="2653"/>
      <c r="I179" s="2653"/>
      <c r="J179" s="2653"/>
    </row>
    <row r="180" spans="1:10" ht="14.25">
      <c r="A180" s="2701" t="s">
        <v>1127</v>
      </c>
      <c r="B180" s="2701"/>
      <c r="C180" s="2701"/>
      <c r="D180" s="2701"/>
      <c r="E180" s="2701"/>
      <c r="F180" s="2701"/>
      <c r="G180" s="2701"/>
      <c r="H180" s="2701"/>
      <c r="I180" s="2701"/>
      <c r="J180" s="2701"/>
    </row>
    <row r="181" spans="1:10">
      <c r="A181" s="2655" t="s">
        <v>993</v>
      </c>
      <c r="B181" s="2655"/>
      <c r="C181" s="2655"/>
      <c r="D181" s="2655"/>
      <c r="E181" s="2655"/>
      <c r="F181" s="2655"/>
      <c r="G181" s="2655"/>
      <c r="H181" s="2655"/>
      <c r="I181" s="2655"/>
      <c r="J181" s="2655"/>
    </row>
    <row r="182" spans="1:10">
      <c r="A182" s="2655" t="s">
        <v>1223</v>
      </c>
      <c r="B182" s="2655"/>
      <c r="C182" s="2655"/>
      <c r="D182" s="2655"/>
      <c r="E182" s="2655"/>
      <c r="F182" s="2655"/>
      <c r="G182" s="2655"/>
      <c r="H182" s="2655"/>
      <c r="I182" s="2655"/>
      <c r="J182" s="2655"/>
    </row>
    <row r="183" spans="1:10" ht="14.25">
      <c r="A183" s="2700" t="s">
        <v>1225</v>
      </c>
      <c r="B183" s="2700"/>
      <c r="C183" s="2700"/>
      <c r="D183" s="2700"/>
      <c r="E183" s="2700"/>
      <c r="F183" s="2700"/>
      <c r="G183" s="2700"/>
      <c r="H183" s="2700"/>
      <c r="I183" s="2700"/>
      <c r="J183" s="2700"/>
    </row>
    <row r="184" spans="1:10">
      <c r="A184" s="2644"/>
      <c r="B184" s="2644"/>
      <c r="C184" s="2644"/>
      <c r="D184" s="2644"/>
      <c r="E184" s="2644"/>
      <c r="F184" s="2644"/>
      <c r="G184" s="2644"/>
      <c r="H184" s="2644"/>
      <c r="I184" s="2644"/>
      <c r="J184" s="2644"/>
    </row>
    <row r="185" spans="1:10">
      <c r="A185" s="2656"/>
      <c r="B185" s="2656"/>
      <c r="C185" s="2656"/>
      <c r="D185" s="2656"/>
      <c r="E185" s="2656"/>
      <c r="F185" s="2656"/>
      <c r="G185" s="2656"/>
      <c r="H185" s="2656"/>
      <c r="I185" s="2656"/>
      <c r="J185" s="2656"/>
    </row>
    <row r="186" spans="1:10">
      <c r="A186" s="2656"/>
      <c r="B186" s="2656"/>
      <c r="C186" s="2656"/>
      <c r="D186" s="2656"/>
      <c r="E186" s="2656"/>
      <c r="F186" s="2656"/>
      <c r="G186" s="2656"/>
      <c r="H186" s="2656"/>
      <c r="I186" s="2656"/>
      <c r="J186" s="2656"/>
    </row>
    <row r="187" spans="1:10">
      <c r="A187" s="2656"/>
      <c r="B187" s="2656"/>
      <c r="C187" s="2656"/>
      <c r="D187" s="2656"/>
      <c r="E187" s="2656"/>
      <c r="F187" s="2656"/>
      <c r="G187" s="2656"/>
      <c r="H187" s="2656"/>
      <c r="I187" s="2656"/>
      <c r="J187" s="2656"/>
    </row>
    <row r="188" spans="1:10">
      <c r="A188" s="2656"/>
      <c r="B188" s="2656"/>
      <c r="C188" s="2656"/>
      <c r="D188" s="2656"/>
      <c r="E188" s="2656"/>
      <c r="F188" s="2656"/>
      <c r="G188" s="2656"/>
      <c r="H188" s="2656"/>
      <c r="I188" s="2656"/>
      <c r="J188" s="2656"/>
    </row>
    <row r="189" spans="1:10">
      <c r="A189" s="256"/>
      <c r="B189" s="256"/>
      <c r="C189" s="256"/>
      <c r="D189" s="256"/>
      <c r="E189" s="256"/>
      <c r="F189" s="256"/>
      <c r="G189" s="256"/>
      <c r="H189" s="256"/>
      <c r="I189" s="256"/>
      <c r="J189" s="257"/>
    </row>
    <row r="190" spans="1:10">
      <c r="A190" s="2656"/>
      <c r="B190" s="2656"/>
      <c r="C190" s="2656"/>
      <c r="D190" s="2656"/>
      <c r="E190" s="2656"/>
      <c r="F190" s="2656"/>
      <c r="G190" s="2656"/>
      <c r="H190" s="2656"/>
      <c r="I190" s="2656"/>
      <c r="J190" s="2656"/>
    </row>
    <row r="191" spans="1:10">
      <c r="A191" s="2658"/>
      <c r="B191" s="2658"/>
      <c r="C191" s="2658"/>
      <c r="D191" s="2658"/>
      <c r="E191" s="2658"/>
      <c r="F191" s="2658"/>
      <c r="G191" s="2658"/>
      <c r="H191" s="2658"/>
      <c r="I191" s="2658"/>
      <c r="J191" s="2658"/>
    </row>
    <row r="192" spans="1:10">
      <c r="A192" s="2656"/>
      <c r="B192" s="2656"/>
      <c r="C192" s="2656"/>
      <c r="D192" s="2656"/>
      <c r="E192" s="2656"/>
      <c r="F192" s="2656"/>
      <c r="G192" s="2656"/>
      <c r="H192" s="2656"/>
      <c r="I192" s="2656"/>
      <c r="J192" s="2656"/>
    </row>
    <row r="193" spans="1:10">
      <c r="A193" s="2656"/>
      <c r="B193" s="2656"/>
      <c r="C193" s="2656"/>
      <c r="D193" s="2656"/>
      <c r="E193" s="2656"/>
      <c r="F193" s="2656"/>
      <c r="G193" s="2656"/>
      <c r="H193" s="2656"/>
      <c r="I193" s="2656"/>
      <c r="J193" s="2656"/>
    </row>
    <row r="194" spans="1:10">
      <c r="A194" s="256"/>
      <c r="B194" s="256"/>
      <c r="C194" s="256"/>
      <c r="D194" s="256"/>
      <c r="E194" s="256"/>
      <c r="F194" s="256"/>
      <c r="G194" s="256"/>
      <c r="H194" s="256"/>
      <c r="I194" s="256"/>
      <c r="J194" s="256"/>
    </row>
    <row r="195" spans="1:10">
      <c r="A195" s="2656"/>
      <c r="B195" s="2656"/>
      <c r="C195" s="2656"/>
      <c r="D195" s="2656"/>
      <c r="E195" s="2656"/>
      <c r="F195" s="2656"/>
      <c r="G195" s="2656"/>
      <c r="H195" s="2656"/>
      <c r="I195" s="2656"/>
      <c r="J195" s="2656"/>
    </row>
    <row r="196" spans="1:10">
      <c r="A196" s="256"/>
      <c r="B196" s="256"/>
      <c r="C196" s="256"/>
      <c r="D196" s="256"/>
      <c r="E196" s="256"/>
      <c r="F196" s="341"/>
      <c r="G196" s="341"/>
      <c r="H196" s="341"/>
      <c r="I196" s="341"/>
      <c r="J196" s="341"/>
    </row>
    <row r="197" spans="1:10">
      <c r="A197" s="2656"/>
      <c r="B197" s="2656"/>
      <c r="C197" s="2656"/>
      <c r="D197" s="2656"/>
      <c r="E197" s="2656"/>
      <c r="F197" s="2656"/>
      <c r="G197" s="2656"/>
      <c r="H197" s="2656"/>
      <c r="I197" s="2656"/>
      <c r="J197" s="2656"/>
    </row>
    <row r="198" spans="1:10">
      <c r="A198" s="256"/>
      <c r="B198" s="256"/>
      <c r="C198" s="256"/>
      <c r="D198" s="256"/>
      <c r="E198" s="256"/>
      <c r="F198" s="256"/>
      <c r="G198" s="256"/>
      <c r="H198" s="256"/>
      <c r="I198" s="256"/>
      <c r="J198" s="256"/>
    </row>
    <row r="199" spans="1:10">
      <c r="A199" s="2656"/>
      <c r="B199" s="2656"/>
      <c r="C199" s="2656"/>
      <c r="D199" s="2656"/>
      <c r="E199" s="2656"/>
      <c r="F199" s="2656"/>
      <c r="G199" s="2656"/>
      <c r="H199" s="2656"/>
      <c r="I199" s="2656"/>
      <c r="J199" s="2656"/>
    </row>
    <row r="200" spans="1:10">
      <c r="A200" s="256"/>
      <c r="B200" s="256"/>
      <c r="C200" s="256"/>
      <c r="D200" s="256"/>
      <c r="E200" s="256"/>
      <c r="F200" s="256"/>
      <c r="G200" s="256"/>
      <c r="H200" s="256"/>
      <c r="I200" s="256"/>
      <c r="J200" s="256"/>
    </row>
    <row r="201" spans="1:10">
      <c r="A201" s="2656" t="s">
        <v>53</v>
      </c>
      <c r="B201" s="2656"/>
      <c r="C201" s="2656"/>
      <c r="D201" s="2656"/>
      <c r="E201" s="2656"/>
      <c r="F201" s="2656"/>
      <c r="G201" s="2656"/>
      <c r="H201" s="2656"/>
      <c r="I201" s="2656"/>
      <c r="J201" s="2656"/>
    </row>
    <row r="202" spans="1:10">
      <c r="A202" s="2659" t="s">
        <v>356</v>
      </c>
      <c r="B202" s="2659"/>
      <c r="C202" s="2659"/>
      <c r="D202" s="2659"/>
      <c r="E202" s="2659"/>
      <c r="F202" s="2659"/>
      <c r="G202" s="2659"/>
      <c r="H202" s="2659"/>
      <c r="I202" s="2659"/>
      <c r="J202" s="2659"/>
    </row>
    <row r="203" spans="1:10">
      <c r="A203" s="2660" t="s">
        <v>204</v>
      </c>
      <c r="B203" s="2660"/>
      <c r="C203" s="2660"/>
      <c r="D203" s="2660"/>
      <c r="E203" s="2660"/>
      <c r="F203" s="2660"/>
      <c r="G203" s="2660"/>
      <c r="H203" s="2660"/>
      <c r="I203" s="2660"/>
      <c r="J203" s="2660"/>
    </row>
    <row r="204" spans="1:10">
      <c r="A204" s="2660" t="s">
        <v>205</v>
      </c>
      <c r="B204" s="2660"/>
      <c r="C204" s="2660"/>
      <c r="D204" s="2660"/>
      <c r="E204" s="2660"/>
      <c r="F204" s="2660"/>
      <c r="G204" s="2660"/>
      <c r="H204" s="2660"/>
      <c r="I204" s="2660"/>
      <c r="J204" s="2660"/>
    </row>
    <row r="205" spans="1:10">
      <c r="A205" s="256" t="s">
        <v>932</v>
      </c>
      <c r="B205" s="258"/>
      <c r="C205" s="258"/>
      <c r="D205" s="258"/>
      <c r="E205" s="258"/>
      <c r="F205" s="258"/>
      <c r="G205" s="258"/>
      <c r="H205" s="258"/>
      <c r="I205" s="258"/>
      <c r="J205" s="258"/>
    </row>
    <row r="206" spans="1:10">
      <c r="A206" s="2660" t="s">
        <v>674</v>
      </c>
      <c r="B206" s="2660"/>
      <c r="C206" s="2660"/>
      <c r="D206" s="2660"/>
      <c r="E206" s="2660"/>
      <c r="F206" s="2660"/>
      <c r="G206" s="2660"/>
      <c r="H206" s="2660"/>
      <c r="I206" s="2660"/>
      <c r="J206" s="2660"/>
    </row>
    <row r="207" spans="1:10">
      <c r="A207" s="2655" t="s">
        <v>675</v>
      </c>
      <c r="B207" s="2655"/>
      <c r="C207" s="2655"/>
      <c r="D207" s="2655"/>
      <c r="E207" s="2655"/>
      <c r="F207" s="2655"/>
      <c r="G207" s="2655"/>
      <c r="H207" s="2655"/>
      <c r="I207" s="2655"/>
      <c r="J207" s="2655"/>
    </row>
    <row r="208" spans="1:10">
      <c r="A208" s="2652" t="s">
        <v>1114</v>
      </c>
      <c r="B208" s="2652"/>
      <c r="C208" s="2652"/>
      <c r="D208" s="2652"/>
      <c r="E208" s="2652"/>
      <c r="F208" s="2652"/>
      <c r="G208" s="2652"/>
      <c r="H208" s="2652"/>
      <c r="I208" s="2652"/>
      <c r="J208" s="2652"/>
    </row>
    <row r="209" spans="1:10" ht="14.25">
      <c r="A209" s="2652" t="s">
        <v>1116</v>
      </c>
      <c r="B209" s="2652"/>
      <c r="C209" s="2652"/>
      <c r="D209" s="2652"/>
      <c r="E209" s="2652"/>
      <c r="F209" s="2652"/>
      <c r="G209" s="2652"/>
      <c r="H209" s="2652"/>
      <c r="I209" s="2652"/>
      <c r="J209" s="2652"/>
    </row>
    <row r="210" spans="1:10">
      <c r="A210" s="2653" t="s">
        <v>992</v>
      </c>
      <c r="B210" s="2653"/>
      <c r="C210" s="2653"/>
      <c r="D210" s="2653"/>
      <c r="E210" s="2653"/>
      <c r="F210" s="2653"/>
      <c r="G210" s="2653"/>
      <c r="H210" s="2653"/>
      <c r="I210" s="2653"/>
      <c r="J210" s="2653"/>
    </row>
    <row r="211" spans="1:10" ht="14.25">
      <c r="A211" s="2654" t="s">
        <v>311</v>
      </c>
      <c r="B211" s="2654"/>
      <c r="C211" s="2654"/>
      <c r="D211" s="2654"/>
      <c r="E211" s="2654"/>
      <c r="F211" s="2654"/>
      <c r="G211" s="2654"/>
      <c r="H211" s="2654"/>
      <c r="I211" s="2654"/>
      <c r="J211" s="2654"/>
    </row>
    <row r="212" spans="1:10">
      <c r="A212" s="2652" t="s">
        <v>993</v>
      </c>
      <c r="B212" s="2652"/>
      <c r="C212" s="2652"/>
      <c r="D212" s="2652"/>
      <c r="E212" s="2652"/>
      <c r="F212" s="2652"/>
      <c r="G212" s="2652"/>
      <c r="H212" s="2652"/>
      <c r="I212" s="2652"/>
      <c r="J212" s="2652"/>
    </row>
    <row r="213" spans="1:10">
      <c r="A213" s="2652" t="s">
        <v>994</v>
      </c>
      <c r="B213" s="2652"/>
      <c r="C213" s="2652"/>
      <c r="D213" s="2652"/>
      <c r="E213" s="2652"/>
      <c r="F213" s="2652"/>
      <c r="G213" s="2652"/>
      <c r="H213" s="2652"/>
      <c r="I213" s="2652"/>
      <c r="J213" s="2652"/>
    </row>
    <row r="214" spans="1:10" ht="14.25">
      <c r="A214" s="2657" t="s">
        <v>1119</v>
      </c>
      <c r="B214" s="2657"/>
      <c r="C214" s="2657"/>
      <c r="D214" s="2657"/>
      <c r="E214" s="2657"/>
      <c r="F214" s="2657"/>
      <c r="G214" s="2657"/>
      <c r="H214" s="2657"/>
      <c r="I214" s="2657"/>
      <c r="J214" s="2657"/>
    </row>
    <row r="215" spans="1:10">
      <c r="A215" s="2644"/>
      <c r="B215" s="2644"/>
      <c r="C215" s="2644"/>
      <c r="D215" s="2644"/>
      <c r="E215" s="2644"/>
      <c r="F215" s="2644"/>
      <c r="G215" s="2644"/>
      <c r="H215" s="2644"/>
      <c r="I215" s="2644"/>
      <c r="J215" s="2644"/>
    </row>
  </sheetData>
  <mergeCells count="40">
    <mergeCell ref="G29:J29"/>
    <mergeCell ref="A9:E9"/>
    <mergeCell ref="B14:C14"/>
    <mergeCell ref="B15:E15"/>
    <mergeCell ref="B16:F16"/>
    <mergeCell ref="F29:F30"/>
    <mergeCell ref="A176:J176"/>
    <mergeCell ref="A177:J177"/>
    <mergeCell ref="A178:J178"/>
    <mergeCell ref="A179:J179"/>
    <mergeCell ref="A180:J180"/>
    <mergeCell ref="A193:J193"/>
    <mergeCell ref="A181:J181"/>
    <mergeCell ref="A182:J182"/>
    <mergeCell ref="A183:J183"/>
    <mergeCell ref="A184:J184"/>
    <mergeCell ref="A185:J185"/>
    <mergeCell ref="A186:J186"/>
    <mergeCell ref="A187:J187"/>
    <mergeCell ref="A188:J188"/>
    <mergeCell ref="A190:J190"/>
    <mergeCell ref="A191:J191"/>
    <mergeCell ref="A192:J192"/>
    <mergeCell ref="A210:J210"/>
    <mergeCell ref="A195:J195"/>
    <mergeCell ref="A197:J197"/>
    <mergeCell ref="A199:J199"/>
    <mergeCell ref="A201:J201"/>
    <mergeCell ref="A202:J202"/>
    <mergeCell ref="A203:J203"/>
    <mergeCell ref="A204:J204"/>
    <mergeCell ref="A206:J206"/>
    <mergeCell ref="A207:J207"/>
    <mergeCell ref="A208:J208"/>
    <mergeCell ref="A209:J209"/>
    <mergeCell ref="A211:J211"/>
    <mergeCell ref="A212:J212"/>
    <mergeCell ref="A213:J213"/>
    <mergeCell ref="A214:J214"/>
    <mergeCell ref="A215:J215"/>
  </mergeCells>
  <pageMargins left="0.24" right="0.17" top="0.2" bottom="0.28000000000000003" header="0.2" footer="0.3"/>
  <pageSetup paperSize="9" orientation="landscape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L74"/>
  <sheetViews>
    <sheetView workbookViewId="0">
      <selection activeCell="F10" sqref="F10"/>
    </sheetView>
  </sheetViews>
  <sheetFormatPr defaultRowHeight="12.75"/>
  <cols>
    <col min="1" max="1" width="4.42578125" bestFit="1" customWidth="1"/>
    <col min="2" max="2" width="39.7109375" customWidth="1"/>
    <col min="3" max="3" width="14.5703125" customWidth="1"/>
    <col min="4" max="4" width="14" customWidth="1"/>
    <col min="5" max="6" width="13.5703125" customWidth="1"/>
    <col min="7" max="7" width="9.85546875" bestFit="1" customWidth="1"/>
  </cols>
  <sheetData>
    <row r="1" spans="1:7" ht="15.75">
      <c r="A1" s="2776" t="s">
        <v>1274</v>
      </c>
      <c r="B1" s="2776"/>
      <c r="C1" s="2776"/>
      <c r="D1" s="2776"/>
      <c r="E1" s="2776"/>
    </row>
    <row r="2" spans="1:7" ht="15.75">
      <c r="A2" s="479"/>
      <c r="B2" s="479"/>
      <c r="C2" s="479"/>
      <c r="D2" s="479"/>
      <c r="E2" s="479"/>
    </row>
    <row r="3" spans="1:7" ht="15.75">
      <c r="A3" s="2777" t="s">
        <v>1275</v>
      </c>
      <c r="B3" s="2777"/>
      <c r="C3" s="2777"/>
      <c r="D3" s="2777"/>
      <c r="E3" s="2777"/>
    </row>
    <row r="5" spans="1:7" ht="15.75">
      <c r="A5" s="2778" t="s">
        <v>1276</v>
      </c>
      <c r="B5" s="2778"/>
      <c r="C5" s="2778"/>
      <c r="D5" s="480"/>
      <c r="E5" s="481">
        <v>60</v>
      </c>
    </row>
    <row r="7" spans="1:7" ht="25.5">
      <c r="A7" s="482" t="s">
        <v>1277</v>
      </c>
      <c r="B7" s="482" t="s">
        <v>1278</v>
      </c>
      <c r="C7" s="483" t="s">
        <v>1279</v>
      </c>
      <c r="D7" s="483" t="s">
        <v>1280</v>
      </c>
      <c r="E7" s="483" t="s">
        <v>1281</v>
      </c>
    </row>
    <row r="8" spans="1:7">
      <c r="A8" s="2771" t="s">
        <v>1282</v>
      </c>
      <c r="B8" s="2771"/>
      <c r="C8" s="2771"/>
      <c r="D8" s="2771"/>
      <c r="E8" s="2771"/>
    </row>
    <row r="9" spans="1:7">
      <c r="A9" s="484">
        <v>1</v>
      </c>
      <c r="B9" s="484" t="s">
        <v>1283</v>
      </c>
      <c r="C9" s="484">
        <v>1</v>
      </c>
      <c r="D9" s="484">
        <v>280000</v>
      </c>
      <c r="E9" s="484">
        <v>280000</v>
      </c>
    </row>
    <row r="10" spans="1:7">
      <c r="A10" s="484">
        <f>A9+1</f>
        <v>2</v>
      </c>
      <c r="B10" s="484" t="s">
        <v>1284</v>
      </c>
      <c r="C10" s="484">
        <v>2</v>
      </c>
      <c r="D10" s="484">
        <v>160000</v>
      </c>
      <c r="E10" s="484">
        <v>320000</v>
      </c>
    </row>
    <row r="11" spans="1:7">
      <c r="A11" s="484">
        <v>3</v>
      </c>
      <c r="B11" s="484" t="s">
        <v>1284</v>
      </c>
      <c r="C11" s="484">
        <v>3</v>
      </c>
      <c r="D11" s="484">
        <v>150000</v>
      </c>
      <c r="E11" s="484">
        <v>450000</v>
      </c>
    </row>
    <row r="12" spans="1:7">
      <c r="A12" s="484">
        <v>4</v>
      </c>
      <c r="B12" s="484" t="s">
        <v>1284</v>
      </c>
      <c r="C12" s="484">
        <v>3</v>
      </c>
      <c r="D12" s="484">
        <v>140000</v>
      </c>
      <c r="E12" s="484">
        <v>420000</v>
      </c>
    </row>
    <row r="13" spans="1:7">
      <c r="A13" s="484">
        <v>5</v>
      </c>
      <c r="B13" s="485" t="s">
        <v>1285</v>
      </c>
      <c r="C13" s="484">
        <v>2</v>
      </c>
      <c r="D13" s="484">
        <v>200000</v>
      </c>
      <c r="E13" s="484">
        <v>400000</v>
      </c>
      <c r="G13" s="486"/>
    </row>
    <row r="14" spans="1:7">
      <c r="A14" s="484">
        <v>6</v>
      </c>
      <c r="B14" s="485" t="s">
        <v>1286</v>
      </c>
      <c r="C14" s="484">
        <v>1</v>
      </c>
      <c r="D14" s="484">
        <v>160000</v>
      </c>
      <c r="E14" s="484">
        <v>160000</v>
      </c>
    </row>
    <row r="15" spans="1:7">
      <c r="A15" s="484">
        <v>7</v>
      </c>
      <c r="B15" s="485" t="s">
        <v>1287</v>
      </c>
      <c r="C15" s="484">
        <v>1</v>
      </c>
      <c r="D15" s="484">
        <v>140000</v>
      </c>
      <c r="E15" s="484">
        <v>140000</v>
      </c>
    </row>
    <row r="16" spans="1:7">
      <c r="A16" s="484"/>
      <c r="B16" s="483" t="s">
        <v>1288</v>
      </c>
      <c r="C16" s="482">
        <f>SUM(C9:C15)</f>
        <v>13</v>
      </c>
      <c r="D16" s="482">
        <f>SUM(D9:D15)</f>
        <v>1230000</v>
      </c>
      <c r="E16" s="482">
        <f>SUM(E9:E15)</f>
        <v>2170000</v>
      </c>
    </row>
    <row r="17" spans="1:8">
      <c r="A17" s="2771" t="s">
        <v>1289</v>
      </c>
      <c r="B17" s="2771"/>
      <c r="C17" s="2771"/>
      <c r="D17" s="2771"/>
      <c r="E17" s="2771"/>
    </row>
    <row r="18" spans="1:8">
      <c r="A18" s="484">
        <v>1</v>
      </c>
      <c r="B18" s="485" t="s">
        <v>1290</v>
      </c>
      <c r="C18" s="484">
        <v>1</v>
      </c>
      <c r="D18" s="484">
        <v>190000</v>
      </c>
      <c r="E18" s="484">
        <v>190000</v>
      </c>
      <c r="H18" t="s">
        <v>89</v>
      </c>
    </row>
    <row r="19" spans="1:8">
      <c r="A19" s="484">
        <v>2</v>
      </c>
      <c r="B19" s="485" t="s">
        <v>1291</v>
      </c>
      <c r="C19" s="484">
        <v>3</v>
      </c>
      <c r="D19" s="484">
        <v>115000</v>
      </c>
      <c r="E19" s="484">
        <v>345000</v>
      </c>
    </row>
    <row r="20" spans="1:8">
      <c r="A20" s="484">
        <v>3</v>
      </c>
      <c r="B20" s="485" t="s">
        <v>1292</v>
      </c>
      <c r="C20" s="484">
        <v>3</v>
      </c>
      <c r="D20" s="484">
        <v>100000</v>
      </c>
      <c r="E20" s="484">
        <v>300000</v>
      </c>
    </row>
    <row r="21" spans="1:8" ht="25.5">
      <c r="A21" s="484">
        <v>5</v>
      </c>
      <c r="B21" s="485" t="s">
        <v>1293</v>
      </c>
      <c r="C21" s="484">
        <v>3</v>
      </c>
      <c r="D21" s="484">
        <v>100000</v>
      </c>
      <c r="E21" s="484">
        <v>300000</v>
      </c>
    </row>
    <row r="22" spans="1:8" ht="25.5">
      <c r="A22" s="484">
        <v>6</v>
      </c>
      <c r="B22" s="485" t="s">
        <v>1294</v>
      </c>
      <c r="C22" s="484">
        <v>5</v>
      </c>
      <c r="D22" s="484">
        <v>80000</v>
      </c>
      <c r="E22" s="484">
        <v>400000</v>
      </c>
    </row>
    <row r="23" spans="1:8">
      <c r="A23" s="484"/>
      <c r="B23" s="483" t="s">
        <v>1288</v>
      </c>
      <c r="C23" s="482">
        <f>SUM(C18:C22)</f>
        <v>15</v>
      </c>
      <c r="D23" s="482">
        <f>SUM(D18:D22)</f>
        <v>585000</v>
      </c>
      <c r="E23" s="482">
        <f>SUM(E18:E22)</f>
        <v>1535000</v>
      </c>
    </row>
    <row r="24" spans="1:8">
      <c r="A24" s="487"/>
      <c r="B24" s="488"/>
      <c r="C24" s="489"/>
      <c r="D24" s="489"/>
      <c r="E24" s="490"/>
    </row>
    <row r="25" spans="1:8">
      <c r="A25" s="2773" t="s">
        <v>1295</v>
      </c>
      <c r="B25" s="2774"/>
      <c r="C25" s="2774"/>
      <c r="D25" s="2774"/>
      <c r="E25" s="2775"/>
    </row>
    <row r="26" spans="1:8">
      <c r="A26" s="484">
        <v>1</v>
      </c>
      <c r="B26" s="485" t="s">
        <v>1296</v>
      </c>
      <c r="C26" s="484">
        <v>1</v>
      </c>
      <c r="D26" s="484">
        <v>180000</v>
      </c>
      <c r="E26" s="484">
        <v>180000</v>
      </c>
    </row>
    <row r="27" spans="1:8">
      <c r="A27" s="484">
        <v>3</v>
      </c>
      <c r="B27" s="485" t="s">
        <v>1297</v>
      </c>
      <c r="C27" s="484">
        <v>1</v>
      </c>
      <c r="D27" s="484">
        <v>115000</v>
      </c>
      <c r="E27" s="484">
        <v>115000</v>
      </c>
    </row>
    <row r="28" spans="1:8">
      <c r="A28" s="484">
        <v>4</v>
      </c>
      <c r="B28" s="485" t="s">
        <v>1298</v>
      </c>
      <c r="C28" s="484">
        <v>3</v>
      </c>
      <c r="D28" s="484">
        <v>100000</v>
      </c>
      <c r="E28" s="484">
        <v>300000</v>
      </c>
    </row>
    <row r="29" spans="1:8">
      <c r="A29" s="484">
        <v>5</v>
      </c>
      <c r="B29" s="485" t="s">
        <v>1299</v>
      </c>
      <c r="C29" s="484">
        <v>2</v>
      </c>
      <c r="D29" s="484">
        <v>80000</v>
      </c>
      <c r="E29" s="484">
        <v>160000</v>
      </c>
    </row>
    <row r="30" spans="1:8">
      <c r="A30" s="484"/>
      <c r="B30" s="483" t="s">
        <v>1288</v>
      </c>
      <c r="C30" s="482">
        <f>SUM(C26:C29)</f>
        <v>7</v>
      </c>
      <c r="D30" s="482">
        <f>SUM(D26:D29)</f>
        <v>475000</v>
      </c>
      <c r="E30" s="482">
        <f>SUM(E26:E29)</f>
        <v>755000</v>
      </c>
    </row>
    <row r="31" spans="1:8">
      <c r="A31" s="487"/>
      <c r="B31" s="488"/>
      <c r="C31" s="489"/>
      <c r="D31" s="489"/>
      <c r="E31" s="490"/>
    </row>
    <row r="32" spans="1:8">
      <c r="A32" s="2765" t="s">
        <v>1300</v>
      </c>
      <c r="B32" s="2766"/>
      <c r="C32" s="2766"/>
      <c r="D32" s="2766"/>
      <c r="E32" s="2767"/>
    </row>
    <row r="33" spans="1:12" ht="19.5" customHeight="1">
      <c r="A33" s="484">
        <v>1</v>
      </c>
      <c r="B33" s="485" t="s">
        <v>1301</v>
      </c>
      <c r="C33" s="484">
        <v>1</v>
      </c>
      <c r="D33" s="484">
        <v>180000</v>
      </c>
      <c r="E33" s="484">
        <v>180000</v>
      </c>
    </row>
    <row r="34" spans="1:12" ht="19.5" customHeight="1">
      <c r="A34" s="484">
        <v>2</v>
      </c>
      <c r="B34" s="485" t="s">
        <v>1302</v>
      </c>
      <c r="C34" s="484">
        <v>1</v>
      </c>
      <c r="D34" s="484">
        <v>140000</v>
      </c>
      <c r="E34" s="484">
        <v>140000</v>
      </c>
    </row>
    <row r="35" spans="1:12" ht="19.5" customHeight="1">
      <c r="A35" s="484">
        <v>3</v>
      </c>
      <c r="B35" s="485" t="s">
        <v>1303</v>
      </c>
      <c r="C35" s="484">
        <v>1</v>
      </c>
      <c r="D35" s="484">
        <v>115000</v>
      </c>
      <c r="E35" s="484">
        <v>115000</v>
      </c>
    </row>
    <row r="36" spans="1:12" ht="19.5" customHeight="1">
      <c r="A36" s="484">
        <v>4</v>
      </c>
      <c r="B36" s="485" t="s">
        <v>1298</v>
      </c>
      <c r="C36" s="484">
        <v>3</v>
      </c>
      <c r="D36" s="484">
        <v>100000</v>
      </c>
      <c r="E36" s="484">
        <v>300000</v>
      </c>
      <c r="L36" t="s">
        <v>348</v>
      </c>
    </row>
    <row r="37" spans="1:12" ht="19.5" customHeight="1">
      <c r="A37" s="484">
        <v>5</v>
      </c>
      <c r="B37" s="485" t="s">
        <v>1299</v>
      </c>
      <c r="C37" s="491">
        <v>2</v>
      </c>
      <c r="D37" s="491">
        <v>80000</v>
      </c>
      <c r="E37" s="484">
        <v>160000</v>
      </c>
    </row>
    <row r="38" spans="1:12" ht="26.25" customHeight="1">
      <c r="A38" s="491"/>
      <c r="B38" s="483" t="s">
        <v>1288</v>
      </c>
      <c r="C38" s="492">
        <f>SUM(C33:C37)</f>
        <v>8</v>
      </c>
      <c r="D38" s="492">
        <f>SUM(D33:D37)</f>
        <v>615000</v>
      </c>
      <c r="E38" s="492">
        <f>SUM(E33:E37)</f>
        <v>895000</v>
      </c>
    </row>
    <row r="39" spans="1:12" ht="26.25" customHeight="1">
      <c r="A39" s="2768" t="s">
        <v>1304</v>
      </c>
      <c r="B39" s="2769"/>
      <c r="C39" s="2769"/>
      <c r="D39" s="2769"/>
      <c r="E39" s="2770"/>
    </row>
    <row r="40" spans="1:12" ht="20.25" customHeight="1">
      <c r="A40" s="491">
        <v>1</v>
      </c>
      <c r="B40" s="493" t="s">
        <v>1305</v>
      </c>
      <c r="C40" s="491">
        <v>1</v>
      </c>
      <c r="D40" s="491">
        <v>180000</v>
      </c>
      <c r="E40" s="491">
        <v>180000</v>
      </c>
    </row>
    <row r="41" spans="1:12" ht="20.25" customHeight="1">
      <c r="A41" s="491">
        <v>2</v>
      </c>
      <c r="B41" s="493" t="s">
        <v>1297</v>
      </c>
      <c r="C41" s="491">
        <v>1</v>
      </c>
      <c r="D41" s="491">
        <v>115000</v>
      </c>
      <c r="E41" s="491">
        <v>115000</v>
      </c>
    </row>
    <row r="42" spans="1:12" ht="20.25" customHeight="1">
      <c r="A42" s="491">
        <v>3</v>
      </c>
      <c r="B42" s="493" t="s">
        <v>1306</v>
      </c>
      <c r="C42" s="491">
        <v>2</v>
      </c>
      <c r="D42" s="491">
        <v>100000</v>
      </c>
      <c r="E42" s="491">
        <v>200000</v>
      </c>
    </row>
    <row r="43" spans="1:12" ht="20.25" customHeight="1">
      <c r="A43" s="491">
        <v>4</v>
      </c>
      <c r="B43" s="485" t="s">
        <v>1299</v>
      </c>
      <c r="C43" s="491">
        <v>1</v>
      </c>
      <c r="D43" s="491">
        <v>80000</v>
      </c>
      <c r="E43" s="491">
        <v>80000</v>
      </c>
    </row>
    <row r="44" spans="1:12" ht="20.25" customHeight="1">
      <c r="A44" s="491"/>
      <c r="B44" s="483" t="s">
        <v>1288</v>
      </c>
      <c r="C44" s="492">
        <f>SUM(C40:C43)</f>
        <v>5</v>
      </c>
      <c r="D44" s="492">
        <f>SUM(D40:D43)</f>
        <v>475000</v>
      </c>
      <c r="E44" s="492">
        <f>SUM(E40:E43)</f>
        <v>575000</v>
      </c>
    </row>
    <row r="45" spans="1:12" ht="26.25" customHeight="1">
      <c r="A45" s="2768" t="s">
        <v>1307</v>
      </c>
      <c r="B45" s="2769"/>
      <c r="C45" s="2769"/>
      <c r="D45" s="2769"/>
      <c r="E45" s="2770"/>
    </row>
    <row r="46" spans="1:12" ht="17.25" customHeight="1">
      <c r="A46" s="491">
        <v>1</v>
      </c>
      <c r="B46" s="493" t="s">
        <v>1308</v>
      </c>
      <c r="C46" s="491">
        <v>1</v>
      </c>
      <c r="D46" s="491">
        <v>180000</v>
      </c>
      <c r="E46" s="491">
        <v>180000</v>
      </c>
    </row>
    <row r="47" spans="1:12" ht="20.25" customHeight="1">
      <c r="A47" s="491"/>
      <c r="B47" s="483" t="s">
        <v>1288</v>
      </c>
      <c r="C47" s="482">
        <f>SUM(C46:C46)</f>
        <v>1</v>
      </c>
      <c r="D47" s="482">
        <v>180000</v>
      </c>
      <c r="E47" s="482">
        <f>SUM(E46:E46)</f>
        <v>180000</v>
      </c>
    </row>
    <row r="48" spans="1:12" ht="18.75" customHeight="1">
      <c r="A48" s="2771" t="s">
        <v>1309</v>
      </c>
      <c r="B48" s="2771"/>
      <c r="C48" s="2771"/>
      <c r="D48" s="2771"/>
      <c r="E48" s="2771"/>
    </row>
    <row r="49" spans="1:5">
      <c r="A49" s="484">
        <v>1</v>
      </c>
      <c r="B49" s="485" t="s">
        <v>1310</v>
      </c>
      <c r="C49" s="484">
        <v>1</v>
      </c>
      <c r="D49" s="484">
        <v>256600</v>
      </c>
      <c r="E49" s="484">
        <v>256600</v>
      </c>
    </row>
    <row r="50" spans="1:5">
      <c r="A50" s="482"/>
      <c r="B50" s="482" t="s">
        <v>1288</v>
      </c>
      <c r="C50" s="482">
        <f>SUM(C49)</f>
        <v>1</v>
      </c>
      <c r="D50" s="482">
        <v>256600</v>
      </c>
      <c r="E50" s="482">
        <v>256600</v>
      </c>
    </row>
    <row r="51" spans="1:5">
      <c r="A51" s="2772"/>
      <c r="B51" s="2772"/>
      <c r="C51" s="2772"/>
      <c r="D51" s="2772"/>
      <c r="E51" s="2772"/>
    </row>
    <row r="52" spans="1:5">
      <c r="A52" s="2771" t="s">
        <v>1311</v>
      </c>
      <c r="B52" s="2771"/>
      <c r="C52" s="2771"/>
      <c r="D52" s="2771"/>
      <c r="E52" s="2771"/>
    </row>
    <row r="53" spans="1:5">
      <c r="A53" s="484">
        <v>1</v>
      </c>
      <c r="B53" s="484" t="s">
        <v>1312</v>
      </c>
      <c r="C53" s="484">
        <v>1</v>
      </c>
      <c r="D53" s="484">
        <v>100000</v>
      </c>
      <c r="E53" s="484">
        <v>100000</v>
      </c>
    </row>
    <row r="54" spans="1:5">
      <c r="A54" s="484">
        <v>2</v>
      </c>
      <c r="B54" s="484" t="s">
        <v>1313</v>
      </c>
      <c r="C54" s="484">
        <v>1</v>
      </c>
      <c r="D54" s="484">
        <v>110000</v>
      </c>
      <c r="E54" s="484">
        <v>110000</v>
      </c>
    </row>
    <row r="55" spans="1:5">
      <c r="A55" s="484">
        <v>3</v>
      </c>
      <c r="B55" s="484" t="s">
        <v>1314</v>
      </c>
      <c r="C55" s="484">
        <v>2</v>
      </c>
      <c r="D55" s="484">
        <v>75000</v>
      </c>
      <c r="E55" s="484">
        <v>150000</v>
      </c>
    </row>
    <row r="56" spans="1:5">
      <c r="A56" s="484">
        <v>4</v>
      </c>
      <c r="B56" s="484" t="s">
        <v>1315</v>
      </c>
      <c r="C56" s="484">
        <v>1</v>
      </c>
      <c r="D56" s="484">
        <v>100000</v>
      </c>
      <c r="E56" s="484">
        <v>100000</v>
      </c>
    </row>
    <row r="57" spans="1:5">
      <c r="A57" s="484"/>
      <c r="B57" s="484" t="s">
        <v>1316</v>
      </c>
      <c r="C57" s="484">
        <v>1</v>
      </c>
      <c r="D57" s="484">
        <v>100000</v>
      </c>
      <c r="E57" s="484">
        <v>100000</v>
      </c>
    </row>
    <row r="58" spans="1:5">
      <c r="A58" s="484">
        <v>5</v>
      </c>
      <c r="B58" s="484" t="s">
        <v>1317</v>
      </c>
      <c r="C58" s="484">
        <v>1</v>
      </c>
      <c r="D58" s="484">
        <v>75000</v>
      </c>
      <c r="E58" s="484">
        <v>75000</v>
      </c>
    </row>
    <row r="59" spans="1:5">
      <c r="A59" s="484">
        <v>6</v>
      </c>
      <c r="B59" s="484" t="s">
        <v>1318</v>
      </c>
      <c r="C59" s="484">
        <v>2</v>
      </c>
      <c r="D59" s="484">
        <v>75000</v>
      </c>
      <c r="E59" s="484">
        <v>150000</v>
      </c>
    </row>
    <row r="60" spans="1:5">
      <c r="A60" s="484">
        <v>7</v>
      </c>
      <c r="B60" s="484" t="s">
        <v>1319</v>
      </c>
      <c r="C60" s="484">
        <v>1</v>
      </c>
      <c r="D60" s="484">
        <v>90000</v>
      </c>
      <c r="E60" s="484">
        <v>90000</v>
      </c>
    </row>
    <row r="61" spans="1:5">
      <c r="A61" s="484"/>
      <c r="B61" s="482" t="s">
        <v>1288</v>
      </c>
      <c r="C61" s="494">
        <v>10</v>
      </c>
      <c r="D61" s="494">
        <f>SUM(D53:D60)</f>
        <v>725000</v>
      </c>
      <c r="E61" s="494">
        <f>SUM(E53:E60)</f>
        <v>875000</v>
      </c>
    </row>
    <row r="62" spans="1:5">
      <c r="A62" s="495"/>
      <c r="B62" s="495"/>
      <c r="C62" s="495"/>
      <c r="D62" s="495"/>
      <c r="E62" s="495"/>
    </row>
    <row r="63" spans="1:5">
      <c r="A63" s="496"/>
      <c r="B63" s="496"/>
      <c r="C63" s="496"/>
      <c r="D63" s="496"/>
      <c r="E63" s="496"/>
    </row>
    <row r="64" spans="1:5">
      <c r="A64" s="482">
        <v>1</v>
      </c>
      <c r="B64" s="482" t="s">
        <v>1288</v>
      </c>
      <c r="C64" s="482">
        <v>60</v>
      </c>
      <c r="D64" s="482">
        <v>4541600</v>
      </c>
      <c r="E64" s="482">
        <v>7241600</v>
      </c>
    </row>
    <row r="67" spans="2:5">
      <c r="B67" s="2764" t="s">
        <v>1320</v>
      </c>
      <c r="C67" s="2764"/>
      <c r="D67" s="2764"/>
      <c r="E67" s="2764"/>
    </row>
    <row r="68" spans="2:5">
      <c r="B68" s="497"/>
      <c r="C68" s="498"/>
      <c r="D68" s="498"/>
      <c r="E68" s="498"/>
    </row>
    <row r="69" spans="2:5" ht="12.75" customHeight="1">
      <c r="B69" s="2763" t="s">
        <v>1320</v>
      </c>
      <c r="C69" s="2763"/>
      <c r="D69" s="2763"/>
      <c r="E69" s="2763"/>
    </row>
    <row r="70" spans="2:5" ht="12.75" customHeight="1">
      <c r="B70" s="2763"/>
      <c r="C70" s="2763"/>
      <c r="D70" s="2763"/>
      <c r="E70" s="2763"/>
    </row>
    <row r="71" spans="2:5">
      <c r="B71" s="2763"/>
      <c r="C71" s="2763"/>
      <c r="D71" s="2763"/>
      <c r="E71" s="2763"/>
    </row>
    <row r="72" spans="2:5">
      <c r="B72" s="2763"/>
      <c r="C72" s="2763"/>
      <c r="D72" s="2763"/>
      <c r="E72" s="2763"/>
    </row>
    <row r="73" spans="2:5">
      <c r="B73" s="2763"/>
      <c r="C73" s="2763"/>
      <c r="D73" s="2763"/>
      <c r="E73" s="2763"/>
    </row>
    <row r="74" spans="2:5">
      <c r="B74" s="2763"/>
      <c r="C74" s="2763"/>
      <c r="D74" s="2763"/>
      <c r="E74" s="2763"/>
    </row>
  </sheetData>
  <mergeCells count="14">
    <mergeCell ref="A25:E25"/>
    <mergeCell ref="A1:E1"/>
    <mergeCell ref="A3:E3"/>
    <mergeCell ref="A5:C5"/>
    <mergeCell ref="A8:E8"/>
    <mergeCell ref="A17:E17"/>
    <mergeCell ref="B69:E74"/>
    <mergeCell ref="B67:E67"/>
    <mergeCell ref="A32:E32"/>
    <mergeCell ref="A39:E39"/>
    <mergeCell ref="A45:E45"/>
    <mergeCell ref="A48:E48"/>
    <mergeCell ref="A51:E51"/>
    <mergeCell ref="A52:E52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2:M324"/>
  <sheetViews>
    <sheetView topLeftCell="A25" workbookViewId="0">
      <selection activeCell="H75" sqref="H75"/>
    </sheetView>
  </sheetViews>
  <sheetFormatPr defaultRowHeight="13.5"/>
  <cols>
    <col min="1" max="1" width="11.140625" style="365" customWidth="1"/>
    <col min="2" max="2" width="30.7109375" style="365" customWidth="1"/>
    <col min="3" max="3" width="16.140625" style="365" customWidth="1"/>
    <col min="4" max="4" width="10.42578125" style="365" customWidth="1"/>
    <col min="5" max="5" width="13.5703125" style="365" customWidth="1"/>
    <col min="6" max="6" width="11" style="365" customWidth="1"/>
    <col min="7" max="7" width="10.5703125" style="365" customWidth="1"/>
    <col min="8" max="8" width="10.7109375" style="365" customWidth="1"/>
    <col min="9" max="9" width="14.42578125" style="365" customWidth="1"/>
    <col min="10" max="16384" width="9.140625" style="365"/>
  </cols>
  <sheetData>
    <row r="2" spans="1:9">
      <c r="H2" s="2797" t="s">
        <v>1322</v>
      </c>
      <c r="I2" s="2797"/>
    </row>
    <row r="3" spans="1:9">
      <c r="H3" s="2798"/>
      <c r="I3" s="2798"/>
    </row>
    <row r="4" spans="1:9" ht="14.25">
      <c r="G4" s="2799" t="s">
        <v>1323</v>
      </c>
      <c r="H4" s="2799"/>
      <c r="I4" s="2799"/>
    </row>
    <row r="5" spans="1:9" ht="20.25">
      <c r="A5" s="499"/>
      <c r="B5" s="499"/>
      <c r="C5" s="499"/>
      <c r="D5" s="499"/>
      <c r="E5" s="499"/>
      <c r="F5" s="499"/>
      <c r="G5" s="2800" t="s">
        <v>1324</v>
      </c>
      <c r="H5" s="2800"/>
      <c r="I5" s="2800"/>
    </row>
    <row r="6" spans="1:9" ht="20.25">
      <c r="A6" s="500" t="s">
        <v>1325</v>
      </c>
      <c r="B6" s="499"/>
      <c r="C6" s="499"/>
      <c r="D6" s="499"/>
      <c r="E6" s="499"/>
      <c r="F6" s="499"/>
      <c r="G6" s="501"/>
      <c r="H6" s="501"/>
      <c r="I6" s="501"/>
    </row>
    <row r="7" spans="1:9" ht="20.25">
      <c r="A7" s="500"/>
      <c r="B7" s="499"/>
      <c r="C7" s="499"/>
      <c r="D7" s="499"/>
      <c r="E7" s="499"/>
      <c r="F7" s="499"/>
      <c r="G7" s="501"/>
      <c r="H7" s="501"/>
      <c r="I7" s="501"/>
    </row>
    <row r="8" spans="1:9" ht="20.25">
      <c r="A8" s="499" t="s">
        <v>1326</v>
      </c>
      <c r="B8" s="499"/>
      <c r="C8" s="499"/>
      <c r="D8" s="499"/>
      <c r="E8" s="499"/>
      <c r="F8" s="499"/>
      <c r="G8" s="501"/>
      <c r="H8" s="501"/>
      <c r="I8" s="501"/>
    </row>
    <row r="9" spans="1:9" ht="20.25">
      <c r="A9" s="499"/>
      <c r="B9" s="499"/>
      <c r="C9" s="499"/>
      <c r="D9" s="499"/>
      <c r="E9" s="499"/>
      <c r="F9" s="499"/>
      <c r="G9" s="501"/>
      <c r="H9" s="501"/>
      <c r="I9" s="501"/>
    </row>
    <row r="10" spans="1:9" ht="14.25">
      <c r="A10" s="502" t="s">
        <v>1327</v>
      </c>
      <c r="E10" s="502" t="s">
        <v>1328</v>
      </c>
      <c r="I10" s="501"/>
    </row>
    <row r="11" spans="1:9" s="503" customFormat="1">
      <c r="B11" s="503" t="s">
        <v>1329</v>
      </c>
      <c r="F11" s="503" t="s">
        <v>1330</v>
      </c>
    </row>
    <row r="12" spans="1:9" ht="14.25">
      <c r="A12" s="502" t="s">
        <v>1331</v>
      </c>
      <c r="E12" s="502" t="s">
        <v>1332</v>
      </c>
    </row>
    <row r="13" spans="1:9" ht="14.25">
      <c r="A13" s="502"/>
    </row>
    <row r="14" spans="1:9" ht="14.25">
      <c r="A14" s="502" t="s">
        <v>1333</v>
      </c>
      <c r="E14" s="502" t="s">
        <v>1334</v>
      </c>
    </row>
    <row r="15" spans="1:9">
      <c r="B15" s="503" t="s">
        <v>1330</v>
      </c>
      <c r="C15" s="503"/>
      <c r="D15" s="503"/>
      <c r="F15" s="503" t="s">
        <v>1330</v>
      </c>
      <c r="G15" s="503"/>
      <c r="H15" s="503"/>
      <c r="I15" s="503"/>
    </row>
    <row r="16" spans="1:9" ht="14.25">
      <c r="A16" s="502" t="s">
        <v>1335</v>
      </c>
      <c r="E16" s="502" t="s">
        <v>1335</v>
      </c>
    </row>
    <row r="17" spans="1:9" ht="14.25">
      <c r="A17" s="502"/>
      <c r="E17" s="502"/>
    </row>
    <row r="18" spans="1:9" ht="14.25">
      <c r="A18" s="502"/>
      <c r="E18" s="502"/>
    </row>
    <row r="19" spans="1:9" ht="17.25">
      <c r="A19" s="504"/>
      <c r="B19" s="505"/>
      <c r="C19" s="505"/>
      <c r="D19" s="506"/>
      <c r="E19" s="505"/>
      <c r="F19" s="507" t="s">
        <v>1336</v>
      </c>
    </row>
    <row r="20" spans="1:9" ht="14.25">
      <c r="A20" s="502" t="s">
        <v>1337</v>
      </c>
    </row>
    <row r="21" spans="1:9" ht="14.25">
      <c r="A21" s="502"/>
    </row>
    <row r="22" spans="1:9" ht="14.25">
      <c r="A22" s="508" t="s">
        <v>1338</v>
      </c>
    </row>
    <row r="23" spans="1:9" ht="20.25">
      <c r="B23" s="2801" t="s">
        <v>1339</v>
      </c>
      <c r="C23" s="2801"/>
      <c r="D23" s="2801"/>
      <c r="E23" s="2801"/>
      <c r="F23" s="2801"/>
      <c r="G23" s="2801"/>
      <c r="H23" s="2801"/>
    </row>
    <row r="24" spans="1:9" ht="18.75">
      <c r="B24" s="2787" t="s">
        <v>1340</v>
      </c>
      <c r="C24" s="2787"/>
      <c r="D24" s="2787"/>
      <c r="E24" s="2787"/>
      <c r="F24" s="2787"/>
      <c r="G24" s="2787"/>
      <c r="H24" s="2787"/>
    </row>
    <row r="25" spans="1:9" ht="18.75">
      <c r="B25" s="2787" t="s">
        <v>1341</v>
      </c>
      <c r="C25" s="2787"/>
      <c r="D25" s="2787"/>
      <c r="E25" s="2787"/>
      <c r="F25" s="2787"/>
      <c r="G25" s="2787"/>
      <c r="H25" s="2787"/>
    </row>
    <row r="26" spans="1:9" ht="14.25">
      <c r="A26" s="502"/>
    </row>
    <row r="27" spans="1:9">
      <c r="A27" s="509" t="s">
        <v>1342</v>
      </c>
      <c r="B27" s="510"/>
      <c r="C27" s="510"/>
      <c r="E27" s="511" t="s">
        <v>1343</v>
      </c>
    </row>
    <row r="28" spans="1:9" ht="14.25" thickBot="1">
      <c r="A28" s="509" t="s">
        <v>1344</v>
      </c>
      <c r="B28" s="509"/>
      <c r="C28" s="509"/>
      <c r="D28" s="509"/>
      <c r="E28" s="509" t="s">
        <v>1345</v>
      </c>
      <c r="G28" s="510" t="s">
        <v>1346</v>
      </c>
      <c r="H28" s="510" t="s">
        <v>1347</v>
      </c>
      <c r="I28" s="510" t="s">
        <v>1348</v>
      </c>
    </row>
    <row r="29" spans="1:9" ht="14.25" thickBot="1">
      <c r="A29" s="509" t="s">
        <v>1349</v>
      </c>
      <c r="B29" s="509"/>
      <c r="C29" s="509"/>
      <c r="D29" s="509"/>
      <c r="E29" s="512"/>
      <c r="F29" s="512"/>
      <c r="G29" s="513"/>
      <c r="H29" s="514"/>
      <c r="I29" s="515"/>
    </row>
    <row r="30" spans="1:9" ht="14.25" thickBot="1">
      <c r="A30" s="509" t="s">
        <v>1350</v>
      </c>
      <c r="B30" s="509"/>
      <c r="C30" s="513"/>
      <c r="D30" s="514"/>
      <c r="E30" s="509" t="s">
        <v>1351</v>
      </c>
      <c r="F30" s="512"/>
      <c r="G30" s="512"/>
      <c r="H30" s="512"/>
      <c r="I30" s="509"/>
    </row>
    <row r="31" spans="1:9" ht="14.25" thickBot="1">
      <c r="A31" s="509" t="s">
        <v>1352</v>
      </c>
      <c r="B31" s="509"/>
      <c r="C31" s="509"/>
      <c r="D31" s="509"/>
      <c r="E31" s="512" t="s">
        <v>1353</v>
      </c>
      <c r="F31" s="512" t="s">
        <v>1354</v>
      </c>
      <c r="G31" s="512"/>
      <c r="H31" s="509"/>
      <c r="I31" s="509"/>
    </row>
    <row r="32" spans="1:9" ht="14.25" thickBot="1">
      <c r="A32" s="509" t="s">
        <v>1355</v>
      </c>
      <c r="B32" s="516"/>
      <c r="C32" s="517"/>
      <c r="D32" s="509"/>
      <c r="E32" s="509" t="s">
        <v>1356</v>
      </c>
      <c r="F32" s="509"/>
      <c r="G32" s="518"/>
    </row>
    <row r="33" spans="1:13">
      <c r="A33" s="511" t="s">
        <v>1357</v>
      </c>
      <c r="B33" s="511"/>
      <c r="C33" s="519"/>
      <c r="D33" s="511"/>
      <c r="E33" s="516"/>
      <c r="F33" s="512"/>
      <c r="G33" s="512"/>
      <c r="H33" s="512"/>
      <c r="I33" s="512"/>
    </row>
    <row r="34" spans="1:13" ht="14.25" thickBot="1">
      <c r="A34" s="509" t="s">
        <v>1358</v>
      </c>
      <c r="B34" s="509"/>
      <c r="C34" s="517"/>
      <c r="D34" s="509"/>
      <c r="E34" s="509" t="s">
        <v>1359</v>
      </c>
      <c r="F34" s="509"/>
      <c r="G34" s="509"/>
      <c r="H34" s="512"/>
    </row>
    <row r="35" spans="1:13" ht="14.25" thickBot="1">
      <c r="A35" s="509" t="s">
        <v>1360</v>
      </c>
      <c r="B35" s="509"/>
      <c r="C35" s="520"/>
      <c r="D35" s="521"/>
      <c r="E35" s="516" t="s">
        <v>1361</v>
      </c>
      <c r="F35" s="509"/>
      <c r="G35" s="509"/>
      <c r="H35" s="512"/>
      <c r="I35" s="509"/>
    </row>
    <row r="36" spans="1:13" ht="14.25" thickBot="1">
      <c r="A36" s="509" t="s">
        <v>1362</v>
      </c>
      <c r="B36" s="509"/>
      <c r="C36" s="517"/>
      <c r="D36" s="509"/>
      <c r="E36" s="511" t="s">
        <v>1363</v>
      </c>
      <c r="F36" s="516"/>
      <c r="G36" s="513"/>
      <c r="H36" s="514"/>
      <c r="I36" s="515"/>
    </row>
    <row r="37" spans="1:13">
      <c r="A37" s="516" t="s">
        <v>1364</v>
      </c>
      <c r="B37" s="511"/>
      <c r="C37" s="519"/>
      <c r="D37" s="511"/>
      <c r="E37" s="511" t="s">
        <v>1365</v>
      </c>
      <c r="F37" s="522"/>
      <c r="G37" s="522"/>
      <c r="H37" s="511"/>
      <c r="I37" s="511"/>
    </row>
    <row r="38" spans="1:13">
      <c r="A38" s="523" t="s">
        <v>1366</v>
      </c>
    </row>
    <row r="39" spans="1:13" ht="14.25" thickBot="1"/>
    <row r="40" spans="1:13" s="524" customFormat="1" ht="14.25" thickBot="1">
      <c r="A40" s="2788" t="s">
        <v>1367</v>
      </c>
      <c r="B40" s="2790" t="s">
        <v>1368</v>
      </c>
      <c r="C40" s="2791"/>
      <c r="D40" s="2790" t="s">
        <v>1369</v>
      </c>
      <c r="E40" s="2791"/>
      <c r="F40" s="2792" t="s">
        <v>1370</v>
      </c>
      <c r="G40" s="2790" t="s">
        <v>1371</v>
      </c>
      <c r="H40" s="2794"/>
      <c r="I40" s="2791"/>
    </row>
    <row r="41" spans="1:13" s="524" customFormat="1" ht="96.75" thickBot="1">
      <c r="A41" s="2789"/>
      <c r="B41" s="525" t="s">
        <v>1372</v>
      </c>
      <c r="C41" s="526" t="s">
        <v>1373</v>
      </c>
      <c r="D41" s="527" t="s">
        <v>1374</v>
      </c>
      <c r="E41" s="527" t="s">
        <v>1375</v>
      </c>
      <c r="F41" s="2793"/>
      <c r="G41" s="527" t="s">
        <v>1376</v>
      </c>
      <c r="H41" s="528" t="s">
        <v>1377</v>
      </c>
      <c r="I41" s="527" t="s">
        <v>1378</v>
      </c>
      <c r="J41" s="529"/>
    </row>
    <row r="42" spans="1:13" s="534" customFormat="1" ht="14.25" thickBot="1">
      <c r="A42" s="530" t="s">
        <v>840</v>
      </c>
      <c r="B42" s="527" t="s">
        <v>1379</v>
      </c>
      <c r="C42" s="531" t="s">
        <v>1380</v>
      </c>
      <c r="D42" s="531" t="s">
        <v>739</v>
      </c>
      <c r="E42" s="531" t="s">
        <v>740</v>
      </c>
      <c r="F42" s="530">
        <v>3</v>
      </c>
      <c r="G42" s="530">
        <v>4</v>
      </c>
      <c r="H42" s="532">
        <v>5</v>
      </c>
      <c r="I42" s="530">
        <v>6</v>
      </c>
      <c r="J42" s="533"/>
      <c r="K42" s="533"/>
      <c r="L42" s="533"/>
      <c r="M42" s="533"/>
    </row>
    <row r="43" spans="1:13" s="538" customFormat="1" ht="82.5">
      <c r="A43" s="535">
        <v>2000000</v>
      </c>
      <c r="B43" s="536" t="s">
        <v>1381</v>
      </c>
      <c r="C43" s="537" t="s">
        <v>358</v>
      </c>
      <c r="D43" s="2795"/>
      <c r="E43" s="2795"/>
      <c r="F43" s="2795"/>
      <c r="G43" s="2795"/>
      <c r="H43" s="2795"/>
      <c r="I43" s="2785"/>
    </row>
    <row r="44" spans="1:13" ht="14.25">
      <c r="A44" s="539"/>
      <c r="B44" s="540" t="s">
        <v>1382</v>
      </c>
      <c r="C44" s="541"/>
      <c r="D44" s="2796"/>
      <c r="E44" s="2780"/>
      <c r="F44" s="2780"/>
      <c r="G44" s="2780"/>
      <c r="H44" s="2780"/>
      <c r="I44" s="2786"/>
    </row>
    <row r="45" spans="1:13" ht="28.5">
      <c r="A45" s="542">
        <v>2111000</v>
      </c>
      <c r="B45" s="543" t="s">
        <v>1383</v>
      </c>
      <c r="C45" s="544" t="s">
        <v>358</v>
      </c>
      <c r="D45" s="542"/>
      <c r="E45" s="542"/>
      <c r="F45" s="542"/>
      <c r="G45" s="542"/>
      <c r="H45" s="542"/>
      <c r="I45" s="545"/>
    </row>
    <row r="46" spans="1:13" ht="28.5">
      <c r="A46" s="542">
        <v>2112000</v>
      </c>
      <c r="B46" s="543" t="s">
        <v>1384</v>
      </c>
      <c r="C46" s="546" t="s">
        <v>358</v>
      </c>
      <c r="D46" s="542"/>
      <c r="E46" s="542"/>
      <c r="F46" s="542"/>
      <c r="G46" s="542"/>
      <c r="H46" s="542"/>
      <c r="I46" s="545"/>
    </row>
    <row r="47" spans="1:13" ht="14.25">
      <c r="A47" s="547"/>
      <c r="B47" s="548" t="s">
        <v>1385</v>
      </c>
      <c r="C47" s="549"/>
      <c r="D47" s="547"/>
      <c r="E47" s="547"/>
      <c r="F47" s="547"/>
      <c r="G47" s="547"/>
      <c r="H47" s="547"/>
      <c r="I47" s="550"/>
    </row>
    <row r="48" spans="1:13" ht="40.5">
      <c r="A48" s="547">
        <v>2112100</v>
      </c>
      <c r="B48" s="548" t="s">
        <v>1386</v>
      </c>
      <c r="C48" s="549" t="s">
        <v>358</v>
      </c>
      <c r="D48" s="547"/>
      <c r="E48" s="547"/>
      <c r="F48" s="547"/>
      <c r="G48" s="547"/>
      <c r="H48" s="547"/>
      <c r="I48" s="550"/>
    </row>
    <row r="49" spans="1:9" ht="40.5">
      <c r="A49" s="547">
        <v>2112110</v>
      </c>
      <c r="B49" s="548" t="s">
        <v>1387</v>
      </c>
      <c r="C49" s="549">
        <v>731100</v>
      </c>
      <c r="D49" s="547"/>
      <c r="E49" s="547"/>
      <c r="F49" s="547"/>
      <c r="G49" s="547"/>
      <c r="H49" s="547"/>
      <c r="I49" s="550"/>
    </row>
    <row r="50" spans="1:9" ht="40.5">
      <c r="A50" s="547">
        <v>2112120</v>
      </c>
      <c r="B50" s="548" t="s">
        <v>1388</v>
      </c>
      <c r="C50" s="549">
        <v>731200</v>
      </c>
      <c r="D50" s="547"/>
      <c r="E50" s="547"/>
      <c r="F50" s="547"/>
      <c r="G50" s="547"/>
      <c r="H50" s="547"/>
      <c r="I50" s="550"/>
    </row>
    <row r="51" spans="1:9" ht="54">
      <c r="A51" s="547">
        <v>2112200</v>
      </c>
      <c r="B51" s="548" t="s">
        <v>1389</v>
      </c>
      <c r="C51" s="549" t="s">
        <v>358</v>
      </c>
      <c r="D51" s="547"/>
      <c r="E51" s="547"/>
      <c r="F51" s="547"/>
      <c r="G51" s="547"/>
      <c r="H51" s="547"/>
      <c r="I51" s="550"/>
    </row>
    <row r="52" spans="1:9" ht="54">
      <c r="A52" s="547">
        <v>2112210</v>
      </c>
      <c r="B52" s="548" t="s">
        <v>1390</v>
      </c>
      <c r="C52" s="549">
        <v>732100</v>
      </c>
      <c r="D52" s="547"/>
      <c r="E52" s="547"/>
      <c r="F52" s="547"/>
      <c r="G52" s="547"/>
      <c r="H52" s="547"/>
      <c r="I52" s="550"/>
    </row>
    <row r="53" spans="1:9" ht="54">
      <c r="A53" s="547">
        <v>2112220</v>
      </c>
      <c r="B53" s="548" t="s">
        <v>1391</v>
      </c>
      <c r="C53" s="549">
        <v>732200</v>
      </c>
      <c r="D53" s="547"/>
      <c r="E53" s="547"/>
      <c r="F53" s="547"/>
      <c r="G53" s="547"/>
      <c r="H53" s="547"/>
      <c r="I53" s="550"/>
    </row>
    <row r="54" spans="1:9" ht="54">
      <c r="A54" s="547">
        <v>2112300</v>
      </c>
      <c r="B54" s="548" t="s">
        <v>1392</v>
      </c>
      <c r="C54" s="549" t="s">
        <v>358</v>
      </c>
      <c r="D54" s="547"/>
      <c r="E54" s="547"/>
      <c r="F54" s="547"/>
      <c r="G54" s="547"/>
      <c r="H54" s="547"/>
      <c r="I54" s="550"/>
    </row>
    <row r="55" spans="1:9" ht="54">
      <c r="A55" s="547">
        <v>2112310</v>
      </c>
      <c r="B55" s="548" t="s">
        <v>1393</v>
      </c>
      <c r="C55" s="549">
        <v>733100</v>
      </c>
      <c r="D55" s="547"/>
      <c r="E55" s="547"/>
      <c r="F55" s="547"/>
      <c r="G55" s="547"/>
      <c r="H55" s="547"/>
      <c r="I55" s="550"/>
    </row>
    <row r="56" spans="1:9" ht="54">
      <c r="A56" s="547">
        <v>2112320</v>
      </c>
      <c r="B56" s="548" t="s">
        <v>1394</v>
      </c>
      <c r="C56" s="549">
        <v>733200</v>
      </c>
      <c r="D56" s="547"/>
      <c r="E56" s="547"/>
      <c r="F56" s="547"/>
      <c r="G56" s="547"/>
      <c r="H56" s="547"/>
      <c r="I56" s="550"/>
    </row>
    <row r="57" spans="1:9" ht="14.25">
      <c r="A57" s="551">
        <v>2113000</v>
      </c>
      <c r="B57" s="543" t="s">
        <v>1395</v>
      </c>
      <c r="C57" s="552" t="s">
        <v>358</v>
      </c>
      <c r="D57" s="551"/>
      <c r="E57" s="551"/>
      <c r="F57" s="551"/>
      <c r="G57" s="551"/>
      <c r="H57" s="551"/>
      <c r="I57" s="553"/>
    </row>
    <row r="58" spans="1:9" ht="14.25">
      <c r="A58" s="554"/>
      <c r="B58" s="548" t="s">
        <v>1385</v>
      </c>
      <c r="C58" s="555"/>
      <c r="D58" s="554"/>
      <c r="E58" s="554"/>
      <c r="F58" s="554"/>
      <c r="G58" s="554"/>
      <c r="H58" s="554"/>
      <c r="I58" s="556"/>
    </row>
    <row r="59" spans="1:9" ht="27">
      <c r="A59" s="547">
        <v>2113100</v>
      </c>
      <c r="B59" s="548" t="s">
        <v>1396</v>
      </c>
      <c r="C59" s="549" t="s">
        <v>358</v>
      </c>
      <c r="D59" s="547"/>
      <c r="E59" s="547"/>
      <c r="F59" s="547"/>
      <c r="G59" s="547"/>
      <c r="H59" s="547"/>
      <c r="I59" s="550"/>
    </row>
    <row r="60" spans="1:9" ht="14.25">
      <c r="A60" s="547">
        <v>2113110</v>
      </c>
      <c r="B60" s="548" t="s">
        <v>1397</v>
      </c>
      <c r="C60" s="549">
        <v>741100</v>
      </c>
      <c r="D60" s="547"/>
      <c r="E60" s="547"/>
      <c r="F60" s="547"/>
      <c r="G60" s="547"/>
      <c r="H60" s="547"/>
      <c r="I60" s="550"/>
    </row>
    <row r="61" spans="1:9" ht="14.25">
      <c r="A61" s="547">
        <v>2113120</v>
      </c>
      <c r="B61" s="548" t="s">
        <v>1398</v>
      </c>
      <c r="C61" s="549">
        <v>741200</v>
      </c>
      <c r="D61" s="547"/>
      <c r="E61" s="547"/>
      <c r="F61" s="547"/>
      <c r="G61" s="547"/>
      <c r="H61" s="547"/>
      <c r="I61" s="550"/>
    </row>
    <row r="62" spans="1:9" ht="14.25">
      <c r="A62" s="547">
        <v>2113130</v>
      </c>
      <c r="B62" s="548" t="s">
        <v>1399</v>
      </c>
      <c r="C62" s="549">
        <v>741500</v>
      </c>
      <c r="D62" s="547"/>
      <c r="E62" s="547"/>
      <c r="F62" s="547"/>
      <c r="G62" s="547"/>
      <c r="H62" s="547"/>
      <c r="I62" s="550"/>
    </row>
    <row r="63" spans="1:9" ht="67.5" customHeight="1">
      <c r="A63" s="547">
        <v>2113200</v>
      </c>
      <c r="B63" s="548" t="s">
        <v>1400</v>
      </c>
      <c r="C63" s="549" t="s">
        <v>358</v>
      </c>
      <c r="D63" s="547"/>
      <c r="E63" s="547"/>
      <c r="F63" s="547"/>
      <c r="G63" s="547"/>
      <c r="H63" s="547"/>
      <c r="I63" s="550"/>
    </row>
    <row r="64" spans="1:9" ht="69.75" customHeight="1">
      <c r="A64" s="547">
        <v>2113210</v>
      </c>
      <c r="B64" s="548" t="s">
        <v>1401</v>
      </c>
      <c r="C64" s="549">
        <v>742100</v>
      </c>
      <c r="D64" s="547"/>
      <c r="E64" s="547"/>
      <c r="F64" s="547"/>
      <c r="G64" s="547"/>
      <c r="H64" s="547"/>
      <c r="I64" s="550"/>
    </row>
    <row r="65" spans="1:9" ht="30.75" customHeight="1">
      <c r="A65" s="547">
        <v>2113240</v>
      </c>
      <c r="B65" s="548" t="s">
        <v>1402</v>
      </c>
      <c r="C65" s="549">
        <v>742200</v>
      </c>
      <c r="D65" s="547"/>
      <c r="E65" s="547"/>
      <c r="F65" s="547"/>
      <c r="G65" s="547"/>
      <c r="H65" s="547"/>
      <c r="I65" s="550"/>
    </row>
    <row r="66" spans="1:9" ht="22.5" customHeight="1">
      <c r="A66" s="547">
        <v>2113241</v>
      </c>
      <c r="B66" s="548" t="s">
        <v>1403</v>
      </c>
      <c r="C66" s="549" t="s">
        <v>358</v>
      </c>
      <c r="D66" s="547"/>
      <c r="E66" s="547"/>
      <c r="F66" s="547"/>
      <c r="G66" s="547"/>
      <c r="H66" s="547"/>
      <c r="I66" s="550"/>
    </row>
    <row r="67" spans="1:9" ht="33" customHeight="1">
      <c r="A67" s="547">
        <v>2113242</v>
      </c>
      <c r="B67" s="548" t="s">
        <v>1404</v>
      </c>
      <c r="C67" s="549" t="s">
        <v>358</v>
      </c>
      <c r="D67" s="547"/>
      <c r="E67" s="547"/>
      <c r="F67" s="547"/>
      <c r="G67" s="547"/>
      <c r="H67" s="547"/>
      <c r="I67" s="550"/>
    </row>
    <row r="68" spans="1:9" ht="36" customHeight="1">
      <c r="A68" s="547">
        <v>2113300</v>
      </c>
      <c r="B68" s="548" t="s">
        <v>1405</v>
      </c>
      <c r="C68" s="549" t="s">
        <v>358</v>
      </c>
      <c r="D68" s="547"/>
      <c r="E68" s="547"/>
      <c r="F68" s="547"/>
      <c r="G68" s="547"/>
      <c r="H68" s="547"/>
      <c r="I68" s="550"/>
    </row>
    <row r="69" spans="1:9" ht="27.75" customHeight="1">
      <c r="A69" s="547">
        <v>2113400</v>
      </c>
      <c r="B69" s="548" t="s">
        <v>1406</v>
      </c>
      <c r="C69" s="549" t="s">
        <v>358</v>
      </c>
      <c r="D69" s="547"/>
      <c r="E69" s="547"/>
      <c r="F69" s="547"/>
      <c r="G69" s="547"/>
      <c r="H69" s="547"/>
      <c r="I69" s="550"/>
    </row>
    <row r="70" spans="1:9" ht="45" customHeight="1">
      <c r="A70" s="547">
        <v>2113410</v>
      </c>
      <c r="B70" s="548" t="s">
        <v>1407</v>
      </c>
      <c r="C70" s="549">
        <v>744100</v>
      </c>
      <c r="D70" s="547"/>
      <c r="E70" s="547"/>
      <c r="F70" s="547"/>
      <c r="G70" s="547"/>
      <c r="H70" s="547"/>
      <c r="I70" s="550"/>
    </row>
    <row r="71" spans="1:9" ht="39.75" customHeight="1">
      <c r="A71" s="547">
        <v>2113420</v>
      </c>
      <c r="B71" s="548" t="s">
        <v>1408</v>
      </c>
      <c r="C71" s="549">
        <v>744200</v>
      </c>
      <c r="D71" s="547"/>
      <c r="E71" s="547"/>
      <c r="F71" s="547"/>
      <c r="G71" s="547"/>
      <c r="H71" s="547"/>
      <c r="I71" s="550"/>
    </row>
    <row r="72" spans="1:9" ht="18" customHeight="1">
      <c r="A72" s="547">
        <v>2113500</v>
      </c>
      <c r="B72" s="548" t="s">
        <v>1409</v>
      </c>
      <c r="C72" s="549" t="s">
        <v>358</v>
      </c>
      <c r="D72" s="547"/>
      <c r="E72" s="547"/>
      <c r="F72" s="547"/>
      <c r="G72" s="547"/>
      <c r="H72" s="547"/>
      <c r="I72" s="550"/>
    </row>
    <row r="73" spans="1:9" s="538" customFormat="1" ht="123.75" customHeight="1">
      <c r="A73" s="557">
        <v>1000000</v>
      </c>
      <c r="B73" s="558" t="s">
        <v>1410</v>
      </c>
      <c r="C73" s="559" t="s">
        <v>1028</v>
      </c>
      <c r="D73" s="557"/>
      <c r="E73" s="557"/>
      <c r="F73" s="557"/>
      <c r="G73" s="557"/>
      <c r="H73" s="557"/>
      <c r="I73" s="557"/>
    </row>
    <row r="74" spans="1:9" ht="14.25">
      <c r="A74" s="547"/>
      <c r="B74" s="547" t="s">
        <v>1411</v>
      </c>
      <c r="C74" s="549"/>
      <c r="D74" s="547"/>
      <c r="E74" s="547"/>
      <c r="F74" s="560"/>
      <c r="G74" s="560"/>
      <c r="H74" s="560"/>
      <c r="I74" s="560"/>
    </row>
    <row r="75" spans="1:9" s="561" customFormat="1" ht="85.5">
      <c r="A75" s="557">
        <v>1100000</v>
      </c>
      <c r="B75" s="559" t="s">
        <v>1412</v>
      </c>
      <c r="C75" s="559" t="s">
        <v>358</v>
      </c>
      <c r="D75" s="557"/>
      <c r="E75" s="557"/>
      <c r="F75" s="557"/>
      <c r="G75" s="557"/>
      <c r="H75" s="557"/>
      <c r="I75" s="557"/>
    </row>
    <row r="76" spans="1:9" s="561" customFormat="1" ht="14.25">
      <c r="A76" s="557"/>
      <c r="B76" s="557" t="s">
        <v>1411</v>
      </c>
      <c r="C76" s="559"/>
      <c r="D76" s="557"/>
      <c r="E76" s="557"/>
      <c r="F76" s="557"/>
      <c r="G76" s="557"/>
      <c r="H76" s="557"/>
      <c r="I76" s="557"/>
    </row>
    <row r="77" spans="1:9" ht="141.75" customHeight="1">
      <c r="A77" s="557">
        <v>1110000</v>
      </c>
      <c r="B77" s="562" t="s">
        <v>1413</v>
      </c>
      <c r="C77" s="549" t="s">
        <v>358</v>
      </c>
      <c r="D77" s="547"/>
      <c r="E77" s="547"/>
      <c r="F77" s="547"/>
      <c r="G77" s="547"/>
      <c r="H77" s="547"/>
      <c r="I77" s="547"/>
    </row>
    <row r="78" spans="1:9" ht="40.5" customHeight="1">
      <c r="A78" s="547">
        <v>1111000</v>
      </c>
      <c r="B78" s="548" t="s">
        <v>1414</v>
      </c>
      <c r="C78" s="549" t="s">
        <v>1415</v>
      </c>
      <c r="D78" s="547"/>
      <c r="E78" s="547"/>
      <c r="F78" s="547"/>
      <c r="G78" s="547"/>
      <c r="H78" s="547"/>
      <c r="I78" s="547"/>
    </row>
    <row r="79" spans="1:9" ht="42" customHeight="1">
      <c r="A79" s="547">
        <v>1112000</v>
      </c>
      <c r="B79" s="548" t="s">
        <v>1416</v>
      </c>
      <c r="C79" s="549" t="s">
        <v>1417</v>
      </c>
      <c r="D79" s="547"/>
      <c r="E79" s="547"/>
      <c r="F79" s="547"/>
      <c r="G79" s="547"/>
      <c r="H79" s="547"/>
      <c r="I79" s="547"/>
    </row>
    <row r="80" spans="1:9" ht="45.75" customHeight="1">
      <c r="A80" s="547">
        <v>1113000</v>
      </c>
      <c r="B80" s="548" t="s">
        <v>1418</v>
      </c>
      <c r="C80" s="549">
        <v>411300</v>
      </c>
      <c r="D80" s="547"/>
      <c r="E80" s="547"/>
      <c r="F80" s="547"/>
      <c r="G80" s="547"/>
      <c r="H80" s="547"/>
      <c r="I80" s="547"/>
    </row>
    <row r="81" spans="1:9" ht="40.5" customHeight="1">
      <c r="A81" s="547">
        <v>1114000</v>
      </c>
      <c r="B81" s="548" t="s">
        <v>1419</v>
      </c>
      <c r="C81" s="549">
        <v>411400</v>
      </c>
      <c r="D81" s="547"/>
      <c r="E81" s="547"/>
      <c r="F81" s="547"/>
      <c r="G81" s="547"/>
      <c r="H81" s="547"/>
      <c r="I81" s="547"/>
    </row>
    <row r="82" spans="1:9" ht="14.25">
      <c r="A82" s="547">
        <v>1115000</v>
      </c>
      <c r="B82" s="548" t="s">
        <v>1420</v>
      </c>
      <c r="C82" s="549">
        <v>411500</v>
      </c>
      <c r="D82" s="547"/>
      <c r="E82" s="547"/>
      <c r="F82" s="547"/>
      <c r="G82" s="547"/>
      <c r="H82" s="547"/>
      <c r="I82" s="547"/>
    </row>
    <row r="83" spans="1:9" ht="33.75" customHeight="1">
      <c r="A83" s="547">
        <v>1116000</v>
      </c>
      <c r="B83" s="548" t="s">
        <v>1421</v>
      </c>
      <c r="C83" s="549">
        <v>412100</v>
      </c>
      <c r="D83" s="547"/>
      <c r="E83" s="547"/>
      <c r="F83" s="547"/>
      <c r="G83" s="547"/>
      <c r="H83" s="547"/>
      <c r="I83" s="547"/>
    </row>
    <row r="84" spans="1:9" ht="32.25" customHeight="1">
      <c r="A84" s="547">
        <v>1117000</v>
      </c>
      <c r="B84" s="548" t="s">
        <v>1422</v>
      </c>
      <c r="C84" s="549">
        <v>413100</v>
      </c>
      <c r="D84" s="547"/>
      <c r="E84" s="547"/>
      <c r="F84" s="547"/>
      <c r="G84" s="547"/>
      <c r="H84" s="547"/>
      <c r="I84" s="547"/>
    </row>
    <row r="85" spans="1:9" ht="87.75" customHeight="1">
      <c r="A85" s="557">
        <v>1120000</v>
      </c>
      <c r="B85" s="543" t="s">
        <v>1423</v>
      </c>
      <c r="C85" s="546" t="s">
        <v>358</v>
      </c>
      <c r="D85" s="542"/>
      <c r="E85" s="542"/>
      <c r="F85" s="542"/>
      <c r="G85" s="542"/>
      <c r="H85" s="542"/>
      <c r="I85" s="542"/>
    </row>
    <row r="86" spans="1:9" ht="14.25">
      <c r="A86" s="547"/>
      <c r="B86" s="548" t="s">
        <v>1411</v>
      </c>
      <c r="C86" s="549"/>
      <c r="D86" s="547"/>
      <c r="E86" s="547"/>
      <c r="F86" s="547"/>
      <c r="G86" s="547"/>
      <c r="H86" s="547"/>
      <c r="I86" s="547"/>
    </row>
    <row r="87" spans="1:9" ht="37.5" customHeight="1">
      <c r="A87" s="547">
        <v>1121000</v>
      </c>
      <c r="B87" s="562" t="s">
        <v>1424</v>
      </c>
      <c r="C87" s="549" t="s">
        <v>358</v>
      </c>
      <c r="D87" s="547"/>
      <c r="E87" s="547"/>
      <c r="F87" s="547"/>
      <c r="G87" s="547"/>
      <c r="H87" s="547"/>
      <c r="I87" s="547"/>
    </row>
    <row r="88" spans="1:9" ht="44.25" customHeight="1">
      <c r="A88" s="547">
        <v>1121100</v>
      </c>
      <c r="B88" s="548" t="s">
        <v>1425</v>
      </c>
      <c r="C88" s="549">
        <v>421100</v>
      </c>
      <c r="D88" s="547"/>
      <c r="E88" s="547"/>
      <c r="F88" s="547"/>
      <c r="G88" s="547"/>
      <c r="H88" s="547"/>
      <c r="I88" s="547"/>
    </row>
    <row r="89" spans="1:9" ht="14.25">
      <c r="A89" s="547">
        <v>1121200</v>
      </c>
      <c r="B89" s="563" t="s">
        <v>1426</v>
      </c>
      <c r="C89" s="549">
        <v>421200</v>
      </c>
      <c r="D89" s="547"/>
      <c r="E89" s="547"/>
      <c r="F89" s="547"/>
      <c r="G89" s="547"/>
      <c r="H89" s="547"/>
      <c r="I89" s="547"/>
    </row>
    <row r="90" spans="1:9" ht="14.25">
      <c r="A90" s="547">
        <v>1121300</v>
      </c>
      <c r="B90" s="548" t="s">
        <v>1427</v>
      </c>
      <c r="C90" s="549">
        <v>421300</v>
      </c>
      <c r="D90" s="547"/>
      <c r="E90" s="547"/>
      <c r="F90" s="547"/>
      <c r="G90" s="547"/>
      <c r="H90" s="547"/>
      <c r="I90" s="547"/>
    </row>
    <row r="91" spans="1:9" ht="14.25">
      <c r="A91" s="547">
        <v>1121400</v>
      </c>
      <c r="B91" s="548" t="s">
        <v>1428</v>
      </c>
      <c r="C91" s="549">
        <v>421400</v>
      </c>
      <c r="D91" s="547"/>
      <c r="E91" s="547"/>
      <c r="F91" s="547"/>
      <c r="G91" s="547"/>
      <c r="H91" s="547"/>
      <c r="I91" s="547"/>
    </row>
    <row r="92" spans="1:9" ht="37.5" customHeight="1">
      <c r="A92" s="547">
        <v>1121500</v>
      </c>
      <c r="B92" s="548" t="s">
        <v>1429</v>
      </c>
      <c r="C92" s="549">
        <v>421500</v>
      </c>
      <c r="D92" s="547"/>
      <c r="E92" s="547"/>
      <c r="F92" s="547"/>
      <c r="G92" s="547"/>
      <c r="H92" s="547"/>
      <c r="I92" s="547"/>
    </row>
    <row r="93" spans="1:9" ht="45" customHeight="1">
      <c r="A93" s="547">
        <v>1121600</v>
      </c>
      <c r="B93" s="548" t="s">
        <v>1430</v>
      </c>
      <c r="C93" s="549">
        <v>421600</v>
      </c>
      <c r="D93" s="547"/>
      <c r="E93" s="547"/>
      <c r="F93" s="547"/>
      <c r="G93" s="547"/>
      <c r="H93" s="547"/>
      <c r="I93" s="547"/>
    </row>
    <row r="94" spans="1:9" ht="14.25">
      <c r="A94" s="547">
        <v>1121700</v>
      </c>
      <c r="B94" s="548" t="s">
        <v>1431</v>
      </c>
      <c r="C94" s="549">
        <v>421700</v>
      </c>
      <c r="D94" s="547"/>
      <c r="E94" s="547"/>
      <c r="F94" s="547"/>
      <c r="G94" s="547"/>
      <c r="H94" s="547"/>
      <c r="I94" s="547"/>
    </row>
    <row r="95" spans="1:9" ht="28.5">
      <c r="A95" s="547">
        <v>1122000</v>
      </c>
      <c r="B95" s="562" t="s">
        <v>1432</v>
      </c>
      <c r="C95" s="549" t="s">
        <v>358</v>
      </c>
      <c r="D95" s="547"/>
      <c r="E95" s="547"/>
      <c r="F95" s="547"/>
      <c r="G95" s="547"/>
      <c r="H95" s="547"/>
      <c r="I95" s="547"/>
    </row>
    <row r="96" spans="1:9" ht="14.25">
      <c r="A96" s="547">
        <v>1122100</v>
      </c>
      <c r="B96" s="548" t="s">
        <v>1433</v>
      </c>
      <c r="C96" s="549">
        <v>422100</v>
      </c>
      <c r="D96" s="547"/>
      <c r="E96" s="547"/>
      <c r="F96" s="547"/>
      <c r="G96" s="547"/>
      <c r="H96" s="547"/>
      <c r="I96" s="547"/>
    </row>
    <row r="97" spans="1:9" ht="35.25" customHeight="1">
      <c r="A97" s="547">
        <v>1122200</v>
      </c>
      <c r="B97" s="548" t="s">
        <v>1434</v>
      </c>
      <c r="C97" s="549">
        <v>422200</v>
      </c>
      <c r="D97" s="547"/>
      <c r="E97" s="547"/>
      <c r="F97" s="547"/>
      <c r="G97" s="547"/>
      <c r="H97" s="547"/>
      <c r="I97" s="547"/>
    </row>
    <row r="98" spans="1:9" ht="14.25">
      <c r="A98" s="547">
        <v>1122300</v>
      </c>
      <c r="B98" s="548" t="s">
        <v>1435</v>
      </c>
      <c r="C98" s="549">
        <v>422900</v>
      </c>
      <c r="D98" s="547"/>
      <c r="E98" s="547"/>
      <c r="F98" s="547"/>
      <c r="G98" s="547"/>
      <c r="H98" s="547"/>
      <c r="I98" s="547"/>
    </row>
    <row r="99" spans="1:9" ht="28.5">
      <c r="A99" s="547">
        <v>1123000</v>
      </c>
      <c r="B99" s="562" t="s">
        <v>1436</v>
      </c>
      <c r="C99" s="549" t="s">
        <v>358</v>
      </c>
      <c r="D99" s="547"/>
      <c r="E99" s="547"/>
      <c r="F99" s="547"/>
      <c r="G99" s="547"/>
      <c r="H99" s="547"/>
      <c r="I99" s="547"/>
    </row>
    <row r="100" spans="1:9" ht="14.25">
      <c r="A100" s="547">
        <v>1123100</v>
      </c>
      <c r="B100" s="548" t="s">
        <v>1437</v>
      </c>
      <c r="C100" s="549">
        <v>423100</v>
      </c>
      <c r="D100" s="547"/>
      <c r="E100" s="547"/>
      <c r="F100" s="547"/>
      <c r="G100" s="547"/>
      <c r="H100" s="547"/>
      <c r="I100" s="547"/>
    </row>
    <row r="101" spans="1:9" ht="27">
      <c r="A101" s="547">
        <v>1123200</v>
      </c>
      <c r="B101" s="548" t="s">
        <v>1438</v>
      </c>
      <c r="C101" s="549">
        <v>423200</v>
      </c>
      <c r="D101" s="547"/>
      <c r="E101" s="547"/>
      <c r="F101" s="547"/>
      <c r="G101" s="547"/>
      <c r="H101" s="547"/>
      <c r="I101" s="547"/>
    </row>
    <row r="102" spans="1:9" ht="46.5" customHeight="1">
      <c r="A102" s="547">
        <v>1123300</v>
      </c>
      <c r="B102" s="548" t="s">
        <v>1439</v>
      </c>
      <c r="C102" s="549">
        <v>423300</v>
      </c>
      <c r="D102" s="547"/>
      <c r="E102" s="547"/>
      <c r="F102" s="547"/>
      <c r="G102" s="547"/>
      <c r="H102" s="547"/>
      <c r="I102" s="547"/>
    </row>
    <row r="103" spans="1:9" ht="27">
      <c r="A103" s="547">
        <v>1123400</v>
      </c>
      <c r="B103" s="548" t="s">
        <v>1440</v>
      </c>
      <c r="C103" s="549">
        <v>423400</v>
      </c>
      <c r="D103" s="547"/>
      <c r="E103" s="547"/>
      <c r="F103" s="547"/>
      <c r="G103" s="547"/>
      <c r="H103" s="547"/>
      <c r="I103" s="547"/>
    </row>
    <row r="104" spans="1:9" ht="33" customHeight="1">
      <c r="A104" s="547">
        <v>1123500</v>
      </c>
      <c r="B104" s="548" t="s">
        <v>1441</v>
      </c>
      <c r="C104" s="549">
        <v>423500</v>
      </c>
      <c r="D104" s="547"/>
      <c r="E104" s="547"/>
      <c r="F104" s="547"/>
      <c r="G104" s="547"/>
      <c r="H104" s="547"/>
      <c r="I104" s="547"/>
    </row>
    <row r="105" spans="1:9" ht="27">
      <c r="A105" s="547">
        <v>1123600</v>
      </c>
      <c r="B105" s="548" t="s">
        <v>1442</v>
      </c>
      <c r="C105" s="549">
        <v>423600</v>
      </c>
      <c r="D105" s="547"/>
      <c r="E105" s="547"/>
      <c r="F105" s="547"/>
      <c r="G105" s="547"/>
      <c r="H105" s="547"/>
      <c r="I105" s="547"/>
    </row>
    <row r="106" spans="1:9" ht="14.25">
      <c r="A106" s="547">
        <v>1123700</v>
      </c>
      <c r="B106" s="548" t="s">
        <v>1443</v>
      </c>
      <c r="C106" s="549">
        <v>423700</v>
      </c>
      <c r="D106" s="547"/>
      <c r="E106" s="547"/>
      <c r="F106" s="547"/>
      <c r="G106" s="547"/>
      <c r="H106" s="547"/>
      <c r="I106" s="547"/>
    </row>
    <row r="107" spans="1:9" ht="27">
      <c r="A107" s="547">
        <v>1123800</v>
      </c>
      <c r="B107" s="548" t="s">
        <v>1444</v>
      </c>
      <c r="C107" s="549">
        <v>423900</v>
      </c>
      <c r="D107" s="547"/>
      <c r="E107" s="547"/>
      <c r="F107" s="547"/>
      <c r="G107" s="547"/>
      <c r="H107" s="547"/>
      <c r="I107" s="547"/>
    </row>
    <row r="108" spans="1:9" ht="28.5">
      <c r="A108" s="547">
        <v>1124000</v>
      </c>
      <c r="B108" s="562" t="s">
        <v>1445</v>
      </c>
      <c r="C108" s="549" t="s">
        <v>358</v>
      </c>
      <c r="D108" s="547"/>
      <c r="E108" s="547"/>
      <c r="F108" s="547"/>
      <c r="G108" s="547"/>
      <c r="H108" s="547"/>
      <c r="I108" s="547"/>
    </row>
    <row r="109" spans="1:9" ht="27">
      <c r="A109" s="547">
        <v>1124100</v>
      </c>
      <c r="B109" s="548" t="s">
        <v>1446</v>
      </c>
      <c r="C109" s="549">
        <v>424100</v>
      </c>
      <c r="D109" s="547"/>
      <c r="E109" s="547"/>
      <c r="F109" s="547"/>
      <c r="G109" s="547"/>
      <c r="H109" s="547"/>
      <c r="I109" s="547"/>
    </row>
    <row r="110" spans="1:9" ht="63.75" customHeight="1">
      <c r="A110" s="554">
        <v>1125000</v>
      </c>
      <c r="B110" s="564" t="s">
        <v>1447</v>
      </c>
      <c r="C110" s="555" t="s">
        <v>358</v>
      </c>
      <c r="D110" s="554"/>
      <c r="E110" s="554"/>
      <c r="F110" s="554"/>
      <c r="G110" s="554"/>
      <c r="H110" s="554"/>
      <c r="I110" s="554"/>
    </row>
    <row r="111" spans="1:9" ht="46.5" customHeight="1">
      <c r="A111" s="547">
        <v>1125100</v>
      </c>
      <c r="B111" s="548" t="s">
        <v>1448</v>
      </c>
      <c r="C111" s="549">
        <v>425100</v>
      </c>
      <c r="D111" s="547"/>
      <c r="E111" s="547"/>
      <c r="F111" s="547"/>
      <c r="G111" s="547"/>
      <c r="H111" s="547"/>
      <c r="I111" s="547"/>
    </row>
    <row r="112" spans="1:9" ht="40.5">
      <c r="A112" s="547">
        <v>1125200</v>
      </c>
      <c r="B112" s="548" t="s">
        <v>1449</v>
      </c>
      <c r="C112" s="549">
        <v>425200</v>
      </c>
      <c r="D112" s="547"/>
      <c r="E112" s="547"/>
      <c r="F112" s="547"/>
      <c r="G112" s="547"/>
      <c r="H112" s="547"/>
      <c r="I112" s="547"/>
    </row>
    <row r="113" spans="1:9" ht="14.25">
      <c r="A113" s="547">
        <v>1126000</v>
      </c>
      <c r="B113" s="562" t="s">
        <v>1450</v>
      </c>
      <c r="C113" s="549" t="s">
        <v>358</v>
      </c>
      <c r="D113" s="547"/>
      <c r="E113" s="547"/>
      <c r="F113" s="547"/>
      <c r="G113" s="547"/>
      <c r="H113" s="547"/>
      <c r="I113" s="547"/>
    </row>
    <row r="114" spans="1:9" ht="14.25">
      <c r="A114" s="547"/>
      <c r="B114" s="548" t="s">
        <v>1411</v>
      </c>
      <c r="C114" s="549"/>
      <c r="D114" s="547"/>
      <c r="E114" s="547"/>
      <c r="F114" s="547"/>
      <c r="G114" s="547"/>
      <c r="H114" s="547"/>
      <c r="I114" s="547"/>
    </row>
    <row r="115" spans="1:9" ht="27">
      <c r="A115" s="547">
        <v>1126100</v>
      </c>
      <c r="B115" s="548" t="s">
        <v>1451</v>
      </c>
      <c r="C115" s="549">
        <v>426100</v>
      </c>
      <c r="D115" s="547"/>
      <c r="E115" s="547"/>
      <c r="F115" s="547"/>
      <c r="G115" s="547"/>
      <c r="H115" s="547"/>
      <c r="I115" s="547"/>
    </row>
    <row r="116" spans="1:9" ht="27">
      <c r="A116" s="547">
        <v>1126200</v>
      </c>
      <c r="B116" s="548" t="s">
        <v>1452</v>
      </c>
      <c r="C116" s="549">
        <v>426200</v>
      </c>
      <c r="D116" s="547"/>
      <c r="E116" s="547"/>
      <c r="F116" s="547"/>
      <c r="G116" s="547"/>
      <c r="H116" s="547"/>
      <c r="I116" s="547"/>
    </row>
    <row r="117" spans="1:9" ht="40.5">
      <c r="A117" s="547">
        <v>1126300</v>
      </c>
      <c r="B117" s="548" t="s">
        <v>1453</v>
      </c>
      <c r="C117" s="549">
        <v>426300</v>
      </c>
      <c r="D117" s="547"/>
      <c r="E117" s="547"/>
      <c r="F117" s="547"/>
      <c r="G117" s="547"/>
      <c r="H117" s="547"/>
      <c r="I117" s="547"/>
    </row>
    <row r="118" spans="1:9" ht="14.25">
      <c r="A118" s="547">
        <v>1126400</v>
      </c>
      <c r="B118" s="548" t="s">
        <v>1454</v>
      </c>
      <c r="C118" s="549">
        <v>426400</v>
      </c>
      <c r="D118" s="547"/>
      <c r="E118" s="547"/>
      <c r="F118" s="547"/>
      <c r="G118" s="547"/>
      <c r="H118" s="547"/>
      <c r="I118" s="547"/>
    </row>
    <row r="119" spans="1:9" ht="40.5">
      <c r="A119" s="547">
        <v>1126500</v>
      </c>
      <c r="B119" s="548" t="s">
        <v>1455</v>
      </c>
      <c r="C119" s="549">
        <v>426500</v>
      </c>
      <c r="D119" s="547"/>
      <c r="E119" s="547"/>
      <c r="F119" s="547"/>
      <c r="G119" s="547"/>
      <c r="H119" s="547"/>
      <c r="I119" s="547"/>
    </row>
    <row r="120" spans="1:9" ht="27">
      <c r="A120" s="547">
        <v>1126600</v>
      </c>
      <c r="B120" s="548" t="s">
        <v>1456</v>
      </c>
      <c r="C120" s="549">
        <v>426600</v>
      </c>
      <c r="D120" s="547"/>
      <c r="E120" s="547"/>
      <c r="F120" s="547"/>
      <c r="G120" s="547"/>
      <c r="H120" s="547"/>
      <c r="I120" s="547"/>
    </row>
    <row r="121" spans="1:9" ht="27">
      <c r="A121" s="547">
        <v>1126700</v>
      </c>
      <c r="B121" s="548" t="s">
        <v>1457</v>
      </c>
      <c r="C121" s="549">
        <v>426700</v>
      </c>
      <c r="D121" s="547"/>
      <c r="E121" s="547"/>
      <c r="F121" s="547"/>
      <c r="G121" s="547"/>
      <c r="H121" s="547"/>
      <c r="I121" s="547"/>
    </row>
    <row r="122" spans="1:9" ht="27">
      <c r="A122" s="547">
        <v>1126800</v>
      </c>
      <c r="B122" s="548" t="s">
        <v>1458</v>
      </c>
      <c r="C122" s="549">
        <v>426900</v>
      </c>
      <c r="D122" s="547"/>
      <c r="E122" s="547"/>
      <c r="F122" s="547"/>
      <c r="G122" s="547"/>
      <c r="H122" s="547"/>
      <c r="I122" s="547"/>
    </row>
    <row r="123" spans="1:9" ht="14.25">
      <c r="A123" s="542">
        <v>1130000</v>
      </c>
      <c r="B123" s="543" t="s">
        <v>1459</v>
      </c>
      <c r="C123" s="546" t="s">
        <v>358</v>
      </c>
      <c r="D123" s="542"/>
      <c r="E123" s="542"/>
      <c r="F123" s="542"/>
      <c r="G123" s="542"/>
      <c r="H123" s="542"/>
      <c r="I123" s="542"/>
    </row>
    <row r="124" spans="1:9" ht="14.25">
      <c r="A124" s="547"/>
      <c r="B124" s="548" t="s">
        <v>1411</v>
      </c>
      <c r="C124" s="549"/>
      <c r="D124" s="547"/>
      <c r="E124" s="547"/>
      <c r="F124" s="547"/>
      <c r="G124" s="547"/>
      <c r="H124" s="547"/>
      <c r="I124" s="547"/>
    </row>
    <row r="125" spans="1:9" ht="27">
      <c r="A125" s="547">
        <v>1130100</v>
      </c>
      <c r="B125" s="548" t="s">
        <v>1460</v>
      </c>
      <c r="C125" s="549">
        <v>441100</v>
      </c>
      <c r="D125" s="547"/>
      <c r="E125" s="547"/>
      <c r="F125" s="547"/>
      <c r="G125" s="547"/>
      <c r="H125" s="547"/>
      <c r="I125" s="547"/>
    </row>
    <row r="126" spans="1:9" ht="27">
      <c r="A126" s="547">
        <v>1130200</v>
      </c>
      <c r="B126" s="548" t="s">
        <v>1461</v>
      </c>
      <c r="C126" s="549">
        <v>441200</v>
      </c>
      <c r="D126" s="547"/>
      <c r="E126" s="547"/>
      <c r="F126" s="547"/>
      <c r="G126" s="547"/>
      <c r="H126" s="547"/>
      <c r="I126" s="547"/>
    </row>
    <row r="127" spans="1:9" ht="27">
      <c r="A127" s="547">
        <v>1130300</v>
      </c>
      <c r="B127" s="548" t="s">
        <v>1462</v>
      </c>
      <c r="C127" s="549">
        <v>442100</v>
      </c>
      <c r="D127" s="547"/>
      <c r="E127" s="547"/>
      <c r="F127" s="547"/>
      <c r="G127" s="547"/>
      <c r="H127" s="547"/>
      <c r="I127" s="547"/>
    </row>
    <row r="128" spans="1:9" ht="27">
      <c r="A128" s="547">
        <v>1130400</v>
      </c>
      <c r="B128" s="548" t="s">
        <v>1463</v>
      </c>
      <c r="C128" s="549">
        <v>442200</v>
      </c>
      <c r="D128" s="547"/>
      <c r="E128" s="547"/>
      <c r="F128" s="547"/>
      <c r="G128" s="547"/>
      <c r="H128" s="547"/>
      <c r="I128" s="547"/>
    </row>
    <row r="129" spans="1:9" ht="27">
      <c r="A129" s="547">
        <v>1131000</v>
      </c>
      <c r="B129" s="548" t="s">
        <v>1464</v>
      </c>
      <c r="C129" s="549" t="s">
        <v>358</v>
      </c>
      <c r="D129" s="547"/>
      <c r="E129" s="547"/>
      <c r="F129" s="547"/>
      <c r="G129" s="547"/>
      <c r="H129" s="547"/>
      <c r="I129" s="547"/>
    </row>
    <row r="130" spans="1:9" ht="14.25">
      <c r="A130" s="547">
        <v>1131200</v>
      </c>
      <c r="B130" s="548" t="s">
        <v>1465</v>
      </c>
      <c r="C130" s="549">
        <v>443200</v>
      </c>
      <c r="D130" s="547"/>
      <c r="E130" s="547"/>
      <c r="F130" s="547"/>
      <c r="G130" s="547"/>
      <c r="H130" s="547"/>
      <c r="I130" s="547"/>
    </row>
    <row r="131" spans="1:9" ht="27">
      <c r="A131" s="547">
        <v>1131300</v>
      </c>
      <c r="B131" s="548" t="s">
        <v>1466</v>
      </c>
      <c r="C131" s="549">
        <v>443300</v>
      </c>
      <c r="D131" s="547"/>
      <c r="E131" s="547"/>
      <c r="F131" s="547"/>
      <c r="G131" s="547"/>
      <c r="H131" s="547"/>
      <c r="I131" s="547"/>
    </row>
    <row r="132" spans="1:9" ht="14.25">
      <c r="A132" s="542">
        <v>1140000</v>
      </c>
      <c r="B132" s="543" t="s">
        <v>1467</v>
      </c>
      <c r="C132" s="546" t="s">
        <v>358</v>
      </c>
      <c r="D132" s="542"/>
      <c r="E132" s="542"/>
      <c r="F132" s="542"/>
      <c r="G132" s="542"/>
      <c r="H132" s="542"/>
      <c r="I132" s="542"/>
    </row>
    <row r="133" spans="1:9" ht="14.25">
      <c r="A133" s="547"/>
      <c r="B133" s="548" t="s">
        <v>1411</v>
      </c>
      <c r="C133" s="549"/>
      <c r="D133" s="547"/>
      <c r="E133" s="547"/>
      <c r="F133" s="547"/>
      <c r="G133" s="547"/>
      <c r="H133" s="547"/>
      <c r="I133" s="547"/>
    </row>
    <row r="134" spans="1:9" ht="40.5">
      <c r="A134" s="547">
        <v>1141000</v>
      </c>
      <c r="B134" s="548" t="s">
        <v>1468</v>
      </c>
      <c r="C134" s="549">
        <v>451100</v>
      </c>
      <c r="D134" s="547"/>
      <c r="E134" s="547"/>
      <c r="F134" s="547"/>
      <c r="G134" s="547"/>
      <c r="H134" s="547"/>
      <c r="I134" s="547"/>
    </row>
    <row r="135" spans="1:9" ht="40.5">
      <c r="A135" s="547">
        <v>1142000</v>
      </c>
      <c r="B135" s="548" t="s">
        <v>1469</v>
      </c>
      <c r="C135" s="549">
        <v>451200</v>
      </c>
      <c r="D135" s="547"/>
      <c r="E135" s="547"/>
      <c r="F135" s="547"/>
      <c r="G135" s="547"/>
      <c r="H135" s="547"/>
      <c r="I135" s="547"/>
    </row>
    <row r="136" spans="1:9" ht="40.5">
      <c r="A136" s="547">
        <v>1143000</v>
      </c>
      <c r="B136" s="548" t="s">
        <v>1470</v>
      </c>
      <c r="C136" s="549">
        <v>452100</v>
      </c>
      <c r="D136" s="547"/>
      <c r="E136" s="547"/>
      <c r="F136" s="547"/>
      <c r="G136" s="547"/>
      <c r="H136" s="547"/>
      <c r="I136" s="547"/>
    </row>
    <row r="137" spans="1:9" ht="40.5">
      <c r="A137" s="547">
        <v>1144000</v>
      </c>
      <c r="B137" s="548" t="s">
        <v>1471</v>
      </c>
      <c r="C137" s="549">
        <v>452200</v>
      </c>
      <c r="D137" s="547"/>
      <c r="E137" s="547"/>
      <c r="F137" s="547"/>
      <c r="G137" s="547"/>
      <c r="H137" s="547"/>
      <c r="I137" s="547"/>
    </row>
    <row r="138" spans="1:9" ht="14.25">
      <c r="A138" s="542">
        <v>1150000</v>
      </c>
      <c r="B138" s="543" t="s">
        <v>1472</v>
      </c>
      <c r="C138" s="546" t="s">
        <v>358</v>
      </c>
      <c r="D138" s="542"/>
      <c r="E138" s="542"/>
      <c r="F138" s="542"/>
      <c r="G138" s="542"/>
      <c r="H138" s="542"/>
      <c r="I138" s="542"/>
    </row>
    <row r="139" spans="1:9" ht="14.25">
      <c r="A139" s="547"/>
      <c r="B139" s="548" t="s">
        <v>1411</v>
      </c>
      <c r="C139" s="549"/>
      <c r="D139" s="547"/>
      <c r="E139" s="547"/>
      <c r="F139" s="547"/>
      <c r="G139" s="547"/>
      <c r="H139" s="547"/>
      <c r="I139" s="547"/>
    </row>
    <row r="140" spans="1:9" ht="27">
      <c r="A140" s="547">
        <v>1151000</v>
      </c>
      <c r="B140" s="548" t="s">
        <v>1473</v>
      </c>
      <c r="C140" s="549" t="s">
        <v>358</v>
      </c>
      <c r="D140" s="547"/>
      <c r="E140" s="547"/>
      <c r="F140" s="547"/>
      <c r="G140" s="547"/>
      <c r="H140" s="547"/>
      <c r="I140" s="547"/>
    </row>
    <row r="141" spans="1:9" ht="40.5">
      <c r="A141" s="547">
        <v>1151100</v>
      </c>
      <c r="B141" s="548" t="s">
        <v>1474</v>
      </c>
      <c r="C141" s="549">
        <v>461100</v>
      </c>
      <c r="D141" s="547"/>
      <c r="E141" s="547"/>
      <c r="F141" s="547"/>
      <c r="G141" s="547"/>
      <c r="H141" s="547"/>
      <c r="I141" s="547"/>
    </row>
    <row r="142" spans="1:9" ht="40.5">
      <c r="A142" s="547">
        <v>1151200</v>
      </c>
      <c r="B142" s="548" t="s">
        <v>1475</v>
      </c>
      <c r="C142" s="549">
        <v>461200</v>
      </c>
      <c r="D142" s="547"/>
      <c r="E142" s="547"/>
      <c r="F142" s="547"/>
      <c r="G142" s="547"/>
      <c r="H142" s="547"/>
      <c r="I142" s="547"/>
    </row>
    <row r="143" spans="1:9" ht="27">
      <c r="A143" s="547">
        <v>1152000</v>
      </c>
      <c r="B143" s="548" t="s">
        <v>1476</v>
      </c>
      <c r="C143" s="549" t="s">
        <v>358</v>
      </c>
      <c r="D143" s="547"/>
      <c r="E143" s="547"/>
      <c r="F143" s="547"/>
      <c r="G143" s="547"/>
      <c r="H143" s="547"/>
      <c r="I143" s="547"/>
    </row>
    <row r="144" spans="1:9" ht="40.5">
      <c r="A144" s="547">
        <v>1152100</v>
      </c>
      <c r="B144" s="548" t="s">
        <v>1477</v>
      </c>
      <c r="C144" s="549">
        <v>462100</v>
      </c>
      <c r="D144" s="547"/>
      <c r="E144" s="547"/>
      <c r="F144" s="547"/>
      <c r="G144" s="547"/>
      <c r="H144" s="547"/>
      <c r="I144" s="547"/>
    </row>
    <row r="145" spans="1:9" ht="40.5">
      <c r="A145" s="547">
        <v>1152200</v>
      </c>
      <c r="B145" s="548" t="s">
        <v>1478</v>
      </c>
      <c r="C145" s="549">
        <v>462200</v>
      </c>
      <c r="D145" s="547"/>
      <c r="E145" s="547"/>
      <c r="F145" s="547"/>
      <c r="G145" s="547"/>
      <c r="H145" s="547"/>
      <c r="I145" s="547"/>
    </row>
    <row r="146" spans="1:9" ht="40.5">
      <c r="A146" s="547">
        <v>1153000</v>
      </c>
      <c r="B146" s="548" t="s">
        <v>1479</v>
      </c>
      <c r="C146" s="549" t="s">
        <v>358</v>
      </c>
      <c r="D146" s="547"/>
      <c r="E146" s="547"/>
      <c r="F146" s="547"/>
      <c r="G146" s="547"/>
      <c r="H146" s="547"/>
      <c r="I146" s="547"/>
    </row>
    <row r="147" spans="1:9" ht="40.5">
      <c r="A147" s="547">
        <v>1153100</v>
      </c>
      <c r="B147" s="548" t="s">
        <v>1480</v>
      </c>
      <c r="C147" s="549">
        <v>463100</v>
      </c>
      <c r="D147" s="547"/>
      <c r="E147" s="547"/>
      <c r="F147" s="547"/>
      <c r="G147" s="547"/>
      <c r="H147" s="547"/>
      <c r="I147" s="547"/>
    </row>
    <row r="148" spans="1:9" ht="27">
      <c r="A148" s="547">
        <v>1153200</v>
      </c>
      <c r="B148" s="548" t="s">
        <v>1481</v>
      </c>
      <c r="C148" s="549">
        <v>463200</v>
      </c>
      <c r="D148" s="547"/>
      <c r="E148" s="547"/>
      <c r="F148" s="547"/>
      <c r="G148" s="547"/>
      <c r="H148" s="547"/>
      <c r="I148" s="547"/>
    </row>
    <row r="149" spans="1:9" ht="54">
      <c r="A149" s="547">
        <v>1153300</v>
      </c>
      <c r="B149" s="548" t="s">
        <v>1482</v>
      </c>
      <c r="C149" s="549">
        <v>463300</v>
      </c>
      <c r="D149" s="547"/>
      <c r="E149" s="547"/>
      <c r="F149" s="547"/>
      <c r="G149" s="547"/>
      <c r="H149" s="547"/>
      <c r="I149" s="547"/>
    </row>
    <row r="150" spans="1:9" ht="54">
      <c r="A150" s="547">
        <v>1153400</v>
      </c>
      <c r="B150" s="548" t="s">
        <v>1483</v>
      </c>
      <c r="C150" s="549">
        <v>463400</v>
      </c>
      <c r="D150" s="547"/>
      <c r="E150" s="547"/>
      <c r="F150" s="547"/>
      <c r="G150" s="547"/>
      <c r="H150" s="547"/>
      <c r="I150" s="547"/>
    </row>
    <row r="151" spans="1:9" ht="27">
      <c r="A151" s="547">
        <v>1153500</v>
      </c>
      <c r="B151" s="548" t="s">
        <v>1484</v>
      </c>
      <c r="C151" s="549">
        <v>463500</v>
      </c>
      <c r="D151" s="547"/>
      <c r="E151" s="547"/>
      <c r="F151" s="547"/>
      <c r="G151" s="547"/>
      <c r="H151" s="547"/>
      <c r="I151" s="547"/>
    </row>
    <row r="152" spans="1:9" ht="54">
      <c r="A152" s="547">
        <v>1153600</v>
      </c>
      <c r="B152" s="548" t="s">
        <v>1485</v>
      </c>
      <c r="C152" s="549">
        <v>463700</v>
      </c>
      <c r="D152" s="560"/>
      <c r="E152" s="547"/>
      <c r="F152" s="547"/>
      <c r="G152" s="547"/>
      <c r="H152" s="547"/>
      <c r="I152" s="547"/>
    </row>
    <row r="153" spans="1:9" ht="54">
      <c r="A153" s="547">
        <v>1153700</v>
      </c>
      <c r="B153" s="548" t="s">
        <v>1486</v>
      </c>
      <c r="C153" s="549">
        <v>463800</v>
      </c>
      <c r="D153" s="547"/>
      <c r="E153" s="547"/>
      <c r="F153" s="547"/>
      <c r="G153" s="547"/>
      <c r="H153" s="547"/>
      <c r="I153" s="547"/>
    </row>
    <row r="154" spans="1:9" ht="14.25">
      <c r="A154" s="547">
        <v>1153800</v>
      </c>
      <c r="B154" s="548" t="s">
        <v>1487</v>
      </c>
      <c r="C154" s="549">
        <v>463900</v>
      </c>
      <c r="D154" s="547"/>
      <c r="E154" s="547"/>
      <c r="F154" s="547"/>
      <c r="G154" s="547"/>
      <c r="H154" s="547"/>
      <c r="I154" s="547"/>
    </row>
    <row r="155" spans="1:9" ht="40.5">
      <c r="A155" s="547">
        <v>1154000</v>
      </c>
      <c r="B155" s="548" t="s">
        <v>1488</v>
      </c>
      <c r="C155" s="549" t="s">
        <v>358</v>
      </c>
      <c r="D155" s="547"/>
      <c r="E155" s="547"/>
      <c r="F155" s="547"/>
      <c r="G155" s="547"/>
      <c r="H155" s="547"/>
      <c r="I155" s="547"/>
    </row>
    <row r="156" spans="1:9" ht="40.5">
      <c r="A156" s="547">
        <v>1154100</v>
      </c>
      <c r="B156" s="548" t="s">
        <v>1489</v>
      </c>
      <c r="C156" s="549">
        <v>465100</v>
      </c>
      <c r="D156" s="547"/>
      <c r="E156" s="547"/>
      <c r="F156" s="547"/>
      <c r="G156" s="547"/>
      <c r="H156" s="547"/>
      <c r="I156" s="547"/>
    </row>
    <row r="157" spans="1:9" ht="27">
      <c r="A157" s="547">
        <v>1154200</v>
      </c>
      <c r="B157" s="548" t="s">
        <v>1490</v>
      </c>
      <c r="C157" s="549">
        <v>465200</v>
      </c>
      <c r="D157" s="547"/>
      <c r="E157" s="547"/>
      <c r="F157" s="547"/>
      <c r="G157" s="547"/>
      <c r="H157" s="547"/>
      <c r="I157" s="547"/>
    </row>
    <row r="158" spans="1:9" ht="27">
      <c r="A158" s="547">
        <v>1154300</v>
      </c>
      <c r="B158" s="548" t="s">
        <v>1491</v>
      </c>
      <c r="C158" s="549">
        <v>465300</v>
      </c>
      <c r="D158" s="547"/>
      <c r="E158" s="547"/>
      <c r="F158" s="547"/>
      <c r="G158" s="547"/>
      <c r="H158" s="547"/>
      <c r="I158" s="547"/>
    </row>
    <row r="159" spans="1:9" ht="54">
      <c r="A159" s="547">
        <v>1154400</v>
      </c>
      <c r="B159" s="548" t="s">
        <v>1492</v>
      </c>
      <c r="C159" s="549">
        <v>465500</v>
      </c>
      <c r="D159" s="547"/>
      <c r="E159" s="547"/>
      <c r="F159" s="547"/>
      <c r="G159" s="547"/>
      <c r="H159" s="547"/>
      <c r="I159" s="547"/>
    </row>
    <row r="160" spans="1:9" ht="54">
      <c r="A160" s="547">
        <v>1154500</v>
      </c>
      <c r="B160" s="548" t="s">
        <v>1493</v>
      </c>
      <c r="C160" s="549">
        <v>465600</v>
      </c>
      <c r="D160" s="547"/>
      <c r="E160" s="547"/>
      <c r="F160" s="547"/>
      <c r="G160" s="547"/>
      <c r="H160" s="547"/>
      <c r="I160" s="547"/>
    </row>
    <row r="161" spans="1:9" ht="14.25">
      <c r="A161" s="547">
        <v>1154600</v>
      </c>
      <c r="B161" s="548" t="s">
        <v>1494</v>
      </c>
      <c r="C161" s="549">
        <v>465700</v>
      </c>
      <c r="D161" s="547"/>
      <c r="E161" s="547"/>
      <c r="F161" s="547"/>
      <c r="G161" s="547"/>
      <c r="H161" s="547"/>
      <c r="I161" s="547"/>
    </row>
    <row r="162" spans="1:9" ht="28.5">
      <c r="A162" s="542">
        <v>1160000</v>
      </c>
      <c r="B162" s="543" t="s">
        <v>1495</v>
      </c>
      <c r="C162" s="546" t="s">
        <v>358</v>
      </c>
      <c r="D162" s="542"/>
      <c r="E162" s="542"/>
      <c r="F162" s="542"/>
      <c r="G162" s="542"/>
      <c r="H162" s="542"/>
      <c r="I162" s="542"/>
    </row>
    <row r="163" spans="1:9" ht="14.25">
      <c r="A163" s="547"/>
      <c r="B163" s="548" t="s">
        <v>1411</v>
      </c>
      <c r="C163" s="549"/>
      <c r="D163" s="547"/>
      <c r="E163" s="547"/>
      <c r="F163" s="547"/>
      <c r="G163" s="547"/>
      <c r="H163" s="547"/>
      <c r="I163" s="547"/>
    </row>
    <row r="164" spans="1:9" ht="28.5">
      <c r="A164" s="547">
        <v>1161000</v>
      </c>
      <c r="B164" s="562" t="s">
        <v>1496</v>
      </c>
      <c r="C164" s="549" t="s">
        <v>358</v>
      </c>
      <c r="D164" s="547"/>
      <c r="E164" s="547"/>
      <c r="F164" s="547"/>
      <c r="G164" s="547"/>
      <c r="H164" s="547"/>
      <c r="I164" s="547"/>
    </row>
    <row r="165" spans="1:9" ht="40.5">
      <c r="A165" s="547">
        <v>1161100</v>
      </c>
      <c r="B165" s="548" t="s">
        <v>1497</v>
      </c>
      <c r="C165" s="549">
        <v>471100</v>
      </c>
      <c r="D165" s="547"/>
      <c r="E165" s="547"/>
      <c r="F165" s="547"/>
      <c r="G165" s="547"/>
      <c r="H165" s="547"/>
      <c r="I165" s="547"/>
    </row>
    <row r="166" spans="1:9" ht="40.5">
      <c r="A166" s="547">
        <v>1161200</v>
      </c>
      <c r="B166" s="548" t="s">
        <v>1498</v>
      </c>
      <c r="C166" s="549">
        <v>471200</v>
      </c>
      <c r="D166" s="547"/>
      <c r="E166" s="547"/>
      <c r="F166" s="547"/>
      <c r="G166" s="547"/>
      <c r="H166" s="547"/>
      <c r="I166" s="547"/>
    </row>
    <row r="167" spans="1:9" ht="57">
      <c r="A167" s="547">
        <v>1162000</v>
      </c>
      <c r="B167" s="562" t="s">
        <v>1499</v>
      </c>
      <c r="C167" s="549" t="s">
        <v>358</v>
      </c>
      <c r="D167" s="547"/>
      <c r="E167" s="547"/>
      <c r="F167" s="547"/>
      <c r="G167" s="547"/>
      <c r="H167" s="547"/>
      <c r="I167" s="547"/>
    </row>
    <row r="168" spans="1:9" ht="41.25">
      <c r="A168" s="547">
        <v>1162100</v>
      </c>
      <c r="B168" s="562" t="s">
        <v>1500</v>
      </c>
      <c r="C168" s="549">
        <v>472100</v>
      </c>
      <c r="D168" s="547"/>
      <c r="E168" s="547"/>
      <c r="F168" s="547"/>
      <c r="G168" s="547"/>
      <c r="H168" s="547"/>
      <c r="I168" s="547"/>
    </row>
    <row r="169" spans="1:9" ht="27.75">
      <c r="A169" s="547">
        <v>1162200</v>
      </c>
      <c r="B169" s="562" t="s">
        <v>1501</v>
      </c>
      <c r="C169" s="549">
        <v>472200</v>
      </c>
      <c r="D169" s="547"/>
      <c r="E169" s="547"/>
      <c r="F169" s="547"/>
      <c r="G169" s="547"/>
      <c r="H169" s="547"/>
      <c r="I169" s="547"/>
    </row>
    <row r="170" spans="1:9" ht="27.75">
      <c r="A170" s="547">
        <v>1162300</v>
      </c>
      <c r="B170" s="562" t="s">
        <v>1502</v>
      </c>
      <c r="C170" s="549">
        <v>472300</v>
      </c>
      <c r="D170" s="547"/>
      <c r="E170" s="547"/>
      <c r="F170" s="547"/>
      <c r="G170" s="547"/>
      <c r="H170" s="547"/>
      <c r="I170" s="547"/>
    </row>
    <row r="171" spans="1:9" ht="27.75">
      <c r="A171" s="547">
        <v>1162400</v>
      </c>
      <c r="B171" s="562" t="s">
        <v>1503</v>
      </c>
      <c r="C171" s="549">
        <v>472400</v>
      </c>
      <c r="D171" s="547"/>
      <c r="E171" s="547"/>
      <c r="F171" s="547"/>
      <c r="G171" s="547"/>
      <c r="H171" s="547"/>
      <c r="I171" s="547"/>
    </row>
    <row r="172" spans="1:9" ht="41.25">
      <c r="A172" s="547">
        <v>1162500</v>
      </c>
      <c r="B172" s="562" t="s">
        <v>1504</v>
      </c>
      <c r="C172" s="549">
        <v>472500</v>
      </c>
      <c r="D172" s="547"/>
      <c r="E172" s="547"/>
      <c r="F172" s="547"/>
      <c r="G172" s="547"/>
      <c r="H172" s="547"/>
      <c r="I172" s="547"/>
    </row>
    <row r="173" spans="1:9" ht="27.75">
      <c r="A173" s="547">
        <v>1162600</v>
      </c>
      <c r="B173" s="562" t="s">
        <v>1505</v>
      </c>
      <c r="C173" s="549">
        <v>472600</v>
      </c>
      <c r="D173" s="547"/>
      <c r="E173" s="547"/>
      <c r="F173" s="547"/>
      <c r="G173" s="547"/>
      <c r="H173" s="547"/>
      <c r="I173" s="547"/>
    </row>
    <row r="174" spans="1:9" ht="27.75">
      <c r="A174" s="547">
        <v>1162700</v>
      </c>
      <c r="B174" s="562" t="s">
        <v>1506</v>
      </c>
      <c r="C174" s="549">
        <v>472700</v>
      </c>
      <c r="D174" s="547"/>
      <c r="E174" s="547"/>
      <c r="F174" s="547"/>
      <c r="G174" s="547"/>
      <c r="H174" s="547"/>
      <c r="I174" s="547"/>
    </row>
    <row r="175" spans="1:9" ht="27.75">
      <c r="A175" s="547">
        <v>1162800</v>
      </c>
      <c r="B175" s="562" t="s">
        <v>1507</v>
      </c>
      <c r="C175" s="549">
        <v>472800</v>
      </c>
      <c r="D175" s="547"/>
      <c r="E175" s="547"/>
      <c r="F175" s="547"/>
      <c r="G175" s="547"/>
      <c r="H175" s="547"/>
      <c r="I175" s="547"/>
    </row>
    <row r="176" spans="1:9" ht="14.25">
      <c r="A176" s="547">
        <v>1162900</v>
      </c>
      <c r="B176" s="562" t="s">
        <v>1508</v>
      </c>
      <c r="C176" s="549">
        <v>472900</v>
      </c>
      <c r="D176" s="547"/>
      <c r="E176" s="547"/>
      <c r="F176" s="547"/>
      <c r="G176" s="547"/>
      <c r="H176" s="547"/>
      <c r="I176" s="547"/>
    </row>
    <row r="177" spans="1:9" ht="14.25">
      <c r="A177" s="547">
        <v>1163000</v>
      </c>
      <c r="B177" s="562" t="s">
        <v>1509</v>
      </c>
      <c r="C177" s="549" t="s">
        <v>358</v>
      </c>
      <c r="D177" s="547"/>
      <c r="E177" s="547"/>
      <c r="F177" s="547"/>
      <c r="G177" s="547"/>
      <c r="H177" s="547"/>
      <c r="I177" s="547"/>
    </row>
    <row r="178" spans="1:9" ht="14.25">
      <c r="A178" s="547">
        <v>1163100</v>
      </c>
      <c r="B178" s="548" t="s">
        <v>1510</v>
      </c>
      <c r="C178" s="549">
        <v>474100</v>
      </c>
      <c r="D178" s="547"/>
      <c r="E178" s="547"/>
      <c r="F178" s="547"/>
      <c r="G178" s="547"/>
      <c r="H178" s="547"/>
      <c r="I178" s="547"/>
    </row>
    <row r="179" spans="1:9" ht="14.25">
      <c r="A179" s="542">
        <v>1170000</v>
      </c>
      <c r="B179" s="543" t="s">
        <v>1511</v>
      </c>
      <c r="C179" s="546" t="s">
        <v>358</v>
      </c>
      <c r="D179" s="542"/>
      <c r="E179" s="542"/>
      <c r="F179" s="542"/>
      <c r="G179" s="542"/>
      <c r="H179" s="542"/>
      <c r="I179" s="542"/>
    </row>
    <row r="180" spans="1:9" ht="14.25">
      <c r="A180" s="547"/>
      <c r="B180" s="548" t="s">
        <v>1411</v>
      </c>
      <c r="C180" s="549"/>
      <c r="D180" s="547"/>
      <c r="E180" s="547"/>
      <c r="F180" s="547"/>
      <c r="G180" s="547"/>
      <c r="H180" s="547"/>
      <c r="I180" s="547"/>
    </row>
    <row r="181" spans="1:9" ht="57">
      <c r="A181" s="547">
        <v>1171000</v>
      </c>
      <c r="B181" s="562" t="s">
        <v>1512</v>
      </c>
      <c r="C181" s="549" t="s">
        <v>358</v>
      </c>
      <c r="D181" s="547"/>
      <c r="E181" s="547"/>
      <c r="F181" s="547"/>
      <c r="G181" s="547"/>
      <c r="H181" s="547"/>
      <c r="I181" s="547"/>
    </row>
    <row r="182" spans="1:9" ht="68.25">
      <c r="A182" s="547">
        <v>1171100</v>
      </c>
      <c r="B182" s="562" t="s">
        <v>1513</v>
      </c>
      <c r="C182" s="549">
        <v>481100</v>
      </c>
      <c r="D182" s="547"/>
      <c r="E182" s="547"/>
      <c r="F182" s="547"/>
      <c r="G182" s="547"/>
      <c r="H182" s="547"/>
      <c r="I182" s="547"/>
    </row>
    <row r="183" spans="1:9" ht="41.25">
      <c r="A183" s="547">
        <v>1171200</v>
      </c>
      <c r="B183" s="562" t="s">
        <v>1514</v>
      </c>
      <c r="C183" s="549">
        <v>481900</v>
      </c>
      <c r="D183" s="547"/>
      <c r="E183" s="547"/>
      <c r="F183" s="547"/>
      <c r="G183" s="547"/>
      <c r="H183" s="547"/>
      <c r="I183" s="547"/>
    </row>
    <row r="184" spans="1:9" ht="85.5">
      <c r="A184" s="547">
        <v>1172000</v>
      </c>
      <c r="B184" s="562" t="s">
        <v>1515</v>
      </c>
      <c r="C184" s="549" t="s">
        <v>358</v>
      </c>
      <c r="D184" s="547"/>
      <c r="E184" s="547"/>
      <c r="F184" s="547"/>
      <c r="G184" s="547"/>
      <c r="H184" s="547"/>
      <c r="I184" s="547"/>
    </row>
    <row r="185" spans="1:9" ht="14.25">
      <c r="A185" s="547">
        <v>1172100</v>
      </c>
      <c r="B185" s="548" t="s">
        <v>1516</v>
      </c>
      <c r="C185" s="549">
        <v>482100</v>
      </c>
      <c r="D185" s="547"/>
      <c r="E185" s="547"/>
      <c r="F185" s="547"/>
      <c r="G185" s="547"/>
      <c r="H185" s="547"/>
      <c r="I185" s="547"/>
    </row>
    <row r="186" spans="1:9" ht="14.25">
      <c r="A186" s="547">
        <v>1172200</v>
      </c>
      <c r="B186" s="548" t="s">
        <v>1517</v>
      </c>
      <c r="C186" s="549">
        <v>482200</v>
      </c>
      <c r="D186" s="547"/>
      <c r="E186" s="547"/>
      <c r="F186" s="547"/>
      <c r="G186" s="547"/>
      <c r="H186" s="547"/>
      <c r="I186" s="547"/>
    </row>
    <row r="187" spans="1:9" ht="14.25">
      <c r="A187" s="547">
        <v>1172300</v>
      </c>
      <c r="B187" s="562" t="s">
        <v>1518</v>
      </c>
      <c r="C187" s="549">
        <v>482300</v>
      </c>
      <c r="D187" s="547"/>
      <c r="E187" s="547"/>
      <c r="F187" s="547"/>
      <c r="G187" s="547"/>
      <c r="H187" s="547"/>
      <c r="I187" s="547"/>
    </row>
    <row r="188" spans="1:9" ht="41.25">
      <c r="A188" s="547">
        <v>1172400</v>
      </c>
      <c r="B188" s="562" t="s">
        <v>1519</v>
      </c>
      <c r="C188" s="549">
        <v>482400</v>
      </c>
      <c r="D188" s="547"/>
      <c r="E188" s="547"/>
      <c r="F188" s="547"/>
      <c r="G188" s="547"/>
      <c r="H188" s="547"/>
      <c r="I188" s="547"/>
    </row>
    <row r="189" spans="1:9" ht="42.75">
      <c r="A189" s="547">
        <v>1173000</v>
      </c>
      <c r="B189" s="562" t="s">
        <v>1520</v>
      </c>
      <c r="C189" s="549" t="s">
        <v>358</v>
      </c>
      <c r="D189" s="547"/>
      <c r="E189" s="547"/>
      <c r="F189" s="547"/>
      <c r="G189" s="547"/>
      <c r="H189" s="547"/>
      <c r="I189" s="547"/>
    </row>
    <row r="190" spans="1:9" ht="40.5">
      <c r="A190" s="547">
        <v>1173100</v>
      </c>
      <c r="B190" s="548" t="s">
        <v>1521</v>
      </c>
      <c r="C190" s="549">
        <v>483100</v>
      </c>
      <c r="D190" s="547"/>
      <c r="E190" s="547"/>
      <c r="F190" s="547"/>
      <c r="G190" s="547"/>
      <c r="H190" s="547"/>
      <c r="I190" s="547"/>
    </row>
    <row r="191" spans="1:9" ht="71.25">
      <c r="A191" s="547">
        <v>1174000</v>
      </c>
      <c r="B191" s="562" t="s">
        <v>1522</v>
      </c>
      <c r="C191" s="549" t="s">
        <v>358</v>
      </c>
      <c r="D191" s="547"/>
      <c r="E191" s="547"/>
      <c r="F191" s="547"/>
      <c r="G191" s="547"/>
      <c r="H191" s="547"/>
      <c r="I191" s="547"/>
    </row>
    <row r="192" spans="1:9" ht="40.5">
      <c r="A192" s="547">
        <v>1174100</v>
      </c>
      <c r="B192" s="548" t="s">
        <v>1523</v>
      </c>
      <c r="C192" s="549">
        <v>484100</v>
      </c>
      <c r="D192" s="547"/>
      <c r="E192" s="547"/>
      <c r="F192" s="547"/>
      <c r="G192" s="547"/>
      <c r="H192" s="547"/>
      <c r="I192" s="547"/>
    </row>
    <row r="193" spans="1:9" ht="41.25">
      <c r="A193" s="547">
        <v>1174200</v>
      </c>
      <c r="B193" s="562" t="s">
        <v>1524</v>
      </c>
      <c r="C193" s="549">
        <v>484200</v>
      </c>
      <c r="D193" s="547"/>
      <c r="E193" s="547"/>
      <c r="F193" s="547"/>
      <c r="G193" s="547"/>
      <c r="H193" s="547"/>
      <c r="I193" s="547"/>
    </row>
    <row r="194" spans="1:9" ht="85.5">
      <c r="A194" s="547">
        <v>1175000</v>
      </c>
      <c r="B194" s="562" t="s">
        <v>1525</v>
      </c>
      <c r="C194" s="549" t="s">
        <v>358</v>
      </c>
      <c r="D194" s="547"/>
      <c r="E194" s="547"/>
      <c r="F194" s="547"/>
      <c r="G194" s="547"/>
      <c r="H194" s="547"/>
      <c r="I194" s="547"/>
    </row>
    <row r="195" spans="1:9" ht="54.75">
      <c r="A195" s="547">
        <v>1175100</v>
      </c>
      <c r="B195" s="562" t="s">
        <v>1526</v>
      </c>
      <c r="C195" s="549">
        <v>485100</v>
      </c>
      <c r="D195" s="547"/>
      <c r="E195" s="547"/>
      <c r="F195" s="547"/>
      <c r="G195" s="547"/>
      <c r="H195" s="547"/>
      <c r="I195" s="547"/>
    </row>
    <row r="196" spans="1:9" ht="14.25">
      <c r="A196" s="547">
        <v>1176000</v>
      </c>
      <c r="B196" s="562" t="s">
        <v>1527</v>
      </c>
      <c r="C196" s="549" t="s">
        <v>358</v>
      </c>
      <c r="D196" s="547"/>
      <c r="E196" s="547"/>
      <c r="F196" s="547"/>
      <c r="G196" s="547"/>
      <c r="H196" s="547"/>
      <c r="I196" s="547"/>
    </row>
    <row r="197" spans="1:9" ht="14.25">
      <c r="A197" s="547">
        <v>1176100</v>
      </c>
      <c r="B197" s="562" t="s">
        <v>1528</v>
      </c>
      <c r="C197" s="549">
        <v>486100</v>
      </c>
      <c r="D197" s="547"/>
      <c r="E197" s="547"/>
      <c r="F197" s="547"/>
      <c r="G197" s="547"/>
      <c r="H197" s="547"/>
      <c r="I197" s="547"/>
    </row>
    <row r="198" spans="1:9" ht="14.25">
      <c r="A198" s="547">
        <v>1177000</v>
      </c>
      <c r="B198" s="562" t="s">
        <v>1529</v>
      </c>
      <c r="C198" s="549" t="s">
        <v>358</v>
      </c>
      <c r="D198" s="547"/>
      <c r="E198" s="547"/>
      <c r="F198" s="547"/>
      <c r="G198" s="547"/>
      <c r="H198" s="547"/>
      <c r="I198" s="547"/>
    </row>
    <row r="199" spans="1:9" ht="14.25">
      <c r="A199" s="547">
        <v>1177100</v>
      </c>
      <c r="B199" s="562" t="s">
        <v>1530</v>
      </c>
      <c r="C199" s="549">
        <v>489100</v>
      </c>
      <c r="D199" s="547"/>
      <c r="E199" s="547"/>
      <c r="F199" s="547"/>
      <c r="G199" s="547"/>
      <c r="H199" s="547"/>
      <c r="I199" s="547"/>
    </row>
    <row r="200" spans="1:9" ht="57">
      <c r="A200" s="565">
        <v>4000000</v>
      </c>
      <c r="B200" s="566" t="s">
        <v>1531</v>
      </c>
      <c r="C200" s="566" t="s">
        <v>358</v>
      </c>
      <c r="D200" s="554"/>
      <c r="E200" s="554"/>
      <c r="F200" s="554"/>
      <c r="G200" s="554"/>
      <c r="H200" s="554"/>
      <c r="I200" s="554"/>
    </row>
    <row r="201" spans="1:9" ht="14.25">
      <c r="A201" s="547"/>
      <c r="B201" s="547" t="s">
        <v>1411</v>
      </c>
      <c r="C201" s="549"/>
      <c r="D201" s="547"/>
      <c r="E201" s="547"/>
      <c r="F201" s="547"/>
      <c r="G201" s="547"/>
      <c r="H201" s="547"/>
      <c r="I201" s="547"/>
    </row>
    <row r="202" spans="1:9" ht="28.5">
      <c r="A202" s="542">
        <v>1200000</v>
      </c>
      <c r="B202" s="546" t="s">
        <v>1532</v>
      </c>
      <c r="C202" s="546" t="s">
        <v>358</v>
      </c>
      <c r="D202" s="542"/>
      <c r="E202" s="542"/>
      <c r="F202" s="542"/>
      <c r="G202" s="542"/>
      <c r="H202" s="542"/>
      <c r="I202" s="542"/>
    </row>
    <row r="203" spans="1:9" ht="14.25">
      <c r="A203" s="547"/>
      <c r="B203" s="547" t="s">
        <v>1411</v>
      </c>
      <c r="C203" s="549"/>
      <c r="D203" s="547"/>
      <c r="E203" s="547"/>
      <c r="F203" s="547"/>
      <c r="G203" s="547"/>
      <c r="H203" s="547"/>
      <c r="I203" s="547"/>
    </row>
    <row r="204" spans="1:9" ht="14.25">
      <c r="A204" s="542">
        <v>1210000</v>
      </c>
      <c r="B204" s="543" t="s">
        <v>1533</v>
      </c>
      <c r="C204" s="546" t="s">
        <v>358</v>
      </c>
      <c r="D204" s="542"/>
      <c r="E204" s="542"/>
      <c r="F204" s="542"/>
      <c r="G204" s="542"/>
      <c r="H204" s="542"/>
      <c r="I204" s="542"/>
    </row>
    <row r="205" spans="1:9" ht="14.25">
      <c r="A205" s="547"/>
      <c r="B205" s="548" t="s">
        <v>1385</v>
      </c>
      <c r="C205" s="549"/>
      <c r="D205" s="547"/>
      <c r="E205" s="547"/>
      <c r="F205" s="547"/>
      <c r="G205" s="547"/>
      <c r="H205" s="547"/>
      <c r="I205" s="547"/>
    </row>
    <row r="206" spans="1:9" ht="27.75">
      <c r="A206" s="547">
        <v>1211000</v>
      </c>
      <c r="B206" s="562" t="s">
        <v>1534</v>
      </c>
      <c r="C206" s="549">
        <v>511100</v>
      </c>
      <c r="D206" s="560"/>
      <c r="E206" s="560"/>
      <c r="F206" s="560"/>
      <c r="G206" s="560"/>
      <c r="H206" s="560"/>
      <c r="I206" s="560"/>
    </row>
    <row r="207" spans="1:9" ht="27">
      <c r="A207" s="547">
        <v>1212000</v>
      </c>
      <c r="B207" s="548" t="s">
        <v>1535</v>
      </c>
      <c r="C207" s="549">
        <v>511200</v>
      </c>
      <c r="D207" s="560"/>
      <c r="E207" s="560"/>
      <c r="F207" s="560"/>
      <c r="G207" s="560"/>
      <c r="H207" s="560"/>
      <c r="I207" s="560"/>
    </row>
    <row r="208" spans="1:9" ht="27.75">
      <c r="A208" s="547">
        <v>1213000</v>
      </c>
      <c r="B208" s="562" t="s">
        <v>1536</v>
      </c>
      <c r="C208" s="549">
        <v>511300</v>
      </c>
      <c r="D208" s="560"/>
      <c r="E208" s="560"/>
      <c r="F208" s="560"/>
      <c r="G208" s="560"/>
      <c r="H208" s="560"/>
      <c r="I208" s="560"/>
    </row>
    <row r="209" spans="1:9" ht="27.75">
      <c r="A209" s="547">
        <v>1214000</v>
      </c>
      <c r="B209" s="562" t="s">
        <v>1537</v>
      </c>
      <c r="C209" s="549">
        <v>512100</v>
      </c>
      <c r="D209" s="560"/>
      <c r="E209" s="560"/>
      <c r="F209" s="560"/>
      <c r="G209" s="560"/>
      <c r="H209" s="560"/>
      <c r="I209" s="560"/>
    </row>
    <row r="210" spans="1:9" ht="14.25">
      <c r="A210" s="547">
        <v>1215000</v>
      </c>
      <c r="B210" s="548" t="s">
        <v>1538</v>
      </c>
      <c r="C210" s="549">
        <v>512200</v>
      </c>
      <c r="D210" s="560"/>
      <c r="E210" s="560"/>
      <c r="F210" s="560"/>
      <c r="G210" s="560"/>
      <c r="H210" s="560"/>
      <c r="I210" s="560"/>
    </row>
    <row r="211" spans="1:9" ht="27.75">
      <c r="A211" s="547">
        <v>1216000</v>
      </c>
      <c r="B211" s="562" t="s">
        <v>1539</v>
      </c>
      <c r="C211" s="549">
        <v>512900</v>
      </c>
      <c r="D211" s="560"/>
      <c r="E211" s="560"/>
      <c r="F211" s="560"/>
      <c r="G211" s="560"/>
      <c r="H211" s="560"/>
      <c r="I211" s="560"/>
    </row>
    <row r="212" spans="1:9" ht="14.25">
      <c r="A212" s="547">
        <v>1217000</v>
      </c>
      <c r="B212" s="562" t="s">
        <v>1540</v>
      </c>
      <c r="C212" s="549">
        <v>513100</v>
      </c>
      <c r="D212" s="560"/>
      <c r="E212" s="560"/>
      <c r="F212" s="560"/>
      <c r="G212" s="560"/>
      <c r="H212" s="560"/>
      <c r="I212" s="560"/>
    </row>
    <row r="213" spans="1:9" ht="27.75">
      <c r="A213" s="547">
        <v>1218100</v>
      </c>
      <c r="B213" s="562" t="s">
        <v>1541</v>
      </c>
      <c r="C213" s="549">
        <v>513200</v>
      </c>
      <c r="D213" s="560"/>
      <c r="E213" s="560"/>
      <c r="F213" s="560"/>
      <c r="G213" s="560"/>
      <c r="H213" s="560"/>
      <c r="I213" s="560"/>
    </row>
    <row r="214" spans="1:9" ht="27">
      <c r="A214" s="547">
        <v>1218200</v>
      </c>
      <c r="B214" s="548" t="s">
        <v>1542</v>
      </c>
      <c r="C214" s="549">
        <v>513300</v>
      </c>
      <c r="D214" s="560"/>
      <c r="E214" s="560"/>
      <c r="F214" s="560"/>
      <c r="G214" s="560"/>
      <c r="H214" s="560"/>
      <c r="I214" s="560"/>
    </row>
    <row r="215" spans="1:9" ht="27">
      <c r="A215" s="547">
        <v>1218300</v>
      </c>
      <c r="B215" s="548" t="s">
        <v>1543</v>
      </c>
      <c r="C215" s="549">
        <v>513400</v>
      </c>
      <c r="D215" s="560"/>
      <c r="E215" s="560"/>
      <c r="F215" s="560"/>
      <c r="G215" s="560"/>
      <c r="H215" s="560"/>
      <c r="I215" s="560"/>
    </row>
    <row r="216" spans="1:9" ht="14.25">
      <c r="A216" s="542">
        <v>1220000</v>
      </c>
      <c r="B216" s="543" t="s">
        <v>1544</v>
      </c>
      <c r="C216" s="546" t="s">
        <v>358</v>
      </c>
      <c r="D216" s="542"/>
      <c r="E216" s="542"/>
      <c r="F216" s="542"/>
      <c r="G216" s="542"/>
      <c r="H216" s="542"/>
      <c r="I216" s="542"/>
    </row>
    <row r="217" spans="1:9" ht="14.25">
      <c r="A217" s="547"/>
      <c r="B217" s="548" t="s">
        <v>1385</v>
      </c>
      <c r="C217" s="549"/>
      <c r="D217" s="547"/>
      <c r="E217" s="547"/>
      <c r="F217" s="547"/>
      <c r="G217" s="547"/>
      <c r="H217" s="547"/>
      <c r="I217" s="547"/>
    </row>
    <row r="218" spans="1:9" ht="14.25">
      <c r="A218" s="547">
        <v>1221000</v>
      </c>
      <c r="B218" s="548" t="s">
        <v>1545</v>
      </c>
      <c r="C218" s="549">
        <v>521100</v>
      </c>
      <c r="D218" s="560"/>
      <c r="E218" s="560"/>
      <c r="F218" s="560"/>
      <c r="G218" s="560"/>
      <c r="H218" s="560"/>
      <c r="I218" s="560"/>
    </row>
    <row r="219" spans="1:9" ht="14.25">
      <c r="A219" s="547">
        <v>1222000</v>
      </c>
      <c r="B219" s="548" t="s">
        <v>1546</v>
      </c>
      <c r="C219" s="549">
        <v>522100</v>
      </c>
      <c r="D219" s="560"/>
      <c r="E219" s="560"/>
      <c r="F219" s="560"/>
      <c r="G219" s="560"/>
      <c r="H219" s="560"/>
      <c r="I219" s="560"/>
    </row>
    <row r="220" spans="1:9" ht="27.75">
      <c r="A220" s="547">
        <v>1223000</v>
      </c>
      <c r="B220" s="562" t="s">
        <v>1547</v>
      </c>
      <c r="C220" s="549">
        <v>523100</v>
      </c>
      <c r="D220" s="560"/>
      <c r="E220" s="560"/>
      <c r="F220" s="560"/>
      <c r="G220" s="560"/>
      <c r="H220" s="560"/>
      <c r="I220" s="560"/>
    </row>
    <row r="221" spans="1:9" ht="27.75">
      <c r="A221" s="547">
        <v>1224000</v>
      </c>
      <c r="B221" s="562" t="s">
        <v>1548</v>
      </c>
      <c r="C221" s="549">
        <v>524100</v>
      </c>
      <c r="D221" s="560"/>
      <c r="E221" s="560"/>
      <c r="F221" s="560"/>
      <c r="G221" s="560"/>
      <c r="H221" s="560"/>
      <c r="I221" s="560"/>
    </row>
    <row r="222" spans="1:9" ht="14.25">
      <c r="A222" s="542">
        <v>1230000</v>
      </c>
      <c r="B222" s="543" t="s">
        <v>1549</v>
      </c>
      <c r="C222" s="542" t="s">
        <v>358</v>
      </c>
      <c r="D222" s="547"/>
      <c r="E222" s="547"/>
      <c r="F222" s="547"/>
      <c r="G222" s="547"/>
      <c r="H222" s="547"/>
      <c r="I222" s="547"/>
    </row>
    <row r="223" spans="1:9" ht="14.25">
      <c r="A223" s="547"/>
      <c r="B223" s="548" t="s">
        <v>1385</v>
      </c>
      <c r="C223" s="549"/>
      <c r="D223" s="547"/>
      <c r="E223" s="547"/>
      <c r="F223" s="547"/>
      <c r="G223" s="547"/>
      <c r="H223" s="547"/>
      <c r="I223" s="547"/>
    </row>
    <row r="224" spans="1:9" ht="14.25">
      <c r="A224" s="547">
        <v>1231000</v>
      </c>
      <c r="B224" s="548" t="s">
        <v>1550</v>
      </c>
      <c r="C224" s="549">
        <v>531100</v>
      </c>
      <c r="D224" s="560"/>
      <c r="E224" s="560"/>
      <c r="F224" s="560"/>
      <c r="G224" s="560"/>
      <c r="H224" s="560"/>
      <c r="I224" s="560"/>
    </row>
    <row r="225" spans="1:9" s="543" customFormat="1" ht="14.25">
      <c r="A225" s="543">
        <v>1240000</v>
      </c>
      <c r="B225" s="543" t="s">
        <v>1551</v>
      </c>
      <c r="C225" s="546" t="s">
        <v>358</v>
      </c>
    </row>
    <row r="226" spans="1:9" ht="14.25">
      <c r="A226" s="547"/>
      <c r="B226" s="548" t="s">
        <v>1385</v>
      </c>
      <c r="C226" s="549"/>
      <c r="D226" s="547"/>
      <c r="E226" s="547"/>
      <c r="F226" s="547"/>
      <c r="G226" s="547"/>
      <c r="H226" s="547"/>
      <c r="I226" s="547"/>
    </row>
    <row r="227" spans="1:9" ht="14.25">
      <c r="A227" s="547">
        <v>1241000</v>
      </c>
      <c r="B227" s="548" t="s">
        <v>1552</v>
      </c>
      <c r="C227" s="549">
        <v>541100</v>
      </c>
      <c r="D227" s="560"/>
      <c r="E227" s="560"/>
      <c r="F227" s="560"/>
      <c r="G227" s="560"/>
      <c r="H227" s="560"/>
      <c r="I227" s="560"/>
    </row>
    <row r="228" spans="1:9" ht="14.25">
      <c r="A228" s="547">
        <v>1242000</v>
      </c>
      <c r="B228" s="548" t="s">
        <v>1553</v>
      </c>
      <c r="C228" s="549">
        <v>542100</v>
      </c>
      <c r="D228" s="560"/>
      <c r="E228" s="560"/>
      <c r="F228" s="560"/>
      <c r="G228" s="560"/>
      <c r="H228" s="560"/>
      <c r="I228" s="560"/>
    </row>
    <row r="229" spans="1:9" ht="27.75">
      <c r="A229" s="547">
        <v>1243000</v>
      </c>
      <c r="B229" s="562" t="s">
        <v>1554</v>
      </c>
      <c r="C229" s="549">
        <v>543100</v>
      </c>
      <c r="D229" s="547"/>
      <c r="E229" s="560"/>
      <c r="F229" s="560"/>
      <c r="G229" s="560"/>
      <c r="H229" s="560"/>
      <c r="I229" s="560"/>
    </row>
    <row r="230" spans="1:9" ht="27.75">
      <c r="A230" s="547">
        <v>1244000</v>
      </c>
      <c r="B230" s="562" t="s">
        <v>1555</v>
      </c>
      <c r="C230" s="549">
        <v>544100</v>
      </c>
      <c r="D230" s="548"/>
      <c r="E230" s="548"/>
      <c r="F230" s="548"/>
      <c r="G230" s="548"/>
      <c r="H230" s="548"/>
      <c r="I230" s="548"/>
    </row>
    <row r="231" spans="1:9" ht="42.75">
      <c r="A231" s="557">
        <v>1300000</v>
      </c>
      <c r="B231" s="559" t="s">
        <v>1556</v>
      </c>
      <c r="C231" s="549" t="s">
        <v>358</v>
      </c>
      <c r="D231" s="548"/>
      <c r="E231" s="548"/>
      <c r="F231" s="548"/>
      <c r="G231" s="548"/>
      <c r="H231" s="548"/>
      <c r="I231" s="548"/>
    </row>
    <row r="232" spans="1:9" ht="14.25">
      <c r="A232" s="547"/>
      <c r="B232" s="547" t="s">
        <v>1385</v>
      </c>
      <c r="C232" s="549"/>
      <c r="D232" s="548"/>
      <c r="E232" s="548"/>
      <c r="F232" s="548"/>
      <c r="G232" s="548"/>
      <c r="H232" s="548"/>
      <c r="I232" s="548"/>
    </row>
    <row r="233" spans="1:9" ht="27">
      <c r="A233" s="547">
        <v>1311000</v>
      </c>
      <c r="B233" s="548" t="s">
        <v>1557</v>
      </c>
      <c r="C233" s="549" t="s">
        <v>358</v>
      </c>
      <c r="D233" s="548"/>
      <c r="E233" s="548"/>
      <c r="F233" s="548"/>
      <c r="G233" s="548"/>
      <c r="H233" s="548"/>
      <c r="I233" s="548"/>
    </row>
    <row r="234" spans="1:9" ht="14.25">
      <c r="A234" s="547">
        <v>1312000</v>
      </c>
      <c r="B234" s="548" t="s">
        <v>1558</v>
      </c>
      <c r="C234" s="549" t="s">
        <v>358</v>
      </c>
      <c r="D234" s="548"/>
      <c r="E234" s="548"/>
      <c r="F234" s="548"/>
      <c r="G234" s="548"/>
      <c r="H234" s="548"/>
      <c r="I234" s="548"/>
    </row>
    <row r="235" spans="1:9" ht="27">
      <c r="A235" s="547">
        <v>1313000</v>
      </c>
      <c r="B235" s="548" t="s">
        <v>1559</v>
      </c>
      <c r="C235" s="549" t="s">
        <v>358</v>
      </c>
      <c r="D235" s="548"/>
      <c r="E235" s="548"/>
      <c r="F235" s="548"/>
      <c r="G235" s="548"/>
      <c r="H235" s="548"/>
      <c r="I235" s="548"/>
    </row>
    <row r="236" spans="1:9" ht="27">
      <c r="A236" s="547">
        <v>1314000</v>
      </c>
      <c r="B236" s="548" t="s">
        <v>1560</v>
      </c>
      <c r="C236" s="549" t="s">
        <v>358</v>
      </c>
      <c r="D236" s="548"/>
      <c r="E236" s="548"/>
      <c r="F236" s="548"/>
      <c r="G236" s="548"/>
      <c r="H236" s="548"/>
      <c r="I236" s="548"/>
    </row>
    <row r="237" spans="1:9" ht="57">
      <c r="A237" s="542">
        <v>3000000</v>
      </c>
      <c r="B237" s="546" t="s">
        <v>1561</v>
      </c>
      <c r="C237" s="546" t="s">
        <v>358</v>
      </c>
      <c r="D237" s="542"/>
      <c r="E237" s="542"/>
      <c r="F237" s="542"/>
      <c r="G237" s="542"/>
      <c r="H237" s="542"/>
      <c r="I237" s="542"/>
    </row>
    <row r="238" spans="1:9" ht="57">
      <c r="A238" s="2783">
        <v>5000000</v>
      </c>
      <c r="B238" s="552" t="s">
        <v>1562</v>
      </c>
      <c r="C238" s="2781" t="s">
        <v>358</v>
      </c>
      <c r="D238" s="2779"/>
      <c r="E238" s="2779"/>
      <c r="F238" s="2779"/>
      <c r="G238" s="2779"/>
      <c r="H238" s="2779"/>
      <c r="I238" s="2779"/>
    </row>
    <row r="239" spans="1:9">
      <c r="A239" s="2784"/>
      <c r="B239" s="539" t="s">
        <v>1411</v>
      </c>
      <c r="C239" s="2782"/>
      <c r="D239" s="2780"/>
      <c r="E239" s="2780"/>
      <c r="F239" s="2780"/>
      <c r="G239" s="2780"/>
      <c r="H239" s="2780"/>
      <c r="I239" s="2780"/>
    </row>
    <row r="240" spans="1:9" ht="14.25">
      <c r="A240" s="542">
        <v>5100000</v>
      </c>
      <c r="B240" s="546" t="s">
        <v>1563</v>
      </c>
      <c r="C240" s="546" t="s">
        <v>358</v>
      </c>
      <c r="D240" s="542"/>
      <c r="E240" s="542"/>
      <c r="F240" s="542"/>
      <c r="G240" s="542"/>
      <c r="H240" s="542"/>
      <c r="I240" s="542"/>
    </row>
    <row r="241" spans="1:9" ht="14.25">
      <c r="A241" s="554"/>
      <c r="B241" s="554" t="s">
        <v>1564</v>
      </c>
      <c r="C241" s="555"/>
      <c r="D241" s="554"/>
      <c r="E241" s="554"/>
      <c r="F241" s="554"/>
      <c r="G241" s="554"/>
      <c r="H241" s="554"/>
      <c r="I241" s="554"/>
    </row>
    <row r="242" spans="1:9" ht="28.5">
      <c r="A242" s="2779">
        <v>5110000</v>
      </c>
      <c r="B242" s="564" t="s">
        <v>1565</v>
      </c>
      <c r="C242" s="2781" t="s">
        <v>358</v>
      </c>
      <c r="D242" s="2779"/>
      <c r="E242" s="2779"/>
      <c r="F242" s="2779"/>
      <c r="G242" s="2779"/>
      <c r="H242" s="2779"/>
      <c r="I242" s="2779"/>
    </row>
    <row r="243" spans="1:9">
      <c r="A243" s="2780"/>
      <c r="B243" s="567" t="s">
        <v>1411</v>
      </c>
      <c r="C243" s="2782"/>
      <c r="D243" s="2780"/>
      <c r="E243" s="2780"/>
      <c r="F243" s="2780"/>
      <c r="G243" s="2780"/>
      <c r="H243" s="2780"/>
      <c r="I243" s="2780"/>
    </row>
    <row r="244" spans="1:9" ht="71.25">
      <c r="A244" s="547">
        <v>5111000</v>
      </c>
      <c r="B244" s="568" t="s">
        <v>1566</v>
      </c>
      <c r="C244" s="549" t="s">
        <v>358</v>
      </c>
      <c r="D244" s="547"/>
      <c r="E244" s="547"/>
      <c r="F244" s="547"/>
      <c r="G244" s="547"/>
      <c r="H244" s="547"/>
      <c r="I244" s="547"/>
    </row>
    <row r="245" spans="1:9">
      <c r="A245" s="547"/>
      <c r="B245" s="569" t="s">
        <v>1567</v>
      </c>
      <c r="C245" s="547"/>
      <c r="D245" s="547"/>
      <c r="E245" s="547"/>
      <c r="F245" s="547"/>
      <c r="G245" s="547"/>
      <c r="H245" s="547"/>
      <c r="I245" s="547"/>
    </row>
    <row r="246" spans="1:9" ht="27">
      <c r="A246" s="547">
        <v>5111100</v>
      </c>
      <c r="B246" s="569" t="s">
        <v>1568</v>
      </c>
      <c r="C246" s="549">
        <v>9111</v>
      </c>
      <c r="D246" s="547"/>
      <c r="E246" s="547"/>
      <c r="F246" s="547"/>
      <c r="G246" s="547"/>
      <c r="H246" s="547"/>
      <c r="I246" s="547"/>
    </row>
    <row r="247" spans="1:9" ht="14.25">
      <c r="A247" s="547">
        <v>5111200</v>
      </c>
      <c r="B247" s="569" t="s">
        <v>1569</v>
      </c>
      <c r="C247" s="549">
        <v>6111</v>
      </c>
      <c r="D247" s="547"/>
      <c r="E247" s="547"/>
      <c r="F247" s="547"/>
      <c r="G247" s="547"/>
      <c r="H247" s="547"/>
      <c r="I247" s="547"/>
    </row>
    <row r="248" spans="1:9" ht="42.75">
      <c r="A248" s="547">
        <v>5112000</v>
      </c>
      <c r="B248" s="568" t="s">
        <v>1570</v>
      </c>
      <c r="C248" s="549" t="s">
        <v>358</v>
      </c>
      <c r="D248" s="547"/>
      <c r="E248" s="547"/>
      <c r="F248" s="547"/>
      <c r="G248" s="547"/>
      <c r="H248" s="547"/>
      <c r="I248" s="547"/>
    </row>
    <row r="249" spans="1:9" ht="14.25">
      <c r="A249" s="547"/>
      <c r="B249" s="569" t="s">
        <v>1411</v>
      </c>
      <c r="C249" s="549"/>
      <c r="D249" s="547"/>
      <c r="E249" s="547"/>
      <c r="F249" s="547"/>
      <c r="G249" s="547"/>
      <c r="H249" s="547"/>
      <c r="I249" s="547"/>
    </row>
    <row r="250" spans="1:9" ht="14.25">
      <c r="A250" s="547">
        <v>5112100</v>
      </c>
      <c r="B250" s="568" t="s">
        <v>1571</v>
      </c>
      <c r="C250" s="549" t="s">
        <v>1028</v>
      </c>
      <c r="D250" s="547"/>
      <c r="E250" s="547"/>
      <c r="F250" s="547"/>
      <c r="G250" s="547"/>
      <c r="H250" s="547"/>
      <c r="I250" s="547"/>
    </row>
    <row r="251" spans="1:9" ht="14.25">
      <c r="A251" s="547"/>
      <c r="B251" s="569" t="s">
        <v>1385</v>
      </c>
      <c r="C251" s="549"/>
      <c r="D251" s="547"/>
      <c r="E251" s="547"/>
      <c r="F251" s="547"/>
      <c r="G251" s="547"/>
      <c r="H251" s="547"/>
      <c r="I251" s="547"/>
    </row>
    <row r="252" spans="1:9" ht="14.25">
      <c r="A252" s="547">
        <v>5112110</v>
      </c>
      <c r="B252" s="569" t="s">
        <v>1572</v>
      </c>
      <c r="C252" s="549">
        <v>9112</v>
      </c>
      <c r="D252" s="547"/>
      <c r="E252" s="547"/>
      <c r="F252" s="547"/>
      <c r="G252" s="547"/>
      <c r="H252" s="547"/>
      <c r="I252" s="547"/>
    </row>
    <row r="253" spans="1:9" ht="27">
      <c r="A253" s="547">
        <v>5112120</v>
      </c>
      <c r="B253" s="569" t="s">
        <v>1573</v>
      </c>
      <c r="C253" s="549">
        <v>6112</v>
      </c>
      <c r="D253" s="547"/>
      <c r="E253" s="547"/>
      <c r="F253" s="547"/>
      <c r="G253" s="547"/>
      <c r="H253" s="547"/>
      <c r="I253" s="547"/>
    </row>
    <row r="254" spans="1:9" ht="14.25">
      <c r="A254" s="547">
        <v>5112200</v>
      </c>
      <c r="B254" s="568" t="s">
        <v>1574</v>
      </c>
      <c r="C254" s="549" t="s">
        <v>1028</v>
      </c>
      <c r="D254" s="547"/>
      <c r="E254" s="547"/>
      <c r="F254" s="547"/>
      <c r="G254" s="547"/>
      <c r="H254" s="547"/>
      <c r="I254" s="547"/>
    </row>
    <row r="255" spans="1:9" ht="14.25">
      <c r="A255" s="547"/>
      <c r="B255" s="569" t="s">
        <v>1385</v>
      </c>
      <c r="C255" s="549"/>
      <c r="D255" s="547"/>
      <c r="E255" s="547"/>
      <c r="F255" s="547"/>
      <c r="G255" s="547"/>
      <c r="H255" s="547"/>
      <c r="I255" s="547"/>
    </row>
    <row r="256" spans="1:9" ht="14.25">
      <c r="A256" s="547">
        <v>5112210</v>
      </c>
      <c r="B256" s="569" t="s">
        <v>1575</v>
      </c>
      <c r="C256" s="549">
        <v>9112</v>
      </c>
      <c r="D256" s="547"/>
      <c r="E256" s="547"/>
      <c r="F256" s="547"/>
      <c r="G256" s="547"/>
      <c r="H256" s="547"/>
      <c r="I256" s="547"/>
    </row>
    <row r="257" spans="1:9" ht="27">
      <c r="A257" s="547">
        <v>5112220</v>
      </c>
      <c r="B257" s="569" t="s">
        <v>1576</v>
      </c>
      <c r="C257" s="549">
        <v>6112</v>
      </c>
      <c r="D257" s="547"/>
      <c r="E257" s="547"/>
      <c r="F257" s="547"/>
      <c r="G257" s="547"/>
      <c r="H257" s="547"/>
      <c r="I257" s="547"/>
    </row>
    <row r="258" spans="1:9" ht="28.5">
      <c r="A258" s="542">
        <v>5120000</v>
      </c>
      <c r="B258" s="570" t="s">
        <v>1577</v>
      </c>
      <c r="C258" s="546" t="s">
        <v>358</v>
      </c>
      <c r="D258" s="542"/>
      <c r="E258" s="542"/>
      <c r="F258" s="542"/>
      <c r="G258" s="542"/>
      <c r="H258" s="542"/>
      <c r="I258" s="542"/>
    </row>
    <row r="259" spans="1:9" ht="14.25">
      <c r="A259" s="547"/>
      <c r="B259" s="569" t="s">
        <v>1411</v>
      </c>
      <c r="C259" s="549"/>
      <c r="D259" s="547"/>
      <c r="E259" s="547"/>
      <c r="F259" s="547"/>
      <c r="G259" s="547"/>
      <c r="H259" s="547"/>
      <c r="I259" s="547"/>
    </row>
    <row r="260" spans="1:9" ht="42.75">
      <c r="A260" s="547">
        <v>5121000</v>
      </c>
      <c r="B260" s="568" t="s">
        <v>1578</v>
      </c>
      <c r="C260" s="549" t="s">
        <v>358</v>
      </c>
      <c r="D260" s="547"/>
      <c r="E260" s="547"/>
      <c r="F260" s="547"/>
      <c r="G260" s="547"/>
      <c r="H260" s="547"/>
      <c r="I260" s="547"/>
    </row>
    <row r="261" spans="1:9" ht="14.25">
      <c r="A261" s="547"/>
      <c r="B261" s="569" t="s">
        <v>1385</v>
      </c>
      <c r="C261" s="549"/>
      <c r="D261" s="547"/>
      <c r="E261" s="547"/>
      <c r="F261" s="547"/>
      <c r="G261" s="547"/>
      <c r="H261" s="547"/>
      <c r="I261" s="547"/>
    </row>
    <row r="262" spans="1:9" ht="14.25">
      <c r="A262" s="547">
        <v>5121100</v>
      </c>
      <c r="B262" s="569" t="s">
        <v>1579</v>
      </c>
      <c r="C262" s="549">
        <v>9213</v>
      </c>
      <c r="D262" s="560"/>
      <c r="E262" s="560"/>
      <c r="F262" s="560"/>
      <c r="G262" s="560"/>
      <c r="H262" s="560"/>
      <c r="I262" s="560"/>
    </row>
    <row r="263" spans="1:9" ht="14.25">
      <c r="A263" s="547">
        <v>5121200</v>
      </c>
      <c r="B263" s="569" t="s">
        <v>1580</v>
      </c>
      <c r="C263" s="549">
        <v>6213</v>
      </c>
      <c r="D263" s="560"/>
      <c r="E263" s="560"/>
      <c r="F263" s="560"/>
      <c r="G263" s="560"/>
      <c r="H263" s="560"/>
      <c r="I263" s="560"/>
    </row>
    <row r="264" spans="1:9" ht="14.25">
      <c r="A264" s="547">
        <v>5122000</v>
      </c>
      <c r="B264" s="568" t="s">
        <v>1581</v>
      </c>
      <c r="C264" s="547"/>
      <c r="D264" s="547"/>
      <c r="E264" s="547"/>
      <c r="F264" s="547"/>
      <c r="G264" s="547"/>
      <c r="H264" s="547"/>
      <c r="I264" s="547"/>
    </row>
    <row r="265" spans="1:9">
      <c r="A265" s="547"/>
      <c r="B265" s="569" t="s">
        <v>1567</v>
      </c>
      <c r="C265" s="547"/>
      <c r="D265" s="547"/>
      <c r="E265" s="547"/>
      <c r="F265" s="547"/>
      <c r="G265" s="547"/>
      <c r="H265" s="547"/>
      <c r="I265" s="547"/>
    </row>
    <row r="266" spans="1:9" ht="40.5">
      <c r="A266" s="547">
        <v>5122100</v>
      </c>
      <c r="B266" s="569" t="s">
        <v>1582</v>
      </c>
      <c r="C266" s="549">
        <v>9212</v>
      </c>
      <c r="D266" s="560"/>
      <c r="E266" s="560"/>
      <c r="F266" s="560"/>
      <c r="G266" s="560"/>
      <c r="H266" s="560"/>
      <c r="I266" s="560"/>
    </row>
    <row r="267" spans="1:9" ht="27">
      <c r="A267" s="547">
        <v>5122200</v>
      </c>
      <c r="B267" s="569" t="s">
        <v>1583</v>
      </c>
      <c r="C267" s="549">
        <v>6212</v>
      </c>
      <c r="D267" s="560"/>
      <c r="E267" s="560"/>
      <c r="F267" s="560"/>
      <c r="G267" s="560"/>
      <c r="H267" s="560"/>
      <c r="I267" s="560"/>
    </row>
    <row r="268" spans="1:9" ht="14.25">
      <c r="A268" s="547">
        <v>5123000</v>
      </c>
      <c r="B268" s="568" t="s">
        <v>1584</v>
      </c>
      <c r="C268" s="549" t="s">
        <v>1028</v>
      </c>
      <c r="D268" s="547"/>
      <c r="E268" s="547"/>
      <c r="F268" s="547"/>
      <c r="G268" s="547"/>
      <c r="H268" s="547"/>
      <c r="I268" s="547"/>
    </row>
    <row r="269" spans="1:9" ht="14.25">
      <c r="A269" s="547"/>
      <c r="B269" s="569" t="s">
        <v>1411</v>
      </c>
      <c r="C269" s="549"/>
      <c r="D269" s="547"/>
      <c r="E269" s="547"/>
      <c r="F269" s="547"/>
      <c r="G269" s="547"/>
      <c r="H269" s="547"/>
      <c r="I269" s="547"/>
    </row>
    <row r="270" spans="1:9" ht="27">
      <c r="A270" s="547">
        <v>5123100</v>
      </c>
      <c r="B270" s="569" t="s">
        <v>1585</v>
      </c>
      <c r="C270" s="549">
        <v>9212</v>
      </c>
      <c r="D270" s="560"/>
      <c r="E270" s="560"/>
      <c r="F270" s="560"/>
      <c r="G270" s="560"/>
      <c r="H270" s="560"/>
      <c r="I270" s="560"/>
    </row>
    <row r="271" spans="1:9" ht="14.25">
      <c r="A271" s="547">
        <v>5123200</v>
      </c>
      <c r="B271" s="569" t="s">
        <v>1586</v>
      </c>
      <c r="C271" s="549">
        <v>6212</v>
      </c>
      <c r="D271" s="560"/>
      <c r="E271" s="560"/>
      <c r="F271" s="560"/>
      <c r="G271" s="560"/>
      <c r="H271" s="560"/>
      <c r="I271" s="560"/>
    </row>
    <row r="272" spans="1:9" ht="57">
      <c r="A272" s="547">
        <v>5124000</v>
      </c>
      <c r="B272" s="568" t="s">
        <v>1587</v>
      </c>
      <c r="C272" s="549" t="s">
        <v>358</v>
      </c>
      <c r="D272" s="547"/>
      <c r="E272" s="547"/>
      <c r="F272" s="547"/>
      <c r="G272" s="547"/>
      <c r="H272" s="547"/>
      <c r="I272" s="547"/>
    </row>
    <row r="273" spans="1:9" ht="42.75">
      <c r="A273" s="547">
        <v>5125000</v>
      </c>
      <c r="B273" s="568" t="s">
        <v>1588</v>
      </c>
      <c r="C273" s="549" t="s">
        <v>358</v>
      </c>
      <c r="D273" s="547"/>
      <c r="E273" s="547"/>
      <c r="F273" s="547"/>
      <c r="G273" s="547"/>
      <c r="H273" s="547"/>
      <c r="I273" s="547"/>
    </row>
    <row r="274" spans="1:9" ht="28.5">
      <c r="A274" s="547">
        <v>5126000</v>
      </c>
      <c r="B274" s="568" t="s">
        <v>1589</v>
      </c>
      <c r="C274" s="549" t="s">
        <v>358</v>
      </c>
      <c r="D274" s="571"/>
      <c r="E274" s="547"/>
      <c r="F274" s="547"/>
      <c r="G274" s="549" t="s">
        <v>358</v>
      </c>
      <c r="H274" s="549" t="s">
        <v>358</v>
      </c>
      <c r="I274" s="549" t="s">
        <v>358</v>
      </c>
    </row>
    <row r="275" spans="1:9" ht="42.75">
      <c r="A275" s="547">
        <v>5127000</v>
      </c>
      <c r="B275" s="568" t="s">
        <v>1590</v>
      </c>
      <c r="C275" s="549" t="s">
        <v>358</v>
      </c>
      <c r="D275" s="549" t="s">
        <v>358</v>
      </c>
      <c r="E275" s="549" t="s">
        <v>358</v>
      </c>
      <c r="F275" s="549" t="s">
        <v>358</v>
      </c>
      <c r="G275" s="572"/>
      <c r="H275" s="549"/>
      <c r="I275" s="549"/>
    </row>
    <row r="276" spans="1:9" ht="14.25">
      <c r="A276" s="542">
        <v>5200000</v>
      </c>
      <c r="B276" s="546" t="s">
        <v>1591</v>
      </c>
      <c r="C276" s="546" t="s">
        <v>358</v>
      </c>
      <c r="D276" s="542"/>
      <c r="E276" s="542"/>
      <c r="F276" s="542"/>
      <c r="G276" s="542"/>
      <c r="H276" s="542"/>
      <c r="I276" s="542"/>
    </row>
    <row r="277" spans="1:9">
      <c r="A277" s="547"/>
      <c r="B277" s="547" t="s">
        <v>1411</v>
      </c>
      <c r="C277" s="547"/>
      <c r="D277" s="547"/>
      <c r="E277" s="547"/>
      <c r="F277" s="547"/>
      <c r="G277" s="547"/>
      <c r="H277" s="547"/>
      <c r="I277" s="547"/>
    </row>
    <row r="278" spans="1:9" ht="28.5">
      <c r="A278" s="2779">
        <v>5210000</v>
      </c>
      <c r="B278" s="573" t="s">
        <v>1592</v>
      </c>
      <c r="C278" s="2781" t="s">
        <v>358</v>
      </c>
      <c r="D278" s="2779"/>
      <c r="E278" s="2779"/>
      <c r="F278" s="2779"/>
      <c r="G278" s="2779"/>
      <c r="H278" s="2779"/>
      <c r="I278" s="2779"/>
    </row>
    <row r="279" spans="1:9">
      <c r="A279" s="2780"/>
      <c r="B279" s="574" t="s">
        <v>1411</v>
      </c>
      <c r="C279" s="2782"/>
      <c r="D279" s="2780"/>
      <c r="E279" s="2780"/>
      <c r="F279" s="2780"/>
      <c r="G279" s="2780"/>
      <c r="H279" s="2780"/>
      <c r="I279" s="2780"/>
    </row>
    <row r="280" spans="1:9" ht="71.25">
      <c r="A280" s="547">
        <v>5211000</v>
      </c>
      <c r="B280" s="568" t="s">
        <v>1566</v>
      </c>
      <c r="C280" s="549" t="s">
        <v>358</v>
      </c>
      <c r="D280" s="547"/>
      <c r="E280" s="547"/>
      <c r="F280" s="547"/>
      <c r="G280" s="547"/>
      <c r="H280" s="547"/>
      <c r="I280" s="547"/>
    </row>
    <row r="281" spans="1:9">
      <c r="A281" s="547"/>
      <c r="B281" s="569" t="s">
        <v>1567</v>
      </c>
      <c r="C281" s="547"/>
      <c r="D281" s="547"/>
      <c r="E281" s="547"/>
      <c r="F281" s="547"/>
      <c r="G281" s="547"/>
      <c r="H281" s="547"/>
      <c r="I281" s="547"/>
    </row>
    <row r="282" spans="1:9" ht="27">
      <c r="A282" s="547">
        <v>5211100</v>
      </c>
      <c r="B282" s="569" t="s">
        <v>1568</v>
      </c>
      <c r="C282" s="549">
        <v>9121</v>
      </c>
      <c r="D282" s="547"/>
      <c r="E282" s="547"/>
      <c r="F282" s="547"/>
      <c r="G282" s="547"/>
      <c r="H282" s="547"/>
      <c r="I282" s="547"/>
    </row>
    <row r="283" spans="1:9" ht="14.25">
      <c r="A283" s="547">
        <v>5211200</v>
      </c>
      <c r="B283" s="569" t="s">
        <v>1569</v>
      </c>
      <c r="C283" s="549">
        <v>6121</v>
      </c>
      <c r="D283" s="547"/>
      <c r="E283" s="547"/>
      <c r="F283" s="547"/>
      <c r="G283" s="547"/>
      <c r="H283" s="547"/>
      <c r="I283" s="547"/>
    </row>
    <row r="284" spans="1:9" ht="42.75">
      <c r="A284" s="547">
        <v>5212000</v>
      </c>
      <c r="B284" s="568" t="s">
        <v>1570</v>
      </c>
      <c r="C284" s="549" t="s">
        <v>358</v>
      </c>
      <c r="D284" s="547"/>
      <c r="E284" s="547"/>
      <c r="F284" s="547"/>
      <c r="G284" s="547"/>
      <c r="H284" s="547"/>
      <c r="I284" s="547"/>
    </row>
    <row r="285" spans="1:9" ht="14.25">
      <c r="A285" s="547"/>
      <c r="B285" s="569" t="s">
        <v>1411</v>
      </c>
      <c r="C285" s="549"/>
      <c r="D285" s="547"/>
      <c r="E285" s="547"/>
      <c r="F285" s="547"/>
      <c r="G285" s="547"/>
      <c r="H285" s="547"/>
      <c r="I285" s="547"/>
    </row>
    <row r="286" spans="1:9" ht="14.25">
      <c r="A286" s="547">
        <v>5212100</v>
      </c>
      <c r="B286" s="568" t="s">
        <v>1571</v>
      </c>
      <c r="C286" s="549" t="s">
        <v>358</v>
      </c>
      <c r="D286" s="547"/>
      <c r="E286" s="547"/>
      <c r="F286" s="547"/>
      <c r="G286" s="547"/>
      <c r="H286" s="547"/>
      <c r="I286" s="547"/>
    </row>
    <row r="287" spans="1:9" ht="14.25">
      <c r="A287" s="547"/>
      <c r="B287" s="569" t="s">
        <v>1593</v>
      </c>
      <c r="C287" s="549"/>
      <c r="D287" s="547"/>
      <c r="E287" s="547"/>
      <c r="F287" s="547"/>
      <c r="G287" s="547"/>
      <c r="H287" s="547"/>
      <c r="I287" s="547"/>
    </row>
    <row r="288" spans="1:9" ht="14.25">
      <c r="A288" s="547">
        <v>5212110</v>
      </c>
      <c r="B288" s="569" t="s">
        <v>1572</v>
      </c>
      <c r="C288" s="549">
        <v>9122</v>
      </c>
      <c r="D288" s="547"/>
      <c r="E288" s="547"/>
      <c r="F288" s="547"/>
      <c r="G288" s="547"/>
      <c r="H288" s="547"/>
      <c r="I288" s="547"/>
    </row>
    <row r="289" spans="1:9" ht="27">
      <c r="A289" s="547">
        <v>5212120</v>
      </c>
      <c r="B289" s="569" t="s">
        <v>1573</v>
      </c>
      <c r="C289" s="549">
        <v>6122</v>
      </c>
      <c r="D289" s="547"/>
      <c r="E289" s="547"/>
      <c r="F289" s="547"/>
      <c r="G289" s="547"/>
      <c r="H289" s="547"/>
      <c r="I289" s="547"/>
    </row>
    <row r="290" spans="1:9" ht="14.25">
      <c r="A290" s="547">
        <v>5212200</v>
      </c>
      <c r="B290" s="568" t="s">
        <v>1574</v>
      </c>
      <c r="C290" s="549" t="s">
        <v>1028</v>
      </c>
      <c r="D290" s="547"/>
      <c r="E290" s="547"/>
      <c r="F290" s="547"/>
      <c r="G290" s="547"/>
      <c r="H290" s="547"/>
      <c r="I290" s="547"/>
    </row>
    <row r="291" spans="1:9" ht="14.25">
      <c r="A291" s="547"/>
      <c r="B291" s="569" t="s">
        <v>1593</v>
      </c>
      <c r="C291" s="549"/>
      <c r="D291" s="547"/>
      <c r="E291" s="547"/>
      <c r="F291" s="547"/>
      <c r="G291" s="547"/>
      <c r="H291" s="547"/>
      <c r="I291" s="547"/>
    </row>
    <row r="292" spans="1:9" ht="14.25">
      <c r="A292" s="547">
        <v>5212210</v>
      </c>
      <c r="B292" s="569" t="s">
        <v>1575</v>
      </c>
      <c r="C292" s="549">
        <v>9122</v>
      </c>
      <c r="D292" s="547"/>
      <c r="E292" s="547"/>
      <c r="F292" s="547"/>
      <c r="G292" s="547"/>
      <c r="H292" s="547"/>
      <c r="I292" s="547"/>
    </row>
    <row r="293" spans="1:9" ht="27">
      <c r="A293" s="547">
        <v>5212220</v>
      </c>
      <c r="B293" s="569" t="s">
        <v>1576</v>
      </c>
      <c r="C293" s="549">
        <v>6122</v>
      </c>
      <c r="D293" s="547"/>
      <c r="E293" s="547"/>
      <c r="F293" s="547"/>
      <c r="G293" s="547"/>
      <c r="H293" s="547"/>
      <c r="I293" s="547"/>
    </row>
    <row r="294" spans="1:9" ht="28.5">
      <c r="A294" s="542">
        <v>5220000</v>
      </c>
      <c r="B294" s="570" t="s">
        <v>1577</v>
      </c>
      <c r="C294" s="546" t="s">
        <v>358</v>
      </c>
      <c r="D294" s="542"/>
      <c r="E294" s="542"/>
      <c r="F294" s="542"/>
      <c r="G294" s="542"/>
      <c r="H294" s="542"/>
      <c r="I294" s="542"/>
    </row>
    <row r="295" spans="1:9" ht="14.25">
      <c r="A295" s="547"/>
      <c r="B295" s="569" t="s">
        <v>1411</v>
      </c>
      <c r="C295" s="549"/>
      <c r="D295" s="547"/>
      <c r="E295" s="547"/>
      <c r="F295" s="547"/>
      <c r="G295" s="547"/>
      <c r="H295" s="547"/>
      <c r="I295" s="547"/>
    </row>
    <row r="296" spans="1:9" ht="42.75">
      <c r="A296" s="547">
        <v>5221000</v>
      </c>
      <c r="B296" s="568" t="s">
        <v>1578</v>
      </c>
      <c r="C296" s="549" t="s">
        <v>358</v>
      </c>
      <c r="D296" s="547"/>
      <c r="E296" s="547"/>
      <c r="F296" s="547"/>
      <c r="G296" s="547"/>
      <c r="H296" s="547"/>
      <c r="I296" s="547"/>
    </row>
    <row r="297" spans="1:9" ht="14.25">
      <c r="A297" s="547"/>
      <c r="B297" s="569" t="s">
        <v>1385</v>
      </c>
      <c r="C297" s="549"/>
      <c r="D297" s="547"/>
      <c r="E297" s="547"/>
      <c r="F297" s="547"/>
      <c r="G297" s="547"/>
      <c r="H297" s="547"/>
      <c r="I297" s="547"/>
    </row>
    <row r="298" spans="1:9" ht="14.25">
      <c r="A298" s="547">
        <v>5221100</v>
      </c>
      <c r="B298" s="569" t="s">
        <v>1579</v>
      </c>
      <c r="C298" s="549">
        <v>9223</v>
      </c>
      <c r="D298" s="560"/>
      <c r="E298" s="560"/>
      <c r="F298" s="560"/>
      <c r="G298" s="560"/>
      <c r="H298" s="560"/>
      <c r="I298" s="560"/>
    </row>
    <row r="299" spans="1:9" ht="14.25">
      <c r="A299" s="547">
        <v>5221200</v>
      </c>
      <c r="B299" s="569" t="s">
        <v>1580</v>
      </c>
      <c r="C299" s="549">
        <v>6223</v>
      </c>
      <c r="D299" s="560"/>
      <c r="E299" s="560"/>
      <c r="F299" s="560"/>
      <c r="G299" s="560"/>
      <c r="H299" s="560"/>
      <c r="I299" s="560"/>
    </row>
    <row r="300" spans="1:9" ht="14.25">
      <c r="A300" s="547">
        <v>5222000</v>
      </c>
      <c r="B300" s="568" t="s">
        <v>1594</v>
      </c>
      <c r="C300" s="549" t="s">
        <v>1028</v>
      </c>
      <c r="D300" s="547"/>
      <c r="E300" s="547"/>
      <c r="F300" s="547"/>
      <c r="G300" s="547"/>
      <c r="H300" s="547"/>
      <c r="I300" s="547"/>
    </row>
    <row r="301" spans="1:9" ht="14.25">
      <c r="A301" s="547"/>
      <c r="B301" s="569" t="s">
        <v>1567</v>
      </c>
      <c r="C301" s="549"/>
      <c r="D301" s="547"/>
      <c r="E301" s="547"/>
      <c r="F301" s="547"/>
      <c r="G301" s="547"/>
      <c r="H301" s="547"/>
      <c r="I301" s="547"/>
    </row>
    <row r="302" spans="1:9" ht="40.5">
      <c r="A302" s="547">
        <v>5222100</v>
      </c>
      <c r="B302" s="569" t="s">
        <v>1582</v>
      </c>
      <c r="C302" s="549">
        <v>9222</v>
      </c>
      <c r="D302" s="560"/>
      <c r="E302" s="560"/>
      <c r="F302" s="560"/>
      <c r="G302" s="560"/>
      <c r="H302" s="560"/>
      <c r="I302" s="560"/>
    </row>
    <row r="303" spans="1:9" ht="27">
      <c r="A303" s="547">
        <v>5222200</v>
      </c>
      <c r="B303" s="569" t="s">
        <v>1583</v>
      </c>
      <c r="C303" s="549">
        <v>6222</v>
      </c>
      <c r="D303" s="560"/>
      <c r="E303" s="560"/>
      <c r="F303" s="560"/>
      <c r="G303" s="560"/>
      <c r="H303" s="560"/>
      <c r="I303" s="560"/>
    </row>
    <row r="304" spans="1:9" ht="14.25">
      <c r="A304" s="547">
        <v>5223000</v>
      </c>
      <c r="B304" s="568" t="s">
        <v>1595</v>
      </c>
      <c r="C304" s="549" t="s">
        <v>1028</v>
      </c>
      <c r="D304" s="547"/>
      <c r="E304" s="547"/>
      <c r="F304" s="547"/>
      <c r="G304" s="547"/>
      <c r="H304" s="547"/>
      <c r="I304" s="547"/>
    </row>
    <row r="305" spans="1:9" ht="14.25">
      <c r="A305" s="547"/>
      <c r="B305" s="569" t="s">
        <v>1411</v>
      </c>
      <c r="C305" s="549"/>
      <c r="D305" s="547"/>
      <c r="E305" s="547"/>
      <c r="F305" s="547"/>
      <c r="G305" s="547"/>
      <c r="H305" s="547"/>
      <c r="I305" s="547"/>
    </row>
    <row r="306" spans="1:9" ht="27">
      <c r="A306" s="547">
        <v>5223100</v>
      </c>
      <c r="B306" s="569" t="s">
        <v>1585</v>
      </c>
      <c r="C306" s="549">
        <v>9222</v>
      </c>
      <c r="D306" s="560"/>
      <c r="E306" s="560"/>
      <c r="F306" s="560"/>
      <c r="G306" s="560"/>
      <c r="H306" s="560"/>
      <c r="I306" s="560"/>
    </row>
    <row r="307" spans="1:9" ht="14.25">
      <c r="A307" s="547">
        <v>5223200</v>
      </c>
      <c r="B307" s="569" t="s">
        <v>1586</v>
      </c>
      <c r="C307" s="549">
        <v>6222</v>
      </c>
      <c r="D307" s="560"/>
      <c r="E307" s="560"/>
      <c r="F307" s="560"/>
      <c r="G307" s="560"/>
      <c r="H307" s="560"/>
      <c r="I307" s="560"/>
    </row>
    <row r="308" spans="1:9" ht="57">
      <c r="A308" s="547">
        <v>5224000</v>
      </c>
      <c r="B308" s="568" t="s">
        <v>1587</v>
      </c>
      <c r="C308" s="549" t="s">
        <v>358</v>
      </c>
      <c r="D308" s="547"/>
      <c r="E308" s="547"/>
      <c r="F308" s="547"/>
      <c r="G308" s="547"/>
      <c r="H308" s="547"/>
      <c r="I308" s="547"/>
    </row>
    <row r="309" spans="1:9" ht="42.75">
      <c r="A309" s="547">
        <v>5225000</v>
      </c>
      <c r="B309" s="568" t="s">
        <v>1588</v>
      </c>
      <c r="C309" s="549" t="s">
        <v>358</v>
      </c>
      <c r="D309" s="547"/>
      <c r="E309" s="547"/>
      <c r="F309" s="547"/>
      <c r="G309" s="547"/>
      <c r="H309" s="547"/>
      <c r="I309" s="547"/>
    </row>
    <row r="310" spans="1:9" ht="28.5">
      <c r="A310" s="547">
        <v>5226000</v>
      </c>
      <c r="B310" s="568" t="s">
        <v>1589</v>
      </c>
      <c r="C310" s="549" t="s">
        <v>358</v>
      </c>
      <c r="D310" s="571"/>
      <c r="E310" s="547"/>
      <c r="F310" s="547"/>
      <c r="G310" s="549" t="s">
        <v>358</v>
      </c>
      <c r="H310" s="549" t="s">
        <v>358</v>
      </c>
      <c r="I310" s="549" t="s">
        <v>358</v>
      </c>
    </row>
    <row r="311" spans="1:9" ht="42.75">
      <c r="A311" s="547">
        <v>5227000</v>
      </c>
      <c r="B311" s="568" t="s">
        <v>1590</v>
      </c>
      <c r="C311" s="549" t="s">
        <v>358</v>
      </c>
      <c r="D311" s="549" t="s">
        <v>358</v>
      </c>
      <c r="E311" s="549" t="s">
        <v>358</v>
      </c>
      <c r="F311" s="549" t="s">
        <v>358</v>
      </c>
      <c r="G311" s="549"/>
      <c r="H311" s="549"/>
      <c r="I311" s="549"/>
    </row>
    <row r="312" spans="1:9" ht="14.25">
      <c r="A312" s="575"/>
      <c r="B312" s="576"/>
      <c r="C312" s="577"/>
      <c r="D312" s="577"/>
      <c r="E312" s="577"/>
      <c r="F312" s="577"/>
      <c r="G312" s="577"/>
      <c r="H312" s="577"/>
      <c r="I312" s="577"/>
    </row>
    <row r="313" spans="1:9" ht="14.25">
      <c r="A313" s="575"/>
      <c r="B313" s="576"/>
      <c r="C313" s="577"/>
      <c r="D313" s="577"/>
      <c r="E313" s="577"/>
      <c r="F313" s="577"/>
      <c r="G313" s="577"/>
      <c r="H313" s="577"/>
      <c r="I313" s="577"/>
    </row>
    <row r="314" spans="1:9" ht="14.25">
      <c r="A314" s="575"/>
      <c r="B314" s="576"/>
      <c r="C314" s="577"/>
      <c r="D314" s="577"/>
      <c r="E314" s="577"/>
      <c r="F314" s="577"/>
      <c r="G314" s="577"/>
      <c r="H314" s="577"/>
      <c r="I314" s="577"/>
    </row>
    <row r="315" spans="1:9" ht="15">
      <c r="A315" s="575"/>
      <c r="B315" s="578" t="s">
        <v>1596</v>
      </c>
      <c r="C315" s="577"/>
      <c r="D315" s="577"/>
      <c r="E315" s="577"/>
      <c r="F315" s="577"/>
      <c r="G315" s="577"/>
      <c r="H315" s="577"/>
      <c r="I315" s="577"/>
    </row>
    <row r="318" spans="1:9" ht="14.25">
      <c r="A318" s="508" t="s">
        <v>1597</v>
      </c>
      <c r="B318" s="508"/>
      <c r="D318" s="506"/>
      <c r="E318" s="506"/>
      <c r="G318" s="506"/>
      <c r="H318" s="506"/>
    </row>
    <row r="319" spans="1:9" s="524" customFormat="1" ht="12.75">
      <c r="A319" s="579"/>
      <c r="B319" s="580"/>
      <c r="C319" s="581"/>
      <c r="D319" s="582" t="s">
        <v>1598</v>
      </c>
      <c r="E319" s="583"/>
      <c r="F319" s="581"/>
      <c r="G319" s="581"/>
      <c r="H319" s="579" t="s">
        <v>1599</v>
      </c>
    </row>
    <row r="320" spans="1:9" ht="20.25">
      <c r="A320" s="584" t="s">
        <v>1600</v>
      </c>
    </row>
    <row r="321" spans="1:8" ht="18.75">
      <c r="A321" s="585"/>
    </row>
    <row r="322" spans="1:8" ht="14.25">
      <c r="A322" s="508" t="s">
        <v>1601</v>
      </c>
      <c r="B322" s="508"/>
      <c r="D322" s="506"/>
      <c r="E322" s="506"/>
      <c r="G322" s="506"/>
      <c r="H322" s="506"/>
    </row>
    <row r="323" spans="1:8" ht="14.25">
      <c r="A323" s="508" t="s">
        <v>1602</v>
      </c>
      <c r="B323" s="508"/>
    </row>
    <row r="324" spans="1:8" s="524" customFormat="1" ht="12.75">
      <c r="A324" s="579"/>
      <c r="B324" s="580"/>
      <c r="C324" s="581"/>
      <c r="D324" s="582" t="s">
        <v>1603</v>
      </c>
      <c r="E324" s="583"/>
      <c r="F324" s="581"/>
      <c r="G324" s="581"/>
      <c r="H324" s="579" t="s">
        <v>1599</v>
      </c>
    </row>
  </sheetData>
  <mergeCells count="42">
    <mergeCell ref="B24:H24"/>
    <mergeCell ref="H2:I2"/>
    <mergeCell ref="H3:I3"/>
    <mergeCell ref="G4:I4"/>
    <mergeCell ref="G5:I5"/>
    <mergeCell ref="B23:H23"/>
    <mergeCell ref="I43:I44"/>
    <mergeCell ref="B25:H25"/>
    <mergeCell ref="A40:A41"/>
    <mergeCell ref="B40:C40"/>
    <mergeCell ref="D40:E40"/>
    <mergeCell ref="F40:F41"/>
    <mergeCell ref="G40:I40"/>
    <mergeCell ref="D43:D44"/>
    <mergeCell ref="E43:E44"/>
    <mergeCell ref="F43:F44"/>
    <mergeCell ref="G43:G44"/>
    <mergeCell ref="H43:H44"/>
    <mergeCell ref="H238:H239"/>
    <mergeCell ref="I238:I239"/>
    <mergeCell ref="A242:A243"/>
    <mergeCell ref="C242:C243"/>
    <mergeCell ref="D242:D243"/>
    <mergeCell ref="E242:E243"/>
    <mergeCell ref="F242:F243"/>
    <mergeCell ref="G242:G243"/>
    <mergeCell ref="H242:H243"/>
    <mergeCell ref="I242:I243"/>
    <mergeCell ref="A238:A239"/>
    <mergeCell ref="C238:C239"/>
    <mergeCell ref="D238:D239"/>
    <mergeCell ref="E238:E239"/>
    <mergeCell ref="F238:F239"/>
    <mergeCell ref="G238:G239"/>
    <mergeCell ref="H278:H279"/>
    <mergeCell ref="I278:I279"/>
    <mergeCell ref="A278:A279"/>
    <mergeCell ref="C278:C279"/>
    <mergeCell ref="D278:D279"/>
    <mergeCell ref="E278:E279"/>
    <mergeCell ref="F278:F279"/>
    <mergeCell ref="G278:G279"/>
  </mergeCells>
  <pageMargins left="0.24" right="0.21" top="0.34" bottom="0.37" header="0.31496062992125984" footer="0.31496062992125984"/>
  <pageSetup paperSize="9" orientation="landscape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J216"/>
  <sheetViews>
    <sheetView topLeftCell="A57" workbookViewId="0">
      <selection activeCell="E23" sqref="E23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931</v>
      </c>
    </row>
    <row r="2" spans="1:10">
      <c r="F2" s="173"/>
      <c r="G2" s="173"/>
      <c r="H2" s="173"/>
      <c r="I2" s="173"/>
    </row>
    <row r="3" spans="1:10">
      <c r="H3" s="174" t="s">
        <v>888</v>
      </c>
    </row>
    <row r="4" spans="1:10">
      <c r="G4" s="173" t="s">
        <v>1025</v>
      </c>
    </row>
    <row r="5" spans="1:10">
      <c r="H5" s="23" t="s">
        <v>174</v>
      </c>
    </row>
    <row r="6" spans="1:10" ht="15">
      <c r="B6" s="175" t="s">
        <v>35</v>
      </c>
      <c r="C6" s="176"/>
      <c r="D6" s="175"/>
      <c r="E6" s="175"/>
      <c r="F6" s="16"/>
      <c r="G6" s="177" t="s">
        <v>1014</v>
      </c>
      <c r="H6" s="170"/>
    </row>
    <row r="7" spans="1:10">
      <c r="B7" s="163"/>
      <c r="C7" s="178"/>
    </row>
    <row r="8" spans="1:10">
      <c r="A8" s="28" t="s">
        <v>1605</v>
      </c>
      <c r="F8" s="179"/>
      <c r="G8" s="179"/>
    </row>
    <row r="9" spans="1:10" s="28" customFormat="1" ht="10.5">
      <c r="A9" s="2644" t="s">
        <v>1118</v>
      </c>
      <c r="B9" s="2644"/>
      <c r="C9" s="2644"/>
      <c r="D9" s="2644"/>
      <c r="E9" s="2644"/>
    </row>
    <row r="10" spans="1:10">
      <c r="A10" s="28" t="s">
        <v>473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474</v>
      </c>
      <c r="B12" s="177" t="s">
        <v>1144</v>
      </c>
      <c r="C12" s="178"/>
      <c r="D12" s="177"/>
      <c r="E12" s="177"/>
      <c r="F12" s="177"/>
      <c r="G12" s="170"/>
      <c r="H12" s="187" t="s">
        <v>208</v>
      </c>
    </row>
    <row r="13" spans="1:10" ht="21.75">
      <c r="A13" s="188" t="s">
        <v>611</v>
      </c>
      <c r="B13" s="188"/>
      <c r="C13" s="184"/>
      <c r="D13" s="188"/>
      <c r="E13" s="188"/>
      <c r="F13" s="188"/>
      <c r="G13" s="189"/>
    </row>
    <row r="14" spans="1:10">
      <c r="A14" s="2693" t="s">
        <v>1604</v>
      </c>
      <c r="B14" s="2694"/>
      <c r="F14" s="179"/>
      <c r="G14" s="179"/>
    </row>
    <row r="15" spans="1:10" ht="18">
      <c r="A15" s="192"/>
      <c r="B15" s="2645" t="s">
        <v>612</v>
      </c>
      <c r="C15" s="2645"/>
      <c r="D15" s="2645"/>
      <c r="E15" s="2645"/>
      <c r="F15" s="193"/>
      <c r="G15" s="193"/>
      <c r="H15" s="193"/>
      <c r="I15" s="193"/>
      <c r="J15" s="193"/>
    </row>
    <row r="16" spans="1:10" ht="14.25">
      <c r="A16" s="163"/>
      <c r="B16" s="2646" t="s">
        <v>258</v>
      </c>
      <c r="C16" s="2646"/>
      <c r="D16" s="2646"/>
      <c r="E16" s="2646"/>
      <c r="F16" s="2646"/>
      <c r="G16" s="194"/>
      <c r="H16" s="194"/>
      <c r="I16" s="194"/>
      <c r="J16" s="194"/>
    </row>
    <row r="17" spans="1:10" s="28" customFormat="1" ht="14.25">
      <c r="A17" s="189"/>
      <c r="B17" s="2719" t="s">
        <v>1272</v>
      </c>
      <c r="C17" s="2719"/>
      <c r="D17" s="2719"/>
      <c r="E17" s="2719"/>
      <c r="F17" s="2719"/>
      <c r="G17" s="190"/>
      <c r="H17" s="190"/>
      <c r="I17" s="624"/>
      <c r="J17" s="624"/>
    </row>
    <row r="18" spans="1:10" s="28" customFormat="1" ht="14.25">
      <c r="A18" s="189"/>
      <c r="B18" s="2719"/>
      <c r="C18" s="2719"/>
      <c r="D18" s="2719"/>
      <c r="E18" s="2719"/>
      <c r="F18" s="2719"/>
      <c r="G18" s="190"/>
      <c r="H18" s="190"/>
      <c r="I18" s="624"/>
      <c r="J18" s="624"/>
    </row>
    <row r="19" spans="1:10" s="201" customFormat="1" thickBot="1">
      <c r="A19" s="38" t="s">
        <v>1644</v>
      </c>
      <c r="B19" s="198"/>
      <c r="C19" s="199"/>
      <c r="D19" s="200"/>
      <c r="E19" s="200"/>
      <c r="G19" s="202" t="s">
        <v>647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333</v>
      </c>
      <c r="H20" s="205" t="s">
        <v>991</v>
      </c>
      <c r="I20" s="206">
        <v>1</v>
      </c>
      <c r="J20" s="207">
        <v>3</v>
      </c>
    </row>
    <row r="21" spans="1:10" s="204" customFormat="1" thickBot="1">
      <c r="A21" s="38" t="s">
        <v>630</v>
      </c>
      <c r="C21" s="199"/>
      <c r="G21" s="204" t="s">
        <v>1190</v>
      </c>
    </row>
    <row r="22" spans="1:10" s="204" customFormat="1" thickBot="1">
      <c r="A22" s="38" t="s">
        <v>554</v>
      </c>
      <c r="C22" s="208"/>
      <c r="D22" s="209"/>
      <c r="G22" s="204" t="s">
        <v>555</v>
      </c>
    </row>
    <row r="23" spans="1:10" s="173" customFormat="1" thickBot="1">
      <c r="A23" s="38" t="s">
        <v>729</v>
      </c>
      <c r="B23" s="204"/>
      <c r="C23" s="199"/>
      <c r="G23" s="204" t="s">
        <v>944</v>
      </c>
      <c r="I23" s="210"/>
    </row>
    <row r="24" spans="1:10" s="173" customFormat="1" ht="12">
      <c r="A24" s="38" t="s">
        <v>307</v>
      </c>
      <c r="B24" s="211"/>
      <c r="C24" s="212"/>
      <c r="F24" s="213"/>
      <c r="G24" s="204" t="s">
        <v>946</v>
      </c>
    </row>
    <row r="25" spans="1:10" s="173" customFormat="1" thickBot="1">
      <c r="A25" s="40" t="s">
        <v>306</v>
      </c>
      <c r="B25" s="202"/>
      <c r="C25" s="212"/>
      <c r="D25" s="214"/>
      <c r="E25" s="214"/>
      <c r="G25" s="204" t="s">
        <v>233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201</v>
      </c>
      <c r="H26" s="216"/>
      <c r="I26" s="217"/>
      <c r="J26" s="218"/>
    </row>
    <row r="27" spans="1:10" s="213" customFormat="1" thickBot="1">
      <c r="A27" s="38" t="s">
        <v>638</v>
      </c>
      <c r="B27" s="204"/>
      <c r="C27" s="212"/>
      <c r="E27" s="219" t="s">
        <v>740</v>
      </c>
      <c r="G27" s="204" t="s">
        <v>419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406</v>
      </c>
      <c r="B29" s="2" t="s">
        <v>639</v>
      </c>
      <c r="C29" s="57"/>
      <c r="D29" s="2" t="s">
        <v>422</v>
      </c>
      <c r="E29" s="3"/>
      <c r="F29" s="2647" t="s">
        <v>362</v>
      </c>
      <c r="G29" s="2649" t="s">
        <v>363</v>
      </c>
      <c r="H29" s="2650"/>
      <c r="I29" s="2650"/>
      <c r="J29" s="2651"/>
    </row>
    <row r="30" spans="1:10" s="28" customFormat="1" ht="105.75" thickBot="1">
      <c r="A30" s="58"/>
      <c r="B30" s="4" t="s">
        <v>349</v>
      </c>
      <c r="C30" s="59" t="s">
        <v>671</v>
      </c>
      <c r="D30" s="15" t="s">
        <v>796</v>
      </c>
      <c r="E30" s="60" t="s">
        <v>971</v>
      </c>
      <c r="F30" s="2648"/>
      <c r="G30" s="15" t="s">
        <v>972</v>
      </c>
      <c r="H30" s="15" t="s">
        <v>973</v>
      </c>
      <c r="I30" s="15" t="s">
        <v>974</v>
      </c>
      <c r="J30" s="15" t="s">
        <v>975</v>
      </c>
    </row>
    <row r="31" spans="1:10" s="222" customFormat="1" ht="11.25" thickBot="1">
      <c r="A31" s="61" t="s">
        <v>976</v>
      </c>
      <c r="B31" s="62" t="s">
        <v>977</v>
      </c>
      <c r="C31" s="63" t="s">
        <v>978</v>
      </c>
      <c r="D31" s="64" t="s">
        <v>739</v>
      </c>
      <c r="E31" s="64" t="s">
        <v>740</v>
      </c>
      <c r="F31" s="64" t="s">
        <v>672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264</v>
      </c>
      <c r="C32" s="69" t="s">
        <v>358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802</v>
      </c>
      <c r="C33" s="69" t="s">
        <v>358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803</v>
      </c>
      <c r="C34" s="74" t="s">
        <v>358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673</v>
      </c>
      <c r="C35" s="394" t="s">
        <v>804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271</v>
      </c>
      <c r="C36" s="81" t="s">
        <v>805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806</v>
      </c>
      <c r="C37" s="81" t="s">
        <v>807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398</v>
      </c>
      <c r="C38" s="81" t="s">
        <v>399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615</v>
      </c>
      <c r="C39" s="81" t="s">
        <v>388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1024</v>
      </c>
      <c r="C40" s="83" t="s">
        <v>389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640</v>
      </c>
      <c r="C41" s="86" t="s">
        <v>20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358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380</v>
      </c>
      <c r="C44" s="83" t="s">
        <v>381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382</v>
      </c>
      <c r="C45" s="81" t="s">
        <v>383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769</v>
      </c>
      <c r="C46" s="83" t="s">
        <v>384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770</v>
      </c>
      <c r="C47" s="81" t="s">
        <v>385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69</v>
      </c>
      <c r="C48" s="83" t="s">
        <v>386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70</v>
      </c>
      <c r="C49" s="81" t="s">
        <v>387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71</v>
      </c>
      <c r="C50" s="86" t="s">
        <v>766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767</v>
      </c>
      <c r="C51" s="74" t="s">
        <v>358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72</v>
      </c>
      <c r="C52" s="99" t="s">
        <v>768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487</v>
      </c>
      <c r="C53" s="83" t="s">
        <v>1021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148</v>
      </c>
      <c r="C54" s="100" t="s">
        <v>1022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56</v>
      </c>
      <c r="C55" s="74" t="s">
        <v>358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149</v>
      </c>
      <c r="C56" s="99" t="s">
        <v>365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150</v>
      </c>
      <c r="C57" s="83" t="s">
        <v>366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151</v>
      </c>
      <c r="C58" s="83" t="s">
        <v>367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556</v>
      </c>
      <c r="C59" s="83" t="s">
        <v>368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557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186</v>
      </c>
      <c r="C61" s="81" t="s">
        <v>369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187</v>
      </c>
      <c r="C62" s="83" t="s">
        <v>370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188</v>
      </c>
      <c r="C63" s="100" t="s">
        <v>371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213</v>
      </c>
      <c r="C64" s="74" t="s">
        <v>358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189</v>
      </c>
      <c r="C65" s="86" t="s">
        <v>214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918</v>
      </c>
      <c r="C66" s="74" t="s">
        <v>358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190</v>
      </c>
      <c r="C67" s="99" t="s">
        <v>919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703</v>
      </c>
      <c r="C68" s="100" t="s">
        <v>1031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1032</v>
      </c>
      <c r="C69" s="74" t="s">
        <v>358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983</v>
      </c>
      <c r="C70" s="77" t="s">
        <v>1033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984</v>
      </c>
      <c r="C71" s="83" t="s">
        <v>1034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390</v>
      </c>
      <c r="C72" s="83" t="s">
        <v>391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985</v>
      </c>
      <c r="C73" s="81" t="s">
        <v>392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943</v>
      </c>
      <c r="C74" s="83" t="s">
        <v>393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229</v>
      </c>
      <c r="C75" s="81" t="s">
        <v>394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230</v>
      </c>
      <c r="C76" s="83" t="s">
        <v>395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480</v>
      </c>
      <c r="C77" s="86" t="s">
        <v>396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4.25" hidden="1">
      <c r="A78" s="267">
        <v>1130000</v>
      </c>
      <c r="B78" s="107" t="s">
        <v>294</v>
      </c>
      <c r="C78" s="74" t="s">
        <v>358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idden="1">
      <c r="A79" s="267">
        <v>1130100</v>
      </c>
      <c r="B79" s="103" t="s">
        <v>481</v>
      </c>
      <c r="C79" s="99" t="s">
        <v>295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idden="1">
      <c r="A80" s="267">
        <v>1130200</v>
      </c>
      <c r="B80" s="103" t="s">
        <v>482</v>
      </c>
      <c r="C80" s="83" t="s">
        <v>296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idden="1">
      <c r="A81" s="267">
        <v>1130300</v>
      </c>
      <c r="B81" s="103" t="s">
        <v>483</v>
      </c>
      <c r="C81" s="83" t="s">
        <v>297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idden="1">
      <c r="A82" s="267">
        <v>1130400</v>
      </c>
      <c r="B82" s="108" t="s">
        <v>484</v>
      </c>
      <c r="C82" s="109" t="s">
        <v>298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4.25" hidden="1">
      <c r="A83" s="262">
        <v>1131000</v>
      </c>
      <c r="B83" s="110" t="s">
        <v>299</v>
      </c>
      <c r="C83" s="111" t="s">
        <v>358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5.5" hidden="1">
      <c r="A84" s="262">
        <v>1131100</v>
      </c>
      <c r="B84" s="103" t="s">
        <v>588</v>
      </c>
      <c r="C84" s="77" t="s">
        <v>300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 thickBot="1">
      <c r="A85" s="262">
        <v>1131200</v>
      </c>
      <c r="B85" s="103" t="s">
        <v>589</v>
      </c>
      <c r="C85" s="83" t="s">
        <v>301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590</v>
      </c>
      <c r="C86" s="86" t="s">
        <v>302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4.25" hidden="1">
      <c r="A87" s="268">
        <v>1140000</v>
      </c>
      <c r="B87" s="107" t="s">
        <v>303</v>
      </c>
      <c r="C87" s="74" t="s">
        <v>358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5.5" hidden="1">
      <c r="A88" s="268">
        <v>1141000</v>
      </c>
      <c r="B88" s="103" t="s">
        <v>304</v>
      </c>
      <c r="C88" s="99" t="s">
        <v>1003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5.5" hidden="1">
      <c r="A89" s="268">
        <v>1142000</v>
      </c>
      <c r="B89" s="103" t="s">
        <v>42</v>
      </c>
      <c r="C89" s="83" t="s">
        <v>43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5.5" hidden="1">
      <c r="A90" s="268">
        <v>1143000</v>
      </c>
      <c r="B90" s="103" t="s">
        <v>44</v>
      </c>
      <c r="C90" s="83" t="s">
        <v>45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439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4.25" hidden="1">
      <c r="A92" s="269">
        <v>1150000</v>
      </c>
      <c r="B92" s="224" t="s">
        <v>730</v>
      </c>
      <c r="C92" s="74" t="s">
        <v>358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5.5" hidden="1">
      <c r="A93" s="270">
        <v>1151000</v>
      </c>
      <c r="B93" s="226" t="s">
        <v>681</v>
      </c>
      <c r="C93" s="74" t="s">
        <v>358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5.5" hidden="1">
      <c r="A94" s="270">
        <v>1151100</v>
      </c>
      <c r="B94" s="227" t="s">
        <v>265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5.5" hidden="1">
      <c r="A95" s="270">
        <v>1151200</v>
      </c>
      <c r="B95" s="227" t="s">
        <v>637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5.5" hidden="1">
      <c r="A96" s="270">
        <v>1152000</v>
      </c>
      <c r="B96" s="229" t="s">
        <v>518</v>
      </c>
      <c r="C96" s="230" t="s">
        <v>358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5.5" hidden="1">
      <c r="A97" s="270">
        <v>1152100</v>
      </c>
      <c r="B97" s="231" t="s">
        <v>541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759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5.5" hidden="1">
      <c r="A99" s="269">
        <v>1153000</v>
      </c>
      <c r="B99" s="235" t="s">
        <v>760</v>
      </c>
      <c r="C99" s="236" t="s">
        <v>358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5.5" hidden="1">
      <c r="A100" s="270">
        <v>1153100</v>
      </c>
      <c r="B100" s="231" t="s">
        <v>761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idden="1">
      <c r="A101" s="270">
        <v>1153200</v>
      </c>
      <c r="B101" s="231" t="s">
        <v>101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8.25" hidden="1">
      <c r="A102" s="270">
        <v>1153300</v>
      </c>
      <c r="B102" s="231" t="s">
        <v>501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502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idden="1">
      <c r="A104" s="270">
        <v>1153500</v>
      </c>
      <c r="B104" s="237" t="s">
        <v>503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8.25" hidden="1">
      <c r="A105" s="270">
        <v>1153700</v>
      </c>
      <c r="B105" s="237" t="s">
        <v>504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8.25" hidden="1">
      <c r="A106" s="270">
        <v>1153800</v>
      </c>
      <c r="B106" s="237" t="s">
        <v>995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idden="1">
      <c r="A107" s="270">
        <v>1153900</v>
      </c>
      <c r="B107" s="237" t="s">
        <v>996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5.5" hidden="1">
      <c r="A108" s="270">
        <v>1154000</v>
      </c>
      <c r="B108" s="238" t="s">
        <v>997</v>
      </c>
      <c r="C108" s="230" t="s">
        <v>358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5.5" hidden="1">
      <c r="A109" s="270">
        <v>1154100</v>
      </c>
      <c r="B109" s="237" t="s">
        <v>210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idden="1">
      <c r="A110" s="270">
        <v>1154200</v>
      </c>
      <c r="B110" s="237" t="s">
        <v>211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idden="1">
      <c r="A111" s="270">
        <v>1154300</v>
      </c>
      <c r="B111" s="237" t="s">
        <v>212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67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8.25" hidden="1">
      <c r="A113" s="270">
        <v>1154600</v>
      </c>
      <c r="B113" s="237" t="s">
        <v>68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5.5" hidden="1">
      <c r="A115" s="272">
        <v>1160000</v>
      </c>
      <c r="B115" s="120" t="s">
        <v>80</v>
      </c>
      <c r="C115" s="74" t="s">
        <v>358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idden="1">
      <c r="A116" s="266">
        <v>1161000</v>
      </c>
      <c r="B116" s="122" t="s">
        <v>81</v>
      </c>
      <c r="C116" s="123" t="s">
        <v>358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5.5" hidden="1">
      <c r="A117" s="266">
        <v>1161100</v>
      </c>
      <c r="B117" s="14" t="s">
        <v>400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5.5" hidden="1">
      <c r="A118" s="266">
        <v>1161200</v>
      </c>
      <c r="B118" s="116" t="s">
        <v>707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5.5" hidden="1">
      <c r="A119" s="266">
        <v>1162000</v>
      </c>
      <c r="B119" s="122" t="s">
        <v>1125</v>
      </c>
      <c r="C119" s="123" t="s">
        <v>358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5.5" hidden="1">
      <c r="A120" s="266">
        <v>1162100</v>
      </c>
      <c r="B120" s="116" t="s">
        <v>1126</v>
      </c>
      <c r="C120" s="83" t="s">
        <v>130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idden="1">
      <c r="A121" s="266">
        <v>1162200</v>
      </c>
      <c r="B121" s="116" t="s">
        <v>131</v>
      </c>
      <c r="C121" s="83" t="s">
        <v>24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5.5" hidden="1">
      <c r="A122" s="266">
        <v>1162300</v>
      </c>
      <c r="B122" s="116" t="s">
        <v>25</v>
      </c>
      <c r="C122" s="83" t="s">
        <v>26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idden="1">
      <c r="A123" s="266">
        <v>1162400</v>
      </c>
      <c r="B123" s="116" t="s">
        <v>831</v>
      </c>
      <c r="C123" s="83" t="s">
        <v>832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5.5" hidden="1">
      <c r="A124" s="266">
        <v>1162500</v>
      </c>
      <c r="B124" s="116" t="s">
        <v>833</v>
      </c>
      <c r="C124" s="83" t="s">
        <v>834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idden="1">
      <c r="A125" s="266">
        <v>1162600</v>
      </c>
      <c r="B125" s="116" t="s">
        <v>510</v>
      </c>
      <c r="C125" s="83" t="s">
        <v>511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5.5" hidden="1">
      <c r="A126" s="266">
        <v>1162700</v>
      </c>
      <c r="B126" s="14" t="s">
        <v>512</v>
      </c>
      <c r="C126" s="83" t="s">
        <v>513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idden="1">
      <c r="A127" s="266">
        <v>1162800</v>
      </c>
      <c r="B127" s="116" t="s">
        <v>871</v>
      </c>
      <c r="C127" s="83" t="s">
        <v>872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idden="1">
      <c r="A128" s="273">
        <v>1162900</v>
      </c>
      <c r="B128" s="116" t="s">
        <v>873</v>
      </c>
      <c r="C128" s="83" t="s">
        <v>874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idden="1">
      <c r="A129" s="273">
        <v>1163000</v>
      </c>
      <c r="B129" s="122" t="s">
        <v>58</v>
      </c>
      <c r="C129" s="111" t="s">
        <v>358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798</v>
      </c>
      <c r="C130" s="86" t="s">
        <v>799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idden="1">
      <c r="A131" s="275">
        <v>1170000</v>
      </c>
      <c r="B131" s="126" t="s">
        <v>875</v>
      </c>
      <c r="C131" s="74" t="s">
        <v>358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5.5" hidden="1">
      <c r="A132" s="273">
        <v>1171000</v>
      </c>
      <c r="B132" s="129" t="s">
        <v>215</v>
      </c>
      <c r="C132" s="74" t="s">
        <v>358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8.25" hidden="1">
      <c r="A133" s="273">
        <v>1171100</v>
      </c>
      <c r="B133" s="14" t="s">
        <v>478</v>
      </c>
      <c r="C133" s="99" t="s">
        <v>479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5.5" hidden="1">
      <c r="A134" s="273">
        <v>1171200</v>
      </c>
      <c r="B134" s="116" t="s">
        <v>351</v>
      </c>
      <c r="C134" s="131" t="s">
        <v>352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8.25" hidden="1">
      <c r="A135" s="266">
        <v>1172000</v>
      </c>
      <c r="B135" s="132" t="s">
        <v>1017</v>
      </c>
      <c r="C135" s="111" t="s">
        <v>358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idden="1">
      <c r="A136" s="266">
        <v>1172100</v>
      </c>
      <c r="B136" s="103" t="s">
        <v>1102</v>
      </c>
      <c r="C136" s="99" t="s">
        <v>1018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idden="1">
      <c r="A137" s="266">
        <v>1172200</v>
      </c>
      <c r="B137" s="103" t="s">
        <v>1103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idden="1">
      <c r="A138" s="266">
        <v>1172300</v>
      </c>
      <c r="B138" s="116" t="s">
        <v>1019</v>
      </c>
      <c r="C138" s="83" t="s">
        <v>1020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5.5" hidden="1">
      <c r="A139" s="266">
        <v>1172400</v>
      </c>
      <c r="B139" s="134" t="s">
        <v>124</v>
      </c>
      <c r="C139" s="83" t="s">
        <v>125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5.5" hidden="1">
      <c r="A140" s="266">
        <v>1173000</v>
      </c>
      <c r="B140" s="132" t="s">
        <v>126</v>
      </c>
      <c r="C140" s="111" t="s">
        <v>358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5.5" hidden="1">
      <c r="A141" s="273">
        <v>1173100</v>
      </c>
      <c r="B141" s="135" t="s">
        <v>127</v>
      </c>
      <c r="C141" s="83" t="s">
        <v>1088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8.25" hidden="1">
      <c r="A142" s="273">
        <v>1174000</v>
      </c>
      <c r="B142" s="132" t="s">
        <v>1089</v>
      </c>
      <c r="C142" s="111" t="s">
        <v>358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5.5" hidden="1">
      <c r="A143" s="273">
        <v>1174100</v>
      </c>
      <c r="B143" s="135" t="s">
        <v>1104</v>
      </c>
      <c r="C143" s="83" t="s">
        <v>1090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5.5" hidden="1">
      <c r="A144" s="273">
        <v>1174200</v>
      </c>
      <c r="B144" s="134" t="s">
        <v>446</v>
      </c>
      <c r="C144" s="83" t="s">
        <v>447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558</v>
      </c>
      <c r="C145" s="111" t="s">
        <v>358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226</v>
      </c>
      <c r="C146" s="83" t="s">
        <v>227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228</v>
      </c>
      <c r="C147" s="111" t="s">
        <v>358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587</v>
      </c>
      <c r="C149" s="111" t="s">
        <v>358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716</v>
      </c>
      <c r="C150" s="86" t="s">
        <v>259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262</v>
      </c>
      <c r="B151" s="143" t="s">
        <v>648</v>
      </c>
      <c r="C151" s="144" t="s">
        <v>358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650</v>
      </c>
      <c r="B152" s="150" t="s">
        <v>651</v>
      </c>
      <c r="C152" s="74" t="s">
        <v>358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652</v>
      </c>
      <c r="B153" s="134" t="s">
        <v>986</v>
      </c>
      <c r="C153" s="241" t="s">
        <v>987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988</v>
      </c>
      <c r="B154" s="134" t="s">
        <v>964</v>
      </c>
      <c r="C154" s="241" t="s">
        <v>965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966</v>
      </c>
      <c r="B155" s="134" t="s">
        <v>967</v>
      </c>
      <c r="C155" s="241" t="s">
        <v>968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969</v>
      </c>
      <c r="B156" s="134" t="s">
        <v>1098</v>
      </c>
      <c r="C156" s="241" t="s">
        <v>1099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138</v>
      </c>
      <c r="B157" s="135" t="s">
        <v>139</v>
      </c>
      <c r="C157" s="241" t="s">
        <v>140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141</v>
      </c>
      <c r="B158" s="134" t="s">
        <v>955</v>
      </c>
      <c r="C158" s="241" t="s">
        <v>897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898</v>
      </c>
      <c r="B159" s="134" t="s">
        <v>899</v>
      </c>
      <c r="C159" s="241" t="s">
        <v>900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800</v>
      </c>
      <c r="B160" s="243" t="s">
        <v>656</v>
      </c>
      <c r="C160" s="244" t="s">
        <v>657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801</v>
      </c>
      <c r="B161" s="245" t="s">
        <v>1063</v>
      </c>
      <c r="C161" s="228" t="s">
        <v>1064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1065</v>
      </c>
      <c r="B162" s="245" t="s">
        <v>1066</v>
      </c>
      <c r="C162" s="228" t="s">
        <v>1067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658</v>
      </c>
      <c r="B163" s="246" t="s">
        <v>659</v>
      </c>
      <c r="C163" s="247" t="s">
        <v>358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660</v>
      </c>
      <c r="B164" s="135" t="s">
        <v>661</v>
      </c>
      <c r="C164" s="241" t="s">
        <v>662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663</v>
      </c>
      <c r="B165" s="135" t="s">
        <v>664</v>
      </c>
      <c r="C165" s="241" t="s">
        <v>665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666</v>
      </c>
      <c r="B166" s="134" t="s">
        <v>313</v>
      </c>
      <c r="C166" s="241" t="s">
        <v>314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315</v>
      </c>
      <c r="B167" s="134" t="s">
        <v>316</v>
      </c>
      <c r="C167" s="241" t="s">
        <v>317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318</v>
      </c>
      <c r="B168" s="132" t="s">
        <v>319</v>
      </c>
      <c r="C168" s="123" t="s">
        <v>358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320</v>
      </c>
      <c r="B169" s="135" t="s">
        <v>1105</v>
      </c>
      <c r="C169" s="241" t="s">
        <v>321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322</v>
      </c>
      <c r="B170" s="155" t="s">
        <v>1068</v>
      </c>
      <c r="C170" s="123" t="s">
        <v>358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324</v>
      </c>
      <c r="B171" s="135" t="s">
        <v>1106</v>
      </c>
      <c r="C171" s="241" t="s">
        <v>325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326</v>
      </c>
      <c r="B172" s="135" t="s">
        <v>1107</v>
      </c>
      <c r="C172" s="241" t="s">
        <v>327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328</v>
      </c>
      <c r="B173" s="134" t="s">
        <v>329</v>
      </c>
      <c r="C173" s="241" t="s">
        <v>330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1069</v>
      </c>
      <c r="C174" s="244" t="s">
        <v>1134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1070</v>
      </c>
      <c r="C175" s="248" t="s">
        <v>358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655" t="s">
        <v>1273</v>
      </c>
      <c r="B177" s="2655"/>
      <c r="C177" s="2655"/>
      <c r="D177" s="2655"/>
      <c r="E177" s="2655"/>
      <c r="F177" s="2655"/>
      <c r="G177" s="2655"/>
      <c r="H177" s="2655"/>
      <c r="I177" s="2655"/>
      <c r="J177" s="2655"/>
    </row>
    <row r="178" spans="1:10">
      <c r="A178" s="2652" t="s">
        <v>1114</v>
      </c>
      <c r="B178" s="2652"/>
      <c r="C178" s="2652"/>
      <c r="D178" s="2652"/>
      <c r="E178" s="2652"/>
      <c r="F178" s="2652"/>
      <c r="G178" s="2652"/>
      <c r="H178" s="2652"/>
      <c r="I178" s="2652"/>
      <c r="J178" s="2652"/>
    </row>
    <row r="179" spans="1:10" ht="14.25">
      <c r="A179" s="2655" t="s">
        <v>1198</v>
      </c>
      <c r="B179" s="2655"/>
      <c r="C179" s="2655"/>
      <c r="D179" s="2655"/>
      <c r="E179" s="2655"/>
      <c r="F179" s="2655"/>
      <c r="G179" s="2655"/>
      <c r="H179" s="2655"/>
      <c r="I179" s="2655"/>
      <c r="J179" s="2655"/>
    </row>
    <row r="180" spans="1:10">
      <c r="A180" s="2653" t="s">
        <v>992</v>
      </c>
      <c r="B180" s="2653"/>
      <c r="C180" s="2653"/>
      <c r="D180" s="2653"/>
      <c r="E180" s="2653"/>
      <c r="F180" s="2653"/>
      <c r="G180" s="2653"/>
      <c r="H180" s="2653"/>
      <c r="I180" s="2653"/>
      <c r="J180" s="2653"/>
    </row>
    <row r="181" spans="1:10" ht="14.25">
      <c r="A181" s="2701" t="s">
        <v>1127</v>
      </c>
      <c r="B181" s="2701"/>
      <c r="C181" s="2701"/>
      <c r="D181" s="2701"/>
      <c r="E181" s="2701"/>
      <c r="F181" s="2701"/>
      <c r="G181" s="2701"/>
      <c r="H181" s="2701"/>
      <c r="I181" s="2701"/>
      <c r="J181" s="2701"/>
    </row>
    <row r="182" spans="1:10">
      <c r="A182" s="2655" t="s">
        <v>993</v>
      </c>
      <c r="B182" s="2655"/>
      <c r="C182" s="2655"/>
      <c r="D182" s="2655"/>
      <c r="E182" s="2655"/>
      <c r="F182" s="2655"/>
      <c r="G182" s="2655"/>
      <c r="H182" s="2655"/>
      <c r="I182" s="2655"/>
      <c r="J182" s="2655"/>
    </row>
    <row r="183" spans="1:10">
      <c r="A183" s="2655" t="s">
        <v>470</v>
      </c>
      <c r="B183" s="2655"/>
      <c r="C183" s="2655"/>
      <c r="D183" s="2655"/>
      <c r="E183" s="2655"/>
      <c r="F183" s="2655"/>
      <c r="G183" s="2655"/>
      <c r="H183" s="2655"/>
      <c r="I183" s="2655"/>
      <c r="J183" s="2655"/>
    </row>
    <row r="184" spans="1:10" ht="14.25">
      <c r="A184" s="2700" t="s">
        <v>1119</v>
      </c>
      <c r="B184" s="2700"/>
      <c r="C184" s="2700"/>
      <c r="D184" s="2700"/>
      <c r="E184" s="2700"/>
      <c r="F184" s="2700"/>
      <c r="G184" s="2700"/>
      <c r="H184" s="2700"/>
      <c r="I184" s="2700"/>
      <c r="J184" s="2700"/>
    </row>
    <row r="185" spans="1:10">
      <c r="A185" s="2644"/>
      <c r="B185" s="2644"/>
      <c r="C185" s="2644"/>
      <c r="D185" s="2644"/>
      <c r="E185" s="2644"/>
      <c r="F185" s="2644"/>
      <c r="G185" s="2644"/>
      <c r="H185" s="2644"/>
      <c r="I185" s="2644"/>
      <c r="J185" s="2644"/>
    </row>
    <row r="186" spans="1:10">
      <c r="A186" s="2656"/>
      <c r="B186" s="2656"/>
      <c r="C186" s="2656"/>
      <c r="D186" s="2656"/>
      <c r="E186" s="2656"/>
      <c r="F186" s="2656"/>
      <c r="G186" s="2656"/>
      <c r="H186" s="2656"/>
      <c r="I186" s="2656"/>
      <c r="J186" s="2656"/>
    </row>
    <row r="187" spans="1:10">
      <c r="A187" s="2656"/>
      <c r="B187" s="2656"/>
      <c r="C187" s="2656"/>
      <c r="D187" s="2656"/>
      <c r="E187" s="2656"/>
      <c r="F187" s="2656"/>
      <c r="G187" s="2656"/>
      <c r="H187" s="2656"/>
      <c r="I187" s="2656"/>
      <c r="J187" s="2656"/>
    </row>
    <row r="188" spans="1:10">
      <c r="A188" s="2656"/>
      <c r="B188" s="2656"/>
      <c r="C188" s="2656"/>
      <c r="D188" s="2656"/>
      <c r="E188" s="2656"/>
      <c r="F188" s="2656"/>
      <c r="G188" s="2656"/>
      <c r="H188" s="2656"/>
      <c r="I188" s="2656"/>
      <c r="J188" s="2656"/>
    </row>
    <row r="189" spans="1:10">
      <c r="A189" s="2656"/>
      <c r="B189" s="2656"/>
      <c r="C189" s="2656"/>
      <c r="D189" s="2656"/>
      <c r="E189" s="2656"/>
      <c r="F189" s="2656"/>
      <c r="G189" s="2656"/>
      <c r="H189" s="2656"/>
      <c r="I189" s="2656"/>
      <c r="J189" s="2656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656"/>
      <c r="B191" s="2656"/>
      <c r="C191" s="2656"/>
      <c r="D191" s="2656"/>
      <c r="E191" s="2656"/>
      <c r="F191" s="2656"/>
      <c r="G191" s="2656"/>
      <c r="H191" s="2656"/>
      <c r="I191" s="2656"/>
      <c r="J191" s="2656"/>
    </row>
    <row r="192" spans="1:10">
      <c r="A192" s="2658"/>
      <c r="B192" s="2658"/>
      <c r="C192" s="2658"/>
      <c r="D192" s="2658"/>
      <c r="E192" s="2658"/>
      <c r="F192" s="2658"/>
      <c r="G192" s="2658"/>
      <c r="H192" s="2658"/>
      <c r="I192" s="2658"/>
      <c r="J192" s="2658"/>
    </row>
    <row r="193" spans="1:10">
      <c r="A193" s="2656"/>
      <c r="B193" s="2656"/>
      <c r="C193" s="2656"/>
      <c r="D193" s="2656"/>
      <c r="E193" s="2656"/>
      <c r="F193" s="2656"/>
      <c r="G193" s="2656"/>
      <c r="H193" s="2656"/>
      <c r="I193" s="2656"/>
      <c r="J193" s="2656"/>
    </row>
    <row r="194" spans="1:10">
      <c r="A194" s="2656"/>
      <c r="B194" s="2656"/>
      <c r="C194" s="2656"/>
      <c r="D194" s="2656"/>
      <c r="E194" s="2656"/>
      <c r="F194" s="2656"/>
      <c r="G194" s="2656"/>
      <c r="H194" s="2656"/>
      <c r="I194" s="2656"/>
      <c r="J194" s="2656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656"/>
      <c r="B196" s="2656"/>
      <c r="C196" s="2656"/>
      <c r="D196" s="2656"/>
      <c r="E196" s="2656"/>
      <c r="F196" s="2656"/>
      <c r="G196" s="2656"/>
      <c r="H196" s="2656"/>
      <c r="I196" s="2656"/>
      <c r="J196" s="2656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656"/>
      <c r="B198" s="2656"/>
      <c r="C198" s="2656"/>
      <c r="D198" s="2656"/>
      <c r="E198" s="2656"/>
      <c r="F198" s="2656"/>
      <c r="G198" s="2656"/>
      <c r="H198" s="2656"/>
      <c r="I198" s="2656"/>
      <c r="J198" s="2656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656"/>
      <c r="B200" s="2656"/>
      <c r="C200" s="2656"/>
      <c r="D200" s="2656"/>
      <c r="E200" s="2656"/>
      <c r="F200" s="2656"/>
      <c r="G200" s="2656"/>
      <c r="H200" s="2656"/>
      <c r="I200" s="2656"/>
      <c r="J200" s="2656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656" t="s">
        <v>53</v>
      </c>
      <c r="B202" s="2656"/>
      <c r="C202" s="2656"/>
      <c r="D202" s="2656"/>
      <c r="E202" s="2656"/>
      <c r="F202" s="2656"/>
      <c r="G202" s="2656"/>
      <c r="H202" s="2656"/>
      <c r="I202" s="2656"/>
      <c r="J202" s="2656"/>
    </row>
    <row r="203" spans="1:10">
      <c r="A203" s="2659" t="s">
        <v>356</v>
      </c>
      <c r="B203" s="2659"/>
      <c r="C203" s="2659"/>
      <c r="D203" s="2659"/>
      <c r="E203" s="2659"/>
      <c r="F203" s="2659"/>
      <c r="G203" s="2659"/>
      <c r="H203" s="2659"/>
      <c r="I203" s="2659"/>
      <c r="J203" s="2659"/>
    </row>
    <row r="204" spans="1:10">
      <c r="A204" s="2660" t="s">
        <v>204</v>
      </c>
      <c r="B204" s="2660"/>
      <c r="C204" s="2660"/>
      <c r="D204" s="2660"/>
      <c r="E204" s="2660"/>
      <c r="F204" s="2660"/>
      <c r="G204" s="2660"/>
      <c r="H204" s="2660"/>
      <c r="I204" s="2660"/>
      <c r="J204" s="2660"/>
    </row>
    <row r="205" spans="1:10">
      <c r="A205" s="2660" t="s">
        <v>205</v>
      </c>
      <c r="B205" s="2660"/>
      <c r="C205" s="2660"/>
      <c r="D205" s="2660"/>
      <c r="E205" s="2660"/>
      <c r="F205" s="2660"/>
      <c r="G205" s="2660"/>
      <c r="H205" s="2660"/>
      <c r="I205" s="2660"/>
      <c r="J205" s="2660"/>
    </row>
    <row r="206" spans="1:10">
      <c r="A206" s="256" t="s">
        <v>932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660" t="s">
        <v>674</v>
      </c>
      <c r="B207" s="2660"/>
      <c r="C207" s="2660"/>
      <c r="D207" s="2660"/>
      <c r="E207" s="2660"/>
      <c r="F207" s="2660"/>
      <c r="G207" s="2660"/>
      <c r="H207" s="2660"/>
      <c r="I207" s="2660"/>
      <c r="J207" s="2660"/>
    </row>
    <row r="208" spans="1:10">
      <c r="A208" s="2655" t="s">
        <v>675</v>
      </c>
      <c r="B208" s="2655"/>
      <c r="C208" s="2655"/>
      <c r="D208" s="2655"/>
      <c r="E208" s="2655"/>
      <c r="F208" s="2655"/>
      <c r="G208" s="2655"/>
      <c r="H208" s="2655"/>
      <c r="I208" s="2655"/>
      <c r="J208" s="2655"/>
    </row>
    <row r="209" spans="1:10">
      <c r="A209" s="2652" t="s">
        <v>1114</v>
      </c>
      <c r="B209" s="2652"/>
      <c r="C209" s="2652"/>
      <c r="D209" s="2652"/>
      <c r="E209" s="2652"/>
      <c r="F209" s="2652"/>
      <c r="G209" s="2652"/>
      <c r="H209" s="2652"/>
      <c r="I209" s="2652"/>
      <c r="J209" s="2652"/>
    </row>
    <row r="210" spans="1:10" ht="14.25">
      <c r="A210" s="2652" t="s">
        <v>1116</v>
      </c>
      <c r="B210" s="2652"/>
      <c r="C210" s="2652"/>
      <c r="D210" s="2652"/>
      <c r="E210" s="2652"/>
      <c r="F210" s="2652"/>
      <c r="G210" s="2652"/>
      <c r="H210" s="2652"/>
      <c r="I210" s="2652"/>
      <c r="J210" s="2652"/>
    </row>
    <row r="211" spans="1:10">
      <c r="A211" s="2653" t="s">
        <v>992</v>
      </c>
      <c r="B211" s="2653"/>
      <c r="C211" s="2653"/>
      <c r="D211" s="2653"/>
      <c r="E211" s="2653"/>
      <c r="F211" s="2653"/>
      <c r="G211" s="2653"/>
      <c r="H211" s="2653"/>
      <c r="I211" s="2653"/>
      <c r="J211" s="2653"/>
    </row>
    <row r="212" spans="1:10" ht="14.25">
      <c r="A212" s="2654" t="s">
        <v>311</v>
      </c>
      <c r="B212" s="2654"/>
      <c r="C212" s="2654"/>
      <c r="D212" s="2654"/>
      <c r="E212" s="2654"/>
      <c r="F212" s="2654"/>
      <c r="G212" s="2654"/>
      <c r="H212" s="2654"/>
      <c r="I212" s="2654"/>
      <c r="J212" s="2654"/>
    </row>
    <row r="213" spans="1:10">
      <c r="A213" s="2652" t="s">
        <v>993</v>
      </c>
      <c r="B213" s="2652"/>
      <c r="C213" s="2652"/>
      <c r="D213" s="2652"/>
      <c r="E213" s="2652"/>
      <c r="F213" s="2652"/>
      <c r="G213" s="2652"/>
      <c r="H213" s="2652"/>
      <c r="I213" s="2652"/>
      <c r="J213" s="2652"/>
    </row>
    <row r="214" spans="1:10">
      <c r="A214" s="2652" t="s">
        <v>994</v>
      </c>
      <c r="B214" s="2652"/>
      <c r="C214" s="2652"/>
      <c r="D214" s="2652"/>
      <c r="E214" s="2652"/>
      <c r="F214" s="2652"/>
      <c r="G214" s="2652"/>
      <c r="H214" s="2652"/>
      <c r="I214" s="2652"/>
      <c r="J214" s="2652"/>
    </row>
    <row r="215" spans="1:10" ht="14.25">
      <c r="A215" s="2657" t="s">
        <v>1119</v>
      </c>
      <c r="B215" s="2657"/>
      <c r="C215" s="2657"/>
      <c r="D215" s="2657"/>
      <c r="E215" s="2657"/>
      <c r="F215" s="2657"/>
      <c r="G215" s="2657"/>
      <c r="H215" s="2657"/>
      <c r="I215" s="2657"/>
      <c r="J215" s="2657"/>
    </row>
    <row r="216" spans="1:10">
      <c r="A216" s="2644"/>
      <c r="B216" s="2644"/>
      <c r="C216" s="2644"/>
      <c r="D216" s="2644"/>
      <c r="E216" s="2644"/>
      <c r="F216" s="2644"/>
      <c r="G216" s="2644"/>
      <c r="H216" s="2644"/>
      <c r="I216" s="2644"/>
      <c r="J216" s="2644"/>
    </row>
  </sheetData>
  <mergeCells count="41"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186:J186"/>
    <mergeCell ref="G29:J29"/>
    <mergeCell ref="A177:J177"/>
    <mergeCell ref="A178:J178"/>
    <mergeCell ref="A179:J179"/>
    <mergeCell ref="A180:J180"/>
    <mergeCell ref="F29:F30"/>
    <mergeCell ref="A181:J181"/>
    <mergeCell ref="A182:J182"/>
    <mergeCell ref="A183:J183"/>
    <mergeCell ref="A184:J184"/>
    <mergeCell ref="A185:J185"/>
    <mergeCell ref="A9:E9"/>
    <mergeCell ref="A14:B14"/>
    <mergeCell ref="B15:E15"/>
    <mergeCell ref="B16:F16"/>
    <mergeCell ref="B17:F18"/>
  </mergeCell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J216"/>
  <sheetViews>
    <sheetView topLeftCell="A19" workbookViewId="0">
      <selection activeCell="C30" sqref="C30"/>
    </sheetView>
  </sheetViews>
  <sheetFormatPr defaultRowHeight="12.75"/>
  <cols>
    <col min="1" max="1" width="7.140625" style="688" customWidth="1"/>
    <col min="2" max="2" width="46.28515625" style="679" customWidth="1"/>
    <col min="3" max="3" width="8.7109375" style="689" customWidth="1"/>
    <col min="4" max="4" width="13.140625" style="678" customWidth="1"/>
    <col min="5" max="5" width="10.28515625" style="678" customWidth="1"/>
    <col min="6" max="6" width="11.28515625" style="678" customWidth="1"/>
    <col min="7" max="7" width="12.42578125" style="678" customWidth="1"/>
    <col min="8" max="8" width="11.7109375" style="678" customWidth="1"/>
    <col min="9" max="9" width="11.5703125" style="678" customWidth="1"/>
    <col min="10" max="10" width="11.28515625" style="678" customWidth="1"/>
    <col min="11" max="16384" width="9.140625" style="678"/>
  </cols>
  <sheetData>
    <row r="1" spans="1:10">
      <c r="I1" s="884" t="s">
        <v>931</v>
      </c>
    </row>
    <row r="2" spans="1:10">
      <c r="F2" s="885"/>
      <c r="G2" s="885"/>
      <c r="H2" s="885"/>
      <c r="I2" s="885"/>
    </row>
    <row r="3" spans="1:10">
      <c r="H3" s="886" t="s">
        <v>888</v>
      </c>
    </row>
    <row r="4" spans="1:10">
      <c r="G4" s="885" t="s">
        <v>1025</v>
      </c>
    </row>
    <row r="5" spans="1:10">
      <c r="H5" s="685" t="s">
        <v>174</v>
      </c>
    </row>
    <row r="6" spans="1:10" ht="15.75">
      <c r="B6" s="887" t="s">
        <v>35</v>
      </c>
      <c r="C6" s="888"/>
      <c r="D6" s="887"/>
      <c r="E6" s="887"/>
      <c r="G6" s="889" t="s">
        <v>1014</v>
      </c>
      <c r="H6" s="836"/>
    </row>
    <row r="7" spans="1:10">
      <c r="B7" s="678"/>
      <c r="C7" s="890"/>
    </row>
    <row r="8" spans="1:10">
      <c r="A8" s="688" t="s">
        <v>1605</v>
      </c>
      <c r="F8" s="681"/>
      <c r="G8" s="681"/>
    </row>
    <row r="9" spans="1:10" s="688" customFormat="1" ht="10.5">
      <c r="A9" s="2600" t="s">
        <v>1118</v>
      </c>
      <c r="B9" s="2600"/>
      <c r="C9" s="2600"/>
      <c r="D9" s="2600"/>
      <c r="E9" s="2600"/>
    </row>
    <row r="10" spans="1:10">
      <c r="A10" s="688" t="s">
        <v>473</v>
      </c>
      <c r="B10" s="891"/>
      <c r="C10" s="892"/>
      <c r="D10" s="840"/>
      <c r="E10" s="840"/>
    </row>
    <row r="11" spans="1:10">
      <c r="B11" s="893"/>
      <c r="C11" s="894"/>
      <c r="D11" s="893"/>
      <c r="E11" s="893"/>
      <c r="F11" s="893"/>
      <c r="G11" s="893"/>
      <c r="H11" s="895"/>
    </row>
    <row r="12" spans="1:10">
      <c r="A12" s="896" t="s">
        <v>474</v>
      </c>
      <c r="B12" s="889" t="s">
        <v>1144</v>
      </c>
      <c r="C12" s="890"/>
      <c r="D12" s="889"/>
      <c r="E12" s="889"/>
      <c r="F12" s="889"/>
      <c r="G12" s="836"/>
      <c r="H12" s="897" t="s">
        <v>208</v>
      </c>
    </row>
    <row r="13" spans="1:10" ht="21.75">
      <c r="A13" s="898" t="s">
        <v>611</v>
      </c>
      <c r="B13" s="898"/>
      <c r="C13" s="894"/>
      <c r="D13" s="898"/>
      <c r="E13" s="898"/>
      <c r="F13" s="898"/>
      <c r="G13" s="899"/>
    </row>
    <row r="14" spans="1:10">
      <c r="A14" s="2622" t="s">
        <v>1604</v>
      </c>
      <c r="B14" s="2597"/>
      <c r="F14" s="681"/>
      <c r="G14" s="681"/>
    </row>
    <row r="15" spans="1:10" ht="18">
      <c r="A15" s="900"/>
      <c r="B15" s="2605" t="s">
        <v>612</v>
      </c>
      <c r="C15" s="2605"/>
      <c r="D15" s="2605"/>
      <c r="E15" s="2605"/>
      <c r="F15" s="901"/>
      <c r="G15" s="901"/>
      <c r="H15" s="901"/>
      <c r="I15" s="901"/>
      <c r="J15" s="901"/>
    </row>
    <row r="16" spans="1:10" ht="14.25">
      <c r="A16" s="678"/>
      <c r="B16" s="2607" t="s">
        <v>258</v>
      </c>
      <c r="C16" s="2607"/>
      <c r="D16" s="2607"/>
      <c r="E16" s="2607"/>
      <c r="F16" s="2607"/>
      <c r="G16" s="902"/>
      <c r="H16" s="902"/>
      <c r="I16" s="902"/>
      <c r="J16" s="902"/>
    </row>
    <row r="17" spans="1:10" s="688" customFormat="1" ht="14.25">
      <c r="A17" s="899"/>
      <c r="B17" s="2609" t="s">
        <v>1272</v>
      </c>
      <c r="C17" s="2609"/>
      <c r="D17" s="2609"/>
      <c r="E17" s="2609"/>
      <c r="F17" s="2609"/>
      <c r="G17" s="1351"/>
      <c r="H17" s="1351"/>
      <c r="I17" s="1352"/>
      <c r="J17" s="1352"/>
    </row>
    <row r="18" spans="1:10" s="688" customFormat="1" ht="14.25">
      <c r="A18" s="899"/>
      <c r="B18" s="2609"/>
      <c r="C18" s="2609"/>
      <c r="D18" s="2609"/>
      <c r="E18" s="2609"/>
      <c r="F18" s="2609"/>
      <c r="G18" s="1351"/>
      <c r="H18" s="1351"/>
      <c r="I18" s="1352"/>
      <c r="J18" s="1352"/>
    </row>
    <row r="19" spans="1:10" s="683" customFormat="1" thickBot="1">
      <c r="A19" s="693" t="s">
        <v>1644</v>
      </c>
      <c r="B19" s="904"/>
      <c r="C19" s="905"/>
      <c r="D19" s="685"/>
      <c r="E19" s="685"/>
      <c r="G19" s="906" t="s">
        <v>647</v>
      </c>
      <c r="H19" s="907"/>
      <c r="I19" s="907"/>
      <c r="J19" s="907"/>
    </row>
    <row r="20" spans="1:10" s="885" customFormat="1" thickBot="1">
      <c r="A20" s="693" t="s">
        <v>89</v>
      </c>
      <c r="B20" s="908"/>
      <c r="C20" s="905"/>
      <c r="G20" s="908" t="s">
        <v>333</v>
      </c>
      <c r="H20" s="909" t="s">
        <v>991</v>
      </c>
      <c r="I20" s="910">
        <v>1</v>
      </c>
      <c r="J20" s="911">
        <v>3</v>
      </c>
    </row>
    <row r="21" spans="1:10" s="908" customFormat="1" thickBot="1">
      <c r="A21" s="693" t="s">
        <v>630</v>
      </c>
      <c r="C21" s="905"/>
      <c r="G21" s="908" t="s">
        <v>1190</v>
      </c>
    </row>
    <row r="22" spans="1:10" s="908" customFormat="1" thickBot="1">
      <c r="A22" s="693" t="s">
        <v>554</v>
      </c>
      <c r="C22" s="912"/>
      <c r="D22" s="913"/>
      <c r="G22" s="908" t="s">
        <v>555</v>
      </c>
    </row>
    <row r="23" spans="1:10" s="885" customFormat="1" thickBot="1">
      <c r="A23" s="693" t="s">
        <v>729</v>
      </c>
      <c r="B23" s="908"/>
      <c r="C23" s="905"/>
      <c r="G23" s="908" t="s">
        <v>944</v>
      </c>
      <c r="I23" s="914"/>
    </row>
    <row r="24" spans="1:10" s="885" customFormat="1" ht="12">
      <c r="A24" s="693" t="s">
        <v>307</v>
      </c>
      <c r="B24" s="915"/>
      <c r="C24" s="916"/>
      <c r="F24" s="917"/>
      <c r="G24" s="908" t="s">
        <v>946</v>
      </c>
    </row>
    <row r="25" spans="1:10" s="885" customFormat="1" thickBot="1">
      <c r="A25" s="695" t="s">
        <v>306</v>
      </c>
      <c r="B25" s="906"/>
      <c r="C25" s="916"/>
      <c r="D25" s="918"/>
      <c r="E25" s="918"/>
      <c r="G25" s="908" t="s">
        <v>233</v>
      </c>
      <c r="I25" s="917"/>
    </row>
    <row r="26" spans="1:10" s="917" customFormat="1" thickBot="1">
      <c r="A26" s="693" t="s">
        <v>116</v>
      </c>
      <c r="B26" s="908"/>
      <c r="C26" s="916"/>
      <c r="D26" s="919"/>
      <c r="E26" s="885"/>
      <c r="G26" s="917" t="s">
        <v>1703</v>
      </c>
      <c r="H26" s="920"/>
      <c r="I26" s="921"/>
      <c r="J26" s="922"/>
    </row>
    <row r="27" spans="1:10" s="917" customFormat="1" thickBot="1">
      <c r="A27" s="693" t="s">
        <v>638</v>
      </c>
      <c r="B27" s="908"/>
      <c r="C27" s="916"/>
      <c r="E27" s="923" t="s">
        <v>740</v>
      </c>
      <c r="G27" s="908" t="s">
        <v>419</v>
      </c>
      <c r="I27" s="885"/>
      <c r="J27" s="885"/>
    </row>
    <row r="28" spans="1:10" s="917" customFormat="1" thickBot="1">
      <c r="A28" s="696"/>
      <c r="B28" s="885"/>
      <c r="C28" s="924"/>
      <c r="E28" s="925"/>
      <c r="F28" s="885"/>
      <c r="G28" s="885"/>
    </row>
    <row r="29" spans="1:10" s="688" customFormat="1" ht="42.75" thickBot="1">
      <c r="A29" s="711" t="s">
        <v>406</v>
      </c>
      <c r="B29" s="712" t="s">
        <v>639</v>
      </c>
      <c r="C29" s="713"/>
      <c r="D29" s="712" t="s">
        <v>422</v>
      </c>
      <c r="E29" s="714"/>
      <c r="F29" s="2612" t="s">
        <v>362</v>
      </c>
      <c r="G29" s="2614" t="s">
        <v>363</v>
      </c>
      <c r="H29" s="2615"/>
      <c r="I29" s="2615"/>
      <c r="J29" s="2616"/>
    </row>
    <row r="30" spans="1:10" s="688" customFormat="1" ht="105.75" thickBot="1">
      <c r="A30" s="715"/>
      <c r="B30" s="716" t="s">
        <v>349</v>
      </c>
      <c r="C30" s="717" t="s">
        <v>671</v>
      </c>
      <c r="D30" s="718" t="s">
        <v>796</v>
      </c>
      <c r="E30" s="719" t="s">
        <v>971</v>
      </c>
      <c r="F30" s="2613"/>
      <c r="G30" s="718" t="s">
        <v>972</v>
      </c>
      <c r="H30" s="718" t="s">
        <v>973</v>
      </c>
      <c r="I30" s="718" t="s">
        <v>974</v>
      </c>
      <c r="J30" s="718" t="s">
        <v>975</v>
      </c>
    </row>
    <row r="31" spans="1:10" s="926" customFormat="1" ht="11.25" thickBot="1">
      <c r="A31" s="720" t="s">
        <v>976</v>
      </c>
      <c r="B31" s="721" t="s">
        <v>977</v>
      </c>
      <c r="C31" s="722" t="s">
        <v>978</v>
      </c>
      <c r="D31" s="723" t="s">
        <v>739</v>
      </c>
      <c r="E31" s="723" t="s">
        <v>740</v>
      </c>
      <c r="F31" s="723" t="s">
        <v>672</v>
      </c>
      <c r="G31" s="724">
        <v>4</v>
      </c>
      <c r="H31" s="725">
        <v>5</v>
      </c>
      <c r="I31" s="726">
        <v>6</v>
      </c>
      <c r="J31" s="725">
        <v>7</v>
      </c>
    </row>
    <row r="32" spans="1:10" s="829" customFormat="1" ht="39.75" thickBot="1">
      <c r="A32" s="927">
        <v>1100000</v>
      </c>
      <c r="B32" s="727" t="s">
        <v>1704</v>
      </c>
      <c r="C32" s="728" t="s">
        <v>358</v>
      </c>
      <c r="D32" s="842">
        <f>D33+D42+D138</f>
        <v>0</v>
      </c>
      <c r="E32" s="842">
        <f>E33+E42+E51+E66+E69+E63</f>
        <v>0</v>
      </c>
      <c r="F32" s="842">
        <f>F33+F42+F138</f>
        <v>0</v>
      </c>
      <c r="G32" s="842">
        <f>G33+G42+G131</f>
        <v>5</v>
      </c>
      <c r="H32" s="842">
        <f>H33+H42+H131</f>
        <v>10</v>
      </c>
      <c r="I32" s="842">
        <f>I33+I42+I131</f>
        <v>16</v>
      </c>
      <c r="J32" s="842">
        <f>J33+J42+J131</f>
        <v>0</v>
      </c>
    </row>
    <row r="33" spans="1:10" s="688" customFormat="1" ht="90" thickBot="1">
      <c r="A33" s="927">
        <v>1110000</v>
      </c>
      <c r="B33" s="730" t="s">
        <v>1662</v>
      </c>
      <c r="C33" s="728" t="s">
        <v>358</v>
      </c>
      <c r="D33" s="843">
        <f>D34</f>
        <v>0</v>
      </c>
      <c r="E33" s="843">
        <f>E35</f>
        <v>0</v>
      </c>
      <c r="F33" s="843">
        <f>F34</f>
        <v>0</v>
      </c>
      <c r="G33" s="843">
        <f>G34</f>
        <v>0</v>
      </c>
      <c r="H33" s="843">
        <f>H34</f>
        <v>0</v>
      </c>
      <c r="I33" s="843">
        <f>I34</f>
        <v>0</v>
      </c>
      <c r="J33" s="843">
        <f>J34</f>
        <v>0</v>
      </c>
    </row>
    <row r="34" spans="1:10" s="688" customFormat="1" ht="14.25">
      <c r="A34" s="928">
        <v>1110000</v>
      </c>
      <c r="B34" s="733" t="s">
        <v>803</v>
      </c>
      <c r="C34" s="734" t="s">
        <v>358</v>
      </c>
      <c r="D34" s="844">
        <f>SUM(D35:D41)</f>
        <v>0</v>
      </c>
      <c r="E34" s="844"/>
      <c r="F34" s="844">
        <f>SUM(F35:F41)</f>
        <v>0</v>
      </c>
      <c r="G34" s="844">
        <f>SUM(G35:G41)</f>
        <v>0</v>
      </c>
      <c r="H34" s="844">
        <f>SUM(H35:H41)</f>
        <v>0</v>
      </c>
      <c r="I34" s="844">
        <f>SUM(I35:I41)</f>
        <v>0</v>
      </c>
      <c r="J34" s="844">
        <f>SUM(J35:J41)</f>
        <v>0</v>
      </c>
    </row>
    <row r="35" spans="1:10" s="1001" customFormat="1" ht="25.5">
      <c r="A35" s="1386">
        <v>1111000</v>
      </c>
      <c r="B35" s="1387" t="s">
        <v>673</v>
      </c>
      <c r="C35" s="1388" t="s">
        <v>804</v>
      </c>
      <c r="D35" s="862">
        <v>0</v>
      </c>
      <c r="E35" s="859">
        <v>0</v>
      </c>
      <c r="F35" s="862">
        <f>D35+E35</f>
        <v>0</v>
      </c>
      <c r="G35" s="862">
        <v>0</v>
      </c>
      <c r="H35" s="862">
        <v>0</v>
      </c>
      <c r="I35" s="862">
        <v>0</v>
      </c>
      <c r="J35" s="862">
        <f>F35</f>
        <v>0</v>
      </c>
    </row>
    <row r="36" spans="1:10" s="688" customFormat="1" ht="25.5">
      <c r="A36" s="930">
        <v>1112000</v>
      </c>
      <c r="B36" s="741" t="s">
        <v>271</v>
      </c>
      <c r="C36" s="742" t="s">
        <v>805</v>
      </c>
      <c r="D36" s="860">
        <v>0</v>
      </c>
      <c r="E36" s="860"/>
      <c r="F36" s="850">
        <f t="shared" ref="F36:F41" si="0">D36+E36</f>
        <v>0</v>
      </c>
      <c r="G36" s="860"/>
      <c r="H36" s="860">
        <v>0</v>
      </c>
      <c r="I36" s="860">
        <v>0</v>
      </c>
      <c r="J36" s="860">
        <f>F36</f>
        <v>0</v>
      </c>
    </row>
    <row r="37" spans="1:10" s="688" customFormat="1" ht="0.75" customHeight="1" thickBot="1">
      <c r="A37" s="930">
        <v>1113000</v>
      </c>
      <c r="B37" s="741" t="s">
        <v>806</v>
      </c>
      <c r="C37" s="742" t="s">
        <v>807</v>
      </c>
      <c r="D37" s="860"/>
      <c r="E37" s="860"/>
      <c r="F37" s="850">
        <f t="shared" si="0"/>
        <v>0</v>
      </c>
      <c r="G37" s="860"/>
      <c r="H37" s="860"/>
      <c r="I37" s="860"/>
      <c r="J37" s="970">
        <v>0</v>
      </c>
    </row>
    <row r="38" spans="1:10" s="688" customFormat="1" ht="39" hidden="1" thickBot="1">
      <c r="A38" s="930">
        <v>1114000</v>
      </c>
      <c r="B38" s="741" t="s">
        <v>398</v>
      </c>
      <c r="C38" s="742" t="s">
        <v>399</v>
      </c>
      <c r="D38" s="860"/>
      <c r="E38" s="860"/>
      <c r="F38" s="850">
        <f t="shared" si="0"/>
        <v>0</v>
      </c>
      <c r="G38" s="860"/>
      <c r="H38" s="860"/>
      <c r="I38" s="860"/>
      <c r="J38" s="970">
        <v>0</v>
      </c>
    </row>
    <row r="39" spans="1:10" s="688" customFormat="1" ht="13.5" hidden="1" thickBot="1">
      <c r="A39" s="930">
        <v>1115000</v>
      </c>
      <c r="B39" s="741" t="s">
        <v>615</v>
      </c>
      <c r="C39" s="742" t="s">
        <v>388</v>
      </c>
      <c r="D39" s="860"/>
      <c r="E39" s="860"/>
      <c r="F39" s="850">
        <f t="shared" si="0"/>
        <v>0</v>
      </c>
      <c r="G39" s="860"/>
      <c r="H39" s="860"/>
      <c r="I39" s="860"/>
      <c r="J39" s="970">
        <v>0</v>
      </c>
    </row>
    <row r="40" spans="1:10" s="688" customFormat="1" ht="26.25" hidden="1" thickBot="1">
      <c r="A40" s="930">
        <v>1116000</v>
      </c>
      <c r="B40" s="741" t="s">
        <v>1024</v>
      </c>
      <c r="C40" s="742" t="s">
        <v>389</v>
      </c>
      <c r="D40" s="860"/>
      <c r="E40" s="860"/>
      <c r="F40" s="850">
        <f t="shared" si="0"/>
        <v>0</v>
      </c>
      <c r="G40" s="860"/>
      <c r="H40" s="860"/>
      <c r="I40" s="860"/>
      <c r="J40" s="970">
        <v>0</v>
      </c>
    </row>
    <row r="41" spans="1:10" s="688" customFormat="1" ht="13.5" hidden="1" thickBot="1">
      <c r="A41" s="932">
        <v>1117000</v>
      </c>
      <c r="B41" s="745" t="s">
        <v>640</v>
      </c>
      <c r="C41" s="746" t="s">
        <v>20</v>
      </c>
      <c r="D41" s="855">
        <v>0</v>
      </c>
      <c r="E41" s="855"/>
      <c r="F41" s="850">
        <f t="shared" si="0"/>
        <v>0</v>
      </c>
      <c r="G41" s="855">
        <v>0</v>
      </c>
      <c r="H41" s="855">
        <v>0</v>
      </c>
      <c r="I41" s="855">
        <v>0</v>
      </c>
      <c r="J41" s="970">
        <f>F41</f>
        <v>0</v>
      </c>
    </row>
    <row r="42" spans="1:10" s="688" customFormat="1" ht="29.25" thickBot="1">
      <c r="A42" s="933">
        <v>1120000</v>
      </c>
      <c r="B42" s="749" t="s">
        <v>21</v>
      </c>
      <c r="C42" s="728" t="s">
        <v>358</v>
      </c>
      <c r="D42" s="849">
        <f>D43+D55+D66+D69+D51+D64</f>
        <v>0</v>
      </c>
      <c r="E42" s="849">
        <f>E43</f>
        <v>0</v>
      </c>
      <c r="F42" s="849">
        <f>F43+F55+F66+F69+F51+F64</f>
        <v>0</v>
      </c>
      <c r="G42" s="849">
        <f>G43+G51+G55+G64+G66+G69</f>
        <v>5</v>
      </c>
      <c r="H42" s="849">
        <f>H43+H51+H55+H64+H66+H69</f>
        <v>10</v>
      </c>
      <c r="I42" s="849">
        <f>I43+I51+I55+I64+I66+I69</f>
        <v>16</v>
      </c>
      <c r="J42" s="970">
        <f>F42</f>
        <v>0</v>
      </c>
    </row>
    <row r="43" spans="1:10" s="688" customFormat="1" ht="14.25">
      <c r="A43" s="928">
        <v>1121000</v>
      </c>
      <c r="B43" s="751" t="s">
        <v>22</v>
      </c>
      <c r="C43" s="752"/>
      <c r="D43" s="850">
        <f>SUM(D44:D49)</f>
        <v>0</v>
      </c>
      <c r="E43" s="850">
        <f>E45+E47</f>
        <v>0</v>
      </c>
      <c r="F43" s="850">
        <f>SUM(F44:F49)</f>
        <v>0</v>
      </c>
      <c r="G43" s="850">
        <f>SUM(G44:G49)</f>
        <v>0</v>
      </c>
      <c r="H43" s="850">
        <f>SUM(H44:H49)</f>
        <v>0</v>
      </c>
      <c r="I43" s="850">
        <f>SUM(I44:I49)</f>
        <v>0</v>
      </c>
      <c r="J43" s="970">
        <f>SUM(J44:J49)</f>
        <v>0</v>
      </c>
    </row>
    <row r="44" spans="1:10" s="688" customFormat="1" ht="25.5">
      <c r="A44" s="930">
        <v>1121100</v>
      </c>
      <c r="B44" s="753" t="s">
        <v>380</v>
      </c>
      <c r="C44" s="742" t="s">
        <v>381</v>
      </c>
      <c r="D44" s="860"/>
      <c r="E44" s="860"/>
      <c r="F44" s="860">
        <f t="shared" ref="F44:F49" si="1">D44+E44</f>
        <v>0</v>
      </c>
      <c r="G44" s="860"/>
      <c r="H44" s="860"/>
      <c r="I44" s="860"/>
      <c r="J44" s="970">
        <v>0</v>
      </c>
    </row>
    <row r="45" spans="1:10" s="688" customFormat="1">
      <c r="A45" s="930">
        <v>1121200</v>
      </c>
      <c r="B45" s="754" t="s">
        <v>1663</v>
      </c>
      <c r="C45" s="742" t="s">
        <v>383</v>
      </c>
      <c r="D45" s="860">
        <v>0</v>
      </c>
      <c r="E45" s="861">
        <v>0</v>
      </c>
      <c r="F45" s="861">
        <f t="shared" si="1"/>
        <v>0</v>
      </c>
      <c r="G45" s="860">
        <v>0</v>
      </c>
      <c r="H45" s="860">
        <v>0</v>
      </c>
      <c r="I45" s="860">
        <v>0</v>
      </c>
      <c r="J45" s="970">
        <f>F45</f>
        <v>0</v>
      </c>
    </row>
    <row r="46" spans="1:10" s="688" customFormat="1">
      <c r="A46" s="930">
        <v>1121300</v>
      </c>
      <c r="B46" s="753" t="s">
        <v>769</v>
      </c>
      <c r="C46" s="742" t="s">
        <v>384</v>
      </c>
      <c r="D46" s="860">
        <v>0</v>
      </c>
      <c r="E46" s="861"/>
      <c r="F46" s="861">
        <f t="shared" si="1"/>
        <v>0</v>
      </c>
      <c r="G46" s="860">
        <v>0</v>
      </c>
      <c r="H46" s="860">
        <v>0</v>
      </c>
      <c r="I46" s="860">
        <v>0</v>
      </c>
      <c r="J46" s="970">
        <f>F46</f>
        <v>0</v>
      </c>
    </row>
    <row r="47" spans="1:10" s="688" customFormat="1">
      <c r="A47" s="930">
        <v>1121400</v>
      </c>
      <c r="B47" s="753" t="s">
        <v>770</v>
      </c>
      <c r="C47" s="742" t="s">
        <v>385</v>
      </c>
      <c r="D47" s="860">
        <v>0</v>
      </c>
      <c r="E47" s="861"/>
      <c r="F47" s="861">
        <f t="shared" si="1"/>
        <v>0</v>
      </c>
      <c r="G47" s="860">
        <v>0</v>
      </c>
      <c r="H47" s="860">
        <v>0</v>
      </c>
      <c r="I47" s="860">
        <v>0</v>
      </c>
      <c r="J47" s="970">
        <f>F47</f>
        <v>0</v>
      </c>
    </row>
    <row r="48" spans="1:10" s="688" customFormat="1">
      <c r="A48" s="930">
        <v>1121500</v>
      </c>
      <c r="B48" s="753" t="s">
        <v>69</v>
      </c>
      <c r="C48" s="742" t="s">
        <v>386</v>
      </c>
      <c r="D48" s="850"/>
      <c r="E48" s="860"/>
      <c r="F48" s="860">
        <f t="shared" si="1"/>
        <v>0</v>
      </c>
      <c r="G48" s="850"/>
      <c r="H48" s="850"/>
      <c r="I48" s="850"/>
      <c r="J48" s="970">
        <v>0</v>
      </c>
    </row>
    <row r="49" spans="1:10" s="688" customFormat="1">
      <c r="A49" s="930">
        <v>1121600</v>
      </c>
      <c r="B49" s="753" t="s">
        <v>70</v>
      </c>
      <c r="C49" s="742" t="s">
        <v>387</v>
      </c>
      <c r="D49" s="860"/>
      <c r="E49" s="860"/>
      <c r="F49" s="860">
        <f t="shared" si="1"/>
        <v>0</v>
      </c>
      <c r="G49" s="860"/>
      <c r="H49" s="860"/>
      <c r="I49" s="860"/>
      <c r="J49" s="970">
        <v>0</v>
      </c>
    </row>
    <row r="50" spans="1:10" s="688" customFormat="1" ht="13.5" thickBot="1">
      <c r="A50" s="934">
        <v>1121700</v>
      </c>
      <c r="B50" s="757" t="s">
        <v>71</v>
      </c>
      <c r="C50" s="746" t="s">
        <v>766</v>
      </c>
      <c r="D50" s="855"/>
      <c r="E50" s="855"/>
      <c r="F50" s="855"/>
      <c r="G50" s="855"/>
      <c r="H50" s="855"/>
      <c r="I50" s="855"/>
      <c r="J50" s="970">
        <v>0</v>
      </c>
    </row>
    <row r="51" spans="1:10" s="688" customFormat="1" ht="28.5">
      <c r="A51" s="928">
        <v>1122000</v>
      </c>
      <c r="B51" s="758" t="s">
        <v>767</v>
      </c>
      <c r="C51" s="734" t="s">
        <v>358</v>
      </c>
      <c r="D51" s="858">
        <f t="shared" ref="D51:J51" si="2">D52</f>
        <v>0</v>
      </c>
      <c r="E51" s="858">
        <f t="shared" si="2"/>
        <v>0</v>
      </c>
      <c r="F51" s="858">
        <f t="shared" si="2"/>
        <v>0</v>
      </c>
      <c r="G51" s="858">
        <f t="shared" si="2"/>
        <v>0</v>
      </c>
      <c r="H51" s="858">
        <f t="shared" si="2"/>
        <v>0</v>
      </c>
      <c r="I51" s="858">
        <f t="shared" si="2"/>
        <v>0</v>
      </c>
      <c r="J51" s="970">
        <f t="shared" si="2"/>
        <v>0</v>
      </c>
    </row>
    <row r="52" spans="1:10" s="688" customFormat="1">
      <c r="A52" s="935">
        <v>1122100</v>
      </c>
      <c r="B52" s="753" t="s">
        <v>72</v>
      </c>
      <c r="C52" s="738" t="s">
        <v>768</v>
      </c>
      <c r="D52" s="860">
        <v>0</v>
      </c>
      <c r="E52" s="861">
        <v>0</v>
      </c>
      <c r="F52" s="861">
        <f>D52+E52</f>
        <v>0</v>
      </c>
      <c r="G52" s="861">
        <v>0</v>
      </c>
      <c r="H52" s="861">
        <v>0</v>
      </c>
      <c r="I52" s="861">
        <v>0</v>
      </c>
      <c r="J52" s="1209">
        <f>F52</f>
        <v>0</v>
      </c>
    </row>
    <row r="53" spans="1:10" s="688" customFormat="1">
      <c r="A53" s="935">
        <v>1122200</v>
      </c>
      <c r="B53" s="753" t="s">
        <v>487</v>
      </c>
      <c r="C53" s="742" t="s">
        <v>1021</v>
      </c>
      <c r="D53" s="860"/>
      <c r="E53" s="860"/>
      <c r="F53" s="860">
        <f>D53+E53</f>
        <v>0</v>
      </c>
      <c r="G53" s="860"/>
      <c r="H53" s="860"/>
      <c r="I53" s="860"/>
      <c r="J53" s="970">
        <v>0</v>
      </c>
    </row>
    <row r="54" spans="1:10" s="688" customFormat="1" ht="13.5" thickBot="1">
      <c r="A54" s="933">
        <v>1122300</v>
      </c>
      <c r="B54" s="757" t="s">
        <v>148</v>
      </c>
      <c r="C54" s="746" t="s">
        <v>1022</v>
      </c>
      <c r="D54" s="855"/>
      <c r="E54" s="855"/>
      <c r="F54" s="860">
        <f>D54+E54</f>
        <v>0</v>
      </c>
      <c r="G54" s="855"/>
      <c r="H54" s="855"/>
      <c r="I54" s="855"/>
      <c r="J54" s="970">
        <v>0</v>
      </c>
    </row>
    <row r="55" spans="1:10" s="688" customFormat="1" ht="28.5">
      <c r="A55" s="928">
        <v>1123000</v>
      </c>
      <c r="B55" s="758" t="s">
        <v>56</v>
      </c>
      <c r="C55" s="734" t="s">
        <v>358</v>
      </c>
      <c r="D55" s="858">
        <f>SUM(D56:D63)</f>
        <v>0</v>
      </c>
      <c r="E55" s="858"/>
      <c r="F55" s="858">
        <f>SUM(F56:F63)</f>
        <v>0</v>
      </c>
      <c r="G55" s="858">
        <f>SUM(G56:G63)</f>
        <v>0</v>
      </c>
      <c r="H55" s="858">
        <f>SUM(H56:H63)</f>
        <v>0</v>
      </c>
      <c r="I55" s="858">
        <f>SUM(I56:I63)</f>
        <v>0</v>
      </c>
      <c r="J55" s="970">
        <f>F55</f>
        <v>0</v>
      </c>
    </row>
    <row r="56" spans="1:10" s="688" customFormat="1">
      <c r="A56" s="935">
        <v>1123100</v>
      </c>
      <c r="B56" s="753" t="s">
        <v>149</v>
      </c>
      <c r="C56" s="738" t="s">
        <v>365</v>
      </c>
      <c r="D56" s="860"/>
      <c r="E56" s="860"/>
      <c r="F56" s="860">
        <f>D56+E56</f>
        <v>0</v>
      </c>
      <c r="G56" s="860"/>
      <c r="H56" s="860"/>
      <c r="I56" s="860"/>
      <c r="J56" s="970">
        <f>F56</f>
        <v>0</v>
      </c>
    </row>
    <row r="57" spans="1:10" s="688" customFormat="1">
      <c r="A57" s="935">
        <v>1123200</v>
      </c>
      <c r="B57" s="753" t="s">
        <v>150</v>
      </c>
      <c r="C57" s="742" t="s">
        <v>366</v>
      </c>
      <c r="D57" s="860">
        <v>0</v>
      </c>
      <c r="E57" s="860"/>
      <c r="F57" s="860">
        <f t="shared" ref="F57:F63" si="3">D57+E57</f>
        <v>0</v>
      </c>
      <c r="G57" s="860">
        <v>0</v>
      </c>
      <c r="H57" s="860">
        <v>0</v>
      </c>
      <c r="I57" s="860">
        <v>0</v>
      </c>
      <c r="J57" s="970">
        <f>F57</f>
        <v>0</v>
      </c>
    </row>
    <row r="58" spans="1:10" s="688" customFormat="1" ht="25.5">
      <c r="A58" s="935">
        <v>1123300</v>
      </c>
      <c r="B58" s="753" t="s">
        <v>151</v>
      </c>
      <c r="C58" s="742" t="s">
        <v>367</v>
      </c>
      <c r="D58" s="860"/>
      <c r="E58" s="860"/>
      <c r="F58" s="860">
        <f t="shared" si="3"/>
        <v>0</v>
      </c>
      <c r="G58" s="860"/>
      <c r="H58" s="860"/>
      <c r="I58" s="860"/>
      <c r="J58" s="970"/>
    </row>
    <row r="59" spans="1:10" s="688" customFormat="1">
      <c r="A59" s="935">
        <v>1123400</v>
      </c>
      <c r="B59" s="753" t="s">
        <v>556</v>
      </c>
      <c r="C59" s="742" t="s">
        <v>368</v>
      </c>
      <c r="D59" s="860">
        <v>0</v>
      </c>
      <c r="E59" s="860"/>
      <c r="F59" s="860">
        <f t="shared" si="3"/>
        <v>0</v>
      </c>
      <c r="G59" s="860">
        <v>0</v>
      </c>
      <c r="H59" s="860">
        <v>0</v>
      </c>
      <c r="I59" s="860">
        <v>0</v>
      </c>
      <c r="J59" s="970">
        <f t="shared" ref="J59:J65" si="4">F59</f>
        <v>0</v>
      </c>
    </row>
    <row r="60" spans="1:10" s="688" customFormat="1">
      <c r="A60" s="935">
        <v>1123500</v>
      </c>
      <c r="B60" s="761" t="s">
        <v>557</v>
      </c>
      <c r="C60" s="762">
        <v>423500</v>
      </c>
      <c r="D60" s="860"/>
      <c r="E60" s="860"/>
      <c r="F60" s="860">
        <f t="shared" si="3"/>
        <v>0</v>
      </c>
      <c r="G60" s="860"/>
      <c r="H60" s="860"/>
      <c r="I60" s="860"/>
      <c r="J60" s="970">
        <f t="shared" si="4"/>
        <v>0</v>
      </c>
    </row>
    <row r="61" spans="1:10" s="688" customFormat="1">
      <c r="A61" s="935">
        <v>1123600</v>
      </c>
      <c r="B61" s="753" t="s">
        <v>186</v>
      </c>
      <c r="C61" s="742" t="s">
        <v>369</v>
      </c>
      <c r="D61" s="860"/>
      <c r="E61" s="860"/>
      <c r="F61" s="860">
        <f t="shared" si="3"/>
        <v>0</v>
      </c>
      <c r="G61" s="860"/>
      <c r="H61" s="860"/>
      <c r="I61" s="860"/>
      <c r="J61" s="970">
        <f t="shared" si="4"/>
        <v>0</v>
      </c>
    </row>
    <row r="62" spans="1:10" s="688" customFormat="1">
      <c r="A62" s="935">
        <v>1123700</v>
      </c>
      <c r="B62" s="753" t="s">
        <v>187</v>
      </c>
      <c r="C62" s="742" t="s">
        <v>370</v>
      </c>
      <c r="D62" s="860">
        <v>0</v>
      </c>
      <c r="E62" s="860"/>
      <c r="F62" s="860">
        <f t="shared" si="3"/>
        <v>0</v>
      </c>
      <c r="G62" s="860">
        <v>0</v>
      </c>
      <c r="H62" s="860">
        <v>0</v>
      </c>
      <c r="I62" s="860">
        <v>0</v>
      </c>
      <c r="J62" s="970">
        <f t="shared" si="4"/>
        <v>0</v>
      </c>
    </row>
    <row r="63" spans="1:10" s="688" customFormat="1" ht="13.5" thickBot="1">
      <c r="A63" s="933">
        <v>1123800</v>
      </c>
      <c r="B63" s="757" t="s">
        <v>188</v>
      </c>
      <c r="C63" s="746" t="s">
        <v>371</v>
      </c>
      <c r="D63" s="855">
        <v>0</v>
      </c>
      <c r="E63" s="856">
        <v>0</v>
      </c>
      <c r="F63" s="860">
        <f t="shared" si="3"/>
        <v>0</v>
      </c>
      <c r="G63" s="856">
        <v>0</v>
      </c>
      <c r="H63" s="855">
        <v>0</v>
      </c>
      <c r="I63" s="855">
        <v>0</v>
      </c>
      <c r="J63" s="970">
        <f t="shared" si="4"/>
        <v>0</v>
      </c>
    </row>
    <row r="64" spans="1:10" s="688" customFormat="1" ht="28.5">
      <c r="A64" s="928">
        <v>1124000</v>
      </c>
      <c r="B64" s="758" t="s">
        <v>213</v>
      </c>
      <c r="C64" s="734" t="s">
        <v>358</v>
      </c>
      <c r="D64" s="858">
        <f>D65</f>
        <v>0</v>
      </c>
      <c r="E64" s="858"/>
      <c r="F64" s="858">
        <f>F65</f>
        <v>0</v>
      </c>
      <c r="G64" s="858">
        <f>G65</f>
        <v>0</v>
      </c>
      <c r="H64" s="858">
        <f>H65</f>
        <v>0</v>
      </c>
      <c r="I64" s="858">
        <f>I65</f>
        <v>0</v>
      </c>
      <c r="J64" s="970">
        <f t="shared" si="4"/>
        <v>0</v>
      </c>
    </row>
    <row r="65" spans="1:10" s="688" customFormat="1" ht="13.5" thickBot="1">
      <c r="A65" s="933">
        <v>1124100</v>
      </c>
      <c r="B65" s="757" t="s">
        <v>189</v>
      </c>
      <c r="C65" s="746" t="s">
        <v>214</v>
      </c>
      <c r="D65" s="855"/>
      <c r="E65" s="855"/>
      <c r="F65" s="855"/>
      <c r="G65" s="855"/>
      <c r="H65" s="855"/>
      <c r="I65" s="855"/>
      <c r="J65" s="970">
        <f t="shared" si="4"/>
        <v>0</v>
      </c>
    </row>
    <row r="66" spans="1:10" s="688" customFormat="1" ht="28.5">
      <c r="A66" s="928">
        <v>1125000</v>
      </c>
      <c r="B66" s="758" t="s">
        <v>918</v>
      </c>
      <c r="C66" s="734" t="s">
        <v>358</v>
      </c>
      <c r="D66" s="858">
        <f t="shared" ref="D66:J66" si="5">D67+D68</f>
        <v>0</v>
      </c>
      <c r="E66" s="858">
        <f t="shared" si="5"/>
        <v>0</v>
      </c>
      <c r="F66" s="858">
        <f t="shared" si="5"/>
        <v>0</v>
      </c>
      <c r="G66" s="858">
        <f t="shared" si="5"/>
        <v>5</v>
      </c>
      <c r="H66" s="858">
        <f t="shared" si="5"/>
        <v>10</v>
      </c>
      <c r="I66" s="858">
        <f t="shared" si="5"/>
        <v>16</v>
      </c>
      <c r="J66" s="970">
        <f t="shared" si="5"/>
        <v>0</v>
      </c>
    </row>
    <row r="67" spans="1:10" s="688" customFormat="1" ht="25.5">
      <c r="A67" s="935">
        <v>1125100</v>
      </c>
      <c r="B67" s="753" t="s">
        <v>190</v>
      </c>
      <c r="C67" s="738" t="s">
        <v>919</v>
      </c>
      <c r="D67" s="860">
        <v>0</v>
      </c>
      <c r="E67" s="860">
        <v>0</v>
      </c>
      <c r="F67" s="860">
        <f>D67+E67</f>
        <v>0</v>
      </c>
      <c r="G67" s="860">
        <v>0</v>
      </c>
      <c r="H67" s="860">
        <v>0</v>
      </c>
      <c r="I67" s="860">
        <v>0</v>
      </c>
      <c r="J67" s="970">
        <f t="shared" ref="J67:J73" si="6">F67</f>
        <v>0</v>
      </c>
    </row>
    <row r="68" spans="1:10" s="688" customFormat="1" ht="26.25" thickBot="1">
      <c r="A68" s="933">
        <v>1125200</v>
      </c>
      <c r="B68" s="757" t="s">
        <v>703</v>
      </c>
      <c r="C68" s="746" t="s">
        <v>1031</v>
      </c>
      <c r="D68" s="855">
        <v>0</v>
      </c>
      <c r="E68" s="856">
        <v>0</v>
      </c>
      <c r="F68" s="860">
        <f>D68+E68</f>
        <v>0</v>
      </c>
      <c r="G68" s="855">
        <v>5</v>
      </c>
      <c r="H68" s="856">
        <v>10</v>
      </c>
      <c r="I68" s="856">
        <v>16</v>
      </c>
      <c r="J68" s="970">
        <f t="shared" si="6"/>
        <v>0</v>
      </c>
    </row>
    <row r="69" spans="1:10" s="688" customFormat="1" ht="14.25">
      <c r="A69" s="928">
        <v>1126000</v>
      </c>
      <c r="B69" s="758" t="s">
        <v>1032</v>
      </c>
      <c r="C69" s="734" t="s">
        <v>358</v>
      </c>
      <c r="D69" s="858">
        <f>SUM(D70:D77)</f>
        <v>0</v>
      </c>
      <c r="E69" s="858">
        <f>E77</f>
        <v>0</v>
      </c>
      <c r="F69" s="858">
        <f>SUM(F70:F77)</f>
        <v>0</v>
      </c>
      <c r="G69" s="858">
        <f>SUM(G70:G77)</f>
        <v>0</v>
      </c>
      <c r="H69" s="859">
        <f>SUM(H70:H77)</f>
        <v>0</v>
      </c>
      <c r="I69" s="859">
        <f>SUM(I70:I77)</f>
        <v>0</v>
      </c>
      <c r="J69" s="970">
        <f t="shared" si="6"/>
        <v>0</v>
      </c>
    </row>
    <row r="70" spans="1:10" s="688" customFormat="1">
      <c r="A70" s="928">
        <v>1126100</v>
      </c>
      <c r="B70" s="753" t="s">
        <v>983</v>
      </c>
      <c r="C70" s="738" t="s">
        <v>1033</v>
      </c>
      <c r="D70" s="860">
        <v>0</v>
      </c>
      <c r="E70" s="861">
        <v>0</v>
      </c>
      <c r="F70" s="860">
        <f>D70+E70</f>
        <v>0</v>
      </c>
      <c r="G70" s="860">
        <v>0</v>
      </c>
      <c r="H70" s="861">
        <v>0</v>
      </c>
      <c r="I70" s="861">
        <v>0</v>
      </c>
      <c r="J70" s="970">
        <f t="shared" si="6"/>
        <v>0</v>
      </c>
    </row>
    <row r="71" spans="1:10" s="688" customFormat="1">
      <c r="A71" s="928">
        <v>1126200</v>
      </c>
      <c r="B71" s="753" t="s">
        <v>984</v>
      </c>
      <c r="C71" s="742" t="s">
        <v>1034</v>
      </c>
      <c r="D71" s="860"/>
      <c r="E71" s="860"/>
      <c r="F71" s="860">
        <f t="shared" ref="F71:F76" si="7">D71+E71</f>
        <v>0</v>
      </c>
      <c r="G71" s="860"/>
      <c r="H71" s="861"/>
      <c r="I71" s="861"/>
      <c r="J71" s="970">
        <f t="shared" si="6"/>
        <v>0</v>
      </c>
    </row>
    <row r="72" spans="1:10" s="688" customFormat="1">
      <c r="A72" s="928">
        <v>1126300</v>
      </c>
      <c r="B72" s="753" t="s">
        <v>390</v>
      </c>
      <c r="C72" s="742" t="s">
        <v>391</v>
      </c>
      <c r="D72" s="860"/>
      <c r="E72" s="860"/>
      <c r="F72" s="860">
        <f t="shared" si="7"/>
        <v>0</v>
      </c>
      <c r="G72" s="860"/>
      <c r="H72" s="861"/>
      <c r="I72" s="861"/>
      <c r="J72" s="970">
        <f t="shared" si="6"/>
        <v>0</v>
      </c>
    </row>
    <row r="73" spans="1:10" s="688" customFormat="1">
      <c r="A73" s="930">
        <v>1126400</v>
      </c>
      <c r="B73" s="763" t="s">
        <v>985</v>
      </c>
      <c r="C73" s="742" t="s">
        <v>392</v>
      </c>
      <c r="D73" s="860">
        <v>0</v>
      </c>
      <c r="E73" s="860"/>
      <c r="F73" s="860">
        <f t="shared" si="7"/>
        <v>0</v>
      </c>
      <c r="G73" s="860">
        <v>0</v>
      </c>
      <c r="H73" s="861">
        <v>0</v>
      </c>
      <c r="I73" s="861">
        <v>0</v>
      </c>
      <c r="J73" s="970">
        <f t="shared" si="6"/>
        <v>0</v>
      </c>
    </row>
    <row r="74" spans="1:10" s="688" customFormat="1" ht="25.5">
      <c r="A74" s="932">
        <v>1126500</v>
      </c>
      <c r="B74" s="764" t="s">
        <v>943</v>
      </c>
      <c r="C74" s="742" t="s">
        <v>393</v>
      </c>
      <c r="D74" s="860"/>
      <c r="E74" s="860"/>
      <c r="F74" s="860">
        <f t="shared" si="7"/>
        <v>0</v>
      </c>
      <c r="G74" s="860"/>
      <c r="H74" s="861"/>
      <c r="I74" s="861"/>
      <c r="J74" s="970">
        <v>0</v>
      </c>
    </row>
    <row r="75" spans="1:10" s="688" customFormat="1">
      <c r="A75" s="930">
        <v>1126600</v>
      </c>
      <c r="B75" s="763" t="s">
        <v>229</v>
      </c>
      <c r="C75" s="742" t="s">
        <v>394</v>
      </c>
      <c r="D75" s="860"/>
      <c r="E75" s="860"/>
      <c r="F75" s="860">
        <f t="shared" si="7"/>
        <v>0</v>
      </c>
      <c r="G75" s="860"/>
      <c r="H75" s="861"/>
      <c r="I75" s="861"/>
      <c r="J75" s="970">
        <f>F75</f>
        <v>0</v>
      </c>
    </row>
    <row r="76" spans="1:10" s="688" customFormat="1">
      <c r="A76" s="930">
        <v>1126700</v>
      </c>
      <c r="B76" s="763" t="s">
        <v>230</v>
      </c>
      <c r="C76" s="742" t="s">
        <v>395</v>
      </c>
      <c r="D76" s="860">
        <v>0</v>
      </c>
      <c r="E76" s="860">
        <v>0</v>
      </c>
      <c r="F76" s="860">
        <f t="shared" si="7"/>
        <v>0</v>
      </c>
      <c r="G76" s="861">
        <v>0</v>
      </c>
      <c r="H76" s="861">
        <v>0</v>
      </c>
      <c r="I76" s="861">
        <v>0</v>
      </c>
      <c r="J76" s="970">
        <f>F76</f>
        <v>0</v>
      </c>
    </row>
    <row r="77" spans="1:10" s="688" customFormat="1" ht="12.75" customHeight="1" thickBot="1">
      <c r="A77" s="934">
        <v>1126800</v>
      </c>
      <c r="B77" s="765" t="s">
        <v>480</v>
      </c>
      <c r="C77" s="746" t="s">
        <v>396</v>
      </c>
      <c r="D77" s="855">
        <v>0</v>
      </c>
      <c r="E77" s="855">
        <v>0</v>
      </c>
      <c r="F77" s="860">
        <f>D77+E77</f>
        <v>0</v>
      </c>
      <c r="G77" s="855">
        <v>0</v>
      </c>
      <c r="H77" s="856">
        <v>0</v>
      </c>
      <c r="I77" s="856">
        <v>0</v>
      </c>
      <c r="J77" s="970">
        <f>F77</f>
        <v>0</v>
      </c>
    </row>
    <row r="78" spans="1:10" s="688" customFormat="1" ht="15" hidden="1" thickBot="1">
      <c r="A78" s="936">
        <v>1130000</v>
      </c>
      <c r="B78" s="767" t="s">
        <v>294</v>
      </c>
      <c r="C78" s="734" t="s">
        <v>358</v>
      </c>
      <c r="D78" s="858">
        <v>0</v>
      </c>
      <c r="E78" s="858"/>
      <c r="F78" s="858">
        <v>0</v>
      </c>
      <c r="G78" s="858">
        <v>0</v>
      </c>
      <c r="H78" s="859">
        <v>0</v>
      </c>
      <c r="I78" s="859">
        <v>0</v>
      </c>
      <c r="J78" s="970">
        <v>0</v>
      </c>
    </row>
    <row r="79" spans="1:10" s="688" customFormat="1" ht="13.5" hidden="1" thickBot="1">
      <c r="A79" s="936">
        <v>1130100</v>
      </c>
      <c r="B79" s="763" t="s">
        <v>481</v>
      </c>
      <c r="C79" s="738" t="s">
        <v>295</v>
      </c>
      <c r="D79" s="860"/>
      <c r="E79" s="860"/>
      <c r="F79" s="860"/>
      <c r="G79" s="860"/>
      <c r="H79" s="861"/>
      <c r="I79" s="861"/>
      <c r="J79" s="970">
        <v>0</v>
      </c>
    </row>
    <row r="80" spans="1:10" s="688" customFormat="1" ht="13.5" hidden="1" thickBot="1">
      <c r="A80" s="936">
        <v>1130200</v>
      </c>
      <c r="B80" s="763" t="s">
        <v>482</v>
      </c>
      <c r="C80" s="742" t="s">
        <v>296</v>
      </c>
      <c r="D80" s="860"/>
      <c r="E80" s="860"/>
      <c r="F80" s="860"/>
      <c r="G80" s="860"/>
      <c r="H80" s="861"/>
      <c r="I80" s="861"/>
      <c r="J80" s="970">
        <v>0</v>
      </c>
    </row>
    <row r="81" spans="1:10" s="688" customFormat="1" ht="13.5" hidden="1" thickBot="1">
      <c r="A81" s="936">
        <v>1130300</v>
      </c>
      <c r="B81" s="763" t="s">
        <v>483</v>
      </c>
      <c r="C81" s="742" t="s">
        <v>297</v>
      </c>
      <c r="D81" s="860"/>
      <c r="E81" s="860"/>
      <c r="F81" s="860"/>
      <c r="G81" s="860"/>
      <c r="H81" s="861"/>
      <c r="I81" s="861"/>
      <c r="J81" s="970">
        <v>0</v>
      </c>
    </row>
    <row r="82" spans="1:10" s="688" customFormat="1" ht="13.5" hidden="1" thickBot="1">
      <c r="A82" s="936">
        <v>1130400</v>
      </c>
      <c r="B82" s="768" t="s">
        <v>484</v>
      </c>
      <c r="C82" s="769" t="s">
        <v>298</v>
      </c>
      <c r="D82" s="850"/>
      <c r="E82" s="850"/>
      <c r="F82" s="850"/>
      <c r="G82" s="850"/>
      <c r="H82" s="862"/>
      <c r="I82" s="862"/>
      <c r="J82" s="970">
        <v>0</v>
      </c>
    </row>
    <row r="83" spans="1:10" s="688" customFormat="1" ht="15" hidden="1" thickBot="1">
      <c r="A83" s="930">
        <v>1131000</v>
      </c>
      <c r="B83" s="770" t="s">
        <v>299</v>
      </c>
      <c r="C83" s="771" t="s">
        <v>358</v>
      </c>
      <c r="D83" s="860"/>
      <c r="E83" s="860"/>
      <c r="F83" s="860"/>
      <c r="G83" s="860"/>
      <c r="H83" s="861"/>
      <c r="I83" s="861"/>
      <c r="J83" s="970">
        <v>0</v>
      </c>
    </row>
    <row r="84" spans="1:10" s="688" customFormat="1" ht="26.25" hidden="1" thickBot="1">
      <c r="A84" s="930">
        <v>1131100</v>
      </c>
      <c r="B84" s="763" t="s">
        <v>588</v>
      </c>
      <c r="C84" s="738" t="s">
        <v>300</v>
      </c>
      <c r="D84" s="860"/>
      <c r="E84" s="860"/>
      <c r="F84" s="860"/>
      <c r="G84" s="860"/>
      <c r="H84" s="861"/>
      <c r="I84" s="861"/>
      <c r="J84" s="970">
        <v>0</v>
      </c>
    </row>
    <row r="85" spans="1:10" s="688" customFormat="1" ht="5.25" hidden="1" customHeight="1">
      <c r="A85" s="930">
        <v>1131200</v>
      </c>
      <c r="B85" s="763" t="s">
        <v>589</v>
      </c>
      <c r="C85" s="742" t="s">
        <v>301</v>
      </c>
      <c r="D85" s="860"/>
      <c r="E85" s="860"/>
      <c r="F85" s="860"/>
      <c r="G85" s="860"/>
      <c r="H85" s="861"/>
      <c r="I85" s="861"/>
      <c r="J85" s="970">
        <v>0</v>
      </c>
    </row>
    <row r="86" spans="1:10" s="688" customFormat="1" ht="12" hidden="1" customHeight="1" thickBot="1">
      <c r="A86" s="930">
        <v>1131300</v>
      </c>
      <c r="B86" s="765" t="s">
        <v>590</v>
      </c>
      <c r="C86" s="746" t="s">
        <v>302</v>
      </c>
      <c r="D86" s="855"/>
      <c r="E86" s="855"/>
      <c r="F86" s="855"/>
      <c r="G86" s="855"/>
      <c r="H86" s="856"/>
      <c r="I86" s="856"/>
      <c r="J86" s="970">
        <v>0</v>
      </c>
    </row>
    <row r="87" spans="1:10" s="688" customFormat="1" ht="15" hidden="1" thickBot="1">
      <c r="A87" s="937">
        <v>1140000</v>
      </c>
      <c r="B87" s="767" t="s">
        <v>303</v>
      </c>
      <c r="C87" s="734" t="s">
        <v>358</v>
      </c>
      <c r="D87" s="858">
        <v>0</v>
      </c>
      <c r="E87" s="858"/>
      <c r="F87" s="858">
        <v>0</v>
      </c>
      <c r="G87" s="858">
        <v>0</v>
      </c>
      <c r="H87" s="859">
        <v>0</v>
      </c>
      <c r="I87" s="859">
        <v>0</v>
      </c>
      <c r="J87" s="970">
        <v>0</v>
      </c>
    </row>
    <row r="88" spans="1:10" s="688" customFormat="1" ht="26.25" hidden="1" thickBot="1">
      <c r="A88" s="937">
        <v>1141000</v>
      </c>
      <c r="B88" s="763" t="s">
        <v>304</v>
      </c>
      <c r="C88" s="738" t="s">
        <v>1003</v>
      </c>
      <c r="D88" s="860"/>
      <c r="E88" s="860"/>
      <c r="F88" s="860"/>
      <c r="G88" s="860"/>
      <c r="H88" s="861"/>
      <c r="I88" s="861"/>
      <c r="J88" s="970">
        <v>0</v>
      </c>
    </row>
    <row r="89" spans="1:10" s="688" customFormat="1" ht="26.25" hidden="1" thickBot="1">
      <c r="A89" s="937">
        <v>1142000</v>
      </c>
      <c r="B89" s="763" t="s">
        <v>42</v>
      </c>
      <c r="C89" s="742" t="s">
        <v>43</v>
      </c>
      <c r="D89" s="860"/>
      <c r="E89" s="860"/>
      <c r="F89" s="860"/>
      <c r="G89" s="860"/>
      <c r="H89" s="861"/>
      <c r="I89" s="861"/>
      <c r="J89" s="970">
        <v>0</v>
      </c>
    </row>
    <row r="90" spans="1:10" s="688" customFormat="1" ht="26.25" hidden="1" thickBot="1">
      <c r="A90" s="937">
        <v>1143000</v>
      </c>
      <c r="B90" s="763" t="s">
        <v>44</v>
      </c>
      <c r="C90" s="742" t="s">
        <v>45</v>
      </c>
      <c r="D90" s="860"/>
      <c r="E90" s="860"/>
      <c r="F90" s="860"/>
      <c r="G90" s="860"/>
      <c r="H90" s="861"/>
      <c r="I90" s="861"/>
      <c r="J90" s="970">
        <v>0</v>
      </c>
    </row>
    <row r="91" spans="1:10" s="688" customFormat="1" ht="26.25" hidden="1" thickBot="1">
      <c r="A91" s="933">
        <v>1144000</v>
      </c>
      <c r="B91" s="765" t="s">
        <v>46</v>
      </c>
      <c r="C91" s="746" t="s">
        <v>439</v>
      </c>
      <c r="D91" s="855"/>
      <c r="E91" s="855"/>
      <c r="F91" s="855"/>
      <c r="G91" s="855"/>
      <c r="H91" s="856"/>
      <c r="I91" s="856"/>
      <c r="J91" s="970">
        <v>0</v>
      </c>
    </row>
    <row r="92" spans="1:10" s="688" customFormat="1" ht="15" hidden="1" thickBot="1">
      <c r="A92" s="938">
        <v>1150000</v>
      </c>
      <c r="B92" s="939" t="s">
        <v>730</v>
      </c>
      <c r="C92" s="734" t="s">
        <v>358</v>
      </c>
      <c r="D92" s="858">
        <v>0</v>
      </c>
      <c r="E92" s="858"/>
      <c r="F92" s="858">
        <v>0</v>
      </c>
      <c r="G92" s="858">
        <v>0</v>
      </c>
      <c r="H92" s="859">
        <v>0</v>
      </c>
      <c r="I92" s="859">
        <v>0</v>
      </c>
      <c r="J92" s="970">
        <v>0</v>
      </c>
    </row>
    <row r="93" spans="1:10" s="688" customFormat="1" ht="26.25" hidden="1" thickBot="1">
      <c r="A93" s="940">
        <v>1151000</v>
      </c>
      <c r="B93" s="941" t="s">
        <v>681</v>
      </c>
      <c r="C93" s="734" t="s">
        <v>358</v>
      </c>
      <c r="D93" s="863">
        <v>0</v>
      </c>
      <c r="E93" s="863"/>
      <c r="F93" s="863">
        <v>0</v>
      </c>
      <c r="G93" s="863">
        <v>0</v>
      </c>
      <c r="H93" s="864">
        <v>0</v>
      </c>
      <c r="I93" s="864">
        <v>0</v>
      </c>
      <c r="J93" s="970">
        <v>0</v>
      </c>
    </row>
    <row r="94" spans="1:10" s="688" customFormat="1" ht="26.25" hidden="1" thickBot="1">
      <c r="A94" s="940">
        <v>1151100</v>
      </c>
      <c r="B94" s="943" t="s">
        <v>265</v>
      </c>
      <c r="C94" s="944">
        <v>461100</v>
      </c>
      <c r="D94" s="863"/>
      <c r="E94" s="863"/>
      <c r="F94" s="863"/>
      <c r="G94" s="863"/>
      <c r="H94" s="864"/>
      <c r="I94" s="864"/>
      <c r="J94" s="970">
        <v>0</v>
      </c>
    </row>
    <row r="95" spans="1:10" s="688" customFormat="1" ht="26.25" hidden="1" thickBot="1">
      <c r="A95" s="940">
        <v>1151200</v>
      </c>
      <c r="B95" s="943" t="s">
        <v>637</v>
      </c>
      <c r="C95" s="944">
        <v>461200</v>
      </c>
      <c r="D95" s="863"/>
      <c r="E95" s="863"/>
      <c r="F95" s="863"/>
      <c r="G95" s="863"/>
      <c r="H95" s="864"/>
      <c r="I95" s="864"/>
      <c r="J95" s="970">
        <v>0</v>
      </c>
    </row>
    <row r="96" spans="1:10" s="688" customFormat="1" ht="26.25" hidden="1" thickBot="1">
      <c r="A96" s="940">
        <v>1152000</v>
      </c>
      <c r="B96" s="945" t="s">
        <v>518</v>
      </c>
      <c r="C96" s="946" t="s">
        <v>358</v>
      </c>
      <c r="D96" s="947">
        <v>0</v>
      </c>
      <c r="E96" s="947"/>
      <c r="F96" s="947">
        <v>0</v>
      </c>
      <c r="G96" s="947">
        <v>0</v>
      </c>
      <c r="H96" s="1124">
        <v>0</v>
      </c>
      <c r="I96" s="1124">
        <v>0</v>
      </c>
      <c r="J96" s="970">
        <v>0</v>
      </c>
    </row>
    <row r="97" spans="1:10" s="688" customFormat="1" ht="26.25" hidden="1" thickBot="1">
      <c r="A97" s="940">
        <v>1152100</v>
      </c>
      <c r="B97" s="948" t="s">
        <v>541</v>
      </c>
      <c r="C97" s="944">
        <v>462100</v>
      </c>
      <c r="D97" s="860"/>
      <c r="E97" s="860"/>
      <c r="F97" s="860"/>
      <c r="G97" s="860"/>
      <c r="H97" s="861"/>
      <c r="I97" s="861"/>
      <c r="J97" s="970">
        <v>0</v>
      </c>
    </row>
    <row r="98" spans="1:10" s="688" customFormat="1" ht="26.25" hidden="1" thickBot="1">
      <c r="A98" s="950">
        <v>1152200</v>
      </c>
      <c r="B98" s="951" t="s">
        <v>759</v>
      </c>
      <c r="C98" s="952">
        <v>462200</v>
      </c>
      <c r="D98" s="855"/>
      <c r="E98" s="855"/>
      <c r="F98" s="855"/>
      <c r="G98" s="855"/>
      <c r="H98" s="856"/>
      <c r="I98" s="856"/>
      <c r="J98" s="970">
        <v>0</v>
      </c>
    </row>
    <row r="99" spans="1:10" s="688" customFormat="1" ht="26.25" hidden="1" thickBot="1">
      <c r="A99" s="938">
        <v>1153000</v>
      </c>
      <c r="B99" s="954" t="s">
        <v>760</v>
      </c>
      <c r="C99" s="955" t="s">
        <v>358</v>
      </c>
      <c r="D99" s="956">
        <v>0</v>
      </c>
      <c r="E99" s="956"/>
      <c r="F99" s="956">
        <v>0</v>
      </c>
      <c r="G99" s="956">
        <v>0</v>
      </c>
      <c r="H99" s="1125">
        <v>0</v>
      </c>
      <c r="I99" s="1125">
        <v>0</v>
      </c>
      <c r="J99" s="970">
        <v>0</v>
      </c>
    </row>
    <row r="100" spans="1:10" s="688" customFormat="1" ht="26.25" hidden="1" thickBot="1">
      <c r="A100" s="940">
        <v>1153100</v>
      </c>
      <c r="B100" s="948" t="s">
        <v>761</v>
      </c>
      <c r="C100" s="944">
        <v>463100</v>
      </c>
      <c r="D100" s="947"/>
      <c r="E100" s="947"/>
      <c r="F100" s="947"/>
      <c r="G100" s="947"/>
      <c r="H100" s="1124"/>
      <c r="I100" s="1124"/>
      <c r="J100" s="970">
        <v>0</v>
      </c>
    </row>
    <row r="101" spans="1:10" s="688" customFormat="1" ht="13.5" hidden="1" thickBot="1">
      <c r="A101" s="940">
        <v>1153200</v>
      </c>
      <c r="B101" s="948" t="s">
        <v>101</v>
      </c>
      <c r="C101" s="944">
        <v>463200</v>
      </c>
      <c r="D101" s="947"/>
      <c r="E101" s="947"/>
      <c r="F101" s="947"/>
      <c r="G101" s="947"/>
      <c r="H101" s="1124"/>
      <c r="I101" s="1124"/>
      <c r="J101" s="970">
        <v>0</v>
      </c>
    </row>
    <row r="102" spans="1:10" s="688" customFormat="1" ht="39" hidden="1" thickBot="1">
      <c r="A102" s="940">
        <v>1153300</v>
      </c>
      <c r="B102" s="948" t="s">
        <v>501</v>
      </c>
      <c r="C102" s="944">
        <v>463300</v>
      </c>
      <c r="D102" s="947"/>
      <c r="E102" s="947"/>
      <c r="F102" s="947"/>
      <c r="G102" s="947"/>
      <c r="H102" s="1124"/>
      <c r="I102" s="1124"/>
      <c r="J102" s="970">
        <v>0</v>
      </c>
    </row>
    <row r="103" spans="1:10" s="688" customFormat="1" ht="39" hidden="1" thickBot="1">
      <c r="A103" s="940">
        <v>1153400</v>
      </c>
      <c r="B103" s="948" t="s">
        <v>502</v>
      </c>
      <c r="C103" s="944">
        <v>463400</v>
      </c>
      <c r="D103" s="947"/>
      <c r="E103" s="947"/>
      <c r="F103" s="947"/>
      <c r="G103" s="947"/>
      <c r="H103" s="1124"/>
      <c r="I103" s="1124"/>
      <c r="J103" s="970">
        <v>0</v>
      </c>
    </row>
    <row r="104" spans="1:10" s="688" customFormat="1" ht="13.5" hidden="1" thickBot="1">
      <c r="A104" s="940">
        <v>1153500</v>
      </c>
      <c r="B104" s="957" t="s">
        <v>503</v>
      </c>
      <c r="C104" s="944">
        <v>463500</v>
      </c>
      <c r="D104" s="947"/>
      <c r="E104" s="947"/>
      <c r="F104" s="947"/>
      <c r="G104" s="947"/>
      <c r="H104" s="1124"/>
      <c r="I104" s="1124"/>
      <c r="J104" s="970">
        <v>0</v>
      </c>
    </row>
    <row r="105" spans="1:10" s="688" customFormat="1" ht="39" hidden="1" thickBot="1">
      <c r="A105" s="940">
        <v>1153700</v>
      </c>
      <c r="B105" s="957" t="s">
        <v>504</v>
      </c>
      <c r="C105" s="944">
        <v>463700</v>
      </c>
      <c r="D105" s="947"/>
      <c r="E105" s="947"/>
      <c r="F105" s="947"/>
      <c r="G105" s="947"/>
      <c r="H105" s="1124"/>
      <c r="I105" s="1124"/>
      <c r="J105" s="970">
        <v>0</v>
      </c>
    </row>
    <row r="106" spans="1:10" s="688" customFormat="1" ht="39" hidden="1" thickBot="1">
      <c r="A106" s="940">
        <v>1153800</v>
      </c>
      <c r="B106" s="957" t="s">
        <v>995</v>
      </c>
      <c r="C106" s="944">
        <v>463800</v>
      </c>
      <c r="D106" s="947"/>
      <c r="E106" s="947"/>
      <c r="F106" s="947"/>
      <c r="G106" s="947"/>
      <c r="H106" s="1124"/>
      <c r="I106" s="1124"/>
      <c r="J106" s="970">
        <v>0</v>
      </c>
    </row>
    <row r="107" spans="1:10" s="688" customFormat="1" ht="13.5" hidden="1" thickBot="1">
      <c r="A107" s="940">
        <v>1153900</v>
      </c>
      <c r="B107" s="957" t="s">
        <v>996</v>
      </c>
      <c r="C107" s="944">
        <v>463900</v>
      </c>
      <c r="D107" s="947"/>
      <c r="E107" s="947"/>
      <c r="F107" s="947"/>
      <c r="G107" s="947"/>
      <c r="H107" s="1124"/>
      <c r="I107" s="1124"/>
      <c r="J107" s="970">
        <v>0</v>
      </c>
    </row>
    <row r="108" spans="1:10" s="688" customFormat="1" ht="26.25" hidden="1" thickBot="1">
      <c r="A108" s="940">
        <v>1154000</v>
      </c>
      <c r="B108" s="958" t="s">
        <v>997</v>
      </c>
      <c r="C108" s="946" t="s">
        <v>358</v>
      </c>
      <c r="D108" s="947">
        <v>0</v>
      </c>
      <c r="E108" s="947"/>
      <c r="F108" s="947">
        <v>0</v>
      </c>
      <c r="G108" s="947">
        <v>0</v>
      </c>
      <c r="H108" s="1124">
        <v>0</v>
      </c>
      <c r="I108" s="1124">
        <v>0</v>
      </c>
      <c r="J108" s="970">
        <v>0</v>
      </c>
    </row>
    <row r="109" spans="1:10" s="688" customFormat="1" ht="26.25" hidden="1" thickBot="1">
      <c r="A109" s="940">
        <v>1154100</v>
      </c>
      <c r="B109" s="957" t="s">
        <v>210</v>
      </c>
      <c r="C109" s="944">
        <v>465100</v>
      </c>
      <c r="D109" s="959"/>
      <c r="E109" s="959"/>
      <c r="F109" s="959"/>
      <c r="G109" s="959"/>
      <c r="H109" s="1126"/>
      <c r="I109" s="1126"/>
      <c r="J109" s="970">
        <v>0</v>
      </c>
    </row>
    <row r="110" spans="1:10" s="688" customFormat="1" ht="13.5" hidden="1" thickBot="1">
      <c r="A110" s="940">
        <v>1154200</v>
      </c>
      <c r="B110" s="957" t="s">
        <v>211</v>
      </c>
      <c r="C110" s="944">
        <v>465200</v>
      </c>
      <c r="D110" s="959"/>
      <c r="E110" s="959"/>
      <c r="F110" s="959"/>
      <c r="G110" s="959"/>
      <c r="H110" s="1126"/>
      <c r="I110" s="1126"/>
      <c r="J110" s="970">
        <v>0</v>
      </c>
    </row>
    <row r="111" spans="1:10" s="688" customFormat="1" ht="13.5" hidden="1" thickBot="1">
      <c r="A111" s="940">
        <v>1154300</v>
      </c>
      <c r="B111" s="957" t="s">
        <v>212</v>
      </c>
      <c r="C111" s="944">
        <v>465300</v>
      </c>
      <c r="D111" s="959"/>
      <c r="E111" s="959"/>
      <c r="F111" s="959"/>
      <c r="G111" s="959"/>
      <c r="H111" s="1126"/>
      <c r="I111" s="1126"/>
      <c r="J111" s="970">
        <v>0</v>
      </c>
    </row>
    <row r="112" spans="1:10" s="688" customFormat="1" ht="36" hidden="1" customHeight="1">
      <c r="A112" s="940">
        <v>1154500</v>
      </c>
      <c r="B112" s="957" t="s">
        <v>67</v>
      </c>
      <c r="C112" s="944">
        <v>465500</v>
      </c>
      <c r="D112" s="959"/>
      <c r="E112" s="959"/>
      <c r="F112" s="959"/>
      <c r="G112" s="959"/>
      <c r="H112" s="1126"/>
      <c r="I112" s="1126"/>
      <c r="J112" s="970">
        <v>0</v>
      </c>
    </row>
    <row r="113" spans="1:10" s="688" customFormat="1" ht="39" hidden="1" thickBot="1">
      <c r="A113" s="940">
        <v>1154600</v>
      </c>
      <c r="B113" s="957" t="s">
        <v>68</v>
      </c>
      <c r="C113" s="944">
        <v>465600</v>
      </c>
      <c r="D113" s="860"/>
      <c r="E113" s="860"/>
      <c r="F113" s="860"/>
      <c r="G113" s="860"/>
      <c r="H113" s="861"/>
      <c r="I113" s="861"/>
      <c r="J113" s="970">
        <v>0</v>
      </c>
    </row>
    <row r="114" spans="1:10" s="688" customFormat="1" ht="13.5" hidden="1" thickBot="1">
      <c r="A114" s="950">
        <v>1154700</v>
      </c>
      <c r="B114" s="962" t="s">
        <v>78</v>
      </c>
      <c r="C114" s="746" t="s">
        <v>79</v>
      </c>
      <c r="D114" s="855"/>
      <c r="E114" s="855"/>
      <c r="F114" s="855"/>
      <c r="G114" s="855"/>
      <c r="H114" s="856"/>
      <c r="I114" s="856"/>
      <c r="J114" s="970">
        <v>0</v>
      </c>
    </row>
    <row r="115" spans="1:10" s="688" customFormat="1" ht="26.25" hidden="1" thickBot="1">
      <c r="A115" s="963">
        <v>1160000</v>
      </c>
      <c r="B115" s="780" t="s">
        <v>80</v>
      </c>
      <c r="C115" s="734" t="s">
        <v>358</v>
      </c>
      <c r="D115" s="858">
        <v>0</v>
      </c>
      <c r="E115" s="858"/>
      <c r="F115" s="858">
        <v>0</v>
      </c>
      <c r="G115" s="858">
        <v>0</v>
      </c>
      <c r="H115" s="859">
        <v>0</v>
      </c>
      <c r="I115" s="859">
        <v>0</v>
      </c>
      <c r="J115" s="970">
        <v>0</v>
      </c>
    </row>
    <row r="116" spans="1:10" s="688" customFormat="1" ht="13.5" hidden="1" thickBot="1">
      <c r="A116" s="935">
        <v>1161000</v>
      </c>
      <c r="B116" s="782" t="s">
        <v>81</v>
      </c>
      <c r="C116" s="783" t="s">
        <v>358</v>
      </c>
      <c r="D116" s="860">
        <v>0</v>
      </c>
      <c r="E116" s="860"/>
      <c r="F116" s="860">
        <v>0</v>
      </c>
      <c r="G116" s="860">
        <v>0</v>
      </c>
      <c r="H116" s="861">
        <v>0</v>
      </c>
      <c r="I116" s="861">
        <v>0</v>
      </c>
      <c r="J116" s="970">
        <v>0</v>
      </c>
    </row>
    <row r="117" spans="1:10" s="688" customFormat="1" ht="26.25" hidden="1" thickBot="1">
      <c r="A117" s="935">
        <v>1161100</v>
      </c>
      <c r="B117" s="741" t="s">
        <v>1705</v>
      </c>
      <c r="C117" s="762">
        <v>471100</v>
      </c>
      <c r="D117" s="860"/>
      <c r="E117" s="860"/>
      <c r="F117" s="860"/>
      <c r="G117" s="860"/>
      <c r="H117" s="861"/>
      <c r="I117" s="861"/>
      <c r="J117" s="970">
        <v>0</v>
      </c>
    </row>
    <row r="118" spans="1:10" s="688" customFormat="1" ht="26.25" hidden="1" thickBot="1">
      <c r="A118" s="935">
        <v>1161200</v>
      </c>
      <c r="B118" s="776" t="s">
        <v>1667</v>
      </c>
      <c r="C118" s="762">
        <v>471200</v>
      </c>
      <c r="D118" s="860"/>
      <c r="E118" s="860"/>
      <c r="F118" s="860"/>
      <c r="G118" s="860"/>
      <c r="H118" s="861"/>
      <c r="I118" s="861"/>
      <c r="J118" s="970">
        <v>0</v>
      </c>
    </row>
    <row r="119" spans="1:10" s="688" customFormat="1" ht="26.25" hidden="1" thickBot="1">
      <c r="A119" s="935">
        <v>1162000</v>
      </c>
      <c r="B119" s="782" t="s">
        <v>1125</v>
      </c>
      <c r="C119" s="783" t="s">
        <v>358</v>
      </c>
      <c r="D119" s="860">
        <v>0</v>
      </c>
      <c r="E119" s="860"/>
      <c r="F119" s="860">
        <v>0</v>
      </c>
      <c r="G119" s="860">
        <v>0</v>
      </c>
      <c r="H119" s="861">
        <v>0</v>
      </c>
      <c r="I119" s="861">
        <v>0</v>
      </c>
      <c r="J119" s="970">
        <v>0</v>
      </c>
    </row>
    <row r="120" spans="1:10" s="688" customFormat="1" ht="26.25" hidden="1" thickBot="1">
      <c r="A120" s="935">
        <v>1162100</v>
      </c>
      <c r="B120" s="776" t="s">
        <v>1668</v>
      </c>
      <c r="C120" s="742" t="s">
        <v>130</v>
      </c>
      <c r="D120" s="860"/>
      <c r="E120" s="860"/>
      <c r="F120" s="860"/>
      <c r="G120" s="860"/>
      <c r="H120" s="861"/>
      <c r="I120" s="861"/>
      <c r="J120" s="970">
        <v>0</v>
      </c>
    </row>
    <row r="121" spans="1:10" s="688" customFormat="1" ht="13.5" hidden="1" thickBot="1">
      <c r="A121" s="935">
        <v>1162200</v>
      </c>
      <c r="B121" s="776" t="s">
        <v>1669</v>
      </c>
      <c r="C121" s="742" t="s">
        <v>24</v>
      </c>
      <c r="D121" s="860"/>
      <c r="E121" s="860"/>
      <c r="F121" s="860"/>
      <c r="G121" s="860"/>
      <c r="H121" s="861"/>
      <c r="I121" s="861"/>
      <c r="J121" s="970">
        <v>0</v>
      </c>
    </row>
    <row r="122" spans="1:10" s="688" customFormat="1" ht="26.25" hidden="1" thickBot="1">
      <c r="A122" s="935">
        <v>1162300</v>
      </c>
      <c r="B122" s="776" t="s">
        <v>1670</v>
      </c>
      <c r="C122" s="742" t="s">
        <v>26</v>
      </c>
      <c r="D122" s="860"/>
      <c r="E122" s="860"/>
      <c r="F122" s="860"/>
      <c r="G122" s="860"/>
      <c r="H122" s="861"/>
      <c r="I122" s="861"/>
      <c r="J122" s="970">
        <v>0</v>
      </c>
    </row>
    <row r="123" spans="1:10" s="688" customFormat="1" ht="13.5" hidden="1" thickBot="1">
      <c r="A123" s="935">
        <v>1162400</v>
      </c>
      <c r="B123" s="776" t="s">
        <v>1671</v>
      </c>
      <c r="C123" s="742" t="s">
        <v>832</v>
      </c>
      <c r="D123" s="860"/>
      <c r="E123" s="860"/>
      <c r="F123" s="860"/>
      <c r="G123" s="860"/>
      <c r="H123" s="861"/>
      <c r="I123" s="861"/>
      <c r="J123" s="970">
        <v>0</v>
      </c>
    </row>
    <row r="124" spans="1:10" s="688" customFormat="1" ht="26.25" hidden="1" thickBot="1">
      <c r="A124" s="935">
        <v>1162500</v>
      </c>
      <c r="B124" s="776" t="s">
        <v>1672</v>
      </c>
      <c r="C124" s="742" t="s">
        <v>834</v>
      </c>
      <c r="D124" s="860"/>
      <c r="E124" s="860"/>
      <c r="F124" s="860"/>
      <c r="G124" s="860"/>
      <c r="H124" s="861"/>
      <c r="I124" s="861"/>
      <c r="J124" s="970">
        <v>0</v>
      </c>
    </row>
    <row r="125" spans="1:10" s="688" customFormat="1" ht="13.5" hidden="1" thickBot="1">
      <c r="A125" s="935">
        <v>1162600</v>
      </c>
      <c r="B125" s="776" t="s">
        <v>1673</v>
      </c>
      <c r="C125" s="742" t="s">
        <v>511</v>
      </c>
      <c r="D125" s="860"/>
      <c r="E125" s="860"/>
      <c r="F125" s="860"/>
      <c r="G125" s="860"/>
      <c r="H125" s="861"/>
      <c r="I125" s="861"/>
      <c r="J125" s="970">
        <v>0</v>
      </c>
    </row>
    <row r="126" spans="1:10" s="688" customFormat="1" ht="26.25" hidden="1" thickBot="1">
      <c r="A126" s="935">
        <v>1162700</v>
      </c>
      <c r="B126" s="741" t="s">
        <v>1674</v>
      </c>
      <c r="C126" s="742" t="s">
        <v>513</v>
      </c>
      <c r="D126" s="860"/>
      <c r="E126" s="860"/>
      <c r="F126" s="860"/>
      <c r="G126" s="860"/>
      <c r="H126" s="861"/>
      <c r="I126" s="861"/>
      <c r="J126" s="970">
        <v>0</v>
      </c>
    </row>
    <row r="127" spans="1:10" s="688" customFormat="1" ht="13.5" hidden="1" thickBot="1">
      <c r="A127" s="935">
        <v>1162800</v>
      </c>
      <c r="B127" s="776" t="s">
        <v>1675</v>
      </c>
      <c r="C127" s="742" t="s">
        <v>872</v>
      </c>
      <c r="D127" s="860"/>
      <c r="E127" s="860"/>
      <c r="F127" s="860"/>
      <c r="G127" s="860"/>
      <c r="H127" s="861"/>
      <c r="I127" s="861"/>
      <c r="J127" s="970">
        <v>0</v>
      </c>
    </row>
    <row r="128" spans="1:10" s="688" customFormat="1" ht="13.5" hidden="1" thickBot="1">
      <c r="A128" s="964">
        <v>1162900</v>
      </c>
      <c r="B128" s="776" t="s">
        <v>1676</v>
      </c>
      <c r="C128" s="742" t="s">
        <v>874</v>
      </c>
      <c r="D128" s="860"/>
      <c r="E128" s="860"/>
      <c r="F128" s="860"/>
      <c r="G128" s="860"/>
      <c r="H128" s="861"/>
      <c r="I128" s="861"/>
      <c r="J128" s="970">
        <v>0</v>
      </c>
    </row>
    <row r="129" spans="1:10" s="688" customFormat="1" ht="13.5" hidden="1" thickBot="1">
      <c r="A129" s="964">
        <v>1163000</v>
      </c>
      <c r="B129" s="782" t="s">
        <v>58</v>
      </c>
      <c r="C129" s="771" t="s">
        <v>358</v>
      </c>
      <c r="D129" s="860">
        <v>0</v>
      </c>
      <c r="E129" s="860"/>
      <c r="F129" s="860">
        <v>0</v>
      </c>
      <c r="G129" s="860">
        <v>0</v>
      </c>
      <c r="H129" s="861">
        <v>0</v>
      </c>
      <c r="I129" s="861">
        <v>0</v>
      </c>
      <c r="J129" s="970">
        <v>0</v>
      </c>
    </row>
    <row r="130" spans="1:10" s="688" customFormat="1" ht="13.5" hidden="1" thickBot="1">
      <c r="A130" s="965">
        <v>1163100</v>
      </c>
      <c r="B130" s="765" t="s">
        <v>798</v>
      </c>
      <c r="C130" s="746" t="s">
        <v>799</v>
      </c>
      <c r="D130" s="855"/>
      <c r="E130" s="855"/>
      <c r="F130" s="855"/>
      <c r="G130" s="855"/>
      <c r="H130" s="856"/>
      <c r="I130" s="856"/>
      <c r="J130" s="970">
        <v>0</v>
      </c>
    </row>
    <row r="131" spans="1:10" s="688" customFormat="1" ht="13.5" hidden="1" thickBot="1">
      <c r="A131" s="966">
        <v>1170000</v>
      </c>
      <c r="B131" s="788" t="s">
        <v>875</v>
      </c>
      <c r="C131" s="734" t="s">
        <v>358</v>
      </c>
      <c r="D131" s="858">
        <f>D135</f>
        <v>0</v>
      </c>
      <c r="E131" s="858"/>
      <c r="F131" s="858">
        <f>F135</f>
        <v>0</v>
      </c>
      <c r="G131" s="858">
        <f>G135</f>
        <v>0</v>
      </c>
      <c r="H131" s="859">
        <f>H135</f>
        <v>0</v>
      </c>
      <c r="I131" s="859">
        <f>I135</f>
        <v>0</v>
      </c>
      <c r="J131" s="970">
        <f>J135</f>
        <v>0</v>
      </c>
    </row>
    <row r="132" spans="1:10" s="688" customFormat="1" ht="39" hidden="1" thickBot="1">
      <c r="A132" s="964">
        <v>1171000</v>
      </c>
      <c r="B132" s="792" t="s">
        <v>215</v>
      </c>
      <c r="C132" s="734" t="s">
        <v>358</v>
      </c>
      <c r="D132" s="863">
        <v>0</v>
      </c>
      <c r="E132" s="863"/>
      <c r="F132" s="863">
        <v>0</v>
      </c>
      <c r="G132" s="863">
        <v>0</v>
      </c>
      <c r="H132" s="864">
        <v>0</v>
      </c>
      <c r="I132" s="864">
        <v>0</v>
      </c>
      <c r="J132" s="970">
        <v>0</v>
      </c>
    </row>
    <row r="133" spans="1:10" s="688" customFormat="1" ht="39" hidden="1" thickBot="1">
      <c r="A133" s="964">
        <v>1171100</v>
      </c>
      <c r="B133" s="741" t="s">
        <v>1677</v>
      </c>
      <c r="C133" s="738" t="s">
        <v>479</v>
      </c>
      <c r="D133" s="860"/>
      <c r="E133" s="860"/>
      <c r="F133" s="860"/>
      <c r="G133" s="860"/>
      <c r="H133" s="861"/>
      <c r="I133" s="861"/>
      <c r="J133" s="970">
        <v>0</v>
      </c>
    </row>
    <row r="134" spans="1:10" s="688" customFormat="1" ht="26.25" hidden="1" thickBot="1">
      <c r="A134" s="964">
        <v>1171200</v>
      </c>
      <c r="B134" s="776" t="s">
        <v>1678</v>
      </c>
      <c r="C134" s="794" t="s">
        <v>352</v>
      </c>
      <c r="D134" s="860"/>
      <c r="E134" s="860"/>
      <c r="F134" s="860"/>
      <c r="G134" s="860"/>
      <c r="H134" s="861"/>
      <c r="I134" s="861"/>
      <c r="J134" s="970">
        <v>0</v>
      </c>
    </row>
    <row r="135" spans="1:10" s="688" customFormat="1" ht="51.75" hidden="1" thickBot="1">
      <c r="A135" s="935">
        <v>1172000</v>
      </c>
      <c r="B135" s="795" t="s">
        <v>1017</v>
      </c>
      <c r="C135" s="771" t="s">
        <v>358</v>
      </c>
      <c r="D135" s="858">
        <f>D137+D138</f>
        <v>0</v>
      </c>
      <c r="E135" s="858"/>
      <c r="F135" s="858">
        <f>F137+F138</f>
        <v>0</v>
      </c>
      <c r="G135" s="858">
        <f>G137+G138</f>
        <v>0</v>
      </c>
      <c r="H135" s="859">
        <f>H137+H138</f>
        <v>0</v>
      </c>
      <c r="I135" s="859">
        <f>I137+I138</f>
        <v>0</v>
      </c>
      <c r="J135" s="970">
        <f>F135</f>
        <v>0</v>
      </c>
    </row>
    <row r="136" spans="1:10" s="688" customFormat="1" ht="13.5" hidden="1" thickBot="1">
      <c r="A136" s="935">
        <v>1172100</v>
      </c>
      <c r="B136" s="763" t="s">
        <v>1102</v>
      </c>
      <c r="C136" s="738" t="s">
        <v>1018</v>
      </c>
      <c r="D136" s="860"/>
      <c r="E136" s="860"/>
      <c r="F136" s="860"/>
      <c r="G136" s="860"/>
      <c r="H136" s="861"/>
      <c r="I136" s="861"/>
      <c r="J136" s="970">
        <v>0</v>
      </c>
    </row>
    <row r="137" spans="1:10" s="688" customFormat="1" ht="13.5" hidden="1" thickBot="1">
      <c r="A137" s="935">
        <v>1172200</v>
      </c>
      <c r="B137" s="763" t="s">
        <v>1103</v>
      </c>
      <c r="C137" s="796">
        <v>482200</v>
      </c>
      <c r="D137" s="860">
        <v>0</v>
      </c>
      <c r="E137" s="860"/>
      <c r="F137" s="860">
        <v>0</v>
      </c>
      <c r="G137" s="860">
        <v>0</v>
      </c>
      <c r="H137" s="861">
        <v>0</v>
      </c>
      <c r="I137" s="861">
        <v>0</v>
      </c>
      <c r="J137" s="970">
        <f>F137</f>
        <v>0</v>
      </c>
    </row>
    <row r="138" spans="1:10" s="688" customFormat="1" ht="13.5" hidden="1" thickBot="1">
      <c r="A138" s="935">
        <v>1172300</v>
      </c>
      <c r="B138" s="776" t="s">
        <v>1679</v>
      </c>
      <c r="C138" s="742" t="s">
        <v>1020</v>
      </c>
      <c r="D138" s="860">
        <v>0</v>
      </c>
      <c r="E138" s="860"/>
      <c r="F138" s="860">
        <v>0</v>
      </c>
      <c r="G138" s="860">
        <v>0</v>
      </c>
      <c r="H138" s="861">
        <v>0</v>
      </c>
      <c r="I138" s="861">
        <v>0</v>
      </c>
      <c r="J138" s="970">
        <f>F138</f>
        <v>0</v>
      </c>
    </row>
    <row r="139" spans="1:10" s="688" customFormat="1" ht="26.25" hidden="1" thickBot="1">
      <c r="A139" s="935">
        <v>1172400</v>
      </c>
      <c r="B139" s="797" t="s">
        <v>1680</v>
      </c>
      <c r="C139" s="742" t="s">
        <v>125</v>
      </c>
      <c r="D139" s="863"/>
      <c r="E139" s="860"/>
      <c r="F139" s="863"/>
      <c r="G139" s="863"/>
      <c r="H139" s="864"/>
      <c r="I139" s="864"/>
      <c r="J139" s="970">
        <v>0</v>
      </c>
    </row>
    <row r="140" spans="1:10" s="688" customFormat="1" ht="26.25" hidden="1" thickBot="1">
      <c r="A140" s="935">
        <v>1173000</v>
      </c>
      <c r="B140" s="795" t="s">
        <v>126</v>
      </c>
      <c r="C140" s="771" t="s">
        <v>358</v>
      </c>
      <c r="D140" s="863">
        <v>0</v>
      </c>
      <c r="E140" s="863"/>
      <c r="F140" s="863">
        <v>0</v>
      </c>
      <c r="G140" s="863">
        <v>0</v>
      </c>
      <c r="H140" s="864">
        <v>0</v>
      </c>
      <c r="I140" s="864">
        <v>0</v>
      </c>
      <c r="J140" s="970">
        <v>0</v>
      </c>
    </row>
    <row r="141" spans="1:10" s="688" customFormat="1" ht="26.25" hidden="1" thickBot="1">
      <c r="A141" s="964">
        <v>1173100</v>
      </c>
      <c r="B141" s="798" t="s">
        <v>127</v>
      </c>
      <c r="C141" s="742" t="s">
        <v>1088</v>
      </c>
      <c r="D141" s="863"/>
      <c r="E141" s="860"/>
      <c r="F141" s="863"/>
      <c r="G141" s="863"/>
      <c r="H141" s="864"/>
      <c r="I141" s="864"/>
      <c r="J141" s="970">
        <v>0</v>
      </c>
    </row>
    <row r="142" spans="1:10" s="688" customFormat="1" ht="39" hidden="1" thickBot="1">
      <c r="A142" s="964">
        <v>1174000</v>
      </c>
      <c r="B142" s="795" t="s">
        <v>1089</v>
      </c>
      <c r="C142" s="771" t="s">
        <v>358</v>
      </c>
      <c r="D142" s="863">
        <v>0</v>
      </c>
      <c r="E142" s="863"/>
      <c r="F142" s="863">
        <v>0</v>
      </c>
      <c r="G142" s="863">
        <v>0</v>
      </c>
      <c r="H142" s="864">
        <v>0</v>
      </c>
      <c r="I142" s="864">
        <v>0</v>
      </c>
      <c r="J142" s="970">
        <v>0</v>
      </c>
    </row>
    <row r="143" spans="1:10" s="688" customFormat="1" ht="26.25" hidden="1" thickBot="1">
      <c r="A143" s="964">
        <v>1174100</v>
      </c>
      <c r="B143" s="798" t="s">
        <v>1104</v>
      </c>
      <c r="C143" s="742" t="s">
        <v>1090</v>
      </c>
      <c r="D143" s="863"/>
      <c r="E143" s="863"/>
      <c r="F143" s="863"/>
      <c r="G143" s="863"/>
      <c r="H143" s="864"/>
      <c r="I143" s="864"/>
      <c r="J143" s="970">
        <v>0</v>
      </c>
    </row>
    <row r="144" spans="1:10" s="688" customFormat="1" ht="26.25" hidden="1" thickBot="1">
      <c r="A144" s="964">
        <v>1174200</v>
      </c>
      <c r="B144" s="797" t="s">
        <v>1681</v>
      </c>
      <c r="C144" s="742" t="s">
        <v>447</v>
      </c>
      <c r="D144" s="863"/>
      <c r="E144" s="863"/>
      <c r="F144" s="863"/>
      <c r="G144" s="863"/>
      <c r="H144" s="864"/>
      <c r="I144" s="864"/>
      <c r="J144" s="970">
        <v>0</v>
      </c>
    </row>
    <row r="145" spans="1:10" s="688" customFormat="1" ht="51.75" hidden="1" thickBot="1">
      <c r="A145" s="964">
        <v>1175000</v>
      </c>
      <c r="B145" s="795" t="s">
        <v>558</v>
      </c>
      <c r="C145" s="771" t="s">
        <v>358</v>
      </c>
      <c r="D145" s="863">
        <v>0</v>
      </c>
      <c r="E145" s="863"/>
      <c r="F145" s="863">
        <v>0</v>
      </c>
      <c r="G145" s="863">
        <v>0</v>
      </c>
      <c r="H145" s="864">
        <v>0</v>
      </c>
      <c r="I145" s="864">
        <v>0</v>
      </c>
      <c r="J145" s="970">
        <v>0</v>
      </c>
    </row>
    <row r="146" spans="1:10" s="688" customFormat="1" ht="39" hidden="1" thickBot="1">
      <c r="A146" s="964">
        <v>1175100</v>
      </c>
      <c r="B146" s="797" t="s">
        <v>1682</v>
      </c>
      <c r="C146" s="742" t="s">
        <v>227</v>
      </c>
      <c r="D146" s="863"/>
      <c r="E146" s="863"/>
      <c r="F146" s="863"/>
      <c r="G146" s="863"/>
      <c r="H146" s="864"/>
      <c r="I146" s="864"/>
      <c r="J146" s="970">
        <v>0</v>
      </c>
    </row>
    <row r="147" spans="1:10" s="688" customFormat="1" ht="13.5" hidden="1" thickBot="1">
      <c r="A147" s="964">
        <v>1176000</v>
      </c>
      <c r="B147" s="795" t="s">
        <v>228</v>
      </c>
      <c r="C147" s="771" t="s">
        <v>358</v>
      </c>
      <c r="D147" s="863">
        <v>0</v>
      </c>
      <c r="E147" s="863"/>
      <c r="F147" s="863">
        <v>0</v>
      </c>
      <c r="G147" s="863">
        <v>0</v>
      </c>
      <c r="H147" s="864">
        <v>0</v>
      </c>
      <c r="I147" s="864">
        <v>0</v>
      </c>
      <c r="J147" s="970">
        <v>0</v>
      </c>
    </row>
    <row r="148" spans="1:10" s="688" customFormat="1" ht="13.5" hidden="1" thickBot="1">
      <c r="A148" s="964">
        <v>1176100</v>
      </c>
      <c r="B148" s="797" t="s">
        <v>1683</v>
      </c>
      <c r="C148" s="742" t="s">
        <v>8</v>
      </c>
      <c r="D148" s="863"/>
      <c r="E148" s="860"/>
      <c r="F148" s="863"/>
      <c r="G148" s="863"/>
      <c r="H148" s="864"/>
      <c r="I148" s="864"/>
      <c r="J148" s="970">
        <v>0</v>
      </c>
    </row>
    <row r="149" spans="1:10" s="688" customFormat="1" ht="13.5" hidden="1" thickBot="1">
      <c r="A149" s="964">
        <v>1177000</v>
      </c>
      <c r="B149" s="795" t="s">
        <v>587</v>
      </c>
      <c r="C149" s="771" t="s">
        <v>358</v>
      </c>
      <c r="D149" s="863">
        <v>0</v>
      </c>
      <c r="E149" s="863"/>
      <c r="F149" s="863">
        <v>0</v>
      </c>
      <c r="G149" s="863">
        <v>0</v>
      </c>
      <c r="H149" s="864">
        <v>0</v>
      </c>
      <c r="I149" s="864">
        <v>0</v>
      </c>
      <c r="J149" s="970">
        <v>0</v>
      </c>
    </row>
    <row r="150" spans="1:10" s="688" customFormat="1" ht="13.5" hidden="1" thickBot="1">
      <c r="A150" s="965">
        <v>1177100</v>
      </c>
      <c r="B150" s="799" t="s">
        <v>1684</v>
      </c>
      <c r="C150" s="746" t="s">
        <v>259</v>
      </c>
      <c r="D150" s="855"/>
      <c r="E150" s="855"/>
      <c r="F150" s="855"/>
      <c r="G150" s="855"/>
      <c r="H150" s="856"/>
      <c r="I150" s="856"/>
      <c r="J150" s="970">
        <v>0</v>
      </c>
    </row>
    <row r="151" spans="1:10" s="688" customFormat="1" ht="26.25" thickBot="1">
      <c r="A151" s="968" t="s">
        <v>262</v>
      </c>
      <c r="B151" s="806" t="s">
        <v>648</v>
      </c>
      <c r="C151" s="807" t="s">
        <v>358</v>
      </c>
      <c r="D151" s="969">
        <f>D152</f>
        <v>0</v>
      </c>
      <c r="E151" s="969"/>
      <c r="F151" s="969">
        <f>F152</f>
        <v>0</v>
      </c>
      <c r="G151" s="969">
        <f>G152</f>
        <v>0</v>
      </c>
      <c r="H151" s="1127">
        <f>H152</f>
        <v>0</v>
      </c>
      <c r="I151" s="1127">
        <f>I152</f>
        <v>0</v>
      </c>
      <c r="J151" s="970">
        <f>F152</f>
        <v>0</v>
      </c>
    </row>
    <row r="152" spans="1:10" s="688" customFormat="1">
      <c r="A152" s="966" t="s">
        <v>650</v>
      </c>
      <c r="B152" s="815" t="s">
        <v>651</v>
      </c>
      <c r="C152" s="734" t="s">
        <v>358</v>
      </c>
      <c r="D152" s="858">
        <f>SUM(D153:D158)</f>
        <v>0</v>
      </c>
      <c r="E152" s="858">
        <f>E157</f>
        <v>0</v>
      </c>
      <c r="F152" s="858">
        <f>F157</f>
        <v>0</v>
      </c>
      <c r="G152" s="858">
        <f>SUM(G153:G155)</f>
        <v>0</v>
      </c>
      <c r="H152" s="859">
        <f>+SUM(H153:H155)</f>
        <v>0</v>
      </c>
      <c r="I152" s="859">
        <f>SUM(I153:I157)</f>
        <v>0</v>
      </c>
      <c r="J152" s="970">
        <f>F152</f>
        <v>0</v>
      </c>
    </row>
    <row r="153" spans="1:10" s="688" customFormat="1">
      <c r="A153" s="964" t="s">
        <v>652</v>
      </c>
      <c r="B153" s="797" t="s">
        <v>1685</v>
      </c>
      <c r="C153" s="971" t="s">
        <v>987</v>
      </c>
      <c r="D153" s="863"/>
      <c r="E153" s="860"/>
      <c r="F153" s="863"/>
      <c r="G153" s="863"/>
      <c r="H153" s="864"/>
      <c r="I153" s="864"/>
      <c r="J153" s="970">
        <f>F153</f>
        <v>0</v>
      </c>
    </row>
    <row r="154" spans="1:10" s="688" customFormat="1">
      <c r="A154" s="964" t="s">
        <v>988</v>
      </c>
      <c r="B154" s="797" t="s">
        <v>1686</v>
      </c>
      <c r="C154" s="971" t="s">
        <v>965</v>
      </c>
      <c r="D154" s="863"/>
      <c r="E154" s="860"/>
      <c r="F154" s="863"/>
      <c r="G154" s="863"/>
      <c r="H154" s="864"/>
      <c r="I154" s="864"/>
      <c r="J154" s="970">
        <f>F154</f>
        <v>0</v>
      </c>
    </row>
    <row r="155" spans="1:10" s="688" customFormat="1" ht="25.5">
      <c r="A155" s="964" t="s">
        <v>966</v>
      </c>
      <c r="B155" s="797" t="s">
        <v>1687</v>
      </c>
      <c r="C155" s="971" t="s">
        <v>968</v>
      </c>
      <c r="D155" s="1372">
        <v>0</v>
      </c>
      <c r="E155" s="1212"/>
      <c r="F155" s="1372">
        <v>0</v>
      </c>
      <c r="G155" s="1213">
        <v>0</v>
      </c>
      <c r="H155" s="1389">
        <v>0</v>
      </c>
      <c r="I155" s="1389">
        <v>0</v>
      </c>
      <c r="J155" s="1215">
        <f>F155</f>
        <v>0</v>
      </c>
    </row>
    <row r="156" spans="1:10" s="688" customFormat="1">
      <c r="A156" s="973" t="s">
        <v>969</v>
      </c>
      <c r="B156" s="797" t="s">
        <v>1688</v>
      </c>
      <c r="C156" s="971" t="s">
        <v>1099</v>
      </c>
      <c r="D156" s="863"/>
      <c r="E156" s="860"/>
      <c r="F156" s="863"/>
      <c r="G156" s="863"/>
      <c r="H156" s="864"/>
      <c r="I156" s="864"/>
      <c r="J156" s="970">
        <v>0</v>
      </c>
    </row>
    <row r="157" spans="1:10" s="688" customFormat="1">
      <c r="A157" s="973" t="s">
        <v>138</v>
      </c>
      <c r="B157" s="798" t="s">
        <v>139</v>
      </c>
      <c r="C157" s="971" t="s">
        <v>140</v>
      </c>
      <c r="D157" s="863">
        <v>0</v>
      </c>
      <c r="E157" s="860">
        <v>0</v>
      </c>
      <c r="F157" s="863">
        <f>D157+E157</f>
        <v>0</v>
      </c>
      <c r="G157" s="863">
        <v>0</v>
      </c>
      <c r="H157" s="864">
        <v>0</v>
      </c>
      <c r="I157" s="864">
        <v>0</v>
      </c>
      <c r="J157" s="970">
        <f>F157</f>
        <v>0</v>
      </c>
    </row>
    <row r="158" spans="1:10" s="688" customFormat="1">
      <c r="A158" s="973" t="s">
        <v>141</v>
      </c>
      <c r="B158" s="797" t="s">
        <v>1689</v>
      </c>
      <c r="C158" s="971" t="s">
        <v>897</v>
      </c>
      <c r="D158" s="865"/>
      <c r="E158" s="846"/>
      <c r="F158" s="865"/>
      <c r="G158" s="865"/>
      <c r="H158" s="866"/>
      <c r="I158" s="866"/>
      <c r="J158" s="931">
        <v>0</v>
      </c>
    </row>
    <row r="159" spans="1:10" s="688" customFormat="1">
      <c r="A159" s="973" t="s">
        <v>898</v>
      </c>
      <c r="B159" s="797" t="s">
        <v>1690</v>
      </c>
      <c r="C159" s="971" t="s">
        <v>900</v>
      </c>
      <c r="D159" s="865"/>
      <c r="E159" s="846"/>
      <c r="F159" s="865"/>
      <c r="G159" s="865"/>
      <c r="H159" s="866"/>
      <c r="I159" s="866"/>
      <c r="J159" s="931">
        <v>0</v>
      </c>
    </row>
    <row r="160" spans="1:10" s="688" customFormat="1" ht="11.25" customHeight="1" thickBot="1">
      <c r="A160" s="974" t="s">
        <v>800</v>
      </c>
      <c r="B160" s="975" t="s">
        <v>1691</v>
      </c>
      <c r="C160" s="976" t="s">
        <v>657</v>
      </c>
      <c r="D160" s="865"/>
      <c r="E160" s="846"/>
      <c r="F160" s="865"/>
      <c r="G160" s="865"/>
      <c r="H160" s="866"/>
      <c r="I160" s="866"/>
      <c r="J160" s="931">
        <v>0</v>
      </c>
    </row>
    <row r="161" spans="1:10" s="688" customFormat="1" ht="13.5" hidden="1" thickBot="1">
      <c r="A161" s="940" t="s">
        <v>801</v>
      </c>
      <c r="B161" s="977" t="s">
        <v>1063</v>
      </c>
      <c r="C161" s="944" t="s">
        <v>1064</v>
      </c>
      <c r="D161" s="865"/>
      <c r="E161" s="846"/>
      <c r="F161" s="865"/>
      <c r="G161" s="865"/>
      <c r="H161" s="866"/>
      <c r="I161" s="866"/>
      <c r="J161" s="931">
        <v>0</v>
      </c>
    </row>
    <row r="162" spans="1:10" s="688" customFormat="1" ht="13.5" hidden="1" thickBot="1">
      <c r="A162" s="940" t="s">
        <v>1065</v>
      </c>
      <c r="B162" s="977" t="s">
        <v>1066</v>
      </c>
      <c r="C162" s="944" t="s">
        <v>1067</v>
      </c>
      <c r="D162" s="865"/>
      <c r="E162" s="846"/>
      <c r="F162" s="865"/>
      <c r="G162" s="865"/>
      <c r="H162" s="866"/>
      <c r="I162" s="866"/>
      <c r="J162" s="931">
        <v>0</v>
      </c>
    </row>
    <row r="163" spans="1:10" s="688" customFormat="1" ht="13.5" hidden="1" thickBot="1">
      <c r="A163" s="978" t="s">
        <v>658</v>
      </c>
      <c r="B163" s="979" t="s">
        <v>659</v>
      </c>
      <c r="C163" s="980" t="s">
        <v>358</v>
      </c>
      <c r="D163" s="865">
        <v>0</v>
      </c>
      <c r="E163" s="865"/>
      <c r="F163" s="865">
        <v>0</v>
      </c>
      <c r="G163" s="865">
        <v>0</v>
      </c>
      <c r="H163" s="866">
        <v>0</v>
      </c>
      <c r="I163" s="866">
        <v>0</v>
      </c>
      <c r="J163" s="931">
        <v>0</v>
      </c>
    </row>
    <row r="164" spans="1:10" ht="13.5" hidden="1" thickBot="1">
      <c r="A164" s="973" t="s">
        <v>660</v>
      </c>
      <c r="B164" s="798" t="s">
        <v>661</v>
      </c>
      <c r="C164" s="971" t="s">
        <v>662</v>
      </c>
      <c r="D164" s="865"/>
      <c r="E164" s="846"/>
      <c r="F164" s="865"/>
      <c r="G164" s="865"/>
      <c r="H164" s="866"/>
      <c r="I164" s="866"/>
      <c r="J164" s="931">
        <v>0</v>
      </c>
    </row>
    <row r="165" spans="1:10" ht="13.5" hidden="1" thickBot="1">
      <c r="A165" s="973" t="s">
        <v>663</v>
      </c>
      <c r="B165" s="798" t="s">
        <v>664</v>
      </c>
      <c r="C165" s="971" t="s">
        <v>665</v>
      </c>
      <c r="D165" s="865"/>
      <c r="E165" s="846"/>
      <c r="F165" s="865"/>
      <c r="G165" s="865"/>
      <c r="H165" s="866"/>
      <c r="I165" s="866"/>
      <c r="J165" s="931">
        <v>0</v>
      </c>
    </row>
    <row r="166" spans="1:10" ht="26.25" hidden="1" thickBot="1">
      <c r="A166" s="973" t="s">
        <v>666</v>
      </c>
      <c r="B166" s="797" t="s">
        <v>1692</v>
      </c>
      <c r="C166" s="971" t="s">
        <v>314</v>
      </c>
      <c r="D166" s="865"/>
      <c r="E166" s="846"/>
      <c r="F166" s="865"/>
      <c r="G166" s="865"/>
      <c r="H166" s="866"/>
      <c r="I166" s="866"/>
      <c r="J166" s="931">
        <v>0</v>
      </c>
    </row>
    <row r="167" spans="1:10" ht="13.5" hidden="1" thickBot="1">
      <c r="A167" s="973" t="s">
        <v>315</v>
      </c>
      <c r="B167" s="797" t="s">
        <v>1693</v>
      </c>
      <c r="C167" s="971" t="s">
        <v>317</v>
      </c>
      <c r="D167" s="865"/>
      <c r="E167" s="846"/>
      <c r="F167" s="865"/>
      <c r="G167" s="865"/>
      <c r="H167" s="866"/>
      <c r="I167" s="866"/>
      <c r="J167" s="931">
        <v>0</v>
      </c>
    </row>
    <row r="168" spans="1:10" ht="13.5" hidden="1" thickBot="1">
      <c r="A168" s="973" t="s">
        <v>318</v>
      </c>
      <c r="B168" s="795" t="s">
        <v>319</v>
      </c>
      <c r="C168" s="783" t="s">
        <v>358</v>
      </c>
      <c r="D168" s="865">
        <v>0</v>
      </c>
      <c r="E168" s="865"/>
      <c r="F168" s="865">
        <v>0</v>
      </c>
      <c r="G168" s="865">
        <v>0</v>
      </c>
      <c r="H168" s="866">
        <v>0</v>
      </c>
      <c r="I168" s="866">
        <v>0</v>
      </c>
      <c r="J168" s="931">
        <v>0</v>
      </c>
    </row>
    <row r="169" spans="1:10" ht="13.5" hidden="1" thickBot="1">
      <c r="A169" s="973" t="s">
        <v>320</v>
      </c>
      <c r="B169" s="798" t="s">
        <v>1105</v>
      </c>
      <c r="C169" s="971" t="s">
        <v>321</v>
      </c>
      <c r="D169" s="865"/>
      <c r="E169" s="846"/>
      <c r="F169" s="865"/>
      <c r="G169" s="865"/>
      <c r="H169" s="866"/>
      <c r="I169" s="866"/>
      <c r="J169" s="931">
        <v>0</v>
      </c>
    </row>
    <row r="170" spans="1:10" ht="13.5" hidden="1" thickBot="1">
      <c r="A170" s="981" t="s">
        <v>322</v>
      </c>
      <c r="B170" s="822" t="s">
        <v>1068</v>
      </c>
      <c r="C170" s="783" t="s">
        <v>358</v>
      </c>
      <c r="D170" s="865">
        <v>0</v>
      </c>
      <c r="E170" s="865"/>
      <c r="F170" s="865">
        <v>0</v>
      </c>
      <c r="G170" s="865">
        <v>0</v>
      </c>
      <c r="H170" s="866">
        <v>0</v>
      </c>
      <c r="I170" s="866">
        <v>0</v>
      </c>
      <c r="J170" s="931">
        <v>0</v>
      </c>
    </row>
    <row r="171" spans="1:10" ht="13.5" hidden="1" thickBot="1">
      <c r="A171" s="973" t="s">
        <v>324</v>
      </c>
      <c r="B171" s="798" t="s">
        <v>1106</v>
      </c>
      <c r="C171" s="971" t="s">
        <v>325</v>
      </c>
      <c r="D171" s="865"/>
      <c r="E171" s="865"/>
      <c r="F171" s="865"/>
      <c r="G171" s="865"/>
      <c r="H171" s="866"/>
      <c r="I171" s="866"/>
      <c r="J171" s="931">
        <v>0</v>
      </c>
    </row>
    <row r="172" spans="1:10" ht="13.5" hidden="1" thickBot="1">
      <c r="A172" s="973" t="s">
        <v>326</v>
      </c>
      <c r="B172" s="798" t="s">
        <v>1107</v>
      </c>
      <c r="C172" s="971" t="s">
        <v>327</v>
      </c>
      <c r="D172" s="865"/>
      <c r="E172" s="865"/>
      <c r="F172" s="865"/>
      <c r="G172" s="865"/>
      <c r="H172" s="866"/>
      <c r="I172" s="866"/>
      <c r="J172" s="865"/>
    </row>
    <row r="173" spans="1:10" ht="13.5" hidden="1" thickBot="1">
      <c r="A173" s="973" t="s">
        <v>328</v>
      </c>
      <c r="B173" s="797" t="s">
        <v>1694</v>
      </c>
      <c r="C173" s="971" t="s">
        <v>330</v>
      </c>
      <c r="D173" s="865"/>
      <c r="E173" s="865"/>
      <c r="F173" s="865"/>
      <c r="G173" s="865"/>
      <c r="H173" s="866"/>
      <c r="I173" s="866"/>
      <c r="J173" s="865"/>
    </row>
    <row r="174" spans="1:10" ht="13.5" hidden="1" thickBot="1">
      <c r="A174" s="982">
        <v>1244000</v>
      </c>
      <c r="B174" s="983" t="s">
        <v>1706</v>
      </c>
      <c r="C174" s="976" t="s">
        <v>1134</v>
      </c>
      <c r="D174" s="883"/>
      <c r="E174" s="883"/>
      <c r="F174" s="883"/>
      <c r="G174" s="883"/>
      <c r="H174" s="1382"/>
      <c r="I174" s="1382"/>
      <c r="J174" s="883"/>
    </row>
    <row r="175" spans="1:10" ht="13.5" thickBot="1">
      <c r="A175" s="984">
        <v>1000000</v>
      </c>
      <c r="B175" s="985" t="s">
        <v>1070</v>
      </c>
      <c r="C175" s="986" t="s">
        <v>358</v>
      </c>
      <c r="D175" s="1139">
        <f>D32+D151</f>
        <v>0</v>
      </c>
      <c r="E175" s="1139">
        <f>E32</f>
        <v>0</v>
      </c>
      <c r="F175" s="1390">
        <f>F32+F151</f>
        <v>0</v>
      </c>
      <c r="G175" s="1390">
        <f>G32+G151</f>
        <v>5</v>
      </c>
      <c r="H175" s="1391">
        <f>H32+H151+H157</f>
        <v>10</v>
      </c>
      <c r="I175" s="1391">
        <f>I32+I151</f>
        <v>16</v>
      </c>
      <c r="J175" s="1390">
        <f>J32+J151</f>
        <v>0</v>
      </c>
    </row>
    <row r="176" spans="1:10">
      <c r="A176" s="1392"/>
      <c r="B176" s="830"/>
      <c r="C176" s="831"/>
      <c r="D176" s="1393"/>
      <c r="E176" s="1393"/>
      <c r="F176" s="949"/>
      <c r="G176" s="992"/>
      <c r="H176" s="992"/>
      <c r="I176" s="992"/>
      <c r="J176" s="992"/>
    </row>
    <row r="177" spans="1:10">
      <c r="A177" s="2594" t="s">
        <v>1273</v>
      </c>
      <c r="B177" s="2594"/>
      <c r="C177" s="2594"/>
      <c r="D177" s="2594"/>
      <c r="E177" s="2594"/>
      <c r="F177" s="2594"/>
      <c r="G177" s="2594"/>
      <c r="H177" s="2594"/>
      <c r="I177" s="2594"/>
      <c r="J177" s="2594"/>
    </row>
    <row r="178" spans="1:10">
      <c r="A178" s="2625" t="s">
        <v>1114</v>
      </c>
      <c r="B178" s="2625"/>
      <c r="C178" s="2625"/>
      <c r="D178" s="2625"/>
      <c r="E178" s="2625"/>
      <c r="F178" s="2625"/>
      <c r="G178" s="2625"/>
      <c r="H178" s="2625"/>
      <c r="I178" s="2625"/>
      <c r="J178" s="2625"/>
    </row>
    <row r="179" spans="1:10" ht="14.25">
      <c r="A179" s="2594" t="s">
        <v>1780</v>
      </c>
      <c r="B179" s="2594"/>
      <c r="C179" s="2594"/>
      <c r="D179" s="2594"/>
      <c r="E179" s="2594"/>
      <c r="F179" s="2594"/>
      <c r="G179" s="2594"/>
      <c r="H179" s="2594"/>
      <c r="I179" s="2594"/>
      <c r="J179" s="2594"/>
    </row>
    <row r="180" spans="1:10">
      <c r="A180" s="2623" t="s">
        <v>992</v>
      </c>
      <c r="B180" s="2623"/>
      <c r="C180" s="2623"/>
      <c r="D180" s="2623"/>
      <c r="E180" s="2623"/>
      <c r="F180" s="2623"/>
      <c r="G180" s="2623"/>
      <c r="H180" s="2623"/>
      <c r="I180" s="2623"/>
      <c r="J180" s="2623"/>
    </row>
    <row r="181" spans="1:10" ht="14.25">
      <c r="A181" s="2624" t="s">
        <v>1698</v>
      </c>
      <c r="B181" s="2624"/>
      <c r="C181" s="2624"/>
      <c r="D181" s="2624"/>
      <c r="E181" s="2624"/>
      <c r="F181" s="2624"/>
      <c r="G181" s="2624"/>
      <c r="H181" s="2624"/>
      <c r="I181" s="2624"/>
      <c r="J181" s="2624"/>
    </row>
    <row r="182" spans="1:10">
      <c r="A182" s="2594" t="s">
        <v>993</v>
      </c>
      <c r="B182" s="2594"/>
      <c r="C182" s="2594"/>
      <c r="D182" s="2594"/>
      <c r="E182" s="2594"/>
      <c r="F182" s="2594"/>
      <c r="G182" s="2594"/>
      <c r="H182" s="2594"/>
      <c r="I182" s="2594"/>
      <c r="J182" s="2594"/>
    </row>
    <row r="183" spans="1:10">
      <c r="A183" s="2594" t="s">
        <v>470</v>
      </c>
      <c r="B183" s="2594"/>
      <c r="C183" s="2594"/>
      <c r="D183" s="2594"/>
      <c r="E183" s="2594"/>
      <c r="F183" s="2594"/>
      <c r="G183" s="2594"/>
      <c r="H183" s="2594"/>
      <c r="I183" s="2594"/>
      <c r="J183" s="2594"/>
    </row>
    <row r="184" spans="1:10" ht="14.25">
      <c r="A184" s="2698" t="s">
        <v>1708</v>
      </c>
      <c r="B184" s="2698"/>
      <c r="C184" s="2698"/>
      <c r="D184" s="2698"/>
      <c r="E184" s="2698"/>
      <c r="F184" s="2698"/>
      <c r="G184" s="2698"/>
      <c r="H184" s="2698"/>
      <c r="I184" s="2698"/>
      <c r="J184" s="2698"/>
    </row>
    <row r="185" spans="1:10">
      <c r="A185" s="2600"/>
      <c r="B185" s="2600"/>
      <c r="C185" s="2600"/>
      <c r="D185" s="2600"/>
      <c r="E185" s="2600"/>
      <c r="F185" s="2600"/>
      <c r="G185" s="2600"/>
      <c r="H185" s="2600"/>
      <c r="I185" s="2600"/>
      <c r="J185" s="2600"/>
    </row>
    <row r="186" spans="1:10">
      <c r="A186" s="2626"/>
      <c r="B186" s="2626"/>
      <c r="C186" s="2626"/>
      <c r="D186" s="2626"/>
      <c r="E186" s="2626"/>
      <c r="F186" s="2626"/>
      <c r="G186" s="2626"/>
      <c r="H186" s="2626"/>
      <c r="I186" s="2626"/>
      <c r="J186" s="2626"/>
    </row>
    <row r="187" spans="1:10">
      <c r="A187" s="2626"/>
      <c r="B187" s="2626"/>
      <c r="C187" s="2626"/>
      <c r="D187" s="2626"/>
      <c r="E187" s="2626"/>
      <c r="F187" s="2626"/>
      <c r="G187" s="2626"/>
      <c r="H187" s="2626"/>
      <c r="I187" s="2626"/>
      <c r="J187" s="2626"/>
    </row>
    <row r="188" spans="1:10">
      <c r="A188" s="2626"/>
      <c r="B188" s="2626"/>
      <c r="C188" s="2626"/>
      <c r="D188" s="2626"/>
      <c r="E188" s="2626"/>
      <c r="F188" s="2626"/>
      <c r="G188" s="2626"/>
      <c r="H188" s="2626"/>
      <c r="I188" s="2626"/>
      <c r="J188" s="2626"/>
    </row>
    <row r="189" spans="1:10">
      <c r="A189" s="2626"/>
      <c r="B189" s="2626"/>
      <c r="C189" s="2626"/>
      <c r="D189" s="2626"/>
      <c r="E189" s="2626"/>
      <c r="F189" s="2626"/>
      <c r="G189" s="2626"/>
      <c r="H189" s="2626"/>
      <c r="I189" s="2626"/>
      <c r="J189" s="2626"/>
    </row>
    <row r="190" spans="1:10">
      <c r="A190" s="987"/>
      <c r="B190" s="987"/>
      <c r="C190" s="987"/>
      <c r="D190" s="987"/>
      <c r="E190" s="987"/>
      <c r="F190" s="987"/>
      <c r="G190" s="987"/>
      <c r="H190" s="987"/>
      <c r="I190" s="987"/>
      <c r="J190" s="988"/>
    </row>
    <row r="191" spans="1:10">
      <c r="A191" s="2626"/>
      <c r="B191" s="2626"/>
      <c r="C191" s="2626"/>
      <c r="D191" s="2626"/>
      <c r="E191" s="2626"/>
      <c r="F191" s="2626"/>
      <c r="G191" s="2626"/>
      <c r="H191" s="2626"/>
      <c r="I191" s="2626"/>
      <c r="J191" s="2626"/>
    </row>
    <row r="192" spans="1:10">
      <c r="A192" s="2626"/>
      <c r="B192" s="2626"/>
      <c r="C192" s="2626"/>
      <c r="D192" s="2626"/>
      <c r="E192" s="2626"/>
      <c r="F192" s="2626"/>
      <c r="G192" s="2626"/>
      <c r="H192" s="2626"/>
      <c r="I192" s="2626"/>
      <c r="J192" s="2626"/>
    </row>
    <row r="193" spans="1:10">
      <c r="A193" s="2626"/>
      <c r="B193" s="2626"/>
      <c r="C193" s="2626"/>
      <c r="D193" s="2626"/>
      <c r="E193" s="2626"/>
      <c r="F193" s="2626"/>
      <c r="G193" s="2626"/>
      <c r="H193" s="2626"/>
      <c r="I193" s="2626"/>
      <c r="J193" s="2626"/>
    </row>
    <row r="194" spans="1:10">
      <c r="A194" s="2626"/>
      <c r="B194" s="2626"/>
      <c r="C194" s="2626"/>
      <c r="D194" s="2626"/>
      <c r="E194" s="2626"/>
      <c r="F194" s="2626"/>
      <c r="G194" s="2626"/>
      <c r="H194" s="2626"/>
      <c r="I194" s="2626"/>
      <c r="J194" s="2626"/>
    </row>
    <row r="195" spans="1:10">
      <c r="A195" s="987"/>
      <c r="B195" s="987"/>
      <c r="C195" s="987"/>
      <c r="D195" s="987"/>
      <c r="E195" s="987"/>
      <c r="F195" s="987"/>
      <c r="G195" s="987"/>
      <c r="H195" s="987"/>
      <c r="I195" s="987"/>
      <c r="J195" s="987"/>
    </row>
    <row r="196" spans="1:10">
      <c r="A196" s="2626"/>
      <c r="B196" s="2626"/>
      <c r="C196" s="2626"/>
      <c r="D196" s="2626"/>
      <c r="E196" s="2626"/>
      <c r="F196" s="2626"/>
      <c r="G196" s="2626"/>
      <c r="H196" s="2626"/>
      <c r="I196" s="2626"/>
      <c r="J196" s="2626"/>
    </row>
    <row r="197" spans="1:10">
      <c r="A197" s="987"/>
      <c r="B197" s="987"/>
      <c r="C197" s="987"/>
      <c r="D197" s="987"/>
      <c r="E197" s="987"/>
      <c r="F197" s="989"/>
      <c r="G197" s="989"/>
      <c r="H197" s="989"/>
      <c r="I197" s="989"/>
      <c r="J197" s="989"/>
    </row>
    <row r="198" spans="1:10">
      <c r="A198" s="2626"/>
      <c r="B198" s="2626"/>
      <c r="C198" s="2626"/>
      <c r="D198" s="2626"/>
      <c r="E198" s="2626"/>
      <c r="F198" s="2626"/>
      <c r="G198" s="2626"/>
      <c r="H198" s="2626"/>
      <c r="I198" s="2626"/>
      <c r="J198" s="2626"/>
    </row>
    <row r="199" spans="1:10">
      <c r="A199" s="987"/>
      <c r="B199" s="987"/>
      <c r="C199" s="987"/>
      <c r="D199" s="987"/>
      <c r="E199" s="987"/>
      <c r="F199" s="987"/>
      <c r="G199" s="987"/>
      <c r="H199" s="987"/>
      <c r="I199" s="987"/>
      <c r="J199" s="987"/>
    </row>
    <row r="200" spans="1:10">
      <c r="A200" s="2626"/>
      <c r="B200" s="2626"/>
      <c r="C200" s="2626"/>
      <c r="D200" s="2626"/>
      <c r="E200" s="2626"/>
      <c r="F200" s="2626"/>
      <c r="G200" s="2626"/>
      <c r="H200" s="2626"/>
      <c r="I200" s="2626"/>
      <c r="J200" s="2626"/>
    </row>
    <row r="201" spans="1:10">
      <c r="A201" s="987"/>
      <c r="B201" s="987"/>
      <c r="C201" s="987"/>
      <c r="D201" s="987"/>
      <c r="E201" s="987"/>
      <c r="F201" s="987"/>
      <c r="G201" s="987"/>
      <c r="H201" s="987"/>
      <c r="I201" s="987"/>
      <c r="J201" s="987"/>
    </row>
    <row r="202" spans="1:10">
      <c r="A202" s="2626" t="s">
        <v>53</v>
      </c>
      <c r="B202" s="2626"/>
      <c r="C202" s="2626"/>
      <c r="D202" s="2626"/>
      <c r="E202" s="2626"/>
      <c r="F202" s="2626"/>
      <c r="G202" s="2626"/>
      <c r="H202" s="2626"/>
      <c r="I202" s="2626"/>
      <c r="J202" s="2626"/>
    </row>
    <row r="203" spans="1:10">
      <c r="A203" s="2628" t="s">
        <v>1709</v>
      </c>
      <c r="B203" s="2628"/>
      <c r="C203" s="2628"/>
      <c r="D203" s="2628"/>
      <c r="E203" s="2628"/>
      <c r="F203" s="2628"/>
      <c r="G203" s="2628"/>
      <c r="H203" s="2628"/>
      <c r="I203" s="2628"/>
      <c r="J203" s="2628"/>
    </row>
    <row r="204" spans="1:10">
      <c r="A204" s="2628" t="s">
        <v>1710</v>
      </c>
      <c r="B204" s="2628"/>
      <c r="C204" s="2628"/>
      <c r="D204" s="2628"/>
      <c r="E204" s="2628"/>
      <c r="F204" s="2628"/>
      <c r="G204" s="2628"/>
      <c r="H204" s="2628"/>
      <c r="I204" s="2628"/>
      <c r="J204" s="2628"/>
    </row>
    <row r="205" spans="1:10">
      <c r="A205" s="2628" t="s">
        <v>1711</v>
      </c>
      <c r="B205" s="2628"/>
      <c r="C205" s="2628"/>
      <c r="D205" s="2628"/>
      <c r="E205" s="2628"/>
      <c r="F205" s="2628"/>
      <c r="G205" s="2628"/>
      <c r="H205" s="2628"/>
      <c r="I205" s="2628"/>
      <c r="J205" s="2628"/>
    </row>
    <row r="206" spans="1:10">
      <c r="A206" s="987" t="s">
        <v>932</v>
      </c>
      <c r="B206" s="990"/>
      <c r="C206" s="990"/>
      <c r="D206" s="990"/>
      <c r="E206" s="990"/>
      <c r="F206" s="990"/>
      <c r="G206" s="990"/>
      <c r="H206" s="990"/>
      <c r="I206" s="990"/>
      <c r="J206" s="990"/>
    </row>
    <row r="207" spans="1:10">
      <c r="A207" s="2628" t="s">
        <v>1712</v>
      </c>
      <c r="B207" s="2628"/>
      <c r="C207" s="2628"/>
      <c r="D207" s="2628"/>
      <c r="E207" s="2628"/>
      <c r="F207" s="2628"/>
      <c r="G207" s="2628"/>
      <c r="H207" s="2628"/>
      <c r="I207" s="2628"/>
      <c r="J207" s="2628"/>
    </row>
    <row r="208" spans="1:10">
      <c r="A208" s="2594" t="s">
        <v>675</v>
      </c>
      <c r="B208" s="2594"/>
      <c r="C208" s="2594"/>
      <c r="D208" s="2594"/>
      <c r="E208" s="2594"/>
      <c r="F208" s="2594"/>
      <c r="G208" s="2594"/>
      <c r="H208" s="2594"/>
      <c r="I208" s="2594"/>
      <c r="J208" s="2594"/>
    </row>
    <row r="209" spans="1:10">
      <c r="A209" s="2625" t="s">
        <v>1114</v>
      </c>
      <c r="B209" s="2625"/>
      <c r="C209" s="2625"/>
      <c r="D209" s="2625"/>
      <c r="E209" s="2625"/>
      <c r="F209" s="2625"/>
      <c r="G209" s="2625"/>
      <c r="H209" s="2625"/>
      <c r="I209" s="2625"/>
      <c r="J209" s="2625"/>
    </row>
    <row r="210" spans="1:10" ht="14.25">
      <c r="A210" s="2625" t="s">
        <v>1713</v>
      </c>
      <c r="B210" s="2625"/>
      <c r="C210" s="2625"/>
      <c r="D210" s="2625"/>
      <c r="E210" s="2625"/>
      <c r="F210" s="2625"/>
      <c r="G210" s="2625"/>
      <c r="H210" s="2625"/>
      <c r="I210" s="2625"/>
      <c r="J210" s="2625"/>
    </row>
    <row r="211" spans="1:10">
      <c r="A211" s="2623" t="s">
        <v>992</v>
      </c>
      <c r="B211" s="2623"/>
      <c r="C211" s="2623"/>
      <c r="D211" s="2623"/>
      <c r="E211" s="2623"/>
      <c r="F211" s="2623"/>
      <c r="G211" s="2623"/>
      <c r="H211" s="2623"/>
      <c r="I211" s="2623"/>
      <c r="J211" s="2623"/>
    </row>
    <row r="212" spans="1:10" ht="14.25">
      <c r="A212" s="2631" t="s">
        <v>1714</v>
      </c>
      <c r="B212" s="2631"/>
      <c r="C212" s="2631"/>
      <c r="D212" s="2631"/>
      <c r="E212" s="2631"/>
      <c r="F212" s="2631"/>
      <c r="G212" s="2631"/>
      <c r="H212" s="2631"/>
      <c r="I212" s="2631"/>
      <c r="J212" s="2631"/>
    </row>
    <row r="213" spans="1:10">
      <c r="A213" s="2625" t="s">
        <v>993</v>
      </c>
      <c r="B213" s="2625"/>
      <c r="C213" s="2625"/>
      <c r="D213" s="2625"/>
      <c r="E213" s="2625"/>
      <c r="F213" s="2625"/>
      <c r="G213" s="2625"/>
      <c r="H213" s="2625"/>
      <c r="I213" s="2625"/>
      <c r="J213" s="2625"/>
    </row>
    <row r="214" spans="1:10">
      <c r="A214" s="2625" t="s">
        <v>994</v>
      </c>
      <c r="B214" s="2625"/>
      <c r="C214" s="2625"/>
      <c r="D214" s="2625"/>
      <c r="E214" s="2625"/>
      <c r="F214" s="2625"/>
      <c r="G214" s="2625"/>
      <c r="H214" s="2625"/>
      <c r="I214" s="2625"/>
      <c r="J214" s="2625"/>
    </row>
    <row r="215" spans="1:10" ht="14.25">
      <c r="A215" s="2630" t="s">
        <v>1708</v>
      </c>
      <c r="B215" s="2630"/>
      <c r="C215" s="2630"/>
      <c r="D215" s="2630"/>
      <c r="E215" s="2630"/>
      <c r="F215" s="2630"/>
      <c r="G215" s="2630"/>
      <c r="H215" s="2630"/>
      <c r="I215" s="2630"/>
      <c r="J215" s="2630"/>
    </row>
    <row r="216" spans="1:10">
      <c r="A216" s="2600"/>
      <c r="B216" s="2600"/>
      <c r="C216" s="2600"/>
      <c r="D216" s="2600"/>
      <c r="E216" s="2600"/>
      <c r="F216" s="2600"/>
      <c r="G216" s="2600"/>
      <c r="H216" s="2600"/>
      <c r="I216" s="2600"/>
      <c r="J216" s="2600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</mergeCell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J216"/>
  <sheetViews>
    <sheetView topLeftCell="A31" workbookViewId="0">
      <selection activeCell="F50" sqref="F50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931</v>
      </c>
    </row>
    <row r="2" spans="1:10">
      <c r="F2" s="173"/>
      <c r="G2" s="173"/>
      <c r="H2" s="173"/>
      <c r="I2" s="173"/>
    </row>
    <row r="3" spans="1:10">
      <c r="H3" s="174" t="s">
        <v>888</v>
      </c>
    </row>
    <row r="4" spans="1:10">
      <c r="G4" s="173" t="s">
        <v>1025</v>
      </c>
    </row>
    <row r="5" spans="1:10">
      <c r="H5" s="23" t="s">
        <v>174</v>
      </c>
    </row>
    <row r="6" spans="1:10" ht="15">
      <c r="B6" s="175" t="s">
        <v>35</v>
      </c>
      <c r="C6" s="176"/>
      <c r="D6" s="175"/>
      <c r="E6" s="175"/>
      <c r="F6" s="16"/>
      <c r="G6" s="177" t="s">
        <v>1014</v>
      </c>
      <c r="H6" s="170"/>
    </row>
    <row r="7" spans="1:10">
      <c r="B7" s="163"/>
      <c r="C7" s="178"/>
    </row>
    <row r="8" spans="1:10">
      <c r="A8" s="28" t="s">
        <v>1605</v>
      </c>
      <c r="F8" s="179"/>
      <c r="G8" s="179"/>
    </row>
    <row r="9" spans="1:10" s="28" customFormat="1" ht="10.5">
      <c r="A9" s="2644" t="s">
        <v>1118</v>
      </c>
      <c r="B9" s="2644"/>
      <c r="C9" s="2644"/>
      <c r="D9" s="2644"/>
      <c r="E9" s="2644"/>
    </row>
    <row r="10" spans="1:10">
      <c r="A10" s="28" t="s">
        <v>473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474</v>
      </c>
      <c r="B12" s="177" t="s">
        <v>1144</v>
      </c>
      <c r="C12" s="178"/>
      <c r="D12" s="177"/>
      <c r="E12" s="177"/>
      <c r="F12" s="177"/>
      <c r="G12" s="170"/>
      <c r="H12" s="187" t="s">
        <v>208</v>
      </c>
    </row>
    <row r="13" spans="1:10" ht="21.75">
      <c r="A13" s="188" t="s">
        <v>611</v>
      </c>
      <c r="B13" s="188"/>
      <c r="C13" s="184"/>
      <c r="D13" s="188"/>
      <c r="E13" s="188"/>
      <c r="F13" s="188"/>
      <c r="G13" s="189"/>
    </row>
    <row r="14" spans="1:10">
      <c r="A14" s="2693" t="s">
        <v>1604</v>
      </c>
      <c r="B14" s="2694"/>
      <c r="F14" s="179"/>
      <c r="G14" s="179"/>
    </row>
    <row r="15" spans="1:10" ht="18">
      <c r="A15" s="192"/>
      <c r="B15" s="2645" t="s">
        <v>612</v>
      </c>
      <c r="C15" s="2645"/>
      <c r="D15" s="2645"/>
      <c r="E15" s="2645"/>
      <c r="F15" s="193"/>
      <c r="G15" s="193"/>
      <c r="H15" s="193"/>
      <c r="I15" s="193"/>
      <c r="J15" s="193"/>
    </row>
    <row r="16" spans="1:10" ht="14.25">
      <c r="A16" s="163"/>
      <c r="B16" s="2646" t="s">
        <v>258</v>
      </c>
      <c r="C16" s="2646"/>
      <c r="D16" s="2646"/>
      <c r="E16" s="2646"/>
      <c r="F16" s="2646"/>
      <c r="G16" s="194"/>
      <c r="H16" s="194"/>
      <c r="I16" s="194"/>
      <c r="J16" s="194"/>
    </row>
    <row r="17" spans="1:10" s="28" customFormat="1" ht="14.25">
      <c r="A17" s="189"/>
      <c r="B17" s="2719" t="s">
        <v>1272</v>
      </c>
      <c r="C17" s="2719"/>
      <c r="D17" s="2719"/>
      <c r="E17" s="2719"/>
      <c r="F17" s="2719"/>
      <c r="G17" s="190"/>
      <c r="H17" s="190"/>
      <c r="I17" s="624"/>
      <c r="J17" s="624"/>
    </row>
    <row r="18" spans="1:10" s="28" customFormat="1" ht="14.25">
      <c r="A18" s="189"/>
      <c r="B18" s="2719"/>
      <c r="C18" s="2719"/>
      <c r="D18" s="2719"/>
      <c r="E18" s="2719"/>
      <c r="F18" s="2719"/>
      <c r="G18" s="190"/>
      <c r="H18" s="190"/>
      <c r="I18" s="624"/>
      <c r="J18" s="624"/>
    </row>
    <row r="19" spans="1:10" s="201" customFormat="1" thickBot="1">
      <c r="A19" s="38" t="s">
        <v>1644</v>
      </c>
      <c r="B19" s="198"/>
      <c r="C19" s="199"/>
      <c r="D19" s="200"/>
      <c r="E19" s="200"/>
      <c r="G19" s="202" t="s">
        <v>647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333</v>
      </c>
      <c r="H20" s="205" t="s">
        <v>991</v>
      </c>
      <c r="I20" s="206">
        <v>1</v>
      </c>
      <c r="J20" s="207">
        <v>3</v>
      </c>
    </row>
    <row r="21" spans="1:10" s="204" customFormat="1" thickBot="1">
      <c r="A21" s="38" t="s">
        <v>630</v>
      </c>
      <c r="C21" s="199"/>
      <c r="G21" s="204" t="s">
        <v>1190</v>
      </c>
    </row>
    <row r="22" spans="1:10" s="204" customFormat="1" thickBot="1">
      <c r="A22" s="38" t="s">
        <v>554</v>
      </c>
      <c r="C22" s="208"/>
      <c r="D22" s="209"/>
      <c r="G22" s="204" t="s">
        <v>555</v>
      </c>
    </row>
    <row r="23" spans="1:10" s="173" customFormat="1" thickBot="1">
      <c r="A23" s="38" t="s">
        <v>729</v>
      </c>
      <c r="B23" s="204"/>
      <c r="C23" s="199"/>
      <c r="G23" s="204" t="s">
        <v>944</v>
      </c>
      <c r="I23" s="210"/>
    </row>
    <row r="24" spans="1:10" s="173" customFormat="1" ht="12">
      <c r="A24" s="38" t="s">
        <v>307</v>
      </c>
      <c r="B24" s="211"/>
      <c r="C24" s="212"/>
      <c r="F24" s="213"/>
      <c r="G24" s="204" t="s">
        <v>946</v>
      </c>
    </row>
    <row r="25" spans="1:10" s="173" customFormat="1" thickBot="1">
      <c r="A25" s="40" t="s">
        <v>306</v>
      </c>
      <c r="B25" s="202"/>
      <c r="C25" s="212"/>
      <c r="D25" s="214"/>
      <c r="E25" s="214"/>
      <c r="G25" s="204" t="s">
        <v>233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201</v>
      </c>
      <c r="H26" s="216"/>
      <c r="I26" s="217"/>
      <c r="J26" s="218"/>
    </row>
    <row r="27" spans="1:10" s="213" customFormat="1" thickBot="1">
      <c r="A27" s="38" t="s">
        <v>638</v>
      </c>
      <c r="B27" s="204"/>
      <c r="C27" s="212"/>
      <c r="E27" s="219" t="s">
        <v>740</v>
      </c>
      <c r="G27" s="204" t="s">
        <v>419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406</v>
      </c>
      <c r="B29" s="2" t="s">
        <v>639</v>
      </c>
      <c r="C29" s="57"/>
      <c r="D29" s="2" t="s">
        <v>422</v>
      </c>
      <c r="E29" s="3"/>
      <c r="F29" s="2647" t="s">
        <v>362</v>
      </c>
      <c r="G29" s="2649" t="s">
        <v>363</v>
      </c>
      <c r="H29" s="2650"/>
      <c r="I29" s="2650"/>
      <c r="J29" s="2651"/>
    </row>
    <row r="30" spans="1:10" s="28" customFormat="1" ht="105.75" thickBot="1">
      <c r="A30" s="58"/>
      <c r="B30" s="4" t="s">
        <v>349</v>
      </c>
      <c r="C30" s="59" t="s">
        <v>671</v>
      </c>
      <c r="D30" s="15" t="s">
        <v>796</v>
      </c>
      <c r="E30" s="60" t="s">
        <v>971</v>
      </c>
      <c r="F30" s="2648"/>
      <c r="G30" s="15" t="s">
        <v>972</v>
      </c>
      <c r="H30" s="15" t="s">
        <v>973</v>
      </c>
      <c r="I30" s="15" t="s">
        <v>974</v>
      </c>
      <c r="J30" s="15" t="s">
        <v>975</v>
      </c>
    </row>
    <row r="31" spans="1:10" s="222" customFormat="1" ht="11.25" thickBot="1">
      <c r="A31" s="61" t="s">
        <v>976</v>
      </c>
      <c r="B31" s="62" t="s">
        <v>977</v>
      </c>
      <c r="C31" s="63" t="s">
        <v>978</v>
      </c>
      <c r="D31" s="64" t="s">
        <v>739</v>
      </c>
      <c r="E31" s="64" t="s">
        <v>740</v>
      </c>
      <c r="F31" s="64" t="s">
        <v>672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264</v>
      </c>
      <c r="C32" s="69" t="s">
        <v>358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802</v>
      </c>
      <c r="C33" s="69" t="s">
        <v>358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803</v>
      </c>
      <c r="C34" s="74" t="s">
        <v>358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673</v>
      </c>
      <c r="C35" s="394" t="s">
        <v>804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271</v>
      </c>
      <c r="C36" s="81" t="s">
        <v>805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806</v>
      </c>
      <c r="C37" s="81" t="s">
        <v>807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398</v>
      </c>
      <c r="C38" s="81" t="s">
        <v>399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615</v>
      </c>
      <c r="C39" s="81" t="s">
        <v>388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1024</v>
      </c>
      <c r="C40" s="83" t="s">
        <v>389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640</v>
      </c>
      <c r="C41" s="86" t="s">
        <v>20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358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380</v>
      </c>
      <c r="C44" s="83" t="s">
        <v>381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382</v>
      </c>
      <c r="C45" s="81" t="s">
        <v>383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769</v>
      </c>
      <c r="C46" s="83" t="s">
        <v>384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770</v>
      </c>
      <c r="C47" s="81" t="s">
        <v>385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69</v>
      </c>
      <c r="C48" s="83" t="s">
        <v>386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70</v>
      </c>
      <c r="C49" s="81" t="s">
        <v>387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71</v>
      </c>
      <c r="C50" s="86" t="s">
        <v>766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767</v>
      </c>
      <c r="C51" s="74" t="s">
        <v>358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72</v>
      </c>
      <c r="C52" s="99" t="s">
        <v>768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487</v>
      </c>
      <c r="C53" s="83" t="s">
        <v>1021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148</v>
      </c>
      <c r="C54" s="100" t="s">
        <v>1022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56</v>
      </c>
      <c r="C55" s="74" t="s">
        <v>358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149</v>
      </c>
      <c r="C56" s="99" t="s">
        <v>365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150</v>
      </c>
      <c r="C57" s="83" t="s">
        <v>366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151</v>
      </c>
      <c r="C58" s="83" t="s">
        <v>367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556</v>
      </c>
      <c r="C59" s="83" t="s">
        <v>368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557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186</v>
      </c>
      <c r="C61" s="81" t="s">
        <v>369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187</v>
      </c>
      <c r="C62" s="83" t="s">
        <v>370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188</v>
      </c>
      <c r="C63" s="100" t="s">
        <v>371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213</v>
      </c>
      <c r="C64" s="74" t="s">
        <v>358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189</v>
      </c>
      <c r="C65" s="86" t="s">
        <v>214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918</v>
      </c>
      <c r="C66" s="74" t="s">
        <v>358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190</v>
      </c>
      <c r="C67" s="99" t="s">
        <v>919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703</v>
      </c>
      <c r="C68" s="100" t="s">
        <v>1031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1032</v>
      </c>
      <c r="C69" s="74" t="s">
        <v>358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983</v>
      </c>
      <c r="C70" s="77" t="s">
        <v>1033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984</v>
      </c>
      <c r="C71" s="83" t="s">
        <v>1034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390</v>
      </c>
      <c r="C72" s="83" t="s">
        <v>391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985</v>
      </c>
      <c r="C73" s="81" t="s">
        <v>392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943</v>
      </c>
      <c r="C74" s="83" t="s">
        <v>393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229</v>
      </c>
      <c r="C75" s="81" t="s">
        <v>394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230</v>
      </c>
      <c r="C76" s="83" t="s">
        <v>395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480</v>
      </c>
      <c r="C77" s="86" t="s">
        <v>396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5" hidden="1" thickBot="1">
      <c r="A78" s="267">
        <v>1130000</v>
      </c>
      <c r="B78" s="107" t="s">
        <v>294</v>
      </c>
      <c r="C78" s="74" t="s">
        <v>358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t="13.5" hidden="1" thickBot="1">
      <c r="A79" s="267">
        <v>1130100</v>
      </c>
      <c r="B79" s="103" t="s">
        <v>481</v>
      </c>
      <c r="C79" s="99" t="s">
        <v>295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t="13.5" hidden="1" thickBot="1">
      <c r="A80" s="267">
        <v>1130200</v>
      </c>
      <c r="B80" s="103" t="s">
        <v>482</v>
      </c>
      <c r="C80" s="83" t="s">
        <v>296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t="13.5" hidden="1" thickBot="1">
      <c r="A81" s="267">
        <v>1130300</v>
      </c>
      <c r="B81" s="103" t="s">
        <v>483</v>
      </c>
      <c r="C81" s="83" t="s">
        <v>297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t="13.5" hidden="1" thickBot="1">
      <c r="A82" s="267">
        <v>1130400</v>
      </c>
      <c r="B82" s="108" t="s">
        <v>484</v>
      </c>
      <c r="C82" s="109" t="s">
        <v>298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5" hidden="1" thickBot="1">
      <c r="A83" s="262">
        <v>1131000</v>
      </c>
      <c r="B83" s="110" t="s">
        <v>299</v>
      </c>
      <c r="C83" s="111" t="s">
        <v>358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6.25" hidden="1" thickBot="1">
      <c r="A84" s="262">
        <v>1131100</v>
      </c>
      <c r="B84" s="103" t="s">
        <v>588</v>
      </c>
      <c r="C84" s="77" t="s">
        <v>300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>
      <c r="A85" s="262">
        <v>1131200</v>
      </c>
      <c r="B85" s="103" t="s">
        <v>589</v>
      </c>
      <c r="C85" s="83" t="s">
        <v>301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590</v>
      </c>
      <c r="C86" s="86" t="s">
        <v>302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5" hidden="1" thickBot="1">
      <c r="A87" s="268">
        <v>1140000</v>
      </c>
      <c r="B87" s="107" t="s">
        <v>303</v>
      </c>
      <c r="C87" s="74" t="s">
        <v>358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6.25" hidden="1" thickBot="1">
      <c r="A88" s="268">
        <v>1141000</v>
      </c>
      <c r="B88" s="103" t="s">
        <v>304</v>
      </c>
      <c r="C88" s="99" t="s">
        <v>1003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6.25" hidden="1" thickBot="1">
      <c r="A89" s="268">
        <v>1142000</v>
      </c>
      <c r="B89" s="103" t="s">
        <v>42</v>
      </c>
      <c r="C89" s="83" t="s">
        <v>43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6.25" hidden="1" thickBot="1">
      <c r="A90" s="268">
        <v>1143000</v>
      </c>
      <c r="B90" s="103" t="s">
        <v>44</v>
      </c>
      <c r="C90" s="83" t="s">
        <v>45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439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5" hidden="1" thickBot="1">
      <c r="A92" s="269">
        <v>1150000</v>
      </c>
      <c r="B92" s="224" t="s">
        <v>730</v>
      </c>
      <c r="C92" s="74" t="s">
        <v>358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6.25" hidden="1" thickBot="1">
      <c r="A93" s="270">
        <v>1151000</v>
      </c>
      <c r="B93" s="226" t="s">
        <v>681</v>
      </c>
      <c r="C93" s="74" t="s">
        <v>358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6.25" hidden="1" thickBot="1">
      <c r="A94" s="270">
        <v>1151100</v>
      </c>
      <c r="B94" s="227" t="s">
        <v>265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6.25" hidden="1" thickBot="1">
      <c r="A95" s="270">
        <v>1151200</v>
      </c>
      <c r="B95" s="227" t="s">
        <v>637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6.25" hidden="1" thickBot="1">
      <c r="A96" s="270">
        <v>1152000</v>
      </c>
      <c r="B96" s="229" t="s">
        <v>518</v>
      </c>
      <c r="C96" s="230" t="s">
        <v>358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6.25" hidden="1" thickBot="1">
      <c r="A97" s="270">
        <v>1152100</v>
      </c>
      <c r="B97" s="231" t="s">
        <v>541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759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6.25" hidden="1" thickBot="1">
      <c r="A99" s="269">
        <v>1153000</v>
      </c>
      <c r="B99" s="235" t="s">
        <v>760</v>
      </c>
      <c r="C99" s="236" t="s">
        <v>358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6.25" hidden="1" thickBot="1">
      <c r="A100" s="270">
        <v>1153100</v>
      </c>
      <c r="B100" s="231" t="s">
        <v>761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t="13.5" hidden="1" thickBot="1">
      <c r="A101" s="270">
        <v>1153200</v>
      </c>
      <c r="B101" s="231" t="s">
        <v>101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9" hidden="1" thickBot="1">
      <c r="A102" s="270">
        <v>1153300</v>
      </c>
      <c r="B102" s="231" t="s">
        <v>501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502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t="13.5" hidden="1" thickBot="1">
      <c r="A104" s="270">
        <v>1153500</v>
      </c>
      <c r="B104" s="237" t="s">
        <v>503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9" hidden="1" thickBot="1">
      <c r="A105" s="270">
        <v>1153700</v>
      </c>
      <c r="B105" s="237" t="s">
        <v>504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9" hidden="1" thickBot="1">
      <c r="A106" s="270">
        <v>1153800</v>
      </c>
      <c r="B106" s="237" t="s">
        <v>995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t="13.5" hidden="1" thickBot="1">
      <c r="A107" s="270">
        <v>1153900</v>
      </c>
      <c r="B107" s="237" t="s">
        <v>996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6.25" hidden="1" thickBot="1">
      <c r="A108" s="270">
        <v>1154000</v>
      </c>
      <c r="B108" s="238" t="s">
        <v>997</v>
      </c>
      <c r="C108" s="230" t="s">
        <v>358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6.25" hidden="1" thickBot="1">
      <c r="A109" s="270">
        <v>1154100</v>
      </c>
      <c r="B109" s="237" t="s">
        <v>210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t="13.5" hidden="1" thickBot="1">
      <c r="A110" s="270">
        <v>1154200</v>
      </c>
      <c r="B110" s="237" t="s">
        <v>211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t="13.5" hidden="1" thickBot="1">
      <c r="A111" s="270">
        <v>1154300</v>
      </c>
      <c r="B111" s="237" t="s">
        <v>212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67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9" hidden="1" thickBot="1">
      <c r="A113" s="270">
        <v>1154600</v>
      </c>
      <c r="B113" s="237" t="s">
        <v>68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6.25" hidden="1" thickBot="1">
      <c r="A115" s="272">
        <v>1160000</v>
      </c>
      <c r="B115" s="120" t="s">
        <v>80</v>
      </c>
      <c r="C115" s="74" t="s">
        <v>358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t="13.5" hidden="1" thickBot="1">
      <c r="A116" s="266">
        <v>1161000</v>
      </c>
      <c r="B116" s="122" t="s">
        <v>81</v>
      </c>
      <c r="C116" s="123" t="s">
        <v>358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6.25" hidden="1" thickBot="1">
      <c r="A117" s="266">
        <v>1161100</v>
      </c>
      <c r="B117" s="14" t="s">
        <v>400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6.25" hidden="1" thickBot="1">
      <c r="A118" s="266">
        <v>1161200</v>
      </c>
      <c r="B118" s="116" t="s">
        <v>707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6.25" hidden="1" thickBot="1">
      <c r="A119" s="266">
        <v>1162000</v>
      </c>
      <c r="B119" s="122" t="s">
        <v>1125</v>
      </c>
      <c r="C119" s="123" t="s">
        <v>358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6.25" hidden="1" thickBot="1">
      <c r="A120" s="266">
        <v>1162100</v>
      </c>
      <c r="B120" s="116" t="s">
        <v>1126</v>
      </c>
      <c r="C120" s="83" t="s">
        <v>130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t="13.5" hidden="1" thickBot="1">
      <c r="A121" s="266">
        <v>1162200</v>
      </c>
      <c r="B121" s="116" t="s">
        <v>131</v>
      </c>
      <c r="C121" s="83" t="s">
        <v>24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6.25" hidden="1" thickBot="1">
      <c r="A122" s="266">
        <v>1162300</v>
      </c>
      <c r="B122" s="116" t="s">
        <v>25</v>
      </c>
      <c r="C122" s="83" t="s">
        <v>26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t="13.5" hidden="1" thickBot="1">
      <c r="A123" s="266">
        <v>1162400</v>
      </c>
      <c r="B123" s="116" t="s">
        <v>831</v>
      </c>
      <c r="C123" s="83" t="s">
        <v>832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6.25" hidden="1" thickBot="1">
      <c r="A124" s="266">
        <v>1162500</v>
      </c>
      <c r="B124" s="116" t="s">
        <v>833</v>
      </c>
      <c r="C124" s="83" t="s">
        <v>834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t="13.5" hidden="1" thickBot="1">
      <c r="A125" s="266">
        <v>1162600</v>
      </c>
      <c r="B125" s="116" t="s">
        <v>510</v>
      </c>
      <c r="C125" s="83" t="s">
        <v>511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6.25" hidden="1" thickBot="1">
      <c r="A126" s="266">
        <v>1162700</v>
      </c>
      <c r="B126" s="14" t="s">
        <v>512</v>
      </c>
      <c r="C126" s="83" t="s">
        <v>513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t="13.5" hidden="1" thickBot="1">
      <c r="A127" s="266">
        <v>1162800</v>
      </c>
      <c r="B127" s="116" t="s">
        <v>871</v>
      </c>
      <c r="C127" s="83" t="s">
        <v>872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t="13.5" hidden="1" thickBot="1">
      <c r="A128" s="273">
        <v>1162900</v>
      </c>
      <c r="B128" s="116" t="s">
        <v>873</v>
      </c>
      <c r="C128" s="83" t="s">
        <v>874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t="13.5" hidden="1" thickBot="1">
      <c r="A129" s="273">
        <v>1163000</v>
      </c>
      <c r="B129" s="122" t="s">
        <v>58</v>
      </c>
      <c r="C129" s="111" t="s">
        <v>358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798</v>
      </c>
      <c r="C130" s="86" t="s">
        <v>799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t="13.5" hidden="1" thickBot="1">
      <c r="A131" s="275">
        <v>1170000</v>
      </c>
      <c r="B131" s="126" t="s">
        <v>875</v>
      </c>
      <c r="C131" s="74" t="s">
        <v>358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6.25" hidden="1" thickBot="1">
      <c r="A132" s="273">
        <v>1171000</v>
      </c>
      <c r="B132" s="129" t="s">
        <v>215</v>
      </c>
      <c r="C132" s="74" t="s">
        <v>358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9" hidden="1" thickBot="1">
      <c r="A133" s="273">
        <v>1171100</v>
      </c>
      <c r="B133" s="14" t="s">
        <v>478</v>
      </c>
      <c r="C133" s="99" t="s">
        <v>479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6.25" hidden="1" thickBot="1">
      <c r="A134" s="273">
        <v>1171200</v>
      </c>
      <c r="B134" s="116" t="s">
        <v>351</v>
      </c>
      <c r="C134" s="131" t="s">
        <v>352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9" hidden="1" thickBot="1">
      <c r="A135" s="266">
        <v>1172000</v>
      </c>
      <c r="B135" s="132" t="s">
        <v>1017</v>
      </c>
      <c r="C135" s="111" t="s">
        <v>358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t="13.5" hidden="1" thickBot="1">
      <c r="A136" s="266">
        <v>1172100</v>
      </c>
      <c r="B136" s="103" t="s">
        <v>1102</v>
      </c>
      <c r="C136" s="99" t="s">
        <v>1018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t="13.5" hidden="1" thickBot="1">
      <c r="A137" s="266">
        <v>1172200</v>
      </c>
      <c r="B137" s="103" t="s">
        <v>1103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t="13.5" hidden="1" thickBot="1">
      <c r="A138" s="266">
        <v>1172300</v>
      </c>
      <c r="B138" s="116" t="s">
        <v>1019</v>
      </c>
      <c r="C138" s="83" t="s">
        <v>1020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6.25" hidden="1" thickBot="1">
      <c r="A139" s="266">
        <v>1172400</v>
      </c>
      <c r="B139" s="134" t="s">
        <v>124</v>
      </c>
      <c r="C139" s="83" t="s">
        <v>125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6.25" hidden="1" thickBot="1">
      <c r="A140" s="266">
        <v>1173000</v>
      </c>
      <c r="B140" s="132" t="s">
        <v>126</v>
      </c>
      <c r="C140" s="111" t="s">
        <v>358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6.25" hidden="1" thickBot="1">
      <c r="A141" s="273">
        <v>1173100</v>
      </c>
      <c r="B141" s="135" t="s">
        <v>127</v>
      </c>
      <c r="C141" s="83" t="s">
        <v>1088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9" hidden="1" thickBot="1">
      <c r="A142" s="273">
        <v>1174000</v>
      </c>
      <c r="B142" s="132" t="s">
        <v>1089</v>
      </c>
      <c r="C142" s="111" t="s">
        <v>358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6.25" hidden="1" thickBot="1">
      <c r="A143" s="273">
        <v>1174100</v>
      </c>
      <c r="B143" s="135" t="s">
        <v>1104</v>
      </c>
      <c r="C143" s="83" t="s">
        <v>1090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6.25" hidden="1" thickBot="1">
      <c r="A144" s="273">
        <v>1174200</v>
      </c>
      <c r="B144" s="134" t="s">
        <v>446</v>
      </c>
      <c r="C144" s="83" t="s">
        <v>447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558</v>
      </c>
      <c r="C145" s="111" t="s">
        <v>358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226</v>
      </c>
      <c r="C146" s="83" t="s">
        <v>227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228</v>
      </c>
      <c r="C147" s="111" t="s">
        <v>358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587</v>
      </c>
      <c r="C149" s="111" t="s">
        <v>358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716</v>
      </c>
      <c r="C150" s="86" t="s">
        <v>259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262</v>
      </c>
      <c r="B151" s="143" t="s">
        <v>648</v>
      </c>
      <c r="C151" s="144" t="s">
        <v>358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650</v>
      </c>
      <c r="B152" s="150" t="s">
        <v>651</v>
      </c>
      <c r="C152" s="74" t="s">
        <v>358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652</v>
      </c>
      <c r="B153" s="134" t="s">
        <v>986</v>
      </c>
      <c r="C153" s="241" t="s">
        <v>987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988</v>
      </c>
      <c r="B154" s="134" t="s">
        <v>964</v>
      </c>
      <c r="C154" s="241" t="s">
        <v>965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966</v>
      </c>
      <c r="B155" s="134" t="s">
        <v>967</v>
      </c>
      <c r="C155" s="241" t="s">
        <v>968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969</v>
      </c>
      <c r="B156" s="134" t="s">
        <v>1098</v>
      </c>
      <c r="C156" s="241" t="s">
        <v>1099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138</v>
      </c>
      <c r="B157" s="135" t="s">
        <v>139</v>
      </c>
      <c r="C157" s="241" t="s">
        <v>140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141</v>
      </c>
      <c r="B158" s="134" t="s">
        <v>955</v>
      </c>
      <c r="C158" s="241" t="s">
        <v>897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898</v>
      </c>
      <c r="B159" s="134" t="s">
        <v>899</v>
      </c>
      <c r="C159" s="241" t="s">
        <v>900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800</v>
      </c>
      <c r="B160" s="243" t="s">
        <v>656</v>
      </c>
      <c r="C160" s="244" t="s">
        <v>657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801</v>
      </c>
      <c r="B161" s="245" t="s">
        <v>1063</v>
      </c>
      <c r="C161" s="228" t="s">
        <v>1064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1065</v>
      </c>
      <c r="B162" s="245" t="s">
        <v>1066</v>
      </c>
      <c r="C162" s="228" t="s">
        <v>1067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658</v>
      </c>
      <c r="B163" s="246" t="s">
        <v>659</v>
      </c>
      <c r="C163" s="247" t="s">
        <v>358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660</v>
      </c>
      <c r="B164" s="135" t="s">
        <v>661</v>
      </c>
      <c r="C164" s="241" t="s">
        <v>662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663</v>
      </c>
      <c r="B165" s="135" t="s">
        <v>664</v>
      </c>
      <c r="C165" s="241" t="s">
        <v>665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666</v>
      </c>
      <c r="B166" s="134" t="s">
        <v>313</v>
      </c>
      <c r="C166" s="241" t="s">
        <v>314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315</v>
      </c>
      <c r="B167" s="134" t="s">
        <v>316</v>
      </c>
      <c r="C167" s="241" t="s">
        <v>317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318</v>
      </c>
      <c r="B168" s="132" t="s">
        <v>319</v>
      </c>
      <c r="C168" s="123" t="s">
        <v>358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320</v>
      </c>
      <c r="B169" s="135" t="s">
        <v>1105</v>
      </c>
      <c r="C169" s="241" t="s">
        <v>321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322</v>
      </c>
      <c r="B170" s="155" t="s">
        <v>1068</v>
      </c>
      <c r="C170" s="123" t="s">
        <v>358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324</v>
      </c>
      <c r="B171" s="135" t="s">
        <v>1106</v>
      </c>
      <c r="C171" s="241" t="s">
        <v>325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326</v>
      </c>
      <c r="B172" s="135" t="s">
        <v>1107</v>
      </c>
      <c r="C172" s="241" t="s">
        <v>327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328</v>
      </c>
      <c r="B173" s="134" t="s">
        <v>329</v>
      </c>
      <c r="C173" s="241" t="s">
        <v>330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1069</v>
      </c>
      <c r="C174" s="244" t="s">
        <v>1134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1070</v>
      </c>
      <c r="C175" s="248" t="s">
        <v>358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655" t="s">
        <v>1273</v>
      </c>
      <c r="B177" s="2655"/>
      <c r="C177" s="2655"/>
      <c r="D177" s="2655"/>
      <c r="E177" s="2655"/>
      <c r="F177" s="2655"/>
      <c r="G177" s="2655"/>
      <c r="H177" s="2655"/>
      <c r="I177" s="2655"/>
      <c r="J177" s="2655"/>
    </row>
    <row r="178" spans="1:10">
      <c r="A178" s="2652" t="s">
        <v>1114</v>
      </c>
      <c r="B178" s="2652"/>
      <c r="C178" s="2652"/>
      <c r="D178" s="2652"/>
      <c r="E178" s="2652"/>
      <c r="F178" s="2652"/>
      <c r="G178" s="2652"/>
      <c r="H178" s="2652"/>
      <c r="I178" s="2652"/>
      <c r="J178" s="2652"/>
    </row>
    <row r="179" spans="1:10" ht="14.25">
      <c r="A179" s="2655" t="s">
        <v>1198</v>
      </c>
      <c r="B179" s="2655"/>
      <c r="C179" s="2655"/>
      <c r="D179" s="2655"/>
      <c r="E179" s="2655"/>
      <c r="F179" s="2655"/>
      <c r="G179" s="2655"/>
      <c r="H179" s="2655"/>
      <c r="I179" s="2655"/>
      <c r="J179" s="2655"/>
    </row>
    <row r="180" spans="1:10">
      <c r="A180" s="2653" t="s">
        <v>992</v>
      </c>
      <c r="B180" s="2653"/>
      <c r="C180" s="2653"/>
      <c r="D180" s="2653"/>
      <c r="E180" s="2653"/>
      <c r="F180" s="2653"/>
      <c r="G180" s="2653"/>
      <c r="H180" s="2653"/>
      <c r="I180" s="2653"/>
      <c r="J180" s="2653"/>
    </row>
    <row r="181" spans="1:10" ht="14.25">
      <c r="A181" s="2701" t="s">
        <v>1127</v>
      </c>
      <c r="B181" s="2701"/>
      <c r="C181" s="2701"/>
      <c r="D181" s="2701"/>
      <c r="E181" s="2701"/>
      <c r="F181" s="2701"/>
      <c r="G181" s="2701"/>
      <c r="H181" s="2701"/>
      <c r="I181" s="2701"/>
      <c r="J181" s="2701"/>
    </row>
    <row r="182" spans="1:10">
      <c r="A182" s="2655" t="s">
        <v>993</v>
      </c>
      <c r="B182" s="2655"/>
      <c r="C182" s="2655"/>
      <c r="D182" s="2655"/>
      <c r="E182" s="2655"/>
      <c r="F182" s="2655"/>
      <c r="G182" s="2655"/>
      <c r="H182" s="2655"/>
      <c r="I182" s="2655"/>
      <c r="J182" s="2655"/>
    </row>
    <row r="183" spans="1:10">
      <c r="A183" s="2655" t="s">
        <v>470</v>
      </c>
      <c r="B183" s="2655"/>
      <c r="C183" s="2655"/>
      <c r="D183" s="2655"/>
      <c r="E183" s="2655"/>
      <c r="F183" s="2655"/>
      <c r="G183" s="2655"/>
      <c r="H183" s="2655"/>
      <c r="I183" s="2655"/>
      <c r="J183" s="2655"/>
    </row>
    <row r="184" spans="1:10" ht="14.25">
      <c r="A184" s="2700" t="s">
        <v>1119</v>
      </c>
      <c r="B184" s="2700"/>
      <c r="C184" s="2700"/>
      <c r="D184" s="2700"/>
      <c r="E184" s="2700"/>
      <c r="F184" s="2700"/>
      <c r="G184" s="2700"/>
      <c r="H184" s="2700"/>
      <c r="I184" s="2700"/>
      <c r="J184" s="2700"/>
    </row>
    <row r="185" spans="1:10">
      <c r="A185" s="2644"/>
      <c r="B185" s="2644"/>
      <c r="C185" s="2644"/>
      <c r="D185" s="2644"/>
      <c r="E185" s="2644"/>
      <c r="F185" s="2644"/>
      <c r="G185" s="2644"/>
      <c r="H185" s="2644"/>
      <c r="I185" s="2644"/>
      <c r="J185" s="2644"/>
    </row>
    <row r="186" spans="1:10">
      <c r="A186" s="2656"/>
      <c r="B186" s="2656"/>
      <c r="C186" s="2656"/>
      <c r="D186" s="2656"/>
      <c r="E186" s="2656"/>
      <c r="F186" s="2656"/>
      <c r="G186" s="2656"/>
      <c r="H186" s="2656"/>
      <c r="I186" s="2656"/>
      <c r="J186" s="2656"/>
    </row>
    <row r="187" spans="1:10">
      <c r="A187" s="2656"/>
      <c r="B187" s="2656"/>
      <c r="C187" s="2656"/>
      <c r="D187" s="2656"/>
      <c r="E187" s="2656"/>
      <c r="F187" s="2656"/>
      <c r="G187" s="2656"/>
      <c r="H187" s="2656"/>
      <c r="I187" s="2656"/>
      <c r="J187" s="2656"/>
    </row>
    <row r="188" spans="1:10">
      <c r="A188" s="2656"/>
      <c r="B188" s="2656"/>
      <c r="C188" s="2656"/>
      <c r="D188" s="2656"/>
      <c r="E188" s="2656"/>
      <c r="F188" s="2656"/>
      <c r="G188" s="2656"/>
      <c r="H188" s="2656"/>
      <c r="I188" s="2656"/>
      <c r="J188" s="2656"/>
    </row>
    <row r="189" spans="1:10">
      <c r="A189" s="2656"/>
      <c r="B189" s="2656"/>
      <c r="C189" s="2656"/>
      <c r="D189" s="2656"/>
      <c r="E189" s="2656"/>
      <c r="F189" s="2656"/>
      <c r="G189" s="2656"/>
      <c r="H189" s="2656"/>
      <c r="I189" s="2656"/>
      <c r="J189" s="2656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656"/>
      <c r="B191" s="2656"/>
      <c r="C191" s="2656"/>
      <c r="D191" s="2656"/>
      <c r="E191" s="2656"/>
      <c r="F191" s="2656"/>
      <c r="G191" s="2656"/>
      <c r="H191" s="2656"/>
      <c r="I191" s="2656"/>
      <c r="J191" s="2656"/>
    </row>
    <row r="192" spans="1:10">
      <c r="A192" s="2658"/>
      <c r="B192" s="2658"/>
      <c r="C192" s="2658"/>
      <c r="D192" s="2658"/>
      <c r="E192" s="2658"/>
      <c r="F192" s="2658"/>
      <c r="G192" s="2658"/>
      <c r="H192" s="2658"/>
      <c r="I192" s="2658"/>
      <c r="J192" s="2658"/>
    </row>
    <row r="193" spans="1:10">
      <c r="A193" s="2656"/>
      <c r="B193" s="2656"/>
      <c r="C193" s="2656"/>
      <c r="D193" s="2656"/>
      <c r="E193" s="2656"/>
      <c r="F193" s="2656"/>
      <c r="G193" s="2656"/>
      <c r="H193" s="2656"/>
      <c r="I193" s="2656"/>
      <c r="J193" s="2656"/>
    </row>
    <row r="194" spans="1:10">
      <c r="A194" s="2656"/>
      <c r="B194" s="2656"/>
      <c r="C194" s="2656"/>
      <c r="D194" s="2656"/>
      <c r="E194" s="2656"/>
      <c r="F194" s="2656"/>
      <c r="G194" s="2656"/>
      <c r="H194" s="2656"/>
      <c r="I194" s="2656"/>
      <c r="J194" s="2656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656"/>
      <c r="B196" s="2656"/>
      <c r="C196" s="2656"/>
      <c r="D196" s="2656"/>
      <c r="E196" s="2656"/>
      <c r="F196" s="2656"/>
      <c r="G196" s="2656"/>
      <c r="H196" s="2656"/>
      <c r="I196" s="2656"/>
      <c r="J196" s="2656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656"/>
      <c r="B198" s="2656"/>
      <c r="C198" s="2656"/>
      <c r="D198" s="2656"/>
      <c r="E198" s="2656"/>
      <c r="F198" s="2656"/>
      <c r="G198" s="2656"/>
      <c r="H198" s="2656"/>
      <c r="I198" s="2656"/>
      <c r="J198" s="2656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656"/>
      <c r="B200" s="2656"/>
      <c r="C200" s="2656"/>
      <c r="D200" s="2656"/>
      <c r="E200" s="2656"/>
      <c r="F200" s="2656"/>
      <c r="G200" s="2656"/>
      <c r="H200" s="2656"/>
      <c r="I200" s="2656"/>
      <c r="J200" s="2656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656" t="s">
        <v>53</v>
      </c>
      <c r="B202" s="2656"/>
      <c r="C202" s="2656"/>
      <c r="D202" s="2656"/>
      <c r="E202" s="2656"/>
      <c r="F202" s="2656"/>
      <c r="G202" s="2656"/>
      <c r="H202" s="2656"/>
      <c r="I202" s="2656"/>
      <c r="J202" s="2656"/>
    </row>
    <row r="203" spans="1:10">
      <c r="A203" s="2659" t="s">
        <v>356</v>
      </c>
      <c r="B203" s="2659"/>
      <c r="C203" s="2659"/>
      <c r="D203" s="2659"/>
      <c r="E203" s="2659"/>
      <c r="F203" s="2659"/>
      <c r="G203" s="2659"/>
      <c r="H203" s="2659"/>
      <c r="I203" s="2659"/>
      <c r="J203" s="2659"/>
    </row>
    <row r="204" spans="1:10">
      <c r="A204" s="2660" t="s">
        <v>204</v>
      </c>
      <c r="B204" s="2660"/>
      <c r="C204" s="2660"/>
      <c r="D204" s="2660"/>
      <c r="E204" s="2660"/>
      <c r="F204" s="2660"/>
      <c r="G204" s="2660"/>
      <c r="H204" s="2660"/>
      <c r="I204" s="2660"/>
      <c r="J204" s="2660"/>
    </row>
    <row r="205" spans="1:10">
      <c r="A205" s="2660" t="s">
        <v>205</v>
      </c>
      <c r="B205" s="2660"/>
      <c r="C205" s="2660"/>
      <c r="D205" s="2660"/>
      <c r="E205" s="2660"/>
      <c r="F205" s="2660"/>
      <c r="G205" s="2660"/>
      <c r="H205" s="2660"/>
      <c r="I205" s="2660"/>
      <c r="J205" s="2660"/>
    </row>
    <row r="206" spans="1:10">
      <c r="A206" s="256" t="s">
        <v>932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660" t="s">
        <v>674</v>
      </c>
      <c r="B207" s="2660"/>
      <c r="C207" s="2660"/>
      <c r="D207" s="2660"/>
      <c r="E207" s="2660"/>
      <c r="F207" s="2660"/>
      <c r="G207" s="2660"/>
      <c r="H207" s="2660"/>
      <c r="I207" s="2660"/>
      <c r="J207" s="2660"/>
    </row>
    <row r="208" spans="1:10">
      <c r="A208" s="2655" t="s">
        <v>675</v>
      </c>
      <c r="B208" s="2655"/>
      <c r="C208" s="2655"/>
      <c r="D208" s="2655"/>
      <c r="E208" s="2655"/>
      <c r="F208" s="2655"/>
      <c r="G208" s="2655"/>
      <c r="H208" s="2655"/>
      <c r="I208" s="2655"/>
      <c r="J208" s="2655"/>
    </row>
    <row r="209" spans="1:10">
      <c r="A209" s="2652" t="s">
        <v>1114</v>
      </c>
      <c r="B209" s="2652"/>
      <c r="C209" s="2652"/>
      <c r="D209" s="2652"/>
      <c r="E209" s="2652"/>
      <c r="F209" s="2652"/>
      <c r="G209" s="2652"/>
      <c r="H209" s="2652"/>
      <c r="I209" s="2652"/>
      <c r="J209" s="2652"/>
    </row>
    <row r="210" spans="1:10" ht="14.25">
      <c r="A210" s="2652" t="s">
        <v>1116</v>
      </c>
      <c r="B210" s="2652"/>
      <c r="C210" s="2652"/>
      <c r="D210" s="2652"/>
      <c r="E210" s="2652"/>
      <c r="F210" s="2652"/>
      <c r="G210" s="2652"/>
      <c r="H210" s="2652"/>
      <c r="I210" s="2652"/>
      <c r="J210" s="2652"/>
    </row>
    <row r="211" spans="1:10">
      <c r="A211" s="2653" t="s">
        <v>992</v>
      </c>
      <c r="B211" s="2653"/>
      <c r="C211" s="2653"/>
      <c r="D211" s="2653"/>
      <c r="E211" s="2653"/>
      <c r="F211" s="2653"/>
      <c r="G211" s="2653"/>
      <c r="H211" s="2653"/>
      <c r="I211" s="2653"/>
      <c r="J211" s="2653"/>
    </row>
    <row r="212" spans="1:10" ht="14.25">
      <c r="A212" s="2654" t="s">
        <v>311</v>
      </c>
      <c r="B212" s="2654"/>
      <c r="C212" s="2654"/>
      <c r="D212" s="2654"/>
      <c r="E212" s="2654"/>
      <c r="F212" s="2654"/>
      <c r="G212" s="2654"/>
      <c r="H212" s="2654"/>
      <c r="I212" s="2654"/>
      <c r="J212" s="2654"/>
    </row>
    <row r="213" spans="1:10">
      <c r="A213" s="2652" t="s">
        <v>993</v>
      </c>
      <c r="B213" s="2652"/>
      <c r="C213" s="2652"/>
      <c r="D213" s="2652"/>
      <c r="E213" s="2652"/>
      <c r="F213" s="2652"/>
      <c r="G213" s="2652"/>
      <c r="H213" s="2652"/>
      <c r="I213" s="2652"/>
      <c r="J213" s="2652"/>
    </row>
    <row r="214" spans="1:10">
      <c r="A214" s="2652" t="s">
        <v>994</v>
      </c>
      <c r="B214" s="2652"/>
      <c r="C214" s="2652"/>
      <c r="D214" s="2652"/>
      <c r="E214" s="2652"/>
      <c r="F214" s="2652"/>
      <c r="G214" s="2652"/>
      <c r="H214" s="2652"/>
      <c r="I214" s="2652"/>
      <c r="J214" s="2652"/>
    </row>
    <row r="215" spans="1:10" ht="14.25">
      <c r="A215" s="2657" t="s">
        <v>1119</v>
      </c>
      <c r="B215" s="2657"/>
      <c r="C215" s="2657"/>
      <c r="D215" s="2657"/>
      <c r="E215" s="2657"/>
      <c r="F215" s="2657"/>
      <c r="G215" s="2657"/>
      <c r="H215" s="2657"/>
      <c r="I215" s="2657"/>
      <c r="J215" s="2657"/>
    </row>
    <row r="216" spans="1:10">
      <c r="A216" s="2644"/>
      <c r="B216" s="2644"/>
      <c r="C216" s="2644"/>
      <c r="D216" s="2644"/>
      <c r="E216" s="2644"/>
      <c r="F216" s="2644"/>
      <c r="G216" s="2644"/>
      <c r="H216" s="2644"/>
      <c r="I216" s="2644"/>
      <c r="J216" s="2644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</mergeCell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J216"/>
  <sheetViews>
    <sheetView workbookViewId="0">
      <selection sqref="A1:XFD1048576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931</v>
      </c>
    </row>
    <row r="2" spans="1:10">
      <c r="F2" s="173"/>
      <c r="G2" s="173"/>
      <c r="H2" s="173"/>
      <c r="I2" s="173"/>
    </row>
    <row r="3" spans="1:10">
      <c r="H3" s="174" t="s">
        <v>888</v>
      </c>
    </row>
    <row r="4" spans="1:10">
      <c r="G4" s="173" t="s">
        <v>1025</v>
      </c>
    </row>
    <row r="5" spans="1:10">
      <c r="H5" s="23" t="s">
        <v>174</v>
      </c>
    </row>
    <row r="6" spans="1:10" ht="15">
      <c r="B6" s="175" t="s">
        <v>35</v>
      </c>
      <c r="C6" s="176"/>
      <c r="D6" s="175"/>
      <c r="E6" s="175"/>
      <c r="F6" s="16"/>
      <c r="G6" s="177" t="s">
        <v>1014</v>
      </c>
      <c r="H6" s="170"/>
    </row>
    <row r="7" spans="1:10">
      <c r="B7" s="163"/>
      <c r="C7" s="178"/>
    </row>
    <row r="8" spans="1:10">
      <c r="A8" s="28" t="s">
        <v>1605</v>
      </c>
      <c r="F8" s="179"/>
      <c r="G8" s="179"/>
    </row>
    <row r="9" spans="1:10" s="28" customFormat="1" ht="10.5">
      <c r="A9" s="2644" t="s">
        <v>1118</v>
      </c>
      <c r="B9" s="2644"/>
      <c r="C9" s="2644"/>
      <c r="D9" s="2644"/>
      <c r="E9" s="2644"/>
    </row>
    <row r="10" spans="1:10">
      <c r="A10" s="28" t="s">
        <v>473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474</v>
      </c>
      <c r="B12" s="177" t="s">
        <v>1144</v>
      </c>
      <c r="C12" s="178"/>
      <c r="D12" s="177"/>
      <c r="E12" s="177"/>
      <c r="F12" s="177"/>
      <c r="G12" s="170"/>
      <c r="H12" s="187" t="s">
        <v>208</v>
      </c>
    </row>
    <row r="13" spans="1:10" ht="21.75">
      <c r="A13" s="188" t="s">
        <v>611</v>
      </c>
      <c r="B13" s="188"/>
      <c r="C13" s="184"/>
      <c r="D13" s="188"/>
      <c r="E13" s="188"/>
      <c r="F13" s="188"/>
      <c r="G13" s="189"/>
    </row>
    <row r="14" spans="1:10">
      <c r="A14" s="2693" t="s">
        <v>1604</v>
      </c>
      <c r="B14" s="2694"/>
      <c r="F14" s="179"/>
      <c r="G14" s="179"/>
    </row>
    <row r="15" spans="1:10" ht="18">
      <c r="A15" s="192"/>
      <c r="B15" s="2645" t="s">
        <v>612</v>
      </c>
      <c r="C15" s="2645"/>
      <c r="D15" s="2645"/>
      <c r="E15" s="2645"/>
      <c r="F15" s="193"/>
      <c r="G15" s="193"/>
      <c r="H15" s="193"/>
      <c r="I15" s="193"/>
      <c r="J15" s="193"/>
    </row>
    <row r="16" spans="1:10" ht="14.25">
      <c r="A16" s="163"/>
      <c r="B16" s="2646" t="s">
        <v>258</v>
      </c>
      <c r="C16" s="2646"/>
      <c r="D16" s="2646"/>
      <c r="E16" s="2646"/>
      <c r="F16" s="2646"/>
      <c r="G16" s="194"/>
      <c r="H16" s="194"/>
      <c r="I16" s="194"/>
      <c r="J16" s="194"/>
    </row>
    <row r="17" spans="1:10" s="28" customFormat="1" ht="14.25">
      <c r="A17" s="189"/>
      <c r="B17" s="2719" t="s">
        <v>1272</v>
      </c>
      <c r="C17" s="2719"/>
      <c r="D17" s="2719"/>
      <c r="E17" s="2719"/>
      <c r="F17" s="2719"/>
      <c r="G17" s="190"/>
      <c r="H17" s="190"/>
      <c r="I17" s="624"/>
      <c r="J17" s="624"/>
    </row>
    <row r="18" spans="1:10" s="28" customFormat="1" ht="14.25">
      <c r="A18" s="189"/>
      <c r="B18" s="2719"/>
      <c r="C18" s="2719"/>
      <c r="D18" s="2719"/>
      <c r="E18" s="2719"/>
      <c r="F18" s="2719"/>
      <c r="G18" s="190"/>
      <c r="H18" s="190"/>
      <c r="I18" s="624"/>
      <c r="J18" s="624"/>
    </row>
    <row r="19" spans="1:10" s="201" customFormat="1" thickBot="1">
      <c r="A19" s="38" t="s">
        <v>1644</v>
      </c>
      <c r="B19" s="198"/>
      <c r="C19" s="199"/>
      <c r="D19" s="200"/>
      <c r="E19" s="200"/>
      <c r="G19" s="202" t="s">
        <v>647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333</v>
      </c>
      <c r="H20" s="205" t="s">
        <v>991</v>
      </c>
      <c r="I20" s="206">
        <v>1</v>
      </c>
      <c r="J20" s="207">
        <v>3</v>
      </c>
    </row>
    <row r="21" spans="1:10" s="204" customFormat="1" thickBot="1">
      <c r="A21" s="38" t="s">
        <v>630</v>
      </c>
      <c r="C21" s="199"/>
      <c r="G21" s="204" t="s">
        <v>1190</v>
      </c>
    </row>
    <row r="22" spans="1:10" s="204" customFormat="1" thickBot="1">
      <c r="A22" s="38" t="s">
        <v>554</v>
      </c>
      <c r="C22" s="208"/>
      <c r="D22" s="209"/>
      <c r="G22" s="204" t="s">
        <v>555</v>
      </c>
    </row>
    <row r="23" spans="1:10" s="173" customFormat="1" thickBot="1">
      <c r="A23" s="38" t="s">
        <v>729</v>
      </c>
      <c r="B23" s="204"/>
      <c r="C23" s="199"/>
      <c r="G23" s="204" t="s">
        <v>944</v>
      </c>
      <c r="I23" s="210"/>
    </row>
    <row r="24" spans="1:10" s="173" customFormat="1" ht="12">
      <c r="A24" s="38" t="s">
        <v>307</v>
      </c>
      <c r="B24" s="211"/>
      <c r="C24" s="212"/>
      <c r="F24" s="213"/>
      <c r="G24" s="204" t="s">
        <v>946</v>
      </c>
    </row>
    <row r="25" spans="1:10" s="173" customFormat="1" thickBot="1">
      <c r="A25" s="40" t="s">
        <v>306</v>
      </c>
      <c r="B25" s="202"/>
      <c r="C25" s="212"/>
      <c r="D25" s="214"/>
      <c r="E25" s="214"/>
      <c r="G25" s="204" t="s">
        <v>233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201</v>
      </c>
      <c r="H26" s="216"/>
      <c r="I26" s="217"/>
      <c r="J26" s="218"/>
    </row>
    <row r="27" spans="1:10" s="213" customFormat="1" thickBot="1">
      <c r="A27" s="38" t="s">
        <v>638</v>
      </c>
      <c r="B27" s="204"/>
      <c r="C27" s="212"/>
      <c r="E27" s="219" t="s">
        <v>740</v>
      </c>
      <c r="G27" s="204" t="s">
        <v>419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406</v>
      </c>
      <c r="B29" s="2" t="s">
        <v>639</v>
      </c>
      <c r="C29" s="57"/>
      <c r="D29" s="2" t="s">
        <v>422</v>
      </c>
      <c r="E29" s="3"/>
      <c r="F29" s="2647" t="s">
        <v>362</v>
      </c>
      <c r="G29" s="2649" t="s">
        <v>363</v>
      </c>
      <c r="H29" s="2650"/>
      <c r="I29" s="2650"/>
      <c r="J29" s="2651"/>
    </row>
    <row r="30" spans="1:10" s="28" customFormat="1" ht="105.75" thickBot="1">
      <c r="A30" s="58"/>
      <c r="B30" s="4" t="s">
        <v>349</v>
      </c>
      <c r="C30" s="59" t="s">
        <v>671</v>
      </c>
      <c r="D30" s="15" t="s">
        <v>796</v>
      </c>
      <c r="E30" s="60" t="s">
        <v>971</v>
      </c>
      <c r="F30" s="2648"/>
      <c r="G30" s="15" t="s">
        <v>972</v>
      </c>
      <c r="H30" s="15" t="s">
        <v>973</v>
      </c>
      <c r="I30" s="15" t="s">
        <v>974</v>
      </c>
      <c r="J30" s="15" t="s">
        <v>975</v>
      </c>
    </row>
    <row r="31" spans="1:10" s="222" customFormat="1" ht="11.25" thickBot="1">
      <c r="A31" s="61" t="s">
        <v>976</v>
      </c>
      <c r="B31" s="62" t="s">
        <v>977</v>
      </c>
      <c r="C31" s="63" t="s">
        <v>978</v>
      </c>
      <c r="D31" s="64" t="s">
        <v>739</v>
      </c>
      <c r="E31" s="64" t="s">
        <v>740</v>
      </c>
      <c r="F31" s="64" t="s">
        <v>672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264</v>
      </c>
      <c r="C32" s="69" t="s">
        <v>358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802</v>
      </c>
      <c r="C33" s="69" t="s">
        <v>358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803</v>
      </c>
      <c r="C34" s="74" t="s">
        <v>358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673</v>
      </c>
      <c r="C35" s="394" t="s">
        <v>804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271</v>
      </c>
      <c r="C36" s="81" t="s">
        <v>805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806</v>
      </c>
      <c r="C37" s="81" t="s">
        <v>807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398</v>
      </c>
      <c r="C38" s="81" t="s">
        <v>399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615</v>
      </c>
      <c r="C39" s="81" t="s">
        <v>388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1024</v>
      </c>
      <c r="C40" s="83" t="s">
        <v>389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640</v>
      </c>
      <c r="C41" s="86" t="s">
        <v>20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358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380</v>
      </c>
      <c r="C44" s="83" t="s">
        <v>381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382</v>
      </c>
      <c r="C45" s="81" t="s">
        <v>383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769</v>
      </c>
      <c r="C46" s="83" t="s">
        <v>384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770</v>
      </c>
      <c r="C47" s="81" t="s">
        <v>385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69</v>
      </c>
      <c r="C48" s="83" t="s">
        <v>386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70</v>
      </c>
      <c r="C49" s="81" t="s">
        <v>387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71</v>
      </c>
      <c r="C50" s="86" t="s">
        <v>766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767</v>
      </c>
      <c r="C51" s="74" t="s">
        <v>358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72</v>
      </c>
      <c r="C52" s="99" t="s">
        <v>768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487</v>
      </c>
      <c r="C53" s="83" t="s">
        <v>1021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148</v>
      </c>
      <c r="C54" s="100" t="s">
        <v>1022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56</v>
      </c>
      <c r="C55" s="74" t="s">
        <v>358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149</v>
      </c>
      <c r="C56" s="99" t="s">
        <v>365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150</v>
      </c>
      <c r="C57" s="83" t="s">
        <v>366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151</v>
      </c>
      <c r="C58" s="83" t="s">
        <v>367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556</v>
      </c>
      <c r="C59" s="83" t="s">
        <v>368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557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186</v>
      </c>
      <c r="C61" s="81" t="s">
        <v>369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187</v>
      </c>
      <c r="C62" s="83" t="s">
        <v>370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188</v>
      </c>
      <c r="C63" s="100" t="s">
        <v>371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213</v>
      </c>
      <c r="C64" s="74" t="s">
        <v>358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189</v>
      </c>
      <c r="C65" s="86" t="s">
        <v>214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918</v>
      </c>
      <c r="C66" s="74" t="s">
        <v>358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190</v>
      </c>
      <c r="C67" s="99" t="s">
        <v>919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703</v>
      </c>
      <c r="C68" s="100" t="s">
        <v>1031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1032</v>
      </c>
      <c r="C69" s="74" t="s">
        <v>358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983</v>
      </c>
      <c r="C70" s="77" t="s">
        <v>1033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984</v>
      </c>
      <c r="C71" s="83" t="s">
        <v>1034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390</v>
      </c>
      <c r="C72" s="83" t="s">
        <v>391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985</v>
      </c>
      <c r="C73" s="81" t="s">
        <v>392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943</v>
      </c>
      <c r="C74" s="83" t="s">
        <v>393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229</v>
      </c>
      <c r="C75" s="81" t="s">
        <v>394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230</v>
      </c>
      <c r="C76" s="83" t="s">
        <v>395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480</v>
      </c>
      <c r="C77" s="86" t="s">
        <v>396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5" hidden="1" thickBot="1">
      <c r="A78" s="267">
        <v>1130000</v>
      </c>
      <c r="B78" s="107" t="s">
        <v>294</v>
      </c>
      <c r="C78" s="74" t="s">
        <v>358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t="13.5" hidden="1" thickBot="1">
      <c r="A79" s="267">
        <v>1130100</v>
      </c>
      <c r="B79" s="103" t="s">
        <v>481</v>
      </c>
      <c r="C79" s="99" t="s">
        <v>295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t="13.5" hidden="1" thickBot="1">
      <c r="A80" s="267">
        <v>1130200</v>
      </c>
      <c r="B80" s="103" t="s">
        <v>482</v>
      </c>
      <c r="C80" s="83" t="s">
        <v>296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t="13.5" hidden="1" thickBot="1">
      <c r="A81" s="267">
        <v>1130300</v>
      </c>
      <c r="B81" s="103" t="s">
        <v>483</v>
      </c>
      <c r="C81" s="83" t="s">
        <v>297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t="13.5" hidden="1" thickBot="1">
      <c r="A82" s="267">
        <v>1130400</v>
      </c>
      <c r="B82" s="108" t="s">
        <v>484</v>
      </c>
      <c r="C82" s="109" t="s">
        <v>298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5" hidden="1" thickBot="1">
      <c r="A83" s="262">
        <v>1131000</v>
      </c>
      <c r="B83" s="110" t="s">
        <v>299</v>
      </c>
      <c r="C83" s="111" t="s">
        <v>358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6.25" hidden="1" thickBot="1">
      <c r="A84" s="262">
        <v>1131100</v>
      </c>
      <c r="B84" s="103" t="s">
        <v>588</v>
      </c>
      <c r="C84" s="77" t="s">
        <v>300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>
      <c r="A85" s="262">
        <v>1131200</v>
      </c>
      <c r="B85" s="103" t="s">
        <v>589</v>
      </c>
      <c r="C85" s="83" t="s">
        <v>301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590</v>
      </c>
      <c r="C86" s="86" t="s">
        <v>302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5" hidden="1" thickBot="1">
      <c r="A87" s="268">
        <v>1140000</v>
      </c>
      <c r="B87" s="107" t="s">
        <v>303</v>
      </c>
      <c r="C87" s="74" t="s">
        <v>358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6.25" hidden="1" thickBot="1">
      <c r="A88" s="268">
        <v>1141000</v>
      </c>
      <c r="B88" s="103" t="s">
        <v>304</v>
      </c>
      <c r="C88" s="99" t="s">
        <v>1003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6.25" hidden="1" thickBot="1">
      <c r="A89" s="268">
        <v>1142000</v>
      </c>
      <c r="B89" s="103" t="s">
        <v>42</v>
      </c>
      <c r="C89" s="83" t="s">
        <v>43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6.25" hidden="1" thickBot="1">
      <c r="A90" s="268">
        <v>1143000</v>
      </c>
      <c r="B90" s="103" t="s">
        <v>44</v>
      </c>
      <c r="C90" s="83" t="s">
        <v>45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439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5" hidden="1" thickBot="1">
      <c r="A92" s="269">
        <v>1150000</v>
      </c>
      <c r="B92" s="224" t="s">
        <v>730</v>
      </c>
      <c r="C92" s="74" t="s">
        <v>358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6.25" hidden="1" thickBot="1">
      <c r="A93" s="270">
        <v>1151000</v>
      </c>
      <c r="B93" s="226" t="s">
        <v>681</v>
      </c>
      <c r="C93" s="74" t="s">
        <v>358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6.25" hidden="1" thickBot="1">
      <c r="A94" s="270">
        <v>1151100</v>
      </c>
      <c r="B94" s="227" t="s">
        <v>265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6.25" hidden="1" thickBot="1">
      <c r="A95" s="270">
        <v>1151200</v>
      </c>
      <c r="B95" s="227" t="s">
        <v>637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6.25" hidden="1" thickBot="1">
      <c r="A96" s="270">
        <v>1152000</v>
      </c>
      <c r="B96" s="229" t="s">
        <v>518</v>
      </c>
      <c r="C96" s="230" t="s">
        <v>358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6.25" hidden="1" thickBot="1">
      <c r="A97" s="270">
        <v>1152100</v>
      </c>
      <c r="B97" s="231" t="s">
        <v>541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759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6.25" hidden="1" thickBot="1">
      <c r="A99" s="269">
        <v>1153000</v>
      </c>
      <c r="B99" s="235" t="s">
        <v>760</v>
      </c>
      <c r="C99" s="236" t="s">
        <v>358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6.25" hidden="1" thickBot="1">
      <c r="A100" s="270">
        <v>1153100</v>
      </c>
      <c r="B100" s="231" t="s">
        <v>761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t="13.5" hidden="1" thickBot="1">
      <c r="A101" s="270">
        <v>1153200</v>
      </c>
      <c r="B101" s="231" t="s">
        <v>101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9" hidden="1" thickBot="1">
      <c r="A102" s="270">
        <v>1153300</v>
      </c>
      <c r="B102" s="231" t="s">
        <v>501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502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t="13.5" hidden="1" thickBot="1">
      <c r="A104" s="270">
        <v>1153500</v>
      </c>
      <c r="B104" s="237" t="s">
        <v>503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9" hidden="1" thickBot="1">
      <c r="A105" s="270">
        <v>1153700</v>
      </c>
      <c r="B105" s="237" t="s">
        <v>504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9" hidden="1" thickBot="1">
      <c r="A106" s="270">
        <v>1153800</v>
      </c>
      <c r="B106" s="237" t="s">
        <v>995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t="13.5" hidden="1" thickBot="1">
      <c r="A107" s="270">
        <v>1153900</v>
      </c>
      <c r="B107" s="237" t="s">
        <v>996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6.25" hidden="1" thickBot="1">
      <c r="A108" s="270">
        <v>1154000</v>
      </c>
      <c r="B108" s="238" t="s">
        <v>997</v>
      </c>
      <c r="C108" s="230" t="s">
        <v>358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6.25" hidden="1" thickBot="1">
      <c r="A109" s="270">
        <v>1154100</v>
      </c>
      <c r="B109" s="237" t="s">
        <v>210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t="13.5" hidden="1" thickBot="1">
      <c r="A110" s="270">
        <v>1154200</v>
      </c>
      <c r="B110" s="237" t="s">
        <v>211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t="13.5" hidden="1" thickBot="1">
      <c r="A111" s="270">
        <v>1154300</v>
      </c>
      <c r="B111" s="237" t="s">
        <v>212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67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9" hidden="1" thickBot="1">
      <c r="A113" s="270">
        <v>1154600</v>
      </c>
      <c r="B113" s="237" t="s">
        <v>68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6.25" hidden="1" thickBot="1">
      <c r="A115" s="272">
        <v>1160000</v>
      </c>
      <c r="B115" s="120" t="s">
        <v>80</v>
      </c>
      <c r="C115" s="74" t="s">
        <v>358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t="13.5" hidden="1" thickBot="1">
      <c r="A116" s="266">
        <v>1161000</v>
      </c>
      <c r="B116" s="122" t="s">
        <v>81</v>
      </c>
      <c r="C116" s="123" t="s">
        <v>358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6.25" hidden="1" thickBot="1">
      <c r="A117" s="266">
        <v>1161100</v>
      </c>
      <c r="B117" s="14" t="s">
        <v>400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6.25" hidden="1" thickBot="1">
      <c r="A118" s="266">
        <v>1161200</v>
      </c>
      <c r="B118" s="116" t="s">
        <v>707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6.25" hidden="1" thickBot="1">
      <c r="A119" s="266">
        <v>1162000</v>
      </c>
      <c r="B119" s="122" t="s">
        <v>1125</v>
      </c>
      <c r="C119" s="123" t="s">
        <v>358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6.25" hidden="1" thickBot="1">
      <c r="A120" s="266">
        <v>1162100</v>
      </c>
      <c r="B120" s="116" t="s">
        <v>1126</v>
      </c>
      <c r="C120" s="83" t="s">
        <v>130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t="13.5" hidden="1" thickBot="1">
      <c r="A121" s="266">
        <v>1162200</v>
      </c>
      <c r="B121" s="116" t="s">
        <v>131</v>
      </c>
      <c r="C121" s="83" t="s">
        <v>24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6.25" hidden="1" thickBot="1">
      <c r="A122" s="266">
        <v>1162300</v>
      </c>
      <c r="B122" s="116" t="s">
        <v>25</v>
      </c>
      <c r="C122" s="83" t="s">
        <v>26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t="13.5" hidden="1" thickBot="1">
      <c r="A123" s="266">
        <v>1162400</v>
      </c>
      <c r="B123" s="116" t="s">
        <v>831</v>
      </c>
      <c r="C123" s="83" t="s">
        <v>832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6.25" hidden="1" thickBot="1">
      <c r="A124" s="266">
        <v>1162500</v>
      </c>
      <c r="B124" s="116" t="s">
        <v>833</v>
      </c>
      <c r="C124" s="83" t="s">
        <v>834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t="13.5" hidden="1" thickBot="1">
      <c r="A125" s="266">
        <v>1162600</v>
      </c>
      <c r="B125" s="116" t="s">
        <v>510</v>
      </c>
      <c r="C125" s="83" t="s">
        <v>511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6.25" hidden="1" thickBot="1">
      <c r="A126" s="266">
        <v>1162700</v>
      </c>
      <c r="B126" s="14" t="s">
        <v>512</v>
      </c>
      <c r="C126" s="83" t="s">
        <v>513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t="13.5" hidden="1" thickBot="1">
      <c r="A127" s="266">
        <v>1162800</v>
      </c>
      <c r="B127" s="116" t="s">
        <v>871</v>
      </c>
      <c r="C127" s="83" t="s">
        <v>872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t="13.5" hidden="1" thickBot="1">
      <c r="A128" s="273">
        <v>1162900</v>
      </c>
      <c r="B128" s="116" t="s">
        <v>873</v>
      </c>
      <c r="C128" s="83" t="s">
        <v>874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t="13.5" hidden="1" thickBot="1">
      <c r="A129" s="273">
        <v>1163000</v>
      </c>
      <c r="B129" s="122" t="s">
        <v>58</v>
      </c>
      <c r="C129" s="111" t="s">
        <v>358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798</v>
      </c>
      <c r="C130" s="86" t="s">
        <v>799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t="13.5" hidden="1" thickBot="1">
      <c r="A131" s="275">
        <v>1170000</v>
      </c>
      <c r="B131" s="126" t="s">
        <v>875</v>
      </c>
      <c r="C131" s="74" t="s">
        <v>358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6.25" hidden="1" thickBot="1">
      <c r="A132" s="273">
        <v>1171000</v>
      </c>
      <c r="B132" s="129" t="s">
        <v>215</v>
      </c>
      <c r="C132" s="74" t="s">
        <v>358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9" hidden="1" thickBot="1">
      <c r="A133" s="273">
        <v>1171100</v>
      </c>
      <c r="B133" s="14" t="s">
        <v>478</v>
      </c>
      <c r="C133" s="99" t="s">
        <v>479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6.25" hidden="1" thickBot="1">
      <c r="A134" s="273">
        <v>1171200</v>
      </c>
      <c r="B134" s="116" t="s">
        <v>351</v>
      </c>
      <c r="C134" s="131" t="s">
        <v>352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9" hidden="1" thickBot="1">
      <c r="A135" s="266">
        <v>1172000</v>
      </c>
      <c r="B135" s="132" t="s">
        <v>1017</v>
      </c>
      <c r="C135" s="111" t="s">
        <v>358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t="13.5" hidden="1" thickBot="1">
      <c r="A136" s="266">
        <v>1172100</v>
      </c>
      <c r="B136" s="103" t="s">
        <v>1102</v>
      </c>
      <c r="C136" s="99" t="s">
        <v>1018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t="13.5" hidden="1" thickBot="1">
      <c r="A137" s="266">
        <v>1172200</v>
      </c>
      <c r="B137" s="103" t="s">
        <v>1103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t="13.5" hidden="1" thickBot="1">
      <c r="A138" s="266">
        <v>1172300</v>
      </c>
      <c r="B138" s="116" t="s">
        <v>1019</v>
      </c>
      <c r="C138" s="83" t="s">
        <v>1020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6.25" hidden="1" thickBot="1">
      <c r="A139" s="266">
        <v>1172400</v>
      </c>
      <c r="B139" s="134" t="s">
        <v>124</v>
      </c>
      <c r="C139" s="83" t="s">
        <v>125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6.25" hidden="1" thickBot="1">
      <c r="A140" s="266">
        <v>1173000</v>
      </c>
      <c r="B140" s="132" t="s">
        <v>126</v>
      </c>
      <c r="C140" s="111" t="s">
        <v>358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6.25" hidden="1" thickBot="1">
      <c r="A141" s="273">
        <v>1173100</v>
      </c>
      <c r="B141" s="135" t="s">
        <v>127</v>
      </c>
      <c r="C141" s="83" t="s">
        <v>1088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9" hidden="1" thickBot="1">
      <c r="A142" s="273">
        <v>1174000</v>
      </c>
      <c r="B142" s="132" t="s">
        <v>1089</v>
      </c>
      <c r="C142" s="111" t="s">
        <v>358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6.25" hidden="1" thickBot="1">
      <c r="A143" s="273">
        <v>1174100</v>
      </c>
      <c r="B143" s="135" t="s">
        <v>1104</v>
      </c>
      <c r="C143" s="83" t="s">
        <v>1090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6.25" hidden="1" thickBot="1">
      <c r="A144" s="273">
        <v>1174200</v>
      </c>
      <c r="B144" s="134" t="s">
        <v>446</v>
      </c>
      <c r="C144" s="83" t="s">
        <v>447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558</v>
      </c>
      <c r="C145" s="111" t="s">
        <v>358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226</v>
      </c>
      <c r="C146" s="83" t="s">
        <v>227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228</v>
      </c>
      <c r="C147" s="111" t="s">
        <v>358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587</v>
      </c>
      <c r="C149" s="111" t="s">
        <v>358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716</v>
      </c>
      <c r="C150" s="86" t="s">
        <v>259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262</v>
      </c>
      <c r="B151" s="143" t="s">
        <v>648</v>
      </c>
      <c r="C151" s="144" t="s">
        <v>358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650</v>
      </c>
      <c r="B152" s="150" t="s">
        <v>651</v>
      </c>
      <c r="C152" s="74" t="s">
        <v>358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652</v>
      </c>
      <c r="B153" s="134" t="s">
        <v>986</v>
      </c>
      <c r="C153" s="241" t="s">
        <v>987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988</v>
      </c>
      <c r="B154" s="134" t="s">
        <v>964</v>
      </c>
      <c r="C154" s="241" t="s">
        <v>965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966</v>
      </c>
      <c r="B155" s="134" t="s">
        <v>967</v>
      </c>
      <c r="C155" s="241" t="s">
        <v>968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969</v>
      </c>
      <c r="B156" s="134" t="s">
        <v>1098</v>
      </c>
      <c r="C156" s="241" t="s">
        <v>1099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138</v>
      </c>
      <c r="B157" s="135" t="s">
        <v>139</v>
      </c>
      <c r="C157" s="241" t="s">
        <v>140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141</v>
      </c>
      <c r="B158" s="134" t="s">
        <v>955</v>
      </c>
      <c r="C158" s="241" t="s">
        <v>897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898</v>
      </c>
      <c r="B159" s="134" t="s">
        <v>899</v>
      </c>
      <c r="C159" s="241" t="s">
        <v>900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800</v>
      </c>
      <c r="B160" s="243" t="s">
        <v>656</v>
      </c>
      <c r="C160" s="244" t="s">
        <v>657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801</v>
      </c>
      <c r="B161" s="245" t="s">
        <v>1063</v>
      </c>
      <c r="C161" s="228" t="s">
        <v>1064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1065</v>
      </c>
      <c r="B162" s="245" t="s">
        <v>1066</v>
      </c>
      <c r="C162" s="228" t="s">
        <v>1067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658</v>
      </c>
      <c r="B163" s="246" t="s">
        <v>659</v>
      </c>
      <c r="C163" s="247" t="s">
        <v>358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660</v>
      </c>
      <c r="B164" s="135" t="s">
        <v>661</v>
      </c>
      <c r="C164" s="241" t="s">
        <v>662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663</v>
      </c>
      <c r="B165" s="135" t="s">
        <v>664</v>
      </c>
      <c r="C165" s="241" t="s">
        <v>665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666</v>
      </c>
      <c r="B166" s="134" t="s">
        <v>313</v>
      </c>
      <c r="C166" s="241" t="s">
        <v>314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315</v>
      </c>
      <c r="B167" s="134" t="s">
        <v>316</v>
      </c>
      <c r="C167" s="241" t="s">
        <v>317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318</v>
      </c>
      <c r="B168" s="132" t="s">
        <v>319</v>
      </c>
      <c r="C168" s="123" t="s">
        <v>358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320</v>
      </c>
      <c r="B169" s="135" t="s">
        <v>1105</v>
      </c>
      <c r="C169" s="241" t="s">
        <v>321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322</v>
      </c>
      <c r="B170" s="155" t="s">
        <v>1068</v>
      </c>
      <c r="C170" s="123" t="s">
        <v>358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324</v>
      </c>
      <c r="B171" s="135" t="s">
        <v>1106</v>
      </c>
      <c r="C171" s="241" t="s">
        <v>325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326</v>
      </c>
      <c r="B172" s="135" t="s">
        <v>1107</v>
      </c>
      <c r="C172" s="241" t="s">
        <v>327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328</v>
      </c>
      <c r="B173" s="134" t="s">
        <v>329</v>
      </c>
      <c r="C173" s="241" t="s">
        <v>330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1069</v>
      </c>
      <c r="C174" s="244" t="s">
        <v>1134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1070</v>
      </c>
      <c r="C175" s="248" t="s">
        <v>358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655" t="s">
        <v>1273</v>
      </c>
      <c r="B177" s="2655"/>
      <c r="C177" s="2655"/>
      <c r="D177" s="2655"/>
      <c r="E177" s="2655"/>
      <c r="F177" s="2655"/>
      <c r="G177" s="2655"/>
      <c r="H177" s="2655"/>
      <c r="I177" s="2655"/>
      <c r="J177" s="2655"/>
    </row>
    <row r="178" spans="1:10">
      <c r="A178" s="2652" t="s">
        <v>1114</v>
      </c>
      <c r="B178" s="2652"/>
      <c r="C178" s="2652"/>
      <c r="D178" s="2652"/>
      <c r="E178" s="2652"/>
      <c r="F178" s="2652"/>
      <c r="G178" s="2652"/>
      <c r="H178" s="2652"/>
      <c r="I178" s="2652"/>
      <c r="J178" s="2652"/>
    </row>
    <row r="179" spans="1:10" ht="14.25">
      <c r="A179" s="2655" t="s">
        <v>1198</v>
      </c>
      <c r="B179" s="2655"/>
      <c r="C179" s="2655"/>
      <c r="D179" s="2655"/>
      <c r="E179" s="2655"/>
      <c r="F179" s="2655"/>
      <c r="G179" s="2655"/>
      <c r="H179" s="2655"/>
      <c r="I179" s="2655"/>
      <c r="J179" s="2655"/>
    </row>
    <row r="180" spans="1:10">
      <c r="A180" s="2653" t="s">
        <v>992</v>
      </c>
      <c r="B180" s="2653"/>
      <c r="C180" s="2653"/>
      <c r="D180" s="2653"/>
      <c r="E180" s="2653"/>
      <c r="F180" s="2653"/>
      <c r="G180" s="2653"/>
      <c r="H180" s="2653"/>
      <c r="I180" s="2653"/>
      <c r="J180" s="2653"/>
    </row>
    <row r="181" spans="1:10" ht="14.25">
      <c r="A181" s="2701" t="s">
        <v>1127</v>
      </c>
      <c r="B181" s="2701"/>
      <c r="C181" s="2701"/>
      <c r="D181" s="2701"/>
      <c r="E181" s="2701"/>
      <c r="F181" s="2701"/>
      <c r="G181" s="2701"/>
      <c r="H181" s="2701"/>
      <c r="I181" s="2701"/>
      <c r="J181" s="2701"/>
    </row>
    <row r="182" spans="1:10">
      <c r="A182" s="2655" t="s">
        <v>993</v>
      </c>
      <c r="B182" s="2655"/>
      <c r="C182" s="2655"/>
      <c r="D182" s="2655"/>
      <c r="E182" s="2655"/>
      <c r="F182" s="2655"/>
      <c r="G182" s="2655"/>
      <c r="H182" s="2655"/>
      <c r="I182" s="2655"/>
      <c r="J182" s="2655"/>
    </row>
    <row r="183" spans="1:10">
      <c r="A183" s="2655" t="s">
        <v>470</v>
      </c>
      <c r="B183" s="2655"/>
      <c r="C183" s="2655"/>
      <c r="D183" s="2655"/>
      <c r="E183" s="2655"/>
      <c r="F183" s="2655"/>
      <c r="G183" s="2655"/>
      <c r="H183" s="2655"/>
      <c r="I183" s="2655"/>
      <c r="J183" s="2655"/>
    </row>
    <row r="184" spans="1:10" ht="14.25">
      <c r="A184" s="2700" t="s">
        <v>1119</v>
      </c>
      <c r="B184" s="2700"/>
      <c r="C184" s="2700"/>
      <c r="D184" s="2700"/>
      <c r="E184" s="2700"/>
      <c r="F184" s="2700"/>
      <c r="G184" s="2700"/>
      <c r="H184" s="2700"/>
      <c r="I184" s="2700"/>
      <c r="J184" s="2700"/>
    </row>
    <row r="185" spans="1:10">
      <c r="A185" s="2644"/>
      <c r="B185" s="2644"/>
      <c r="C185" s="2644"/>
      <c r="D185" s="2644"/>
      <c r="E185" s="2644"/>
      <c r="F185" s="2644"/>
      <c r="G185" s="2644"/>
      <c r="H185" s="2644"/>
      <c r="I185" s="2644"/>
      <c r="J185" s="2644"/>
    </row>
    <row r="186" spans="1:10">
      <c r="A186" s="2656"/>
      <c r="B186" s="2656"/>
      <c r="C186" s="2656"/>
      <c r="D186" s="2656"/>
      <c r="E186" s="2656"/>
      <c r="F186" s="2656"/>
      <c r="G186" s="2656"/>
      <c r="H186" s="2656"/>
      <c r="I186" s="2656"/>
      <c r="J186" s="2656"/>
    </row>
    <row r="187" spans="1:10">
      <c r="A187" s="2656"/>
      <c r="B187" s="2656"/>
      <c r="C187" s="2656"/>
      <c r="D187" s="2656"/>
      <c r="E187" s="2656"/>
      <c r="F187" s="2656"/>
      <c r="G187" s="2656"/>
      <c r="H187" s="2656"/>
      <c r="I187" s="2656"/>
      <c r="J187" s="2656"/>
    </row>
    <row r="188" spans="1:10">
      <c r="A188" s="2656"/>
      <c r="B188" s="2656"/>
      <c r="C188" s="2656"/>
      <c r="D188" s="2656"/>
      <c r="E188" s="2656"/>
      <c r="F188" s="2656"/>
      <c r="G188" s="2656"/>
      <c r="H188" s="2656"/>
      <c r="I188" s="2656"/>
      <c r="J188" s="2656"/>
    </row>
    <row r="189" spans="1:10">
      <c r="A189" s="2656"/>
      <c r="B189" s="2656"/>
      <c r="C189" s="2656"/>
      <c r="D189" s="2656"/>
      <c r="E189" s="2656"/>
      <c r="F189" s="2656"/>
      <c r="G189" s="2656"/>
      <c r="H189" s="2656"/>
      <c r="I189" s="2656"/>
      <c r="J189" s="2656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656"/>
      <c r="B191" s="2656"/>
      <c r="C191" s="2656"/>
      <c r="D191" s="2656"/>
      <c r="E191" s="2656"/>
      <c r="F191" s="2656"/>
      <c r="G191" s="2656"/>
      <c r="H191" s="2656"/>
      <c r="I191" s="2656"/>
      <c r="J191" s="2656"/>
    </row>
    <row r="192" spans="1:10">
      <c r="A192" s="2658"/>
      <c r="B192" s="2658"/>
      <c r="C192" s="2658"/>
      <c r="D192" s="2658"/>
      <c r="E192" s="2658"/>
      <c r="F192" s="2658"/>
      <c r="G192" s="2658"/>
      <c r="H192" s="2658"/>
      <c r="I192" s="2658"/>
      <c r="J192" s="2658"/>
    </row>
    <row r="193" spans="1:10">
      <c r="A193" s="2656"/>
      <c r="B193" s="2656"/>
      <c r="C193" s="2656"/>
      <c r="D193" s="2656"/>
      <c r="E193" s="2656"/>
      <c r="F193" s="2656"/>
      <c r="G193" s="2656"/>
      <c r="H193" s="2656"/>
      <c r="I193" s="2656"/>
      <c r="J193" s="2656"/>
    </row>
    <row r="194" spans="1:10">
      <c r="A194" s="2656"/>
      <c r="B194" s="2656"/>
      <c r="C194" s="2656"/>
      <c r="D194" s="2656"/>
      <c r="E194" s="2656"/>
      <c r="F194" s="2656"/>
      <c r="G194" s="2656"/>
      <c r="H194" s="2656"/>
      <c r="I194" s="2656"/>
      <c r="J194" s="2656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656"/>
      <c r="B196" s="2656"/>
      <c r="C196" s="2656"/>
      <c r="D196" s="2656"/>
      <c r="E196" s="2656"/>
      <c r="F196" s="2656"/>
      <c r="G196" s="2656"/>
      <c r="H196" s="2656"/>
      <c r="I196" s="2656"/>
      <c r="J196" s="2656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656"/>
      <c r="B198" s="2656"/>
      <c r="C198" s="2656"/>
      <c r="D198" s="2656"/>
      <c r="E198" s="2656"/>
      <c r="F198" s="2656"/>
      <c r="G198" s="2656"/>
      <c r="H198" s="2656"/>
      <c r="I198" s="2656"/>
      <c r="J198" s="2656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656"/>
      <c r="B200" s="2656"/>
      <c r="C200" s="2656"/>
      <c r="D200" s="2656"/>
      <c r="E200" s="2656"/>
      <c r="F200" s="2656"/>
      <c r="G200" s="2656"/>
      <c r="H200" s="2656"/>
      <c r="I200" s="2656"/>
      <c r="J200" s="2656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656" t="s">
        <v>53</v>
      </c>
      <c r="B202" s="2656"/>
      <c r="C202" s="2656"/>
      <c r="D202" s="2656"/>
      <c r="E202" s="2656"/>
      <c r="F202" s="2656"/>
      <c r="G202" s="2656"/>
      <c r="H202" s="2656"/>
      <c r="I202" s="2656"/>
      <c r="J202" s="2656"/>
    </row>
    <row r="203" spans="1:10">
      <c r="A203" s="2659" t="s">
        <v>356</v>
      </c>
      <c r="B203" s="2659"/>
      <c r="C203" s="2659"/>
      <c r="D203" s="2659"/>
      <c r="E203" s="2659"/>
      <c r="F203" s="2659"/>
      <c r="G203" s="2659"/>
      <c r="H203" s="2659"/>
      <c r="I203" s="2659"/>
      <c r="J203" s="2659"/>
    </row>
    <row r="204" spans="1:10">
      <c r="A204" s="2660" t="s">
        <v>204</v>
      </c>
      <c r="B204" s="2660"/>
      <c r="C204" s="2660"/>
      <c r="D204" s="2660"/>
      <c r="E204" s="2660"/>
      <c r="F204" s="2660"/>
      <c r="G204" s="2660"/>
      <c r="H204" s="2660"/>
      <c r="I204" s="2660"/>
      <c r="J204" s="2660"/>
    </row>
    <row r="205" spans="1:10">
      <c r="A205" s="2660" t="s">
        <v>205</v>
      </c>
      <c r="B205" s="2660"/>
      <c r="C205" s="2660"/>
      <c r="D205" s="2660"/>
      <c r="E205" s="2660"/>
      <c r="F205" s="2660"/>
      <c r="G205" s="2660"/>
      <c r="H205" s="2660"/>
      <c r="I205" s="2660"/>
      <c r="J205" s="2660"/>
    </row>
    <row r="206" spans="1:10">
      <c r="A206" s="256" t="s">
        <v>932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660" t="s">
        <v>674</v>
      </c>
      <c r="B207" s="2660"/>
      <c r="C207" s="2660"/>
      <c r="D207" s="2660"/>
      <c r="E207" s="2660"/>
      <c r="F207" s="2660"/>
      <c r="G207" s="2660"/>
      <c r="H207" s="2660"/>
      <c r="I207" s="2660"/>
      <c r="J207" s="2660"/>
    </row>
    <row r="208" spans="1:10">
      <c r="A208" s="2655" t="s">
        <v>675</v>
      </c>
      <c r="B208" s="2655"/>
      <c r="C208" s="2655"/>
      <c r="D208" s="2655"/>
      <c r="E208" s="2655"/>
      <c r="F208" s="2655"/>
      <c r="G208" s="2655"/>
      <c r="H208" s="2655"/>
      <c r="I208" s="2655"/>
      <c r="J208" s="2655"/>
    </row>
    <row r="209" spans="1:10">
      <c r="A209" s="2652" t="s">
        <v>1114</v>
      </c>
      <c r="B209" s="2652"/>
      <c r="C209" s="2652"/>
      <c r="D209" s="2652"/>
      <c r="E209" s="2652"/>
      <c r="F209" s="2652"/>
      <c r="G209" s="2652"/>
      <c r="H209" s="2652"/>
      <c r="I209" s="2652"/>
      <c r="J209" s="2652"/>
    </row>
    <row r="210" spans="1:10" ht="14.25">
      <c r="A210" s="2652" t="s">
        <v>1116</v>
      </c>
      <c r="B210" s="2652"/>
      <c r="C210" s="2652"/>
      <c r="D210" s="2652"/>
      <c r="E210" s="2652"/>
      <c r="F210" s="2652"/>
      <c r="G210" s="2652"/>
      <c r="H210" s="2652"/>
      <c r="I210" s="2652"/>
      <c r="J210" s="2652"/>
    </row>
    <row r="211" spans="1:10">
      <c r="A211" s="2653" t="s">
        <v>992</v>
      </c>
      <c r="B211" s="2653"/>
      <c r="C211" s="2653"/>
      <c r="D211" s="2653"/>
      <c r="E211" s="2653"/>
      <c r="F211" s="2653"/>
      <c r="G211" s="2653"/>
      <c r="H211" s="2653"/>
      <c r="I211" s="2653"/>
      <c r="J211" s="2653"/>
    </row>
    <row r="212" spans="1:10" ht="14.25">
      <c r="A212" s="2654" t="s">
        <v>311</v>
      </c>
      <c r="B212" s="2654"/>
      <c r="C212" s="2654"/>
      <c r="D212" s="2654"/>
      <c r="E212" s="2654"/>
      <c r="F212" s="2654"/>
      <c r="G212" s="2654"/>
      <c r="H212" s="2654"/>
      <c r="I212" s="2654"/>
      <c r="J212" s="2654"/>
    </row>
    <row r="213" spans="1:10">
      <c r="A213" s="2652" t="s">
        <v>993</v>
      </c>
      <c r="B213" s="2652"/>
      <c r="C213" s="2652"/>
      <c r="D213" s="2652"/>
      <c r="E213" s="2652"/>
      <c r="F213" s="2652"/>
      <c r="G213" s="2652"/>
      <c r="H213" s="2652"/>
      <c r="I213" s="2652"/>
      <c r="J213" s="2652"/>
    </row>
    <row r="214" spans="1:10">
      <c r="A214" s="2652" t="s">
        <v>994</v>
      </c>
      <c r="B214" s="2652"/>
      <c r="C214" s="2652"/>
      <c r="D214" s="2652"/>
      <c r="E214" s="2652"/>
      <c r="F214" s="2652"/>
      <c r="G214" s="2652"/>
      <c r="H214" s="2652"/>
      <c r="I214" s="2652"/>
      <c r="J214" s="2652"/>
    </row>
    <row r="215" spans="1:10" ht="14.25">
      <c r="A215" s="2657" t="s">
        <v>1119</v>
      </c>
      <c r="B215" s="2657"/>
      <c r="C215" s="2657"/>
      <c r="D215" s="2657"/>
      <c r="E215" s="2657"/>
      <c r="F215" s="2657"/>
      <c r="G215" s="2657"/>
      <c r="H215" s="2657"/>
      <c r="I215" s="2657"/>
      <c r="J215" s="2657"/>
    </row>
    <row r="216" spans="1:10">
      <c r="A216" s="2644"/>
      <c r="B216" s="2644"/>
      <c r="C216" s="2644"/>
      <c r="D216" s="2644"/>
      <c r="E216" s="2644"/>
      <c r="F216" s="2644"/>
      <c r="G216" s="2644"/>
      <c r="H216" s="2644"/>
      <c r="I216" s="2644"/>
      <c r="J216" s="2644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</mergeCell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J216"/>
  <sheetViews>
    <sheetView workbookViewId="0">
      <selection sqref="A1:XFD1048576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931</v>
      </c>
    </row>
    <row r="2" spans="1:10">
      <c r="F2" s="173"/>
      <c r="G2" s="173"/>
      <c r="H2" s="173"/>
      <c r="I2" s="173"/>
    </row>
    <row r="3" spans="1:10">
      <c r="H3" s="174" t="s">
        <v>888</v>
      </c>
    </row>
    <row r="4" spans="1:10">
      <c r="G4" s="173" t="s">
        <v>1025</v>
      </c>
    </row>
    <row r="5" spans="1:10">
      <c r="H5" s="23" t="s">
        <v>174</v>
      </c>
    </row>
    <row r="6" spans="1:10" ht="15">
      <c r="B6" s="175" t="s">
        <v>35</v>
      </c>
      <c r="C6" s="176"/>
      <c r="D6" s="175"/>
      <c r="E6" s="175"/>
      <c r="F6" s="16"/>
      <c r="G6" s="177" t="s">
        <v>1014</v>
      </c>
      <c r="H6" s="170"/>
    </row>
    <row r="7" spans="1:10">
      <c r="B7" s="163"/>
      <c r="C7" s="178"/>
    </row>
    <row r="8" spans="1:10">
      <c r="A8" s="28" t="s">
        <v>1605</v>
      </c>
      <c r="F8" s="179"/>
      <c r="G8" s="179"/>
    </row>
    <row r="9" spans="1:10" s="28" customFormat="1" ht="10.5">
      <c r="A9" s="2644" t="s">
        <v>1118</v>
      </c>
      <c r="B9" s="2644"/>
      <c r="C9" s="2644"/>
      <c r="D9" s="2644"/>
      <c r="E9" s="2644"/>
    </row>
    <row r="10" spans="1:10">
      <c r="A10" s="28" t="s">
        <v>473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474</v>
      </c>
      <c r="B12" s="177" t="s">
        <v>1144</v>
      </c>
      <c r="C12" s="178"/>
      <c r="D12" s="177"/>
      <c r="E12" s="177"/>
      <c r="F12" s="177"/>
      <c r="G12" s="170"/>
      <c r="H12" s="187" t="s">
        <v>208</v>
      </c>
    </row>
    <row r="13" spans="1:10" ht="21.75">
      <c r="A13" s="188" t="s">
        <v>611</v>
      </c>
      <c r="B13" s="188"/>
      <c r="C13" s="184"/>
      <c r="D13" s="188"/>
      <c r="E13" s="188"/>
      <c r="F13" s="188"/>
      <c r="G13" s="189"/>
    </row>
    <row r="14" spans="1:10">
      <c r="A14" s="2693" t="s">
        <v>1604</v>
      </c>
      <c r="B14" s="2694"/>
      <c r="F14" s="179"/>
      <c r="G14" s="179"/>
    </row>
    <row r="15" spans="1:10" ht="18">
      <c r="A15" s="192"/>
      <c r="B15" s="2645" t="s">
        <v>612</v>
      </c>
      <c r="C15" s="2645"/>
      <c r="D15" s="2645"/>
      <c r="E15" s="2645"/>
      <c r="F15" s="193"/>
      <c r="G15" s="193"/>
      <c r="H15" s="193"/>
      <c r="I15" s="193"/>
      <c r="J15" s="193"/>
    </row>
    <row r="16" spans="1:10" ht="14.25">
      <c r="A16" s="163"/>
      <c r="B16" s="2646" t="s">
        <v>258</v>
      </c>
      <c r="C16" s="2646"/>
      <c r="D16" s="2646"/>
      <c r="E16" s="2646"/>
      <c r="F16" s="2646"/>
      <c r="G16" s="194"/>
      <c r="H16" s="194"/>
      <c r="I16" s="194"/>
      <c r="J16" s="194"/>
    </row>
    <row r="17" spans="1:10" s="28" customFormat="1" ht="14.25">
      <c r="A17" s="189"/>
      <c r="B17" s="2719" t="s">
        <v>1272</v>
      </c>
      <c r="C17" s="2719"/>
      <c r="D17" s="2719"/>
      <c r="E17" s="2719"/>
      <c r="F17" s="2719"/>
      <c r="G17" s="190"/>
      <c r="H17" s="190"/>
      <c r="I17" s="624"/>
      <c r="J17" s="624"/>
    </row>
    <row r="18" spans="1:10" s="28" customFormat="1" ht="14.25">
      <c r="A18" s="189"/>
      <c r="B18" s="2719"/>
      <c r="C18" s="2719"/>
      <c r="D18" s="2719"/>
      <c r="E18" s="2719"/>
      <c r="F18" s="2719"/>
      <c r="G18" s="190"/>
      <c r="H18" s="190"/>
      <c r="I18" s="624"/>
      <c r="J18" s="624"/>
    </row>
    <row r="19" spans="1:10" s="201" customFormat="1" thickBot="1">
      <c r="A19" s="38" t="s">
        <v>1644</v>
      </c>
      <c r="B19" s="198"/>
      <c r="C19" s="199"/>
      <c r="D19" s="200"/>
      <c r="E19" s="200"/>
      <c r="G19" s="202" t="s">
        <v>647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333</v>
      </c>
      <c r="H20" s="205" t="s">
        <v>991</v>
      </c>
      <c r="I20" s="206">
        <v>1</v>
      </c>
      <c r="J20" s="207">
        <v>3</v>
      </c>
    </row>
    <row r="21" spans="1:10" s="204" customFormat="1" thickBot="1">
      <c r="A21" s="38" t="s">
        <v>630</v>
      </c>
      <c r="C21" s="199"/>
      <c r="G21" s="204" t="s">
        <v>1190</v>
      </c>
    </row>
    <row r="22" spans="1:10" s="204" customFormat="1" thickBot="1">
      <c r="A22" s="38" t="s">
        <v>554</v>
      </c>
      <c r="C22" s="208"/>
      <c r="D22" s="209"/>
      <c r="G22" s="204" t="s">
        <v>555</v>
      </c>
    </row>
    <row r="23" spans="1:10" s="173" customFormat="1" thickBot="1">
      <c r="A23" s="38" t="s">
        <v>729</v>
      </c>
      <c r="B23" s="204"/>
      <c r="C23" s="199"/>
      <c r="G23" s="204" t="s">
        <v>944</v>
      </c>
      <c r="I23" s="210"/>
    </row>
    <row r="24" spans="1:10" s="173" customFormat="1" ht="12">
      <c r="A24" s="38" t="s">
        <v>307</v>
      </c>
      <c r="B24" s="211"/>
      <c r="C24" s="212"/>
      <c r="F24" s="213"/>
      <c r="G24" s="204" t="s">
        <v>946</v>
      </c>
    </row>
    <row r="25" spans="1:10" s="173" customFormat="1" thickBot="1">
      <c r="A25" s="40" t="s">
        <v>306</v>
      </c>
      <c r="B25" s="202"/>
      <c r="C25" s="212"/>
      <c r="D25" s="214"/>
      <c r="E25" s="214"/>
      <c r="G25" s="204" t="s">
        <v>233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201</v>
      </c>
      <c r="H26" s="216"/>
      <c r="I26" s="217"/>
      <c r="J26" s="218"/>
    </row>
    <row r="27" spans="1:10" s="213" customFormat="1" thickBot="1">
      <c r="A27" s="38" t="s">
        <v>638</v>
      </c>
      <c r="B27" s="204"/>
      <c r="C27" s="212"/>
      <c r="E27" s="219" t="s">
        <v>740</v>
      </c>
      <c r="G27" s="204" t="s">
        <v>419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406</v>
      </c>
      <c r="B29" s="2" t="s">
        <v>639</v>
      </c>
      <c r="C29" s="57"/>
      <c r="D29" s="2" t="s">
        <v>422</v>
      </c>
      <c r="E29" s="3"/>
      <c r="F29" s="2647" t="s">
        <v>362</v>
      </c>
      <c r="G29" s="2649" t="s">
        <v>363</v>
      </c>
      <c r="H29" s="2650"/>
      <c r="I29" s="2650"/>
      <c r="J29" s="2651"/>
    </row>
    <row r="30" spans="1:10" s="28" customFormat="1" ht="105.75" thickBot="1">
      <c r="A30" s="58"/>
      <c r="B30" s="4" t="s">
        <v>349</v>
      </c>
      <c r="C30" s="59" t="s">
        <v>671</v>
      </c>
      <c r="D30" s="15" t="s">
        <v>796</v>
      </c>
      <c r="E30" s="60" t="s">
        <v>971</v>
      </c>
      <c r="F30" s="2648"/>
      <c r="G30" s="15" t="s">
        <v>972</v>
      </c>
      <c r="H30" s="15" t="s">
        <v>973</v>
      </c>
      <c r="I30" s="15" t="s">
        <v>974</v>
      </c>
      <c r="J30" s="15" t="s">
        <v>975</v>
      </c>
    </row>
    <row r="31" spans="1:10" s="222" customFormat="1" ht="11.25" thickBot="1">
      <c r="A31" s="61" t="s">
        <v>976</v>
      </c>
      <c r="B31" s="62" t="s">
        <v>977</v>
      </c>
      <c r="C31" s="63" t="s">
        <v>978</v>
      </c>
      <c r="D31" s="64" t="s">
        <v>739</v>
      </c>
      <c r="E31" s="64" t="s">
        <v>740</v>
      </c>
      <c r="F31" s="64" t="s">
        <v>672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264</v>
      </c>
      <c r="C32" s="69" t="s">
        <v>358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802</v>
      </c>
      <c r="C33" s="69" t="s">
        <v>358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803</v>
      </c>
      <c r="C34" s="74" t="s">
        <v>358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673</v>
      </c>
      <c r="C35" s="394" t="s">
        <v>804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271</v>
      </c>
      <c r="C36" s="81" t="s">
        <v>805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806</v>
      </c>
      <c r="C37" s="81" t="s">
        <v>807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398</v>
      </c>
      <c r="C38" s="81" t="s">
        <v>399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615</v>
      </c>
      <c r="C39" s="81" t="s">
        <v>388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1024</v>
      </c>
      <c r="C40" s="83" t="s">
        <v>389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640</v>
      </c>
      <c r="C41" s="86" t="s">
        <v>20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358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380</v>
      </c>
      <c r="C44" s="83" t="s">
        <v>381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382</v>
      </c>
      <c r="C45" s="81" t="s">
        <v>383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769</v>
      </c>
      <c r="C46" s="83" t="s">
        <v>384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770</v>
      </c>
      <c r="C47" s="81" t="s">
        <v>385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69</v>
      </c>
      <c r="C48" s="83" t="s">
        <v>386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70</v>
      </c>
      <c r="C49" s="81" t="s">
        <v>387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71</v>
      </c>
      <c r="C50" s="86" t="s">
        <v>766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767</v>
      </c>
      <c r="C51" s="74" t="s">
        <v>358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72</v>
      </c>
      <c r="C52" s="99" t="s">
        <v>768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487</v>
      </c>
      <c r="C53" s="83" t="s">
        <v>1021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148</v>
      </c>
      <c r="C54" s="100" t="s">
        <v>1022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56</v>
      </c>
      <c r="C55" s="74" t="s">
        <v>358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149</v>
      </c>
      <c r="C56" s="99" t="s">
        <v>365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150</v>
      </c>
      <c r="C57" s="83" t="s">
        <v>366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151</v>
      </c>
      <c r="C58" s="83" t="s">
        <v>367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556</v>
      </c>
      <c r="C59" s="83" t="s">
        <v>368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557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186</v>
      </c>
      <c r="C61" s="81" t="s">
        <v>369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187</v>
      </c>
      <c r="C62" s="83" t="s">
        <v>370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188</v>
      </c>
      <c r="C63" s="100" t="s">
        <v>371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213</v>
      </c>
      <c r="C64" s="74" t="s">
        <v>358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189</v>
      </c>
      <c r="C65" s="86" t="s">
        <v>214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918</v>
      </c>
      <c r="C66" s="74" t="s">
        <v>358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190</v>
      </c>
      <c r="C67" s="99" t="s">
        <v>919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703</v>
      </c>
      <c r="C68" s="100" t="s">
        <v>1031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1032</v>
      </c>
      <c r="C69" s="74" t="s">
        <v>358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983</v>
      </c>
      <c r="C70" s="77" t="s">
        <v>1033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984</v>
      </c>
      <c r="C71" s="83" t="s">
        <v>1034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390</v>
      </c>
      <c r="C72" s="83" t="s">
        <v>391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985</v>
      </c>
      <c r="C73" s="81" t="s">
        <v>392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943</v>
      </c>
      <c r="C74" s="83" t="s">
        <v>393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229</v>
      </c>
      <c r="C75" s="81" t="s">
        <v>394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230</v>
      </c>
      <c r="C76" s="83" t="s">
        <v>395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480</v>
      </c>
      <c r="C77" s="86" t="s">
        <v>396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5" hidden="1" thickBot="1">
      <c r="A78" s="267">
        <v>1130000</v>
      </c>
      <c r="B78" s="107" t="s">
        <v>294</v>
      </c>
      <c r="C78" s="74" t="s">
        <v>358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t="13.5" hidden="1" thickBot="1">
      <c r="A79" s="267">
        <v>1130100</v>
      </c>
      <c r="B79" s="103" t="s">
        <v>481</v>
      </c>
      <c r="C79" s="99" t="s">
        <v>295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t="13.5" hidden="1" thickBot="1">
      <c r="A80" s="267">
        <v>1130200</v>
      </c>
      <c r="B80" s="103" t="s">
        <v>482</v>
      </c>
      <c r="C80" s="83" t="s">
        <v>296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t="13.5" hidden="1" thickBot="1">
      <c r="A81" s="267">
        <v>1130300</v>
      </c>
      <c r="B81" s="103" t="s">
        <v>483</v>
      </c>
      <c r="C81" s="83" t="s">
        <v>297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t="13.5" hidden="1" thickBot="1">
      <c r="A82" s="267">
        <v>1130400</v>
      </c>
      <c r="B82" s="108" t="s">
        <v>484</v>
      </c>
      <c r="C82" s="109" t="s">
        <v>298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5" hidden="1" thickBot="1">
      <c r="A83" s="262">
        <v>1131000</v>
      </c>
      <c r="B83" s="110" t="s">
        <v>299</v>
      </c>
      <c r="C83" s="111" t="s">
        <v>358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6.25" hidden="1" thickBot="1">
      <c r="A84" s="262">
        <v>1131100</v>
      </c>
      <c r="B84" s="103" t="s">
        <v>588</v>
      </c>
      <c r="C84" s="77" t="s">
        <v>300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>
      <c r="A85" s="262">
        <v>1131200</v>
      </c>
      <c r="B85" s="103" t="s">
        <v>589</v>
      </c>
      <c r="C85" s="83" t="s">
        <v>301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590</v>
      </c>
      <c r="C86" s="86" t="s">
        <v>302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5" hidden="1" thickBot="1">
      <c r="A87" s="268">
        <v>1140000</v>
      </c>
      <c r="B87" s="107" t="s">
        <v>303</v>
      </c>
      <c r="C87" s="74" t="s">
        <v>358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6.25" hidden="1" thickBot="1">
      <c r="A88" s="268">
        <v>1141000</v>
      </c>
      <c r="B88" s="103" t="s">
        <v>304</v>
      </c>
      <c r="C88" s="99" t="s">
        <v>1003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6.25" hidden="1" thickBot="1">
      <c r="A89" s="268">
        <v>1142000</v>
      </c>
      <c r="B89" s="103" t="s">
        <v>42</v>
      </c>
      <c r="C89" s="83" t="s">
        <v>43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6.25" hidden="1" thickBot="1">
      <c r="A90" s="268">
        <v>1143000</v>
      </c>
      <c r="B90" s="103" t="s">
        <v>44</v>
      </c>
      <c r="C90" s="83" t="s">
        <v>45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439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5" hidden="1" thickBot="1">
      <c r="A92" s="269">
        <v>1150000</v>
      </c>
      <c r="B92" s="224" t="s">
        <v>730</v>
      </c>
      <c r="C92" s="74" t="s">
        <v>358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6.25" hidden="1" thickBot="1">
      <c r="A93" s="270">
        <v>1151000</v>
      </c>
      <c r="B93" s="226" t="s">
        <v>681</v>
      </c>
      <c r="C93" s="74" t="s">
        <v>358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6.25" hidden="1" thickBot="1">
      <c r="A94" s="270">
        <v>1151100</v>
      </c>
      <c r="B94" s="227" t="s">
        <v>265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6.25" hidden="1" thickBot="1">
      <c r="A95" s="270">
        <v>1151200</v>
      </c>
      <c r="B95" s="227" t="s">
        <v>637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6.25" hidden="1" thickBot="1">
      <c r="A96" s="270">
        <v>1152000</v>
      </c>
      <c r="B96" s="229" t="s">
        <v>518</v>
      </c>
      <c r="C96" s="230" t="s">
        <v>358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6.25" hidden="1" thickBot="1">
      <c r="A97" s="270">
        <v>1152100</v>
      </c>
      <c r="B97" s="231" t="s">
        <v>541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759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6.25" hidden="1" thickBot="1">
      <c r="A99" s="269">
        <v>1153000</v>
      </c>
      <c r="B99" s="235" t="s">
        <v>760</v>
      </c>
      <c r="C99" s="236" t="s">
        <v>358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6.25" hidden="1" thickBot="1">
      <c r="A100" s="270">
        <v>1153100</v>
      </c>
      <c r="B100" s="231" t="s">
        <v>761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t="13.5" hidden="1" thickBot="1">
      <c r="A101" s="270">
        <v>1153200</v>
      </c>
      <c r="B101" s="231" t="s">
        <v>101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9" hidden="1" thickBot="1">
      <c r="A102" s="270">
        <v>1153300</v>
      </c>
      <c r="B102" s="231" t="s">
        <v>501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502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t="13.5" hidden="1" thickBot="1">
      <c r="A104" s="270">
        <v>1153500</v>
      </c>
      <c r="B104" s="237" t="s">
        <v>503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9" hidden="1" thickBot="1">
      <c r="A105" s="270">
        <v>1153700</v>
      </c>
      <c r="B105" s="237" t="s">
        <v>504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9" hidden="1" thickBot="1">
      <c r="A106" s="270">
        <v>1153800</v>
      </c>
      <c r="B106" s="237" t="s">
        <v>995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t="13.5" hidden="1" thickBot="1">
      <c r="A107" s="270">
        <v>1153900</v>
      </c>
      <c r="B107" s="237" t="s">
        <v>996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6.25" hidden="1" thickBot="1">
      <c r="A108" s="270">
        <v>1154000</v>
      </c>
      <c r="B108" s="238" t="s">
        <v>997</v>
      </c>
      <c r="C108" s="230" t="s">
        <v>358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6.25" hidden="1" thickBot="1">
      <c r="A109" s="270">
        <v>1154100</v>
      </c>
      <c r="B109" s="237" t="s">
        <v>210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t="13.5" hidden="1" thickBot="1">
      <c r="A110" s="270">
        <v>1154200</v>
      </c>
      <c r="B110" s="237" t="s">
        <v>211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t="13.5" hidden="1" thickBot="1">
      <c r="A111" s="270">
        <v>1154300</v>
      </c>
      <c r="B111" s="237" t="s">
        <v>212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67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9" hidden="1" thickBot="1">
      <c r="A113" s="270">
        <v>1154600</v>
      </c>
      <c r="B113" s="237" t="s">
        <v>68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6.25" hidden="1" thickBot="1">
      <c r="A115" s="272">
        <v>1160000</v>
      </c>
      <c r="B115" s="120" t="s">
        <v>80</v>
      </c>
      <c r="C115" s="74" t="s">
        <v>358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t="13.5" hidden="1" thickBot="1">
      <c r="A116" s="266">
        <v>1161000</v>
      </c>
      <c r="B116" s="122" t="s">
        <v>81</v>
      </c>
      <c r="C116" s="123" t="s">
        <v>358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6.25" hidden="1" thickBot="1">
      <c r="A117" s="266">
        <v>1161100</v>
      </c>
      <c r="B117" s="14" t="s">
        <v>400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6.25" hidden="1" thickBot="1">
      <c r="A118" s="266">
        <v>1161200</v>
      </c>
      <c r="B118" s="116" t="s">
        <v>707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6.25" hidden="1" thickBot="1">
      <c r="A119" s="266">
        <v>1162000</v>
      </c>
      <c r="B119" s="122" t="s">
        <v>1125</v>
      </c>
      <c r="C119" s="123" t="s">
        <v>358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6.25" hidden="1" thickBot="1">
      <c r="A120" s="266">
        <v>1162100</v>
      </c>
      <c r="B120" s="116" t="s">
        <v>1126</v>
      </c>
      <c r="C120" s="83" t="s">
        <v>130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t="13.5" hidden="1" thickBot="1">
      <c r="A121" s="266">
        <v>1162200</v>
      </c>
      <c r="B121" s="116" t="s">
        <v>131</v>
      </c>
      <c r="C121" s="83" t="s">
        <v>24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6.25" hidden="1" thickBot="1">
      <c r="A122" s="266">
        <v>1162300</v>
      </c>
      <c r="B122" s="116" t="s">
        <v>25</v>
      </c>
      <c r="C122" s="83" t="s">
        <v>26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t="13.5" hidden="1" thickBot="1">
      <c r="A123" s="266">
        <v>1162400</v>
      </c>
      <c r="B123" s="116" t="s">
        <v>831</v>
      </c>
      <c r="C123" s="83" t="s">
        <v>832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6.25" hidden="1" thickBot="1">
      <c r="A124" s="266">
        <v>1162500</v>
      </c>
      <c r="B124" s="116" t="s">
        <v>833</v>
      </c>
      <c r="C124" s="83" t="s">
        <v>834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t="13.5" hidden="1" thickBot="1">
      <c r="A125" s="266">
        <v>1162600</v>
      </c>
      <c r="B125" s="116" t="s">
        <v>510</v>
      </c>
      <c r="C125" s="83" t="s">
        <v>511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6.25" hidden="1" thickBot="1">
      <c r="A126" s="266">
        <v>1162700</v>
      </c>
      <c r="B126" s="14" t="s">
        <v>512</v>
      </c>
      <c r="C126" s="83" t="s">
        <v>513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t="13.5" hidden="1" thickBot="1">
      <c r="A127" s="266">
        <v>1162800</v>
      </c>
      <c r="B127" s="116" t="s">
        <v>871</v>
      </c>
      <c r="C127" s="83" t="s">
        <v>872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t="13.5" hidden="1" thickBot="1">
      <c r="A128" s="273">
        <v>1162900</v>
      </c>
      <c r="B128" s="116" t="s">
        <v>873</v>
      </c>
      <c r="C128" s="83" t="s">
        <v>874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t="13.5" hidden="1" thickBot="1">
      <c r="A129" s="273">
        <v>1163000</v>
      </c>
      <c r="B129" s="122" t="s">
        <v>58</v>
      </c>
      <c r="C129" s="111" t="s">
        <v>358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798</v>
      </c>
      <c r="C130" s="86" t="s">
        <v>799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t="13.5" hidden="1" thickBot="1">
      <c r="A131" s="275">
        <v>1170000</v>
      </c>
      <c r="B131" s="126" t="s">
        <v>875</v>
      </c>
      <c r="C131" s="74" t="s">
        <v>358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6.25" hidden="1" thickBot="1">
      <c r="A132" s="273">
        <v>1171000</v>
      </c>
      <c r="B132" s="129" t="s">
        <v>215</v>
      </c>
      <c r="C132" s="74" t="s">
        <v>358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9" hidden="1" thickBot="1">
      <c r="A133" s="273">
        <v>1171100</v>
      </c>
      <c r="B133" s="14" t="s">
        <v>478</v>
      </c>
      <c r="C133" s="99" t="s">
        <v>479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6.25" hidden="1" thickBot="1">
      <c r="A134" s="273">
        <v>1171200</v>
      </c>
      <c r="B134" s="116" t="s">
        <v>351</v>
      </c>
      <c r="C134" s="131" t="s">
        <v>352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9" hidden="1" thickBot="1">
      <c r="A135" s="266">
        <v>1172000</v>
      </c>
      <c r="B135" s="132" t="s">
        <v>1017</v>
      </c>
      <c r="C135" s="111" t="s">
        <v>358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t="13.5" hidden="1" thickBot="1">
      <c r="A136" s="266">
        <v>1172100</v>
      </c>
      <c r="B136" s="103" t="s">
        <v>1102</v>
      </c>
      <c r="C136" s="99" t="s">
        <v>1018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t="13.5" hidden="1" thickBot="1">
      <c r="A137" s="266">
        <v>1172200</v>
      </c>
      <c r="B137" s="103" t="s">
        <v>1103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t="13.5" hidden="1" thickBot="1">
      <c r="A138" s="266">
        <v>1172300</v>
      </c>
      <c r="B138" s="116" t="s">
        <v>1019</v>
      </c>
      <c r="C138" s="83" t="s">
        <v>1020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6.25" hidden="1" thickBot="1">
      <c r="A139" s="266">
        <v>1172400</v>
      </c>
      <c r="B139" s="134" t="s">
        <v>124</v>
      </c>
      <c r="C139" s="83" t="s">
        <v>125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6.25" hidden="1" thickBot="1">
      <c r="A140" s="266">
        <v>1173000</v>
      </c>
      <c r="B140" s="132" t="s">
        <v>126</v>
      </c>
      <c r="C140" s="111" t="s">
        <v>358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6.25" hidden="1" thickBot="1">
      <c r="A141" s="273">
        <v>1173100</v>
      </c>
      <c r="B141" s="135" t="s">
        <v>127</v>
      </c>
      <c r="C141" s="83" t="s">
        <v>1088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9" hidden="1" thickBot="1">
      <c r="A142" s="273">
        <v>1174000</v>
      </c>
      <c r="B142" s="132" t="s">
        <v>1089</v>
      </c>
      <c r="C142" s="111" t="s">
        <v>358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6.25" hidden="1" thickBot="1">
      <c r="A143" s="273">
        <v>1174100</v>
      </c>
      <c r="B143" s="135" t="s">
        <v>1104</v>
      </c>
      <c r="C143" s="83" t="s">
        <v>1090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6.25" hidden="1" thickBot="1">
      <c r="A144" s="273">
        <v>1174200</v>
      </c>
      <c r="B144" s="134" t="s">
        <v>446</v>
      </c>
      <c r="C144" s="83" t="s">
        <v>447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558</v>
      </c>
      <c r="C145" s="111" t="s">
        <v>358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226</v>
      </c>
      <c r="C146" s="83" t="s">
        <v>227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228</v>
      </c>
      <c r="C147" s="111" t="s">
        <v>358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587</v>
      </c>
      <c r="C149" s="111" t="s">
        <v>358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716</v>
      </c>
      <c r="C150" s="86" t="s">
        <v>259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262</v>
      </c>
      <c r="B151" s="143" t="s">
        <v>648</v>
      </c>
      <c r="C151" s="144" t="s">
        <v>358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650</v>
      </c>
      <c r="B152" s="150" t="s">
        <v>651</v>
      </c>
      <c r="C152" s="74" t="s">
        <v>358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652</v>
      </c>
      <c r="B153" s="134" t="s">
        <v>986</v>
      </c>
      <c r="C153" s="241" t="s">
        <v>987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988</v>
      </c>
      <c r="B154" s="134" t="s">
        <v>964</v>
      </c>
      <c r="C154" s="241" t="s">
        <v>965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966</v>
      </c>
      <c r="B155" s="134" t="s">
        <v>967</v>
      </c>
      <c r="C155" s="241" t="s">
        <v>968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969</v>
      </c>
      <c r="B156" s="134" t="s">
        <v>1098</v>
      </c>
      <c r="C156" s="241" t="s">
        <v>1099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138</v>
      </c>
      <c r="B157" s="135" t="s">
        <v>139</v>
      </c>
      <c r="C157" s="241" t="s">
        <v>140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141</v>
      </c>
      <c r="B158" s="134" t="s">
        <v>955</v>
      </c>
      <c r="C158" s="241" t="s">
        <v>897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898</v>
      </c>
      <c r="B159" s="134" t="s">
        <v>899</v>
      </c>
      <c r="C159" s="241" t="s">
        <v>900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800</v>
      </c>
      <c r="B160" s="243" t="s">
        <v>656</v>
      </c>
      <c r="C160" s="244" t="s">
        <v>657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801</v>
      </c>
      <c r="B161" s="245" t="s">
        <v>1063</v>
      </c>
      <c r="C161" s="228" t="s">
        <v>1064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1065</v>
      </c>
      <c r="B162" s="245" t="s">
        <v>1066</v>
      </c>
      <c r="C162" s="228" t="s">
        <v>1067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658</v>
      </c>
      <c r="B163" s="246" t="s">
        <v>659</v>
      </c>
      <c r="C163" s="247" t="s">
        <v>358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660</v>
      </c>
      <c r="B164" s="135" t="s">
        <v>661</v>
      </c>
      <c r="C164" s="241" t="s">
        <v>662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663</v>
      </c>
      <c r="B165" s="135" t="s">
        <v>664</v>
      </c>
      <c r="C165" s="241" t="s">
        <v>665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666</v>
      </c>
      <c r="B166" s="134" t="s">
        <v>313</v>
      </c>
      <c r="C166" s="241" t="s">
        <v>314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315</v>
      </c>
      <c r="B167" s="134" t="s">
        <v>316</v>
      </c>
      <c r="C167" s="241" t="s">
        <v>317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318</v>
      </c>
      <c r="B168" s="132" t="s">
        <v>319</v>
      </c>
      <c r="C168" s="123" t="s">
        <v>358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320</v>
      </c>
      <c r="B169" s="135" t="s">
        <v>1105</v>
      </c>
      <c r="C169" s="241" t="s">
        <v>321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322</v>
      </c>
      <c r="B170" s="155" t="s">
        <v>1068</v>
      </c>
      <c r="C170" s="123" t="s">
        <v>358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324</v>
      </c>
      <c r="B171" s="135" t="s">
        <v>1106</v>
      </c>
      <c r="C171" s="241" t="s">
        <v>325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326</v>
      </c>
      <c r="B172" s="135" t="s">
        <v>1107</v>
      </c>
      <c r="C172" s="241" t="s">
        <v>327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328</v>
      </c>
      <c r="B173" s="134" t="s">
        <v>329</v>
      </c>
      <c r="C173" s="241" t="s">
        <v>330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1069</v>
      </c>
      <c r="C174" s="244" t="s">
        <v>1134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1070</v>
      </c>
      <c r="C175" s="248" t="s">
        <v>358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655" t="s">
        <v>1273</v>
      </c>
      <c r="B177" s="2655"/>
      <c r="C177" s="2655"/>
      <c r="D177" s="2655"/>
      <c r="E177" s="2655"/>
      <c r="F177" s="2655"/>
      <c r="G177" s="2655"/>
      <c r="H177" s="2655"/>
      <c r="I177" s="2655"/>
      <c r="J177" s="2655"/>
    </row>
    <row r="178" spans="1:10">
      <c r="A178" s="2652" t="s">
        <v>1114</v>
      </c>
      <c r="B178" s="2652"/>
      <c r="C178" s="2652"/>
      <c r="D178" s="2652"/>
      <c r="E178" s="2652"/>
      <c r="F178" s="2652"/>
      <c r="G178" s="2652"/>
      <c r="H178" s="2652"/>
      <c r="I178" s="2652"/>
      <c r="J178" s="2652"/>
    </row>
    <row r="179" spans="1:10" ht="14.25">
      <c r="A179" s="2655" t="s">
        <v>1198</v>
      </c>
      <c r="B179" s="2655"/>
      <c r="C179" s="2655"/>
      <c r="D179" s="2655"/>
      <c r="E179" s="2655"/>
      <c r="F179" s="2655"/>
      <c r="G179" s="2655"/>
      <c r="H179" s="2655"/>
      <c r="I179" s="2655"/>
      <c r="J179" s="2655"/>
    </row>
    <row r="180" spans="1:10">
      <c r="A180" s="2653" t="s">
        <v>992</v>
      </c>
      <c r="B180" s="2653"/>
      <c r="C180" s="2653"/>
      <c r="D180" s="2653"/>
      <c r="E180" s="2653"/>
      <c r="F180" s="2653"/>
      <c r="G180" s="2653"/>
      <c r="H180" s="2653"/>
      <c r="I180" s="2653"/>
      <c r="J180" s="2653"/>
    </row>
    <row r="181" spans="1:10" ht="14.25">
      <c r="A181" s="2701" t="s">
        <v>1127</v>
      </c>
      <c r="B181" s="2701"/>
      <c r="C181" s="2701"/>
      <c r="D181" s="2701"/>
      <c r="E181" s="2701"/>
      <c r="F181" s="2701"/>
      <c r="G181" s="2701"/>
      <c r="H181" s="2701"/>
      <c r="I181" s="2701"/>
      <c r="J181" s="2701"/>
    </row>
    <row r="182" spans="1:10">
      <c r="A182" s="2655" t="s">
        <v>993</v>
      </c>
      <c r="B182" s="2655"/>
      <c r="C182" s="2655"/>
      <c r="D182" s="2655"/>
      <c r="E182" s="2655"/>
      <c r="F182" s="2655"/>
      <c r="G182" s="2655"/>
      <c r="H182" s="2655"/>
      <c r="I182" s="2655"/>
      <c r="J182" s="2655"/>
    </row>
    <row r="183" spans="1:10">
      <c r="A183" s="2655" t="s">
        <v>470</v>
      </c>
      <c r="B183" s="2655"/>
      <c r="C183" s="2655"/>
      <c r="D183" s="2655"/>
      <c r="E183" s="2655"/>
      <c r="F183" s="2655"/>
      <c r="G183" s="2655"/>
      <c r="H183" s="2655"/>
      <c r="I183" s="2655"/>
      <c r="J183" s="2655"/>
    </row>
    <row r="184" spans="1:10" ht="14.25">
      <c r="A184" s="2700" t="s">
        <v>1119</v>
      </c>
      <c r="B184" s="2700"/>
      <c r="C184" s="2700"/>
      <c r="D184" s="2700"/>
      <c r="E184" s="2700"/>
      <c r="F184" s="2700"/>
      <c r="G184" s="2700"/>
      <c r="H184" s="2700"/>
      <c r="I184" s="2700"/>
      <c r="J184" s="2700"/>
    </row>
    <row r="185" spans="1:10">
      <c r="A185" s="2644"/>
      <c r="B185" s="2644"/>
      <c r="C185" s="2644"/>
      <c r="D185" s="2644"/>
      <c r="E185" s="2644"/>
      <c r="F185" s="2644"/>
      <c r="G185" s="2644"/>
      <c r="H185" s="2644"/>
      <c r="I185" s="2644"/>
      <c r="J185" s="2644"/>
    </row>
    <row r="186" spans="1:10">
      <c r="A186" s="2656"/>
      <c r="B186" s="2656"/>
      <c r="C186" s="2656"/>
      <c r="D186" s="2656"/>
      <c r="E186" s="2656"/>
      <c r="F186" s="2656"/>
      <c r="G186" s="2656"/>
      <c r="H186" s="2656"/>
      <c r="I186" s="2656"/>
      <c r="J186" s="2656"/>
    </row>
    <row r="187" spans="1:10">
      <c r="A187" s="2656"/>
      <c r="B187" s="2656"/>
      <c r="C187" s="2656"/>
      <c r="D187" s="2656"/>
      <c r="E187" s="2656"/>
      <c r="F187" s="2656"/>
      <c r="G187" s="2656"/>
      <c r="H187" s="2656"/>
      <c r="I187" s="2656"/>
      <c r="J187" s="2656"/>
    </row>
    <row r="188" spans="1:10">
      <c r="A188" s="2656"/>
      <c r="B188" s="2656"/>
      <c r="C188" s="2656"/>
      <c r="D188" s="2656"/>
      <c r="E188" s="2656"/>
      <c r="F188" s="2656"/>
      <c r="G188" s="2656"/>
      <c r="H188" s="2656"/>
      <c r="I188" s="2656"/>
      <c r="J188" s="2656"/>
    </row>
    <row r="189" spans="1:10">
      <c r="A189" s="2656"/>
      <c r="B189" s="2656"/>
      <c r="C189" s="2656"/>
      <c r="D189" s="2656"/>
      <c r="E189" s="2656"/>
      <c r="F189" s="2656"/>
      <c r="G189" s="2656"/>
      <c r="H189" s="2656"/>
      <c r="I189" s="2656"/>
      <c r="J189" s="2656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656"/>
      <c r="B191" s="2656"/>
      <c r="C191" s="2656"/>
      <c r="D191" s="2656"/>
      <c r="E191" s="2656"/>
      <c r="F191" s="2656"/>
      <c r="G191" s="2656"/>
      <c r="H191" s="2656"/>
      <c r="I191" s="2656"/>
      <c r="J191" s="2656"/>
    </row>
    <row r="192" spans="1:10">
      <c r="A192" s="2658"/>
      <c r="B192" s="2658"/>
      <c r="C192" s="2658"/>
      <c r="D192" s="2658"/>
      <c r="E192" s="2658"/>
      <c r="F192" s="2658"/>
      <c r="G192" s="2658"/>
      <c r="H192" s="2658"/>
      <c r="I192" s="2658"/>
      <c r="J192" s="2658"/>
    </row>
    <row r="193" spans="1:10">
      <c r="A193" s="2656"/>
      <c r="B193" s="2656"/>
      <c r="C193" s="2656"/>
      <c r="D193" s="2656"/>
      <c r="E193" s="2656"/>
      <c r="F193" s="2656"/>
      <c r="G193" s="2656"/>
      <c r="H193" s="2656"/>
      <c r="I193" s="2656"/>
      <c r="J193" s="2656"/>
    </row>
    <row r="194" spans="1:10">
      <c r="A194" s="2656"/>
      <c r="B194" s="2656"/>
      <c r="C194" s="2656"/>
      <c r="D194" s="2656"/>
      <c r="E194" s="2656"/>
      <c r="F194" s="2656"/>
      <c r="G194" s="2656"/>
      <c r="H194" s="2656"/>
      <c r="I194" s="2656"/>
      <c r="J194" s="2656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656"/>
      <c r="B196" s="2656"/>
      <c r="C196" s="2656"/>
      <c r="D196" s="2656"/>
      <c r="E196" s="2656"/>
      <c r="F196" s="2656"/>
      <c r="G196" s="2656"/>
      <c r="H196" s="2656"/>
      <c r="I196" s="2656"/>
      <c r="J196" s="2656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656"/>
      <c r="B198" s="2656"/>
      <c r="C198" s="2656"/>
      <c r="D198" s="2656"/>
      <c r="E198" s="2656"/>
      <c r="F198" s="2656"/>
      <c r="G198" s="2656"/>
      <c r="H198" s="2656"/>
      <c r="I198" s="2656"/>
      <c r="J198" s="2656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656"/>
      <c r="B200" s="2656"/>
      <c r="C200" s="2656"/>
      <c r="D200" s="2656"/>
      <c r="E200" s="2656"/>
      <c r="F200" s="2656"/>
      <c r="G200" s="2656"/>
      <c r="H200" s="2656"/>
      <c r="I200" s="2656"/>
      <c r="J200" s="2656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656" t="s">
        <v>53</v>
      </c>
      <c r="B202" s="2656"/>
      <c r="C202" s="2656"/>
      <c r="D202" s="2656"/>
      <c r="E202" s="2656"/>
      <c r="F202" s="2656"/>
      <c r="G202" s="2656"/>
      <c r="H202" s="2656"/>
      <c r="I202" s="2656"/>
      <c r="J202" s="2656"/>
    </row>
    <row r="203" spans="1:10">
      <c r="A203" s="2659" t="s">
        <v>356</v>
      </c>
      <c r="B203" s="2659"/>
      <c r="C203" s="2659"/>
      <c r="D203" s="2659"/>
      <c r="E203" s="2659"/>
      <c r="F203" s="2659"/>
      <c r="G203" s="2659"/>
      <c r="H203" s="2659"/>
      <c r="I203" s="2659"/>
      <c r="J203" s="2659"/>
    </row>
    <row r="204" spans="1:10">
      <c r="A204" s="2660" t="s">
        <v>204</v>
      </c>
      <c r="B204" s="2660"/>
      <c r="C204" s="2660"/>
      <c r="D204" s="2660"/>
      <c r="E204" s="2660"/>
      <c r="F204" s="2660"/>
      <c r="G204" s="2660"/>
      <c r="H204" s="2660"/>
      <c r="I204" s="2660"/>
      <c r="J204" s="2660"/>
    </row>
    <row r="205" spans="1:10">
      <c r="A205" s="2660" t="s">
        <v>205</v>
      </c>
      <c r="B205" s="2660"/>
      <c r="C205" s="2660"/>
      <c r="D205" s="2660"/>
      <c r="E205" s="2660"/>
      <c r="F205" s="2660"/>
      <c r="G205" s="2660"/>
      <c r="H205" s="2660"/>
      <c r="I205" s="2660"/>
      <c r="J205" s="2660"/>
    </row>
    <row r="206" spans="1:10">
      <c r="A206" s="256" t="s">
        <v>932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660" t="s">
        <v>674</v>
      </c>
      <c r="B207" s="2660"/>
      <c r="C207" s="2660"/>
      <c r="D207" s="2660"/>
      <c r="E207" s="2660"/>
      <c r="F207" s="2660"/>
      <c r="G207" s="2660"/>
      <c r="H207" s="2660"/>
      <c r="I207" s="2660"/>
      <c r="J207" s="2660"/>
    </row>
    <row r="208" spans="1:10">
      <c r="A208" s="2655" t="s">
        <v>675</v>
      </c>
      <c r="B208" s="2655"/>
      <c r="C208" s="2655"/>
      <c r="D208" s="2655"/>
      <c r="E208" s="2655"/>
      <c r="F208" s="2655"/>
      <c r="G208" s="2655"/>
      <c r="H208" s="2655"/>
      <c r="I208" s="2655"/>
      <c r="J208" s="2655"/>
    </row>
    <row r="209" spans="1:10">
      <c r="A209" s="2652" t="s">
        <v>1114</v>
      </c>
      <c r="B209" s="2652"/>
      <c r="C209" s="2652"/>
      <c r="D209" s="2652"/>
      <c r="E209" s="2652"/>
      <c r="F209" s="2652"/>
      <c r="G209" s="2652"/>
      <c r="H209" s="2652"/>
      <c r="I209" s="2652"/>
      <c r="J209" s="2652"/>
    </row>
    <row r="210" spans="1:10" ht="14.25">
      <c r="A210" s="2652" t="s">
        <v>1116</v>
      </c>
      <c r="B210" s="2652"/>
      <c r="C210" s="2652"/>
      <c r="D210" s="2652"/>
      <c r="E210" s="2652"/>
      <c r="F210" s="2652"/>
      <c r="G210" s="2652"/>
      <c r="H210" s="2652"/>
      <c r="I210" s="2652"/>
      <c r="J210" s="2652"/>
    </row>
    <row r="211" spans="1:10">
      <c r="A211" s="2653" t="s">
        <v>992</v>
      </c>
      <c r="B211" s="2653"/>
      <c r="C211" s="2653"/>
      <c r="D211" s="2653"/>
      <c r="E211" s="2653"/>
      <c r="F211" s="2653"/>
      <c r="G211" s="2653"/>
      <c r="H211" s="2653"/>
      <c r="I211" s="2653"/>
      <c r="J211" s="2653"/>
    </row>
    <row r="212" spans="1:10" ht="14.25">
      <c r="A212" s="2654" t="s">
        <v>311</v>
      </c>
      <c r="B212" s="2654"/>
      <c r="C212" s="2654"/>
      <c r="D212" s="2654"/>
      <c r="E212" s="2654"/>
      <c r="F212" s="2654"/>
      <c r="G212" s="2654"/>
      <c r="H212" s="2654"/>
      <c r="I212" s="2654"/>
      <c r="J212" s="2654"/>
    </row>
    <row r="213" spans="1:10">
      <c r="A213" s="2652" t="s">
        <v>993</v>
      </c>
      <c r="B213" s="2652"/>
      <c r="C213" s="2652"/>
      <c r="D213" s="2652"/>
      <c r="E213" s="2652"/>
      <c r="F213" s="2652"/>
      <c r="G213" s="2652"/>
      <c r="H213" s="2652"/>
      <c r="I213" s="2652"/>
      <c r="J213" s="2652"/>
    </row>
    <row r="214" spans="1:10">
      <c r="A214" s="2652" t="s">
        <v>994</v>
      </c>
      <c r="B214" s="2652"/>
      <c r="C214" s="2652"/>
      <c r="D214" s="2652"/>
      <c r="E214" s="2652"/>
      <c r="F214" s="2652"/>
      <c r="G214" s="2652"/>
      <c r="H214" s="2652"/>
      <c r="I214" s="2652"/>
      <c r="J214" s="2652"/>
    </row>
    <row r="215" spans="1:10" ht="14.25">
      <c r="A215" s="2657" t="s">
        <v>1119</v>
      </c>
      <c r="B215" s="2657"/>
      <c r="C215" s="2657"/>
      <c r="D215" s="2657"/>
      <c r="E215" s="2657"/>
      <c r="F215" s="2657"/>
      <c r="G215" s="2657"/>
      <c r="H215" s="2657"/>
      <c r="I215" s="2657"/>
      <c r="J215" s="2657"/>
    </row>
    <row r="216" spans="1:10">
      <c r="A216" s="2644"/>
      <c r="B216" s="2644"/>
      <c r="C216" s="2644"/>
      <c r="D216" s="2644"/>
      <c r="E216" s="2644"/>
      <c r="F216" s="2644"/>
      <c r="G216" s="2644"/>
      <c r="H216" s="2644"/>
      <c r="I216" s="2644"/>
      <c r="J216" s="2644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</mergeCell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J216"/>
  <sheetViews>
    <sheetView topLeftCell="A45" workbookViewId="0">
      <selection activeCell="K30" sqref="K30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931</v>
      </c>
    </row>
    <row r="2" spans="1:10">
      <c r="F2" s="173"/>
      <c r="G2" s="173"/>
      <c r="H2" s="173"/>
      <c r="I2" s="173"/>
    </row>
    <row r="3" spans="1:10">
      <c r="H3" s="174" t="s">
        <v>888</v>
      </c>
    </row>
    <row r="4" spans="1:10">
      <c r="G4" s="173" t="s">
        <v>1025</v>
      </c>
    </row>
    <row r="5" spans="1:10">
      <c r="H5" s="23" t="s">
        <v>174</v>
      </c>
    </row>
    <row r="6" spans="1:10" ht="15">
      <c r="B6" s="175" t="s">
        <v>35</v>
      </c>
      <c r="C6" s="176"/>
      <c r="D6" s="175"/>
      <c r="E6" s="175"/>
      <c r="F6" s="16"/>
      <c r="G6" s="177" t="s">
        <v>1014</v>
      </c>
      <c r="H6" s="170"/>
    </row>
    <row r="7" spans="1:10">
      <c r="B7" s="163"/>
      <c r="C7" s="178"/>
    </row>
    <row r="8" spans="1:10">
      <c r="A8" s="28" t="s">
        <v>1605</v>
      </c>
      <c r="F8" s="179"/>
      <c r="G8" s="179"/>
    </row>
    <row r="9" spans="1:10" s="28" customFormat="1" ht="10.5">
      <c r="A9" s="2644" t="s">
        <v>1118</v>
      </c>
      <c r="B9" s="2644"/>
      <c r="C9" s="2644"/>
      <c r="D9" s="2644"/>
      <c r="E9" s="2644"/>
    </row>
    <row r="10" spans="1:10">
      <c r="A10" s="28" t="s">
        <v>473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474</v>
      </c>
      <c r="B12" s="177" t="s">
        <v>1144</v>
      </c>
      <c r="C12" s="178"/>
      <c r="D12" s="177"/>
      <c r="E12" s="177"/>
      <c r="F12" s="177"/>
      <c r="G12" s="170"/>
      <c r="H12" s="187" t="s">
        <v>208</v>
      </c>
    </row>
    <row r="13" spans="1:10" ht="21.75">
      <c r="A13" s="188" t="s">
        <v>611</v>
      </c>
      <c r="B13" s="188"/>
      <c r="C13" s="184"/>
      <c r="D13" s="188"/>
      <c r="E13" s="188"/>
      <c r="F13" s="188"/>
      <c r="G13" s="189"/>
    </row>
    <row r="14" spans="1:10">
      <c r="A14" s="2693" t="s">
        <v>1604</v>
      </c>
      <c r="B14" s="2694"/>
      <c r="F14" s="179"/>
      <c r="G14" s="179"/>
    </row>
    <row r="15" spans="1:10" ht="18">
      <c r="A15" s="192"/>
      <c r="B15" s="2645" t="s">
        <v>612</v>
      </c>
      <c r="C15" s="2645"/>
      <c r="D15" s="2645"/>
      <c r="E15" s="2645"/>
      <c r="F15" s="193"/>
      <c r="G15" s="193"/>
      <c r="H15" s="193"/>
      <c r="I15" s="193"/>
      <c r="J15" s="193"/>
    </row>
    <row r="16" spans="1:10" ht="14.25">
      <c r="A16" s="163"/>
      <c r="B16" s="2646" t="s">
        <v>258</v>
      </c>
      <c r="C16" s="2646"/>
      <c r="D16" s="2646"/>
      <c r="E16" s="2646"/>
      <c r="F16" s="2646"/>
      <c r="G16" s="194"/>
      <c r="H16" s="194"/>
      <c r="I16" s="194"/>
      <c r="J16" s="194"/>
    </row>
    <row r="17" spans="1:10" s="28" customFormat="1" ht="14.25">
      <c r="A17" s="189"/>
      <c r="B17" s="2719" t="s">
        <v>1272</v>
      </c>
      <c r="C17" s="2719"/>
      <c r="D17" s="2719"/>
      <c r="E17" s="2719"/>
      <c r="F17" s="2719"/>
      <c r="G17" s="190"/>
      <c r="H17" s="190"/>
      <c r="I17" s="624"/>
      <c r="J17" s="624"/>
    </row>
    <row r="18" spans="1:10" s="28" customFormat="1" ht="14.25">
      <c r="A18" s="189"/>
      <c r="B18" s="2719"/>
      <c r="C18" s="2719"/>
      <c r="D18" s="2719"/>
      <c r="E18" s="2719"/>
      <c r="F18" s="2719"/>
      <c r="G18" s="190"/>
      <c r="H18" s="190"/>
      <c r="I18" s="624"/>
      <c r="J18" s="624"/>
    </row>
    <row r="19" spans="1:10" s="201" customFormat="1" thickBot="1">
      <c r="A19" s="38" t="s">
        <v>1644</v>
      </c>
      <c r="B19" s="198"/>
      <c r="C19" s="199"/>
      <c r="D19" s="200"/>
      <c r="E19" s="200"/>
      <c r="G19" s="202" t="s">
        <v>647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333</v>
      </c>
      <c r="H20" s="205" t="s">
        <v>991</v>
      </c>
      <c r="I20" s="206">
        <v>1</v>
      </c>
      <c r="J20" s="207">
        <v>3</v>
      </c>
    </row>
    <row r="21" spans="1:10" s="204" customFormat="1" thickBot="1">
      <c r="A21" s="38" t="s">
        <v>630</v>
      </c>
      <c r="C21" s="199"/>
      <c r="G21" s="204" t="s">
        <v>1190</v>
      </c>
    </row>
    <row r="22" spans="1:10" s="204" customFormat="1" thickBot="1">
      <c r="A22" s="38" t="s">
        <v>554</v>
      </c>
      <c r="C22" s="208"/>
      <c r="D22" s="209"/>
      <c r="G22" s="204" t="s">
        <v>555</v>
      </c>
    </row>
    <row r="23" spans="1:10" s="173" customFormat="1" thickBot="1">
      <c r="A23" s="38" t="s">
        <v>729</v>
      </c>
      <c r="B23" s="204"/>
      <c r="C23" s="199"/>
      <c r="G23" s="204" t="s">
        <v>944</v>
      </c>
      <c r="I23" s="210"/>
    </row>
    <row r="24" spans="1:10" s="173" customFormat="1" ht="12">
      <c r="A24" s="38" t="s">
        <v>307</v>
      </c>
      <c r="B24" s="211"/>
      <c r="C24" s="212"/>
      <c r="F24" s="213"/>
      <c r="G24" s="204" t="s">
        <v>946</v>
      </c>
    </row>
    <row r="25" spans="1:10" s="173" customFormat="1" thickBot="1">
      <c r="A25" s="40" t="s">
        <v>306</v>
      </c>
      <c r="B25" s="202"/>
      <c r="C25" s="212"/>
      <c r="D25" s="214"/>
      <c r="E25" s="214"/>
      <c r="G25" s="204" t="s">
        <v>233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201</v>
      </c>
      <c r="H26" s="216"/>
      <c r="I26" s="217"/>
      <c r="J26" s="218"/>
    </row>
    <row r="27" spans="1:10" s="213" customFormat="1" thickBot="1">
      <c r="A27" s="38" t="s">
        <v>638</v>
      </c>
      <c r="B27" s="204"/>
      <c r="C27" s="212"/>
      <c r="E27" s="219" t="s">
        <v>740</v>
      </c>
      <c r="G27" s="204" t="s">
        <v>419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406</v>
      </c>
      <c r="B29" s="2" t="s">
        <v>639</v>
      </c>
      <c r="C29" s="57"/>
      <c r="D29" s="2" t="s">
        <v>422</v>
      </c>
      <c r="E29" s="3"/>
      <c r="F29" s="2647" t="s">
        <v>362</v>
      </c>
      <c r="G29" s="2649" t="s">
        <v>363</v>
      </c>
      <c r="H29" s="2650"/>
      <c r="I29" s="2650"/>
      <c r="J29" s="2651"/>
    </row>
    <row r="30" spans="1:10" s="28" customFormat="1" ht="105.75" thickBot="1">
      <c r="A30" s="58"/>
      <c r="B30" s="4" t="s">
        <v>349</v>
      </c>
      <c r="C30" s="59" t="s">
        <v>671</v>
      </c>
      <c r="D30" s="15" t="s">
        <v>796</v>
      </c>
      <c r="E30" s="60" t="s">
        <v>971</v>
      </c>
      <c r="F30" s="2648"/>
      <c r="G30" s="15" t="s">
        <v>972</v>
      </c>
      <c r="H30" s="15" t="s">
        <v>973</v>
      </c>
      <c r="I30" s="15" t="s">
        <v>974</v>
      </c>
      <c r="J30" s="15" t="s">
        <v>975</v>
      </c>
    </row>
    <row r="31" spans="1:10" s="222" customFormat="1" ht="11.25" thickBot="1">
      <c r="A31" s="61" t="s">
        <v>976</v>
      </c>
      <c r="B31" s="62" t="s">
        <v>977</v>
      </c>
      <c r="C31" s="63" t="s">
        <v>978</v>
      </c>
      <c r="D31" s="64" t="s">
        <v>739</v>
      </c>
      <c r="E31" s="64" t="s">
        <v>740</v>
      </c>
      <c r="F31" s="64" t="s">
        <v>672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264</v>
      </c>
      <c r="C32" s="69" t="s">
        <v>358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802</v>
      </c>
      <c r="C33" s="69" t="s">
        <v>358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803</v>
      </c>
      <c r="C34" s="74" t="s">
        <v>358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673</v>
      </c>
      <c r="C35" s="394" t="s">
        <v>804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271</v>
      </c>
      <c r="C36" s="81" t="s">
        <v>805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806</v>
      </c>
      <c r="C37" s="81" t="s">
        <v>807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398</v>
      </c>
      <c r="C38" s="81" t="s">
        <v>399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615</v>
      </c>
      <c r="C39" s="81" t="s">
        <v>388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1024</v>
      </c>
      <c r="C40" s="83" t="s">
        <v>389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640</v>
      </c>
      <c r="C41" s="86" t="s">
        <v>20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358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380</v>
      </c>
      <c r="C44" s="83" t="s">
        <v>381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382</v>
      </c>
      <c r="C45" s="81" t="s">
        <v>383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769</v>
      </c>
      <c r="C46" s="83" t="s">
        <v>384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770</v>
      </c>
      <c r="C47" s="81" t="s">
        <v>385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69</v>
      </c>
      <c r="C48" s="83" t="s">
        <v>386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70</v>
      </c>
      <c r="C49" s="81" t="s">
        <v>387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71</v>
      </c>
      <c r="C50" s="86" t="s">
        <v>766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767</v>
      </c>
      <c r="C51" s="74" t="s">
        <v>358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72</v>
      </c>
      <c r="C52" s="99" t="s">
        <v>768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487</v>
      </c>
      <c r="C53" s="83" t="s">
        <v>1021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148</v>
      </c>
      <c r="C54" s="100" t="s">
        <v>1022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56</v>
      </c>
      <c r="C55" s="74" t="s">
        <v>358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149</v>
      </c>
      <c r="C56" s="99" t="s">
        <v>365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150</v>
      </c>
      <c r="C57" s="83" t="s">
        <v>366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151</v>
      </c>
      <c r="C58" s="83" t="s">
        <v>367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556</v>
      </c>
      <c r="C59" s="83" t="s">
        <v>368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557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186</v>
      </c>
      <c r="C61" s="81" t="s">
        <v>369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187</v>
      </c>
      <c r="C62" s="83" t="s">
        <v>370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188</v>
      </c>
      <c r="C63" s="100" t="s">
        <v>371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213</v>
      </c>
      <c r="C64" s="74" t="s">
        <v>358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189</v>
      </c>
      <c r="C65" s="86" t="s">
        <v>214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918</v>
      </c>
      <c r="C66" s="74" t="s">
        <v>358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190</v>
      </c>
      <c r="C67" s="99" t="s">
        <v>919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703</v>
      </c>
      <c r="C68" s="100" t="s">
        <v>1031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1032</v>
      </c>
      <c r="C69" s="74" t="s">
        <v>358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983</v>
      </c>
      <c r="C70" s="77" t="s">
        <v>1033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984</v>
      </c>
      <c r="C71" s="83" t="s">
        <v>1034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390</v>
      </c>
      <c r="C72" s="83" t="s">
        <v>391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985</v>
      </c>
      <c r="C73" s="81" t="s">
        <v>392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943</v>
      </c>
      <c r="C74" s="83" t="s">
        <v>393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229</v>
      </c>
      <c r="C75" s="81" t="s">
        <v>394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230</v>
      </c>
      <c r="C76" s="83" t="s">
        <v>395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480</v>
      </c>
      <c r="C77" s="86" t="s">
        <v>396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5" hidden="1" thickBot="1">
      <c r="A78" s="267">
        <v>1130000</v>
      </c>
      <c r="B78" s="107" t="s">
        <v>294</v>
      </c>
      <c r="C78" s="74" t="s">
        <v>358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t="13.5" hidden="1" thickBot="1">
      <c r="A79" s="267">
        <v>1130100</v>
      </c>
      <c r="B79" s="103" t="s">
        <v>481</v>
      </c>
      <c r="C79" s="99" t="s">
        <v>295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t="13.5" hidden="1" thickBot="1">
      <c r="A80" s="267">
        <v>1130200</v>
      </c>
      <c r="B80" s="103" t="s">
        <v>482</v>
      </c>
      <c r="C80" s="83" t="s">
        <v>296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t="13.5" hidden="1" thickBot="1">
      <c r="A81" s="267">
        <v>1130300</v>
      </c>
      <c r="B81" s="103" t="s">
        <v>483</v>
      </c>
      <c r="C81" s="83" t="s">
        <v>297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t="13.5" hidden="1" thickBot="1">
      <c r="A82" s="267">
        <v>1130400</v>
      </c>
      <c r="B82" s="108" t="s">
        <v>484</v>
      </c>
      <c r="C82" s="109" t="s">
        <v>298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5" hidden="1" thickBot="1">
      <c r="A83" s="262">
        <v>1131000</v>
      </c>
      <c r="B83" s="110" t="s">
        <v>299</v>
      </c>
      <c r="C83" s="111" t="s">
        <v>358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6.25" hidden="1" thickBot="1">
      <c r="A84" s="262">
        <v>1131100</v>
      </c>
      <c r="B84" s="103" t="s">
        <v>588</v>
      </c>
      <c r="C84" s="77" t="s">
        <v>300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>
      <c r="A85" s="262">
        <v>1131200</v>
      </c>
      <c r="B85" s="103" t="s">
        <v>589</v>
      </c>
      <c r="C85" s="83" t="s">
        <v>301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590</v>
      </c>
      <c r="C86" s="86" t="s">
        <v>302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5" hidden="1" thickBot="1">
      <c r="A87" s="268">
        <v>1140000</v>
      </c>
      <c r="B87" s="107" t="s">
        <v>303</v>
      </c>
      <c r="C87" s="74" t="s">
        <v>358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6.25" hidden="1" thickBot="1">
      <c r="A88" s="268">
        <v>1141000</v>
      </c>
      <c r="B88" s="103" t="s">
        <v>304</v>
      </c>
      <c r="C88" s="99" t="s">
        <v>1003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6.25" hidden="1" thickBot="1">
      <c r="A89" s="268">
        <v>1142000</v>
      </c>
      <c r="B89" s="103" t="s">
        <v>42</v>
      </c>
      <c r="C89" s="83" t="s">
        <v>43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6.25" hidden="1" thickBot="1">
      <c r="A90" s="268">
        <v>1143000</v>
      </c>
      <c r="B90" s="103" t="s">
        <v>44</v>
      </c>
      <c r="C90" s="83" t="s">
        <v>45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439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5" hidden="1" thickBot="1">
      <c r="A92" s="269">
        <v>1150000</v>
      </c>
      <c r="B92" s="224" t="s">
        <v>730</v>
      </c>
      <c r="C92" s="74" t="s">
        <v>358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6.25" hidden="1" thickBot="1">
      <c r="A93" s="270">
        <v>1151000</v>
      </c>
      <c r="B93" s="226" t="s">
        <v>681</v>
      </c>
      <c r="C93" s="74" t="s">
        <v>358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6.25" hidden="1" thickBot="1">
      <c r="A94" s="270">
        <v>1151100</v>
      </c>
      <c r="B94" s="227" t="s">
        <v>265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6.25" hidden="1" thickBot="1">
      <c r="A95" s="270">
        <v>1151200</v>
      </c>
      <c r="B95" s="227" t="s">
        <v>637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6.25" hidden="1" thickBot="1">
      <c r="A96" s="270">
        <v>1152000</v>
      </c>
      <c r="B96" s="229" t="s">
        <v>518</v>
      </c>
      <c r="C96" s="230" t="s">
        <v>358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6.25" hidden="1" thickBot="1">
      <c r="A97" s="270">
        <v>1152100</v>
      </c>
      <c r="B97" s="231" t="s">
        <v>541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759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6.25" hidden="1" thickBot="1">
      <c r="A99" s="269">
        <v>1153000</v>
      </c>
      <c r="B99" s="235" t="s">
        <v>760</v>
      </c>
      <c r="C99" s="236" t="s">
        <v>358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6.25" hidden="1" thickBot="1">
      <c r="A100" s="270">
        <v>1153100</v>
      </c>
      <c r="B100" s="231" t="s">
        <v>761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t="13.5" hidden="1" thickBot="1">
      <c r="A101" s="270">
        <v>1153200</v>
      </c>
      <c r="B101" s="231" t="s">
        <v>101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9" hidden="1" thickBot="1">
      <c r="A102" s="270">
        <v>1153300</v>
      </c>
      <c r="B102" s="231" t="s">
        <v>501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502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t="13.5" hidden="1" thickBot="1">
      <c r="A104" s="270">
        <v>1153500</v>
      </c>
      <c r="B104" s="237" t="s">
        <v>503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9" hidden="1" thickBot="1">
      <c r="A105" s="270">
        <v>1153700</v>
      </c>
      <c r="B105" s="237" t="s">
        <v>504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9" hidden="1" thickBot="1">
      <c r="A106" s="270">
        <v>1153800</v>
      </c>
      <c r="B106" s="237" t="s">
        <v>995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t="13.5" hidden="1" thickBot="1">
      <c r="A107" s="270">
        <v>1153900</v>
      </c>
      <c r="B107" s="237" t="s">
        <v>996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6.25" hidden="1" thickBot="1">
      <c r="A108" s="270">
        <v>1154000</v>
      </c>
      <c r="B108" s="238" t="s">
        <v>997</v>
      </c>
      <c r="C108" s="230" t="s">
        <v>358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6.25" hidden="1" thickBot="1">
      <c r="A109" s="270">
        <v>1154100</v>
      </c>
      <c r="B109" s="237" t="s">
        <v>210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t="13.5" hidden="1" thickBot="1">
      <c r="A110" s="270">
        <v>1154200</v>
      </c>
      <c r="B110" s="237" t="s">
        <v>211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t="13.5" hidden="1" thickBot="1">
      <c r="A111" s="270">
        <v>1154300</v>
      </c>
      <c r="B111" s="237" t="s">
        <v>212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67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9" hidden="1" thickBot="1">
      <c r="A113" s="270">
        <v>1154600</v>
      </c>
      <c r="B113" s="237" t="s">
        <v>68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6.25" hidden="1" thickBot="1">
      <c r="A115" s="272">
        <v>1160000</v>
      </c>
      <c r="B115" s="120" t="s">
        <v>80</v>
      </c>
      <c r="C115" s="74" t="s">
        <v>358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t="13.5" hidden="1" thickBot="1">
      <c r="A116" s="266">
        <v>1161000</v>
      </c>
      <c r="B116" s="122" t="s">
        <v>81</v>
      </c>
      <c r="C116" s="123" t="s">
        <v>358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6.25" hidden="1" thickBot="1">
      <c r="A117" s="266">
        <v>1161100</v>
      </c>
      <c r="B117" s="14" t="s">
        <v>400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6.25" hidden="1" thickBot="1">
      <c r="A118" s="266">
        <v>1161200</v>
      </c>
      <c r="B118" s="116" t="s">
        <v>707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6.25" hidden="1" thickBot="1">
      <c r="A119" s="266">
        <v>1162000</v>
      </c>
      <c r="B119" s="122" t="s">
        <v>1125</v>
      </c>
      <c r="C119" s="123" t="s">
        <v>358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6.25" hidden="1" thickBot="1">
      <c r="A120" s="266">
        <v>1162100</v>
      </c>
      <c r="B120" s="116" t="s">
        <v>1126</v>
      </c>
      <c r="C120" s="83" t="s">
        <v>130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t="13.5" hidden="1" thickBot="1">
      <c r="A121" s="266">
        <v>1162200</v>
      </c>
      <c r="B121" s="116" t="s">
        <v>131</v>
      </c>
      <c r="C121" s="83" t="s">
        <v>24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6.25" hidden="1" thickBot="1">
      <c r="A122" s="266">
        <v>1162300</v>
      </c>
      <c r="B122" s="116" t="s">
        <v>25</v>
      </c>
      <c r="C122" s="83" t="s">
        <v>26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t="13.5" hidden="1" thickBot="1">
      <c r="A123" s="266">
        <v>1162400</v>
      </c>
      <c r="B123" s="116" t="s">
        <v>831</v>
      </c>
      <c r="C123" s="83" t="s">
        <v>832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6.25" hidden="1" thickBot="1">
      <c r="A124" s="266">
        <v>1162500</v>
      </c>
      <c r="B124" s="116" t="s">
        <v>833</v>
      </c>
      <c r="C124" s="83" t="s">
        <v>834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t="13.5" hidden="1" thickBot="1">
      <c r="A125" s="266">
        <v>1162600</v>
      </c>
      <c r="B125" s="116" t="s">
        <v>510</v>
      </c>
      <c r="C125" s="83" t="s">
        <v>511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6.25" hidden="1" thickBot="1">
      <c r="A126" s="266">
        <v>1162700</v>
      </c>
      <c r="B126" s="14" t="s">
        <v>512</v>
      </c>
      <c r="C126" s="83" t="s">
        <v>513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t="13.5" hidden="1" thickBot="1">
      <c r="A127" s="266">
        <v>1162800</v>
      </c>
      <c r="B127" s="116" t="s">
        <v>871</v>
      </c>
      <c r="C127" s="83" t="s">
        <v>872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t="13.5" hidden="1" thickBot="1">
      <c r="A128" s="273">
        <v>1162900</v>
      </c>
      <c r="B128" s="116" t="s">
        <v>873</v>
      </c>
      <c r="C128" s="83" t="s">
        <v>874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t="13.5" hidden="1" thickBot="1">
      <c r="A129" s="273">
        <v>1163000</v>
      </c>
      <c r="B129" s="122" t="s">
        <v>58</v>
      </c>
      <c r="C129" s="111" t="s">
        <v>358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798</v>
      </c>
      <c r="C130" s="86" t="s">
        <v>799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t="13.5" hidden="1" thickBot="1">
      <c r="A131" s="275">
        <v>1170000</v>
      </c>
      <c r="B131" s="126" t="s">
        <v>875</v>
      </c>
      <c r="C131" s="74" t="s">
        <v>358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6.25" hidden="1" thickBot="1">
      <c r="A132" s="273">
        <v>1171000</v>
      </c>
      <c r="B132" s="129" t="s">
        <v>215</v>
      </c>
      <c r="C132" s="74" t="s">
        <v>358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9" hidden="1" thickBot="1">
      <c r="A133" s="273">
        <v>1171100</v>
      </c>
      <c r="B133" s="14" t="s">
        <v>478</v>
      </c>
      <c r="C133" s="99" t="s">
        <v>479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6.25" hidden="1" thickBot="1">
      <c r="A134" s="273">
        <v>1171200</v>
      </c>
      <c r="B134" s="116" t="s">
        <v>351</v>
      </c>
      <c r="C134" s="131" t="s">
        <v>352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9" hidden="1" thickBot="1">
      <c r="A135" s="266">
        <v>1172000</v>
      </c>
      <c r="B135" s="132" t="s">
        <v>1017</v>
      </c>
      <c r="C135" s="111" t="s">
        <v>358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t="13.5" hidden="1" thickBot="1">
      <c r="A136" s="266">
        <v>1172100</v>
      </c>
      <c r="B136" s="103" t="s">
        <v>1102</v>
      </c>
      <c r="C136" s="99" t="s">
        <v>1018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t="13.5" hidden="1" thickBot="1">
      <c r="A137" s="266">
        <v>1172200</v>
      </c>
      <c r="B137" s="103" t="s">
        <v>1103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t="13.5" hidden="1" thickBot="1">
      <c r="A138" s="266">
        <v>1172300</v>
      </c>
      <c r="B138" s="116" t="s">
        <v>1019</v>
      </c>
      <c r="C138" s="83" t="s">
        <v>1020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6.25" hidden="1" thickBot="1">
      <c r="A139" s="266">
        <v>1172400</v>
      </c>
      <c r="B139" s="134" t="s">
        <v>124</v>
      </c>
      <c r="C139" s="83" t="s">
        <v>125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6.25" hidden="1" thickBot="1">
      <c r="A140" s="266">
        <v>1173000</v>
      </c>
      <c r="B140" s="132" t="s">
        <v>126</v>
      </c>
      <c r="C140" s="111" t="s">
        <v>358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6.25" hidden="1" thickBot="1">
      <c r="A141" s="273">
        <v>1173100</v>
      </c>
      <c r="B141" s="135" t="s">
        <v>127</v>
      </c>
      <c r="C141" s="83" t="s">
        <v>1088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9" hidden="1" thickBot="1">
      <c r="A142" s="273">
        <v>1174000</v>
      </c>
      <c r="B142" s="132" t="s">
        <v>1089</v>
      </c>
      <c r="C142" s="111" t="s">
        <v>358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6.25" hidden="1" thickBot="1">
      <c r="A143" s="273">
        <v>1174100</v>
      </c>
      <c r="B143" s="135" t="s">
        <v>1104</v>
      </c>
      <c r="C143" s="83" t="s">
        <v>1090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6.25" hidden="1" thickBot="1">
      <c r="A144" s="273">
        <v>1174200</v>
      </c>
      <c r="B144" s="134" t="s">
        <v>446</v>
      </c>
      <c r="C144" s="83" t="s">
        <v>447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558</v>
      </c>
      <c r="C145" s="111" t="s">
        <v>358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226</v>
      </c>
      <c r="C146" s="83" t="s">
        <v>227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228</v>
      </c>
      <c r="C147" s="111" t="s">
        <v>358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587</v>
      </c>
      <c r="C149" s="111" t="s">
        <v>358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716</v>
      </c>
      <c r="C150" s="86" t="s">
        <v>259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262</v>
      </c>
      <c r="B151" s="143" t="s">
        <v>648</v>
      </c>
      <c r="C151" s="144" t="s">
        <v>358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650</v>
      </c>
      <c r="B152" s="150" t="s">
        <v>651</v>
      </c>
      <c r="C152" s="74" t="s">
        <v>358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652</v>
      </c>
      <c r="B153" s="134" t="s">
        <v>986</v>
      </c>
      <c r="C153" s="241" t="s">
        <v>987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988</v>
      </c>
      <c r="B154" s="134" t="s">
        <v>964</v>
      </c>
      <c r="C154" s="241" t="s">
        <v>965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966</v>
      </c>
      <c r="B155" s="134" t="s">
        <v>967</v>
      </c>
      <c r="C155" s="241" t="s">
        <v>968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969</v>
      </c>
      <c r="B156" s="134" t="s">
        <v>1098</v>
      </c>
      <c r="C156" s="241" t="s">
        <v>1099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138</v>
      </c>
      <c r="B157" s="135" t="s">
        <v>139</v>
      </c>
      <c r="C157" s="241" t="s">
        <v>140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141</v>
      </c>
      <c r="B158" s="134" t="s">
        <v>955</v>
      </c>
      <c r="C158" s="241" t="s">
        <v>897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898</v>
      </c>
      <c r="B159" s="134" t="s">
        <v>899</v>
      </c>
      <c r="C159" s="241" t="s">
        <v>900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800</v>
      </c>
      <c r="B160" s="243" t="s">
        <v>656</v>
      </c>
      <c r="C160" s="244" t="s">
        <v>657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801</v>
      </c>
      <c r="B161" s="245" t="s">
        <v>1063</v>
      </c>
      <c r="C161" s="228" t="s">
        <v>1064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1065</v>
      </c>
      <c r="B162" s="245" t="s">
        <v>1066</v>
      </c>
      <c r="C162" s="228" t="s">
        <v>1067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658</v>
      </c>
      <c r="B163" s="246" t="s">
        <v>659</v>
      </c>
      <c r="C163" s="247" t="s">
        <v>358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660</v>
      </c>
      <c r="B164" s="135" t="s">
        <v>661</v>
      </c>
      <c r="C164" s="241" t="s">
        <v>662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663</v>
      </c>
      <c r="B165" s="135" t="s">
        <v>664</v>
      </c>
      <c r="C165" s="241" t="s">
        <v>665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666</v>
      </c>
      <c r="B166" s="134" t="s">
        <v>313</v>
      </c>
      <c r="C166" s="241" t="s">
        <v>314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315</v>
      </c>
      <c r="B167" s="134" t="s">
        <v>316</v>
      </c>
      <c r="C167" s="241" t="s">
        <v>317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318</v>
      </c>
      <c r="B168" s="132" t="s">
        <v>319</v>
      </c>
      <c r="C168" s="123" t="s">
        <v>358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320</v>
      </c>
      <c r="B169" s="135" t="s">
        <v>1105</v>
      </c>
      <c r="C169" s="241" t="s">
        <v>321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322</v>
      </c>
      <c r="B170" s="155" t="s">
        <v>1068</v>
      </c>
      <c r="C170" s="123" t="s">
        <v>358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324</v>
      </c>
      <c r="B171" s="135" t="s">
        <v>1106</v>
      </c>
      <c r="C171" s="241" t="s">
        <v>325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326</v>
      </c>
      <c r="B172" s="135" t="s">
        <v>1107</v>
      </c>
      <c r="C172" s="241" t="s">
        <v>327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328</v>
      </c>
      <c r="B173" s="134" t="s">
        <v>329</v>
      </c>
      <c r="C173" s="241" t="s">
        <v>330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1069</v>
      </c>
      <c r="C174" s="244" t="s">
        <v>1134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1070</v>
      </c>
      <c r="C175" s="248" t="s">
        <v>358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655" t="s">
        <v>1273</v>
      </c>
      <c r="B177" s="2655"/>
      <c r="C177" s="2655"/>
      <c r="D177" s="2655"/>
      <c r="E177" s="2655"/>
      <c r="F177" s="2655"/>
      <c r="G177" s="2655"/>
      <c r="H177" s="2655"/>
      <c r="I177" s="2655"/>
      <c r="J177" s="2655"/>
    </row>
    <row r="178" spans="1:10">
      <c r="A178" s="2652" t="s">
        <v>1114</v>
      </c>
      <c r="B178" s="2652"/>
      <c r="C178" s="2652"/>
      <c r="D178" s="2652"/>
      <c r="E178" s="2652"/>
      <c r="F178" s="2652"/>
      <c r="G178" s="2652"/>
      <c r="H178" s="2652"/>
      <c r="I178" s="2652"/>
      <c r="J178" s="2652"/>
    </row>
    <row r="179" spans="1:10" ht="14.25">
      <c r="A179" s="2655" t="s">
        <v>1198</v>
      </c>
      <c r="B179" s="2655"/>
      <c r="C179" s="2655"/>
      <c r="D179" s="2655"/>
      <c r="E179" s="2655"/>
      <c r="F179" s="2655"/>
      <c r="G179" s="2655"/>
      <c r="H179" s="2655"/>
      <c r="I179" s="2655"/>
      <c r="J179" s="2655"/>
    </row>
    <row r="180" spans="1:10">
      <c r="A180" s="2653" t="s">
        <v>992</v>
      </c>
      <c r="B180" s="2653"/>
      <c r="C180" s="2653"/>
      <c r="D180" s="2653"/>
      <c r="E180" s="2653"/>
      <c r="F180" s="2653"/>
      <c r="G180" s="2653"/>
      <c r="H180" s="2653"/>
      <c r="I180" s="2653"/>
      <c r="J180" s="2653"/>
    </row>
    <row r="181" spans="1:10" ht="14.25">
      <c r="A181" s="2701" t="s">
        <v>1127</v>
      </c>
      <c r="B181" s="2701"/>
      <c r="C181" s="2701"/>
      <c r="D181" s="2701"/>
      <c r="E181" s="2701"/>
      <c r="F181" s="2701"/>
      <c r="G181" s="2701"/>
      <c r="H181" s="2701"/>
      <c r="I181" s="2701"/>
      <c r="J181" s="2701"/>
    </row>
    <row r="182" spans="1:10">
      <c r="A182" s="2655" t="s">
        <v>993</v>
      </c>
      <c r="B182" s="2655"/>
      <c r="C182" s="2655"/>
      <c r="D182" s="2655"/>
      <c r="E182" s="2655"/>
      <c r="F182" s="2655"/>
      <c r="G182" s="2655"/>
      <c r="H182" s="2655"/>
      <c r="I182" s="2655"/>
      <c r="J182" s="2655"/>
    </row>
    <row r="183" spans="1:10">
      <c r="A183" s="2655" t="s">
        <v>470</v>
      </c>
      <c r="B183" s="2655"/>
      <c r="C183" s="2655"/>
      <c r="D183" s="2655"/>
      <c r="E183" s="2655"/>
      <c r="F183" s="2655"/>
      <c r="G183" s="2655"/>
      <c r="H183" s="2655"/>
      <c r="I183" s="2655"/>
      <c r="J183" s="2655"/>
    </row>
    <row r="184" spans="1:10" ht="14.25">
      <c r="A184" s="2700" t="s">
        <v>1119</v>
      </c>
      <c r="B184" s="2700"/>
      <c r="C184" s="2700"/>
      <c r="D184" s="2700"/>
      <c r="E184" s="2700"/>
      <c r="F184" s="2700"/>
      <c r="G184" s="2700"/>
      <c r="H184" s="2700"/>
      <c r="I184" s="2700"/>
      <c r="J184" s="2700"/>
    </row>
    <row r="185" spans="1:10">
      <c r="A185" s="2644"/>
      <c r="B185" s="2644"/>
      <c r="C185" s="2644"/>
      <c r="D185" s="2644"/>
      <c r="E185" s="2644"/>
      <c r="F185" s="2644"/>
      <c r="G185" s="2644"/>
      <c r="H185" s="2644"/>
      <c r="I185" s="2644"/>
      <c r="J185" s="2644"/>
    </row>
    <row r="186" spans="1:10">
      <c r="A186" s="2656"/>
      <c r="B186" s="2656"/>
      <c r="C186" s="2656"/>
      <c r="D186" s="2656"/>
      <c r="E186" s="2656"/>
      <c r="F186" s="2656"/>
      <c r="G186" s="2656"/>
      <c r="H186" s="2656"/>
      <c r="I186" s="2656"/>
      <c r="J186" s="2656"/>
    </row>
    <row r="187" spans="1:10">
      <c r="A187" s="2656"/>
      <c r="B187" s="2656"/>
      <c r="C187" s="2656"/>
      <c r="D187" s="2656"/>
      <c r="E187" s="2656"/>
      <c r="F187" s="2656"/>
      <c r="G187" s="2656"/>
      <c r="H187" s="2656"/>
      <c r="I187" s="2656"/>
      <c r="J187" s="2656"/>
    </row>
    <row r="188" spans="1:10">
      <c r="A188" s="2656"/>
      <c r="B188" s="2656"/>
      <c r="C188" s="2656"/>
      <c r="D188" s="2656"/>
      <c r="E188" s="2656"/>
      <c r="F188" s="2656"/>
      <c r="G188" s="2656"/>
      <c r="H188" s="2656"/>
      <c r="I188" s="2656"/>
      <c r="J188" s="2656"/>
    </row>
    <row r="189" spans="1:10">
      <c r="A189" s="2656"/>
      <c r="B189" s="2656"/>
      <c r="C189" s="2656"/>
      <c r="D189" s="2656"/>
      <c r="E189" s="2656"/>
      <c r="F189" s="2656"/>
      <c r="G189" s="2656"/>
      <c r="H189" s="2656"/>
      <c r="I189" s="2656"/>
      <c r="J189" s="2656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656"/>
      <c r="B191" s="2656"/>
      <c r="C191" s="2656"/>
      <c r="D191" s="2656"/>
      <c r="E191" s="2656"/>
      <c r="F191" s="2656"/>
      <c r="G191" s="2656"/>
      <c r="H191" s="2656"/>
      <c r="I191" s="2656"/>
      <c r="J191" s="2656"/>
    </row>
    <row r="192" spans="1:10">
      <c r="A192" s="2658"/>
      <c r="B192" s="2658"/>
      <c r="C192" s="2658"/>
      <c r="D192" s="2658"/>
      <c r="E192" s="2658"/>
      <c r="F192" s="2658"/>
      <c r="G192" s="2658"/>
      <c r="H192" s="2658"/>
      <c r="I192" s="2658"/>
      <c r="J192" s="2658"/>
    </row>
    <row r="193" spans="1:10">
      <c r="A193" s="2656"/>
      <c r="B193" s="2656"/>
      <c r="C193" s="2656"/>
      <c r="D193" s="2656"/>
      <c r="E193" s="2656"/>
      <c r="F193" s="2656"/>
      <c r="G193" s="2656"/>
      <c r="H193" s="2656"/>
      <c r="I193" s="2656"/>
      <c r="J193" s="2656"/>
    </row>
    <row r="194" spans="1:10">
      <c r="A194" s="2656"/>
      <c r="B194" s="2656"/>
      <c r="C194" s="2656"/>
      <c r="D194" s="2656"/>
      <c r="E194" s="2656"/>
      <c r="F194" s="2656"/>
      <c r="G194" s="2656"/>
      <c r="H194" s="2656"/>
      <c r="I194" s="2656"/>
      <c r="J194" s="2656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656"/>
      <c r="B196" s="2656"/>
      <c r="C196" s="2656"/>
      <c r="D196" s="2656"/>
      <c r="E196" s="2656"/>
      <c r="F196" s="2656"/>
      <c r="G196" s="2656"/>
      <c r="H196" s="2656"/>
      <c r="I196" s="2656"/>
      <c r="J196" s="2656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656"/>
      <c r="B198" s="2656"/>
      <c r="C198" s="2656"/>
      <c r="D198" s="2656"/>
      <c r="E198" s="2656"/>
      <c r="F198" s="2656"/>
      <c r="G198" s="2656"/>
      <c r="H198" s="2656"/>
      <c r="I198" s="2656"/>
      <c r="J198" s="2656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656"/>
      <c r="B200" s="2656"/>
      <c r="C200" s="2656"/>
      <c r="D200" s="2656"/>
      <c r="E200" s="2656"/>
      <c r="F200" s="2656"/>
      <c r="G200" s="2656"/>
      <c r="H200" s="2656"/>
      <c r="I200" s="2656"/>
      <c r="J200" s="2656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656" t="s">
        <v>53</v>
      </c>
      <c r="B202" s="2656"/>
      <c r="C202" s="2656"/>
      <c r="D202" s="2656"/>
      <c r="E202" s="2656"/>
      <c r="F202" s="2656"/>
      <c r="G202" s="2656"/>
      <c r="H202" s="2656"/>
      <c r="I202" s="2656"/>
      <c r="J202" s="2656"/>
    </row>
    <row r="203" spans="1:10">
      <c r="A203" s="2659" t="s">
        <v>356</v>
      </c>
      <c r="B203" s="2659"/>
      <c r="C203" s="2659"/>
      <c r="D203" s="2659"/>
      <c r="E203" s="2659"/>
      <c r="F203" s="2659"/>
      <c r="G203" s="2659"/>
      <c r="H203" s="2659"/>
      <c r="I203" s="2659"/>
      <c r="J203" s="2659"/>
    </row>
    <row r="204" spans="1:10">
      <c r="A204" s="2660" t="s">
        <v>204</v>
      </c>
      <c r="B204" s="2660"/>
      <c r="C204" s="2660"/>
      <c r="D204" s="2660"/>
      <c r="E204" s="2660"/>
      <c r="F204" s="2660"/>
      <c r="G204" s="2660"/>
      <c r="H204" s="2660"/>
      <c r="I204" s="2660"/>
      <c r="J204" s="2660"/>
    </row>
    <row r="205" spans="1:10">
      <c r="A205" s="2660" t="s">
        <v>205</v>
      </c>
      <c r="B205" s="2660"/>
      <c r="C205" s="2660"/>
      <c r="D205" s="2660"/>
      <c r="E205" s="2660"/>
      <c r="F205" s="2660"/>
      <c r="G205" s="2660"/>
      <c r="H205" s="2660"/>
      <c r="I205" s="2660"/>
      <c r="J205" s="2660"/>
    </row>
    <row r="206" spans="1:10">
      <c r="A206" s="256" t="s">
        <v>932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660" t="s">
        <v>674</v>
      </c>
      <c r="B207" s="2660"/>
      <c r="C207" s="2660"/>
      <c r="D207" s="2660"/>
      <c r="E207" s="2660"/>
      <c r="F207" s="2660"/>
      <c r="G207" s="2660"/>
      <c r="H207" s="2660"/>
      <c r="I207" s="2660"/>
      <c r="J207" s="2660"/>
    </row>
    <row r="208" spans="1:10">
      <c r="A208" s="2655" t="s">
        <v>675</v>
      </c>
      <c r="B208" s="2655"/>
      <c r="C208" s="2655"/>
      <c r="D208" s="2655"/>
      <c r="E208" s="2655"/>
      <c r="F208" s="2655"/>
      <c r="G208" s="2655"/>
      <c r="H208" s="2655"/>
      <c r="I208" s="2655"/>
      <c r="J208" s="2655"/>
    </row>
    <row r="209" spans="1:10">
      <c r="A209" s="2652" t="s">
        <v>1114</v>
      </c>
      <c r="B209" s="2652"/>
      <c r="C209" s="2652"/>
      <c r="D209" s="2652"/>
      <c r="E209" s="2652"/>
      <c r="F209" s="2652"/>
      <c r="G209" s="2652"/>
      <c r="H209" s="2652"/>
      <c r="I209" s="2652"/>
      <c r="J209" s="2652"/>
    </row>
    <row r="210" spans="1:10" ht="14.25">
      <c r="A210" s="2652" t="s">
        <v>1116</v>
      </c>
      <c r="B210" s="2652"/>
      <c r="C210" s="2652"/>
      <c r="D210" s="2652"/>
      <c r="E210" s="2652"/>
      <c r="F210" s="2652"/>
      <c r="G210" s="2652"/>
      <c r="H210" s="2652"/>
      <c r="I210" s="2652"/>
      <c r="J210" s="2652"/>
    </row>
    <row r="211" spans="1:10">
      <c r="A211" s="2653" t="s">
        <v>992</v>
      </c>
      <c r="B211" s="2653"/>
      <c r="C211" s="2653"/>
      <c r="D211" s="2653"/>
      <c r="E211" s="2653"/>
      <c r="F211" s="2653"/>
      <c r="G211" s="2653"/>
      <c r="H211" s="2653"/>
      <c r="I211" s="2653"/>
      <c r="J211" s="2653"/>
    </row>
    <row r="212" spans="1:10" ht="14.25">
      <c r="A212" s="2654" t="s">
        <v>311</v>
      </c>
      <c r="B212" s="2654"/>
      <c r="C212" s="2654"/>
      <c r="D212" s="2654"/>
      <c r="E212" s="2654"/>
      <c r="F212" s="2654"/>
      <c r="G212" s="2654"/>
      <c r="H212" s="2654"/>
      <c r="I212" s="2654"/>
      <c r="J212" s="2654"/>
    </row>
    <row r="213" spans="1:10">
      <c r="A213" s="2652" t="s">
        <v>993</v>
      </c>
      <c r="B213" s="2652"/>
      <c r="C213" s="2652"/>
      <c r="D213" s="2652"/>
      <c r="E213" s="2652"/>
      <c r="F213" s="2652"/>
      <c r="G213" s="2652"/>
      <c r="H213" s="2652"/>
      <c r="I213" s="2652"/>
      <c r="J213" s="2652"/>
    </row>
    <row r="214" spans="1:10">
      <c r="A214" s="2652" t="s">
        <v>994</v>
      </c>
      <c r="B214" s="2652"/>
      <c r="C214" s="2652"/>
      <c r="D214" s="2652"/>
      <c r="E214" s="2652"/>
      <c r="F214" s="2652"/>
      <c r="G214" s="2652"/>
      <c r="H214" s="2652"/>
      <c r="I214" s="2652"/>
      <c r="J214" s="2652"/>
    </row>
    <row r="215" spans="1:10" ht="14.25">
      <c r="A215" s="2657" t="s">
        <v>1119</v>
      </c>
      <c r="B215" s="2657"/>
      <c r="C215" s="2657"/>
      <c r="D215" s="2657"/>
      <c r="E215" s="2657"/>
      <c r="F215" s="2657"/>
      <c r="G215" s="2657"/>
      <c r="H215" s="2657"/>
      <c r="I215" s="2657"/>
      <c r="J215" s="2657"/>
    </row>
    <row r="216" spans="1:10">
      <c r="A216" s="2644"/>
      <c r="B216" s="2644"/>
      <c r="C216" s="2644"/>
      <c r="D216" s="2644"/>
      <c r="E216" s="2644"/>
      <c r="F216" s="2644"/>
      <c r="G216" s="2644"/>
      <c r="H216" s="2644"/>
      <c r="I216" s="2644"/>
      <c r="J216" s="2644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314"/>
  <sheetViews>
    <sheetView workbookViewId="0">
      <selection activeCell="M26" sqref="M26"/>
    </sheetView>
  </sheetViews>
  <sheetFormatPr defaultRowHeight="12.75"/>
  <cols>
    <col min="1" max="1" width="5.140625" style="2396" customWidth="1"/>
    <col min="2" max="2" width="3.28515625" style="2397" customWidth="1"/>
    <col min="3" max="3" width="3" style="2398" customWidth="1"/>
    <col min="4" max="4" width="3" style="2399" customWidth="1"/>
    <col min="5" max="5" width="37.5703125" style="2400" customWidth="1"/>
    <col min="6" max="6" width="47.5703125" style="2401" hidden="1" customWidth="1"/>
    <col min="7" max="7" width="13.28515625" style="2396" customWidth="1"/>
    <col min="8" max="8" width="14.85546875" style="2396" customWidth="1"/>
    <col min="9" max="9" width="14" style="2498" customWidth="1"/>
    <col min="10" max="10" width="10" style="2396" customWidth="1"/>
    <col min="11" max="11" width="9.5703125" style="2396" customWidth="1"/>
    <col min="12" max="16384" width="9.140625" style="2396"/>
  </cols>
  <sheetData>
    <row r="1" spans="1:17">
      <c r="G1" s="2571" t="s">
        <v>2338</v>
      </c>
      <c r="H1" s="2571"/>
      <c r="I1" s="2571"/>
      <c r="J1" s="2571"/>
      <c r="K1" s="2571"/>
    </row>
    <row r="2" spans="1:17">
      <c r="G2" s="2571" t="s">
        <v>2303</v>
      </c>
      <c r="H2" s="2571"/>
      <c r="I2" s="2571"/>
      <c r="J2" s="2571"/>
      <c r="K2" s="2571"/>
    </row>
    <row r="3" spans="1:17">
      <c r="G3" s="2571" t="s">
        <v>2367</v>
      </c>
      <c r="H3" s="2571"/>
      <c r="I3" s="2571"/>
      <c r="J3" s="2571"/>
      <c r="K3" s="2571"/>
    </row>
    <row r="4" spans="1:17">
      <c r="G4" s="2395"/>
      <c r="H4" s="2395"/>
      <c r="I4" s="2395"/>
      <c r="J4" s="2395"/>
      <c r="K4" s="2395"/>
    </row>
    <row r="5" spans="1:17" ht="7.5" customHeight="1">
      <c r="G5" s="2572"/>
      <c r="H5" s="2572"/>
      <c r="I5" s="2572"/>
    </row>
    <row r="6" spans="1:17" ht="16.5" hidden="1" customHeight="1" thickBot="1">
      <c r="A6" s="2573" t="s">
        <v>2354</v>
      </c>
      <c r="B6" s="2574"/>
      <c r="C6" s="2574"/>
      <c r="D6" s="2574"/>
      <c r="E6" s="2574"/>
      <c r="F6" s="2574"/>
      <c r="G6" s="2574"/>
      <c r="H6" s="2574"/>
      <c r="I6" s="2574"/>
    </row>
    <row r="7" spans="1:17" s="2403" customFormat="1" ht="23.25" customHeight="1">
      <c r="A7" s="2574"/>
      <c r="B7" s="2574"/>
      <c r="C7" s="2574"/>
      <c r="D7" s="2574"/>
      <c r="E7" s="2574"/>
      <c r="F7" s="2574"/>
      <c r="G7" s="2574"/>
      <c r="H7" s="2574"/>
      <c r="I7" s="2574"/>
      <c r="J7" s="2396"/>
      <c r="K7" s="2396"/>
    </row>
    <row r="8" spans="1:17" s="2404" customFormat="1" ht="33.75" customHeight="1" thickBot="1">
      <c r="A8" s="2574"/>
      <c r="B8" s="2574"/>
      <c r="C8" s="2574"/>
      <c r="D8" s="2574"/>
      <c r="E8" s="2574"/>
      <c r="F8" s="2574"/>
      <c r="G8" s="2574"/>
      <c r="H8" s="2574"/>
      <c r="I8" s="2574"/>
      <c r="J8" s="2396"/>
      <c r="K8" s="2396"/>
    </row>
    <row r="9" spans="1:17" s="2412" customFormat="1" ht="18.75" customHeight="1" thickBot="1">
      <c r="A9" s="2405">
        <v>1</v>
      </c>
      <c r="B9" s="2406">
        <v>2</v>
      </c>
      <c r="C9" s="2406">
        <v>3</v>
      </c>
      <c r="D9" s="2407">
        <v>4</v>
      </c>
      <c r="E9" s="2408">
        <v>5</v>
      </c>
      <c r="F9" s="2409"/>
      <c r="G9" s="2408">
        <v>6</v>
      </c>
      <c r="H9" s="2410">
        <v>7</v>
      </c>
      <c r="I9" s="2411">
        <v>8</v>
      </c>
    </row>
    <row r="10" spans="1:17" s="2402" customFormat="1" ht="49.5" customHeight="1" thickBot="1">
      <c r="A10" s="2413">
        <v>2000</v>
      </c>
      <c r="B10" s="2414" t="s">
        <v>1027</v>
      </c>
      <c r="C10" s="2415" t="s">
        <v>1028</v>
      </c>
      <c r="D10" s="2416" t="s">
        <v>1028</v>
      </c>
      <c r="E10" s="2417" t="s">
        <v>2355</v>
      </c>
      <c r="F10" s="2418"/>
      <c r="G10" s="2419">
        <f>G11+G47+G91+G144+G164+G184+G213+G243+G274+G306</f>
        <v>5229354.2472000001</v>
      </c>
      <c r="H10" s="2419">
        <f>H11+H47+H65+H91+H144+H164+H184+H213+H243+H274+H306</f>
        <v>2009475.7</v>
      </c>
      <c r="I10" s="2420">
        <f>I11+I47+I65+I91+I144+I164+I184+I213+I243+I274+I306</f>
        <v>3219878.5471999999</v>
      </c>
      <c r="J10" s="2421"/>
      <c r="K10" s="2422"/>
      <c r="L10" s="2422"/>
      <c r="M10" s="2422"/>
      <c r="N10" s="2422"/>
      <c r="O10" s="2422"/>
      <c r="P10" s="2422"/>
      <c r="Q10" s="2422"/>
    </row>
    <row r="11" spans="1:17" s="2422" customFormat="1" ht="53.25" customHeight="1">
      <c r="A11" s="2423">
        <v>2100</v>
      </c>
      <c r="B11" s="2424" t="s">
        <v>991</v>
      </c>
      <c r="C11" s="2425" t="s">
        <v>738</v>
      </c>
      <c r="D11" s="2426" t="s">
        <v>738</v>
      </c>
      <c r="E11" s="2427" t="s">
        <v>2356</v>
      </c>
      <c r="F11" s="2428" t="s">
        <v>1136</v>
      </c>
      <c r="G11" s="2429">
        <f>G13+G22+G30+G33</f>
        <v>647749</v>
      </c>
      <c r="H11" s="2430">
        <f>H13+H22+H33+H30</f>
        <v>604749</v>
      </c>
      <c r="I11" s="2431">
        <f>I13+I30+I26+I33</f>
        <v>43000</v>
      </c>
    </row>
    <row r="12" spans="1:17" ht="0.75" hidden="1" customHeight="1">
      <c r="A12" s="2432"/>
      <c r="B12" s="2424"/>
      <c r="C12" s="2425"/>
      <c r="D12" s="2426"/>
      <c r="E12" s="2433" t="s">
        <v>268</v>
      </c>
      <c r="F12" s="2434"/>
      <c r="G12" s="2429"/>
      <c r="H12" s="2430"/>
      <c r="I12" s="2431"/>
    </row>
    <row r="13" spans="1:17" s="2442" customFormat="1" ht="39" customHeight="1">
      <c r="A13" s="2435">
        <v>2110</v>
      </c>
      <c r="B13" s="2424" t="s">
        <v>991</v>
      </c>
      <c r="C13" s="2436" t="s">
        <v>739</v>
      </c>
      <c r="D13" s="2437" t="s">
        <v>738</v>
      </c>
      <c r="E13" s="2438" t="s">
        <v>1123</v>
      </c>
      <c r="F13" s="2439" t="s">
        <v>1073</v>
      </c>
      <c r="G13" s="2440">
        <f>H13+I13</f>
        <v>573300</v>
      </c>
      <c r="H13" s="2440">
        <f>H15</f>
        <v>557300</v>
      </c>
      <c r="I13" s="2441">
        <f>I15</f>
        <v>16000</v>
      </c>
    </row>
    <row r="14" spans="1:17" s="2442" customFormat="1" ht="10.5" hidden="1" customHeight="1">
      <c r="A14" s="2435"/>
      <c r="B14" s="2424"/>
      <c r="C14" s="2436"/>
      <c r="D14" s="2437"/>
      <c r="E14" s="2433" t="s">
        <v>667</v>
      </c>
      <c r="F14" s="2439"/>
      <c r="G14" s="2443"/>
      <c r="H14" s="2444"/>
      <c r="I14" s="2445"/>
    </row>
    <row r="15" spans="1:17" ht="30" customHeight="1">
      <c r="A15" s="2435">
        <v>2111</v>
      </c>
      <c r="B15" s="2446" t="s">
        <v>991</v>
      </c>
      <c r="C15" s="2447" t="s">
        <v>739</v>
      </c>
      <c r="D15" s="2448" t="s">
        <v>739</v>
      </c>
      <c r="E15" s="2433" t="s">
        <v>1124</v>
      </c>
      <c r="F15" s="2449" t="s">
        <v>1074</v>
      </c>
      <c r="G15" s="2440">
        <f>H15+I15</f>
        <v>573300</v>
      </c>
      <c r="H15" s="2450">
        <f>F34+aparat!F32</f>
        <v>557300</v>
      </c>
      <c r="I15" s="2451">
        <f>aparat!F151+'subv aparat'!F135</f>
        <v>16000</v>
      </c>
    </row>
    <row r="16" spans="1:17" ht="25.5" hidden="1">
      <c r="A16" s="2435">
        <v>2112</v>
      </c>
      <c r="B16" s="2446" t="s">
        <v>991</v>
      </c>
      <c r="C16" s="2447" t="s">
        <v>739</v>
      </c>
      <c r="D16" s="2448" t="s">
        <v>740</v>
      </c>
      <c r="E16" s="2433" t="s">
        <v>963</v>
      </c>
      <c r="F16" s="2449" t="s">
        <v>48</v>
      </c>
      <c r="G16" s="2440">
        <v>0</v>
      </c>
      <c r="H16" s="2450"/>
      <c r="I16" s="2451"/>
    </row>
    <row r="17" spans="1:13" ht="13.5" hidden="1" thickBot="1">
      <c r="A17" s="2435">
        <v>2113</v>
      </c>
      <c r="B17" s="2446" t="s">
        <v>991</v>
      </c>
      <c r="C17" s="2447" t="s">
        <v>739</v>
      </c>
      <c r="D17" s="2448" t="s">
        <v>672</v>
      </c>
      <c r="E17" s="2433" t="s">
        <v>49</v>
      </c>
      <c r="F17" s="2449" t="s">
        <v>336</v>
      </c>
      <c r="G17" s="2440">
        <v>0</v>
      </c>
      <c r="H17" s="2450"/>
      <c r="I17" s="2451"/>
    </row>
    <row r="18" spans="1:13" hidden="1">
      <c r="A18" s="2435">
        <v>2120</v>
      </c>
      <c r="B18" s="2424" t="s">
        <v>991</v>
      </c>
      <c r="C18" s="2436" t="s">
        <v>740</v>
      </c>
      <c r="D18" s="2437" t="s">
        <v>738</v>
      </c>
      <c r="E18" s="2438" t="s">
        <v>337</v>
      </c>
      <c r="F18" s="2452" t="s">
        <v>338</v>
      </c>
      <c r="G18" s="2440">
        <v>0</v>
      </c>
      <c r="H18" s="2450">
        <v>0</v>
      </c>
      <c r="I18" s="2451">
        <v>0</v>
      </c>
    </row>
    <row r="19" spans="1:13" s="2442" customFormat="1" ht="0.75" hidden="1" customHeight="1">
      <c r="A19" s="2435"/>
      <c r="B19" s="2424"/>
      <c r="C19" s="2436"/>
      <c r="D19" s="2437"/>
      <c r="E19" s="2433" t="s">
        <v>667</v>
      </c>
      <c r="F19" s="2439"/>
      <c r="G19" s="2440"/>
      <c r="H19" s="2444"/>
      <c r="I19" s="2445"/>
    </row>
    <row r="20" spans="1:13" ht="16.5" hidden="1" customHeight="1">
      <c r="A20" s="2435">
        <v>2121</v>
      </c>
      <c r="B20" s="2446" t="s">
        <v>991</v>
      </c>
      <c r="C20" s="2447" t="s">
        <v>740</v>
      </c>
      <c r="D20" s="2448" t="s">
        <v>739</v>
      </c>
      <c r="E20" s="2453" t="s">
        <v>1085</v>
      </c>
      <c r="F20" s="2449" t="s">
        <v>339</v>
      </c>
      <c r="G20" s="2440">
        <v>0</v>
      </c>
      <c r="H20" s="2450"/>
      <c r="I20" s="2451"/>
    </row>
    <row r="21" spans="1:13" ht="28.5" hidden="1" customHeight="1">
      <c r="A21" s="2435">
        <v>2122</v>
      </c>
      <c r="B21" s="2446" t="s">
        <v>991</v>
      </c>
      <c r="C21" s="2447" t="s">
        <v>740</v>
      </c>
      <c r="D21" s="2448" t="s">
        <v>740</v>
      </c>
      <c r="E21" s="2433" t="s">
        <v>340</v>
      </c>
      <c r="F21" s="2449" t="s">
        <v>54</v>
      </c>
      <c r="G21" s="2440">
        <v>0</v>
      </c>
      <c r="H21" s="2450"/>
      <c r="I21" s="2451"/>
    </row>
    <row r="22" spans="1:13" ht="31.5" customHeight="1">
      <c r="A22" s="2435">
        <v>2130</v>
      </c>
      <c r="B22" s="2424" t="s">
        <v>991</v>
      </c>
      <c r="C22" s="2436" t="s">
        <v>672</v>
      </c>
      <c r="D22" s="2437" t="s">
        <v>738</v>
      </c>
      <c r="E22" s="2454" t="s">
        <v>55</v>
      </c>
      <c r="F22" s="2455" t="s">
        <v>602</v>
      </c>
      <c r="G22" s="2440">
        <f>H22+I22</f>
        <v>1999</v>
      </c>
      <c r="H22" s="2450">
        <f>H26</f>
        <v>1999</v>
      </c>
      <c r="I22" s="2451">
        <f>I26</f>
        <v>0</v>
      </c>
      <c r="K22" s="2456"/>
      <c r="L22" s="2456"/>
      <c r="M22" s="2456"/>
    </row>
    <row r="23" spans="1:13" s="2442" customFormat="1" hidden="1">
      <c r="A23" s="2435"/>
      <c r="B23" s="2424"/>
      <c r="C23" s="2436"/>
      <c r="D23" s="2437"/>
      <c r="E23" s="2433" t="s">
        <v>667</v>
      </c>
      <c r="F23" s="2439"/>
      <c r="G23" s="2440"/>
      <c r="H23" s="2444"/>
      <c r="I23" s="2445"/>
    </row>
    <row r="24" spans="1:13" ht="25.5" hidden="1">
      <c r="A24" s="2435">
        <v>2131</v>
      </c>
      <c r="B24" s="2446" t="s">
        <v>991</v>
      </c>
      <c r="C24" s="2447" t="s">
        <v>672</v>
      </c>
      <c r="D24" s="2448" t="s">
        <v>739</v>
      </c>
      <c r="E24" s="2433" t="s">
        <v>603</v>
      </c>
      <c r="F24" s="2449" t="s">
        <v>604</v>
      </c>
      <c r="G24" s="2440">
        <v>0</v>
      </c>
      <c r="H24" s="2450"/>
      <c r="I24" s="2451"/>
    </row>
    <row r="25" spans="1:13" ht="25.5" hidden="1">
      <c r="A25" s="2435">
        <v>2132</v>
      </c>
      <c r="B25" s="2446" t="s">
        <v>991</v>
      </c>
      <c r="C25" s="2447">
        <v>3</v>
      </c>
      <c r="D25" s="2448">
        <v>2</v>
      </c>
      <c r="E25" s="2433" t="s">
        <v>605</v>
      </c>
      <c r="F25" s="2449" t="s">
        <v>606</v>
      </c>
      <c r="G25" s="2440">
        <v>0</v>
      </c>
      <c r="H25" s="2450"/>
      <c r="I25" s="2451"/>
    </row>
    <row r="26" spans="1:13" ht="30" customHeight="1">
      <c r="A26" s="2435">
        <v>2133</v>
      </c>
      <c r="B26" s="2446" t="s">
        <v>991</v>
      </c>
      <c r="C26" s="2447">
        <v>3</v>
      </c>
      <c r="D26" s="2448">
        <v>3</v>
      </c>
      <c r="E26" s="2433" t="s">
        <v>607</v>
      </c>
      <c r="F26" s="2449" t="s">
        <v>608</v>
      </c>
      <c r="G26" s="2440">
        <f>H26+I26</f>
        <v>1999</v>
      </c>
      <c r="H26" s="2450">
        <f>zags!F32</f>
        <v>1999</v>
      </c>
      <c r="I26" s="2451">
        <f>zags!F151</f>
        <v>0</v>
      </c>
    </row>
    <row r="27" spans="1:13" ht="25.5" hidden="1">
      <c r="A27" s="2435">
        <v>2140</v>
      </c>
      <c r="B27" s="2424" t="s">
        <v>991</v>
      </c>
      <c r="C27" s="2436">
        <v>4</v>
      </c>
      <c r="D27" s="2437">
        <v>0</v>
      </c>
      <c r="E27" s="2438" t="s">
        <v>609</v>
      </c>
      <c r="F27" s="2439" t="s">
        <v>610</v>
      </c>
      <c r="G27" s="2440">
        <v>0</v>
      </c>
      <c r="H27" s="2450">
        <v>0</v>
      </c>
      <c r="I27" s="2451">
        <v>0</v>
      </c>
    </row>
    <row r="28" spans="1:13" s="2442" customFormat="1" hidden="1">
      <c r="A28" s="2435"/>
      <c r="B28" s="2424"/>
      <c r="C28" s="2436"/>
      <c r="D28" s="2437"/>
      <c r="E28" s="2433" t="s">
        <v>667</v>
      </c>
      <c r="F28" s="2439"/>
      <c r="G28" s="2440"/>
      <c r="H28" s="2444"/>
      <c r="I28" s="2445"/>
    </row>
    <row r="29" spans="1:13" ht="25.5" hidden="1">
      <c r="A29" s="2435">
        <v>2141</v>
      </c>
      <c r="B29" s="2446" t="s">
        <v>991</v>
      </c>
      <c r="C29" s="2447">
        <v>4</v>
      </c>
      <c r="D29" s="2448">
        <v>1</v>
      </c>
      <c r="E29" s="2433" t="s">
        <v>631</v>
      </c>
      <c r="F29" s="2457" t="s">
        <v>632</v>
      </c>
      <c r="G29" s="2440">
        <v>0</v>
      </c>
      <c r="H29" s="2450"/>
      <c r="I29" s="2451"/>
    </row>
    <row r="30" spans="1:13" ht="48.75" customHeight="1">
      <c r="A30" s="2435">
        <v>2150</v>
      </c>
      <c r="B30" s="2424" t="s">
        <v>991</v>
      </c>
      <c r="C30" s="2436">
        <v>5</v>
      </c>
      <c r="D30" s="2437">
        <v>0</v>
      </c>
      <c r="E30" s="2438" t="s">
        <v>633</v>
      </c>
      <c r="F30" s="2439" t="s">
        <v>634</v>
      </c>
      <c r="G30" s="2440">
        <f>I30+H30</f>
        <v>71450</v>
      </c>
      <c r="H30" s="2450">
        <f>H32</f>
        <v>44450</v>
      </c>
      <c r="I30" s="2451">
        <f>I32</f>
        <v>27000</v>
      </c>
    </row>
    <row r="31" spans="1:13" s="2442" customFormat="1">
      <c r="A31" s="2435"/>
      <c r="B31" s="2424"/>
      <c r="C31" s="2436"/>
      <c r="D31" s="2437"/>
      <c r="E31" s="2433" t="s">
        <v>667</v>
      </c>
      <c r="F31" s="2439"/>
      <c r="G31" s="2440"/>
      <c r="H31" s="2444"/>
      <c r="I31" s="2445"/>
    </row>
    <row r="32" spans="1:13" ht="39.75" customHeight="1">
      <c r="A32" s="2435">
        <v>2151</v>
      </c>
      <c r="B32" s="2446" t="s">
        <v>991</v>
      </c>
      <c r="C32" s="2447">
        <v>5</v>
      </c>
      <c r="D32" s="2448">
        <v>1</v>
      </c>
      <c r="E32" s="2433" t="s">
        <v>635</v>
      </c>
      <c r="F32" s="2457" t="s">
        <v>305</v>
      </c>
      <c r="G32" s="2440">
        <f>I32+H32</f>
        <v>71450</v>
      </c>
      <c r="H32" s="2450">
        <f>'1.5.1'!F32</f>
        <v>44450</v>
      </c>
      <c r="I32" s="2451">
        <f>'1.5.1'!F152</f>
        <v>27000</v>
      </c>
    </row>
    <row r="33" spans="1:9" ht="38.25">
      <c r="A33" s="2435">
        <v>2160</v>
      </c>
      <c r="B33" s="2424" t="s">
        <v>991</v>
      </c>
      <c r="C33" s="2436">
        <v>6</v>
      </c>
      <c r="D33" s="2437">
        <v>0</v>
      </c>
      <c r="E33" s="2438" t="s">
        <v>619</v>
      </c>
      <c r="F33" s="2439" t="s">
        <v>620</v>
      </c>
      <c r="G33" s="2458">
        <f>G35</f>
        <v>1000</v>
      </c>
      <c r="H33" s="2459">
        <f>H35</f>
        <v>1000</v>
      </c>
      <c r="I33" s="2451">
        <f>I35</f>
        <v>0</v>
      </c>
    </row>
    <row r="34" spans="1:9" s="2442" customFormat="1">
      <c r="A34" s="2435"/>
      <c r="B34" s="2424"/>
      <c r="C34" s="2436"/>
      <c r="D34" s="2437"/>
      <c r="E34" s="2433" t="s">
        <v>667</v>
      </c>
      <c r="F34" s="2439"/>
      <c r="G34" s="2458"/>
      <c r="H34" s="2460"/>
      <c r="I34" s="2445"/>
    </row>
    <row r="35" spans="1:9" ht="27.75" customHeight="1">
      <c r="A35" s="2435">
        <v>2161</v>
      </c>
      <c r="B35" s="2446" t="s">
        <v>991</v>
      </c>
      <c r="C35" s="2447">
        <v>6</v>
      </c>
      <c r="D35" s="2448">
        <v>1</v>
      </c>
      <c r="E35" s="2433" t="s">
        <v>623</v>
      </c>
      <c r="F35" s="2449" t="s">
        <v>622</v>
      </c>
      <c r="G35" s="2458">
        <f>H35+I35</f>
        <v>1000</v>
      </c>
      <c r="H35" s="2459">
        <f>'1.6.1'!F33</f>
        <v>1000</v>
      </c>
      <c r="I35" s="2451">
        <f>'1.6.1'!F152+'sybv 1,6,1'!F152</f>
        <v>0</v>
      </c>
    </row>
    <row r="36" spans="1:9" ht="22.5" customHeight="1">
      <c r="A36" s="2435">
        <v>2170</v>
      </c>
      <c r="B36" s="2424" t="s">
        <v>991</v>
      </c>
      <c r="C36" s="2436">
        <v>7</v>
      </c>
      <c r="D36" s="2437">
        <v>0</v>
      </c>
      <c r="E36" s="2438" t="s">
        <v>520</v>
      </c>
      <c r="F36" s="2449"/>
      <c r="G36" s="2461">
        <v>0</v>
      </c>
      <c r="H36" s="2462">
        <v>0</v>
      </c>
      <c r="I36" s="2451">
        <v>0</v>
      </c>
    </row>
    <row r="37" spans="1:9" s="2442" customFormat="1" hidden="1">
      <c r="A37" s="2435"/>
      <c r="B37" s="2424"/>
      <c r="C37" s="2436"/>
      <c r="D37" s="2437"/>
      <c r="E37" s="2433" t="s">
        <v>667</v>
      </c>
      <c r="F37" s="2439"/>
      <c r="G37" s="2463"/>
      <c r="H37" s="2464"/>
      <c r="I37" s="2465"/>
    </row>
    <row r="38" spans="1:9" ht="25.5" hidden="1">
      <c r="A38" s="2435">
        <v>2171</v>
      </c>
      <c r="B38" s="2446" t="s">
        <v>991</v>
      </c>
      <c r="C38" s="2447">
        <v>7</v>
      </c>
      <c r="D38" s="2448">
        <v>1</v>
      </c>
      <c r="E38" s="2433" t="s">
        <v>520</v>
      </c>
      <c r="F38" s="2449"/>
      <c r="G38" s="2463">
        <v>0</v>
      </c>
      <c r="H38" s="2466"/>
      <c r="I38" s="2467"/>
    </row>
    <row r="39" spans="1:9" ht="51" hidden="1">
      <c r="A39" s="2435">
        <v>2180</v>
      </c>
      <c r="B39" s="2424" t="s">
        <v>991</v>
      </c>
      <c r="C39" s="2436">
        <v>8</v>
      </c>
      <c r="D39" s="2437">
        <v>0</v>
      </c>
      <c r="E39" s="2438" t="s">
        <v>461</v>
      </c>
      <c r="F39" s="2439" t="s">
        <v>775</v>
      </c>
      <c r="G39" s="2463">
        <v>0</v>
      </c>
      <c r="H39" s="2466">
        <v>0</v>
      </c>
      <c r="I39" s="2467">
        <v>0</v>
      </c>
    </row>
    <row r="40" spans="1:9" s="2442" customFormat="1" hidden="1">
      <c r="A40" s="2435"/>
      <c r="B40" s="2424"/>
      <c r="C40" s="2436"/>
      <c r="D40" s="2437"/>
      <c r="E40" s="2433" t="s">
        <v>667</v>
      </c>
      <c r="F40" s="2439"/>
      <c r="G40" s="2463"/>
      <c r="H40" s="2464"/>
      <c r="I40" s="2465"/>
    </row>
    <row r="41" spans="1:9" ht="38.25" hidden="1">
      <c r="A41" s="2435">
        <v>2181</v>
      </c>
      <c r="B41" s="2446" t="s">
        <v>991</v>
      </c>
      <c r="C41" s="2447">
        <v>8</v>
      </c>
      <c r="D41" s="2448">
        <v>1</v>
      </c>
      <c r="E41" s="2433" t="s">
        <v>461</v>
      </c>
      <c r="F41" s="2457" t="s">
        <v>776</v>
      </c>
      <c r="G41" s="2463">
        <v>0</v>
      </c>
      <c r="H41" s="2466">
        <v>0</v>
      </c>
      <c r="I41" s="2467">
        <v>0</v>
      </c>
    </row>
    <row r="42" spans="1:9" hidden="1">
      <c r="A42" s="2435"/>
      <c r="B42" s="2446"/>
      <c r="C42" s="2447"/>
      <c r="D42" s="2448"/>
      <c r="E42" s="2468" t="s">
        <v>667</v>
      </c>
      <c r="F42" s="2457"/>
      <c r="G42" s="2463"/>
      <c r="H42" s="2466"/>
      <c r="I42" s="2467"/>
    </row>
    <row r="43" spans="1:9" ht="25.5" hidden="1">
      <c r="A43" s="2435">
        <v>2182</v>
      </c>
      <c r="B43" s="2446" t="s">
        <v>991</v>
      </c>
      <c r="C43" s="2447">
        <v>8</v>
      </c>
      <c r="D43" s="2448">
        <v>1</v>
      </c>
      <c r="E43" s="2468" t="s">
        <v>274</v>
      </c>
      <c r="F43" s="2457"/>
      <c r="G43" s="2463">
        <v>0</v>
      </c>
      <c r="H43" s="2466"/>
      <c r="I43" s="2467"/>
    </row>
    <row r="44" spans="1:9" ht="25.5" hidden="1">
      <c r="A44" s="2435">
        <v>2183</v>
      </c>
      <c r="B44" s="2446" t="s">
        <v>991</v>
      </c>
      <c r="C44" s="2447">
        <v>8</v>
      </c>
      <c r="D44" s="2448">
        <v>1</v>
      </c>
      <c r="E44" s="2468" t="s">
        <v>343</v>
      </c>
      <c r="F44" s="2457"/>
      <c r="G44" s="2463">
        <v>0</v>
      </c>
      <c r="H44" s="2466"/>
      <c r="I44" s="2467"/>
    </row>
    <row r="45" spans="1:9" ht="25.5" hidden="1">
      <c r="A45" s="2435">
        <v>2184</v>
      </c>
      <c r="B45" s="2446" t="s">
        <v>991</v>
      </c>
      <c r="C45" s="2447">
        <v>8</v>
      </c>
      <c r="D45" s="2448">
        <v>1</v>
      </c>
      <c r="E45" s="2468" t="s">
        <v>1095</v>
      </c>
      <c r="F45" s="2457"/>
      <c r="G45" s="2463">
        <v>0</v>
      </c>
      <c r="H45" s="2466"/>
      <c r="I45" s="2467"/>
    </row>
    <row r="46" spans="1:9">
      <c r="A46" s="2435">
        <v>2185</v>
      </c>
      <c r="B46" s="2446" t="s">
        <v>991</v>
      </c>
      <c r="C46" s="2447">
        <v>8</v>
      </c>
      <c r="D46" s="2448">
        <v>1</v>
      </c>
      <c r="E46" s="2468"/>
      <c r="F46" s="2457"/>
      <c r="G46" s="2463">
        <v>0</v>
      </c>
      <c r="H46" s="2466"/>
      <c r="I46" s="2467"/>
    </row>
    <row r="47" spans="1:9" s="2422" customFormat="1" ht="38.25">
      <c r="A47" s="2469">
        <v>2200</v>
      </c>
      <c r="B47" s="2424" t="s">
        <v>950</v>
      </c>
      <c r="C47" s="2436">
        <v>0</v>
      </c>
      <c r="D47" s="2437">
        <v>0</v>
      </c>
      <c r="E47" s="2427" t="s">
        <v>2357</v>
      </c>
      <c r="F47" s="2470" t="s">
        <v>777</v>
      </c>
      <c r="G47" s="2471">
        <f>G52</f>
        <v>4000</v>
      </c>
      <c r="H47" s="2472">
        <f>H52</f>
        <v>4000</v>
      </c>
      <c r="I47" s="2473">
        <v>0</v>
      </c>
    </row>
    <row r="48" spans="1:9">
      <c r="A48" s="2432"/>
      <c r="B48" s="2424"/>
      <c r="C48" s="2425"/>
      <c r="D48" s="2426"/>
      <c r="E48" s="2433" t="s">
        <v>268</v>
      </c>
      <c r="F48" s="2434"/>
      <c r="G48" s="2471"/>
      <c r="H48" s="2474"/>
      <c r="I48" s="2475"/>
    </row>
    <row r="49" spans="1:9">
      <c r="A49" s="2435">
        <v>2210</v>
      </c>
      <c r="B49" s="2424" t="s">
        <v>950</v>
      </c>
      <c r="C49" s="2447">
        <v>1</v>
      </c>
      <c r="D49" s="2448">
        <v>0</v>
      </c>
      <c r="E49" s="2438" t="s">
        <v>778</v>
      </c>
      <c r="F49" s="2476" t="s">
        <v>779</v>
      </c>
      <c r="G49" s="2471">
        <v>0</v>
      </c>
      <c r="H49" s="2472">
        <v>0</v>
      </c>
      <c r="I49" s="2473">
        <v>0</v>
      </c>
    </row>
    <row r="50" spans="1:9" s="2442" customFormat="1">
      <c r="A50" s="2435"/>
      <c r="B50" s="2424"/>
      <c r="C50" s="2436"/>
      <c r="D50" s="2437"/>
      <c r="E50" s="2433" t="s">
        <v>667</v>
      </c>
      <c r="F50" s="2439"/>
      <c r="G50" s="2471"/>
      <c r="H50" s="2477"/>
      <c r="I50" s="2478"/>
    </row>
    <row r="51" spans="1:9">
      <c r="A51" s="2435">
        <v>2211</v>
      </c>
      <c r="B51" s="2446" t="s">
        <v>950</v>
      </c>
      <c r="C51" s="2447">
        <v>1</v>
      </c>
      <c r="D51" s="2448">
        <v>1</v>
      </c>
      <c r="E51" s="2433" t="s">
        <v>780</v>
      </c>
      <c r="F51" s="2457" t="s">
        <v>781</v>
      </c>
      <c r="G51" s="2471">
        <v>0</v>
      </c>
      <c r="H51" s="2472"/>
      <c r="I51" s="2473"/>
    </row>
    <row r="52" spans="1:9" ht="21" customHeight="1">
      <c r="A52" s="2435">
        <v>2220</v>
      </c>
      <c r="B52" s="2424" t="s">
        <v>950</v>
      </c>
      <c r="C52" s="2436">
        <v>2</v>
      </c>
      <c r="D52" s="2437">
        <v>0</v>
      </c>
      <c r="E52" s="2438" t="s">
        <v>73</v>
      </c>
      <c r="F52" s="2476" t="s">
        <v>74</v>
      </c>
      <c r="G52" s="2471">
        <f>H52</f>
        <v>4000</v>
      </c>
      <c r="H52" s="2472">
        <f>H54</f>
        <v>4000</v>
      </c>
      <c r="I52" s="2473">
        <v>0</v>
      </c>
    </row>
    <row r="53" spans="1:9" s="2442" customFormat="1">
      <c r="A53" s="2435"/>
      <c r="B53" s="2424"/>
      <c r="C53" s="2436"/>
      <c r="D53" s="2437"/>
      <c r="E53" s="2433" t="s">
        <v>667</v>
      </c>
      <c r="F53" s="2439"/>
      <c r="G53" s="2471"/>
      <c r="H53" s="2477"/>
      <c r="I53" s="2478"/>
    </row>
    <row r="54" spans="1:9" ht="22.5" customHeight="1">
      <c r="A54" s="2435">
        <v>2221</v>
      </c>
      <c r="B54" s="2446" t="s">
        <v>950</v>
      </c>
      <c r="C54" s="2447">
        <v>2</v>
      </c>
      <c r="D54" s="2448">
        <v>1</v>
      </c>
      <c r="E54" s="2433" t="s">
        <v>75</v>
      </c>
      <c r="F54" s="2457" t="s">
        <v>76</v>
      </c>
      <c r="G54" s="2471">
        <f>H54</f>
        <v>4000</v>
      </c>
      <c r="H54" s="2472">
        <f>'arandzin aih'!F32</f>
        <v>4000</v>
      </c>
      <c r="I54" s="2473"/>
    </row>
    <row r="55" spans="1:9">
      <c r="A55" s="2435">
        <v>2230</v>
      </c>
      <c r="B55" s="2424" t="s">
        <v>950</v>
      </c>
      <c r="C55" s="2447">
        <v>3</v>
      </c>
      <c r="D55" s="2448">
        <v>0</v>
      </c>
      <c r="E55" s="2438" t="s">
        <v>77</v>
      </c>
      <c r="F55" s="2476" t="s">
        <v>62</v>
      </c>
      <c r="G55" s="2471">
        <v>0</v>
      </c>
      <c r="H55" s="2472">
        <v>0</v>
      </c>
      <c r="I55" s="2473">
        <v>0</v>
      </c>
    </row>
    <row r="56" spans="1:9" s="2442" customFormat="1">
      <c r="A56" s="2435"/>
      <c r="B56" s="2424"/>
      <c r="C56" s="2436"/>
      <c r="D56" s="2437"/>
      <c r="E56" s="2433" t="s">
        <v>667</v>
      </c>
      <c r="F56" s="2439"/>
      <c r="G56" s="2471"/>
      <c r="H56" s="2477"/>
      <c r="I56" s="2478"/>
    </row>
    <row r="57" spans="1:9" ht="15" customHeight="1">
      <c r="A57" s="2435">
        <v>2231</v>
      </c>
      <c r="B57" s="2446" t="s">
        <v>950</v>
      </c>
      <c r="C57" s="2447">
        <v>3</v>
      </c>
      <c r="D57" s="2448">
        <v>1</v>
      </c>
      <c r="E57" s="2433" t="s">
        <v>63</v>
      </c>
      <c r="F57" s="2457" t="s">
        <v>64</v>
      </c>
      <c r="G57" s="2463">
        <v>0</v>
      </c>
      <c r="H57" s="2466"/>
      <c r="I57" s="2467"/>
    </row>
    <row r="58" spans="1:9" ht="33" hidden="1" customHeight="1">
      <c r="A58" s="2435">
        <v>2240</v>
      </c>
      <c r="B58" s="2424" t="s">
        <v>950</v>
      </c>
      <c r="C58" s="2436">
        <v>4</v>
      </c>
      <c r="D58" s="2437">
        <v>0</v>
      </c>
      <c r="E58" s="2438" t="s">
        <v>65</v>
      </c>
      <c r="F58" s="2439" t="s">
        <v>66</v>
      </c>
      <c r="G58" s="2463">
        <v>0</v>
      </c>
      <c r="H58" s="2466">
        <v>0</v>
      </c>
      <c r="I58" s="2467">
        <v>0</v>
      </c>
    </row>
    <row r="59" spans="1:9" s="2442" customFormat="1" ht="14.25" hidden="1" customHeight="1">
      <c r="A59" s="2435"/>
      <c r="B59" s="2424"/>
      <c r="C59" s="2436"/>
      <c r="D59" s="2437"/>
      <c r="E59" s="2433" t="s">
        <v>667</v>
      </c>
      <c r="F59" s="2439"/>
      <c r="G59" s="2463"/>
      <c r="H59" s="2464"/>
      <c r="I59" s="2465"/>
    </row>
    <row r="60" spans="1:9" ht="0.75" hidden="1" customHeight="1">
      <c r="A60" s="2435">
        <v>2241</v>
      </c>
      <c r="B60" s="2446" t="s">
        <v>950</v>
      </c>
      <c r="C60" s="2447">
        <v>4</v>
      </c>
      <c r="D60" s="2448">
        <v>1</v>
      </c>
      <c r="E60" s="2433" t="s">
        <v>65</v>
      </c>
      <c r="F60" s="2457" t="s">
        <v>66</v>
      </c>
      <c r="G60" s="2463">
        <v>0</v>
      </c>
      <c r="H60" s="2466"/>
      <c r="I60" s="2467"/>
    </row>
    <row r="61" spans="1:9" s="2442" customFormat="1" hidden="1">
      <c r="A61" s="2435"/>
      <c r="B61" s="2424"/>
      <c r="C61" s="2436"/>
      <c r="D61" s="2437"/>
      <c r="E61" s="2433" t="s">
        <v>667</v>
      </c>
      <c r="F61" s="2439"/>
      <c r="G61" s="2463"/>
      <c r="H61" s="2464"/>
      <c r="I61" s="2465"/>
    </row>
    <row r="62" spans="1:9" ht="25.5" hidden="1">
      <c r="A62" s="2435">
        <v>2250</v>
      </c>
      <c r="B62" s="2424" t="s">
        <v>950</v>
      </c>
      <c r="C62" s="2436">
        <v>5</v>
      </c>
      <c r="D62" s="2437">
        <v>0</v>
      </c>
      <c r="E62" s="2438" t="s">
        <v>477</v>
      </c>
      <c r="F62" s="2439" t="s">
        <v>545</v>
      </c>
      <c r="G62" s="2463">
        <v>0</v>
      </c>
      <c r="H62" s="2466">
        <v>0</v>
      </c>
      <c r="I62" s="2467">
        <v>0</v>
      </c>
    </row>
    <row r="63" spans="1:9" s="2442" customFormat="1" hidden="1">
      <c r="A63" s="2435"/>
      <c r="B63" s="2424"/>
      <c r="C63" s="2436"/>
      <c r="D63" s="2437"/>
      <c r="E63" s="2433" t="s">
        <v>667</v>
      </c>
      <c r="F63" s="2439"/>
      <c r="G63" s="2463"/>
      <c r="H63" s="2464"/>
      <c r="I63" s="2465"/>
    </row>
    <row r="64" spans="1:9" ht="25.5" hidden="1">
      <c r="A64" s="2435">
        <v>2251</v>
      </c>
      <c r="B64" s="2446" t="s">
        <v>950</v>
      </c>
      <c r="C64" s="2447">
        <v>5</v>
      </c>
      <c r="D64" s="2448">
        <v>1</v>
      </c>
      <c r="E64" s="2433" t="s">
        <v>477</v>
      </c>
      <c r="F64" s="2457" t="s">
        <v>546</v>
      </c>
      <c r="G64" s="2463">
        <v>0</v>
      </c>
      <c r="H64" s="2466"/>
      <c r="I64" s="2467"/>
    </row>
    <row r="65" spans="1:9" s="2422" customFormat="1" ht="63.75" hidden="1">
      <c r="A65" s="2469">
        <v>2300</v>
      </c>
      <c r="B65" s="2479" t="s">
        <v>951</v>
      </c>
      <c r="C65" s="2436">
        <v>0</v>
      </c>
      <c r="D65" s="2437">
        <v>0</v>
      </c>
      <c r="E65" s="2480" t="s">
        <v>2358</v>
      </c>
      <c r="F65" s="2470" t="s">
        <v>547</v>
      </c>
      <c r="G65" s="2463">
        <f>G72</f>
        <v>0</v>
      </c>
      <c r="H65" s="2466">
        <f>H72</f>
        <v>0</v>
      </c>
      <c r="I65" s="2467">
        <v>0</v>
      </c>
    </row>
    <row r="66" spans="1:9" hidden="1">
      <c r="A66" s="2432"/>
      <c r="B66" s="2424"/>
      <c r="C66" s="2425"/>
      <c r="D66" s="2426"/>
      <c r="E66" s="2433" t="s">
        <v>268</v>
      </c>
      <c r="F66" s="2434"/>
      <c r="G66" s="2463"/>
      <c r="H66" s="2481"/>
      <c r="I66" s="2482"/>
    </row>
    <row r="67" spans="1:9" ht="25.5" hidden="1">
      <c r="A67" s="2435">
        <v>2310</v>
      </c>
      <c r="B67" s="2479" t="s">
        <v>951</v>
      </c>
      <c r="C67" s="2436">
        <v>1</v>
      </c>
      <c r="D67" s="2437">
        <v>0</v>
      </c>
      <c r="E67" s="2438" t="s">
        <v>454</v>
      </c>
      <c r="F67" s="2439" t="s">
        <v>549</v>
      </c>
      <c r="G67" s="2463">
        <v>0</v>
      </c>
      <c r="H67" s="2466">
        <v>0</v>
      </c>
      <c r="I67" s="2467">
        <v>0</v>
      </c>
    </row>
    <row r="68" spans="1:9" s="2442" customFormat="1" hidden="1">
      <c r="A68" s="2435"/>
      <c r="B68" s="2424"/>
      <c r="C68" s="2436"/>
      <c r="D68" s="2437"/>
      <c r="E68" s="2433" t="s">
        <v>667</v>
      </c>
      <c r="F68" s="2439"/>
      <c r="G68" s="2463"/>
      <c r="H68" s="2464"/>
      <c r="I68" s="2465"/>
    </row>
    <row r="69" spans="1:9" hidden="1">
      <c r="A69" s="2435">
        <v>2311</v>
      </c>
      <c r="B69" s="2483" t="s">
        <v>951</v>
      </c>
      <c r="C69" s="2447">
        <v>1</v>
      </c>
      <c r="D69" s="2448">
        <v>1</v>
      </c>
      <c r="E69" s="2433" t="s">
        <v>548</v>
      </c>
      <c r="F69" s="2457" t="s">
        <v>550</v>
      </c>
      <c r="G69" s="2463">
        <v>0</v>
      </c>
      <c r="H69" s="2466"/>
      <c r="I69" s="2467"/>
    </row>
    <row r="70" spans="1:9" hidden="1">
      <c r="A70" s="2435">
        <v>2312</v>
      </c>
      <c r="B70" s="2483" t="s">
        <v>951</v>
      </c>
      <c r="C70" s="2447">
        <v>1</v>
      </c>
      <c r="D70" s="2448">
        <v>2</v>
      </c>
      <c r="E70" s="2433" t="s">
        <v>455</v>
      </c>
      <c r="F70" s="2457"/>
      <c r="G70" s="2463">
        <v>0</v>
      </c>
      <c r="H70" s="2466"/>
      <c r="I70" s="2467"/>
    </row>
    <row r="71" spans="1:9" hidden="1">
      <c r="A71" s="2435">
        <v>2313</v>
      </c>
      <c r="B71" s="2483" t="s">
        <v>951</v>
      </c>
      <c r="C71" s="2447">
        <v>1</v>
      </c>
      <c r="D71" s="2448">
        <v>3</v>
      </c>
      <c r="E71" s="2433" t="s">
        <v>456</v>
      </c>
      <c r="F71" s="2457"/>
      <c r="G71" s="2463">
        <v>0</v>
      </c>
      <c r="H71" s="2466"/>
      <c r="I71" s="2467"/>
    </row>
    <row r="72" spans="1:9" hidden="1">
      <c r="A72" s="2435">
        <v>2320</v>
      </c>
      <c r="B72" s="2479" t="s">
        <v>951</v>
      </c>
      <c r="C72" s="2436">
        <v>2</v>
      </c>
      <c r="D72" s="2437">
        <v>0</v>
      </c>
      <c r="E72" s="2438" t="s">
        <v>457</v>
      </c>
      <c r="F72" s="2439" t="s">
        <v>551</v>
      </c>
      <c r="G72" s="2463">
        <f>G74</f>
        <v>0</v>
      </c>
      <c r="H72" s="2466">
        <f>H74</f>
        <v>0</v>
      </c>
      <c r="I72" s="2467">
        <v>0</v>
      </c>
    </row>
    <row r="73" spans="1:9" s="2442" customFormat="1" hidden="1">
      <c r="A73" s="2435"/>
      <c r="B73" s="2424"/>
      <c r="C73" s="2436"/>
      <c r="D73" s="2437"/>
      <c r="E73" s="2433" t="s">
        <v>667</v>
      </c>
      <c r="F73" s="2439"/>
      <c r="G73" s="2463"/>
      <c r="H73" s="2464"/>
      <c r="I73" s="2465"/>
    </row>
    <row r="74" spans="1:9" hidden="1">
      <c r="A74" s="2435">
        <v>2321</v>
      </c>
      <c r="B74" s="2483" t="s">
        <v>951</v>
      </c>
      <c r="C74" s="2447">
        <v>2</v>
      </c>
      <c r="D74" s="2448">
        <v>1</v>
      </c>
      <c r="E74" s="2433" t="s">
        <v>458</v>
      </c>
      <c r="F74" s="2457" t="s">
        <v>841</v>
      </c>
      <c r="G74" s="2463">
        <f>H74</f>
        <v>0</v>
      </c>
      <c r="H74" s="2466">
        <v>0</v>
      </c>
      <c r="I74" s="2467"/>
    </row>
    <row r="75" spans="1:9" ht="25.5" hidden="1">
      <c r="A75" s="2435">
        <v>2330</v>
      </c>
      <c r="B75" s="2479" t="s">
        <v>951</v>
      </c>
      <c r="C75" s="2436">
        <v>3</v>
      </c>
      <c r="D75" s="2437">
        <v>0</v>
      </c>
      <c r="E75" s="2438" t="s">
        <v>459</v>
      </c>
      <c r="F75" s="2439" t="s">
        <v>842</v>
      </c>
      <c r="G75" s="2463">
        <v>0</v>
      </c>
      <c r="H75" s="2466">
        <v>0</v>
      </c>
      <c r="I75" s="2467">
        <v>0</v>
      </c>
    </row>
    <row r="76" spans="1:9" s="2442" customFormat="1" hidden="1">
      <c r="A76" s="2435"/>
      <c r="B76" s="2424"/>
      <c r="C76" s="2436"/>
      <c r="D76" s="2437"/>
      <c r="E76" s="2433" t="s">
        <v>667</v>
      </c>
      <c r="F76" s="2439"/>
      <c r="G76" s="2463"/>
      <c r="H76" s="2464"/>
      <c r="I76" s="2465"/>
    </row>
    <row r="77" spans="1:9" hidden="1">
      <c r="A77" s="2435">
        <v>2331</v>
      </c>
      <c r="B77" s="2483" t="s">
        <v>951</v>
      </c>
      <c r="C77" s="2447">
        <v>3</v>
      </c>
      <c r="D77" s="2448">
        <v>1</v>
      </c>
      <c r="E77" s="2433" t="s">
        <v>843</v>
      </c>
      <c r="F77" s="2457" t="s">
        <v>844</v>
      </c>
      <c r="G77" s="2463">
        <v>0</v>
      </c>
      <c r="H77" s="2466"/>
      <c r="I77" s="2467"/>
    </row>
    <row r="78" spans="1:9" hidden="1">
      <c r="A78" s="2435">
        <v>2332</v>
      </c>
      <c r="B78" s="2483" t="s">
        <v>951</v>
      </c>
      <c r="C78" s="2447">
        <v>3</v>
      </c>
      <c r="D78" s="2448">
        <v>2</v>
      </c>
      <c r="E78" s="2433" t="s">
        <v>460</v>
      </c>
      <c r="F78" s="2457"/>
      <c r="G78" s="2463">
        <v>0</v>
      </c>
      <c r="H78" s="2466"/>
      <c r="I78" s="2467"/>
    </row>
    <row r="79" spans="1:9" hidden="1">
      <c r="A79" s="2435">
        <v>2340</v>
      </c>
      <c r="B79" s="2479" t="s">
        <v>951</v>
      </c>
      <c r="C79" s="2436">
        <v>4</v>
      </c>
      <c r="D79" s="2437">
        <v>0</v>
      </c>
      <c r="E79" s="2438" t="s">
        <v>465</v>
      </c>
      <c r="F79" s="2457"/>
      <c r="G79" s="2463">
        <v>0</v>
      </c>
      <c r="H79" s="2466">
        <v>0</v>
      </c>
      <c r="I79" s="2467">
        <v>0</v>
      </c>
    </row>
    <row r="80" spans="1:9" s="2442" customFormat="1" hidden="1">
      <c r="A80" s="2435"/>
      <c r="B80" s="2424"/>
      <c r="C80" s="2436"/>
      <c r="D80" s="2437"/>
      <c r="E80" s="2433" t="s">
        <v>667</v>
      </c>
      <c r="F80" s="2439"/>
      <c r="G80" s="2463"/>
      <c r="H80" s="2464"/>
      <c r="I80" s="2465"/>
    </row>
    <row r="81" spans="1:9" hidden="1">
      <c r="A81" s="2435">
        <v>2341</v>
      </c>
      <c r="B81" s="2483" t="s">
        <v>951</v>
      </c>
      <c r="C81" s="2447">
        <v>4</v>
      </c>
      <c r="D81" s="2448">
        <v>1</v>
      </c>
      <c r="E81" s="2433" t="s">
        <v>465</v>
      </c>
      <c r="F81" s="2457"/>
      <c r="G81" s="2463">
        <v>0</v>
      </c>
      <c r="H81" s="2466"/>
      <c r="I81" s="2467"/>
    </row>
    <row r="82" spans="1:9" hidden="1">
      <c r="A82" s="2435">
        <v>2350</v>
      </c>
      <c r="B82" s="2479" t="s">
        <v>951</v>
      </c>
      <c r="C82" s="2436">
        <v>5</v>
      </c>
      <c r="D82" s="2437">
        <v>0</v>
      </c>
      <c r="E82" s="2438" t="s">
        <v>845</v>
      </c>
      <c r="F82" s="2439" t="s">
        <v>846</v>
      </c>
      <c r="G82" s="2463">
        <v>0</v>
      </c>
      <c r="H82" s="2466">
        <v>0</v>
      </c>
      <c r="I82" s="2467">
        <v>0</v>
      </c>
    </row>
    <row r="83" spans="1:9" s="2442" customFormat="1" hidden="1">
      <c r="A83" s="2435"/>
      <c r="B83" s="2424"/>
      <c r="C83" s="2436"/>
      <c r="D83" s="2437"/>
      <c r="E83" s="2433" t="s">
        <v>667</v>
      </c>
      <c r="F83" s="2439"/>
      <c r="G83" s="2463"/>
      <c r="H83" s="2464"/>
      <c r="I83" s="2465"/>
    </row>
    <row r="84" spans="1:9" hidden="1">
      <c r="A84" s="2435">
        <v>2351</v>
      </c>
      <c r="B84" s="2483" t="s">
        <v>951</v>
      </c>
      <c r="C84" s="2447">
        <v>5</v>
      </c>
      <c r="D84" s="2448">
        <v>1</v>
      </c>
      <c r="E84" s="2433" t="s">
        <v>847</v>
      </c>
      <c r="F84" s="2457" t="s">
        <v>846</v>
      </c>
      <c r="G84" s="2463">
        <v>0</v>
      </c>
      <c r="H84" s="2466"/>
      <c r="I84" s="2467"/>
    </row>
    <row r="85" spans="1:9" ht="38.25" hidden="1">
      <c r="A85" s="2435">
        <v>2360</v>
      </c>
      <c r="B85" s="2479" t="s">
        <v>951</v>
      </c>
      <c r="C85" s="2436">
        <v>6</v>
      </c>
      <c r="D85" s="2437">
        <v>0</v>
      </c>
      <c r="E85" s="2438" t="s">
        <v>956</v>
      </c>
      <c r="F85" s="2439" t="s">
        <v>848</v>
      </c>
      <c r="G85" s="2463">
        <v>0</v>
      </c>
      <c r="H85" s="2466">
        <v>0</v>
      </c>
      <c r="I85" s="2467">
        <v>0</v>
      </c>
    </row>
    <row r="86" spans="1:9" s="2442" customFormat="1" hidden="1">
      <c r="A86" s="2435"/>
      <c r="B86" s="2424"/>
      <c r="C86" s="2436"/>
      <c r="D86" s="2437"/>
      <c r="E86" s="2433" t="s">
        <v>667</v>
      </c>
      <c r="F86" s="2439"/>
      <c r="G86" s="2463"/>
      <c r="H86" s="2464"/>
      <c r="I86" s="2465"/>
    </row>
    <row r="87" spans="1:9" ht="38.25" hidden="1">
      <c r="A87" s="2435">
        <v>2361</v>
      </c>
      <c r="B87" s="2483" t="s">
        <v>951</v>
      </c>
      <c r="C87" s="2447">
        <v>6</v>
      </c>
      <c r="D87" s="2448">
        <v>1</v>
      </c>
      <c r="E87" s="2433" t="s">
        <v>956</v>
      </c>
      <c r="F87" s="2457" t="s">
        <v>849</v>
      </c>
      <c r="G87" s="2463">
        <v>0</v>
      </c>
      <c r="H87" s="2466"/>
      <c r="I87" s="2467"/>
    </row>
    <row r="88" spans="1:9" ht="38.25" hidden="1">
      <c r="A88" s="2435">
        <v>2370</v>
      </c>
      <c r="B88" s="2479" t="s">
        <v>951</v>
      </c>
      <c r="C88" s="2436">
        <v>7</v>
      </c>
      <c r="D88" s="2437">
        <v>0</v>
      </c>
      <c r="E88" s="2438" t="s">
        <v>957</v>
      </c>
      <c r="F88" s="2439" t="s">
        <v>850</v>
      </c>
      <c r="G88" s="2463">
        <v>0</v>
      </c>
      <c r="H88" s="2466">
        <v>0</v>
      </c>
      <c r="I88" s="2467">
        <v>0</v>
      </c>
    </row>
    <row r="89" spans="1:9" s="2442" customFormat="1" hidden="1">
      <c r="A89" s="2435"/>
      <c r="B89" s="2424"/>
      <c r="C89" s="2436"/>
      <c r="D89" s="2437"/>
      <c r="E89" s="2433" t="s">
        <v>667</v>
      </c>
      <c r="F89" s="2439"/>
      <c r="G89" s="2463"/>
      <c r="H89" s="2464"/>
      <c r="I89" s="2465"/>
    </row>
    <row r="90" spans="1:9" ht="38.25" hidden="1">
      <c r="A90" s="2435">
        <v>2371</v>
      </c>
      <c r="B90" s="2483" t="s">
        <v>951</v>
      </c>
      <c r="C90" s="2447">
        <v>7</v>
      </c>
      <c r="D90" s="2448">
        <v>1</v>
      </c>
      <c r="E90" s="2433" t="s">
        <v>397</v>
      </c>
      <c r="F90" s="2457" t="s">
        <v>99</v>
      </c>
      <c r="G90" s="2463">
        <v>0</v>
      </c>
      <c r="H90" s="2466"/>
      <c r="I90" s="2467"/>
    </row>
    <row r="91" spans="1:9" s="2422" customFormat="1" ht="63.75">
      <c r="A91" s="2469">
        <v>2400</v>
      </c>
      <c r="B91" s="2479" t="s">
        <v>559</v>
      </c>
      <c r="C91" s="2436">
        <v>0</v>
      </c>
      <c r="D91" s="2437">
        <v>0</v>
      </c>
      <c r="E91" s="2480" t="s">
        <v>2359</v>
      </c>
      <c r="F91" s="2470" t="s">
        <v>100</v>
      </c>
      <c r="G91" s="2440">
        <f>H91+I91</f>
        <v>1297707</v>
      </c>
      <c r="H91" s="2450">
        <f>H97+H116+H141</f>
        <v>64495</v>
      </c>
      <c r="I91" s="2451">
        <f>I116+I141+I97</f>
        <v>1233212</v>
      </c>
    </row>
    <row r="92" spans="1:9" ht="13.5" customHeight="1">
      <c r="A92" s="2432"/>
      <c r="B92" s="2424"/>
      <c r="C92" s="2425"/>
      <c r="D92" s="2426"/>
      <c r="E92" s="2433" t="s">
        <v>268</v>
      </c>
      <c r="F92" s="2434"/>
      <c r="G92" s="2440"/>
      <c r="H92" s="2430"/>
      <c r="I92" s="2431"/>
    </row>
    <row r="93" spans="1:9" ht="38.25" hidden="1">
      <c r="A93" s="2435">
        <v>2410</v>
      </c>
      <c r="B93" s="2479" t="s">
        <v>559</v>
      </c>
      <c r="C93" s="2436">
        <v>1</v>
      </c>
      <c r="D93" s="2437">
        <v>0</v>
      </c>
      <c r="E93" s="2438" t="s">
        <v>813</v>
      </c>
      <c r="F93" s="2439" t="s">
        <v>47</v>
      </c>
      <c r="G93" s="2440">
        <v>0</v>
      </c>
      <c r="H93" s="2450">
        <v>0</v>
      </c>
      <c r="I93" s="2451">
        <v>0</v>
      </c>
    </row>
    <row r="94" spans="1:9" s="2442" customFormat="1" hidden="1">
      <c r="A94" s="2435"/>
      <c r="B94" s="2424"/>
      <c r="C94" s="2436"/>
      <c r="D94" s="2437"/>
      <c r="E94" s="2433" t="s">
        <v>667</v>
      </c>
      <c r="F94" s="2439"/>
      <c r="G94" s="2440"/>
      <c r="H94" s="2444"/>
      <c r="I94" s="2445"/>
    </row>
    <row r="95" spans="1:9" ht="25.5" hidden="1">
      <c r="A95" s="2435">
        <v>2411</v>
      </c>
      <c r="B95" s="2483" t="s">
        <v>559</v>
      </c>
      <c r="C95" s="2447">
        <v>1</v>
      </c>
      <c r="D95" s="2448">
        <v>1</v>
      </c>
      <c r="E95" s="2433" t="s">
        <v>94</v>
      </c>
      <c r="F95" s="2449" t="s">
        <v>95</v>
      </c>
      <c r="G95" s="2440">
        <v>0</v>
      </c>
      <c r="H95" s="2450"/>
      <c r="I95" s="2451"/>
    </row>
    <row r="96" spans="1:9" ht="25.5" hidden="1">
      <c r="A96" s="2435">
        <v>2412</v>
      </c>
      <c r="B96" s="2483" t="s">
        <v>559</v>
      </c>
      <c r="C96" s="2447">
        <v>1</v>
      </c>
      <c r="D96" s="2448">
        <v>2</v>
      </c>
      <c r="E96" s="2433" t="s">
        <v>96</v>
      </c>
      <c r="F96" s="2457" t="s">
        <v>97</v>
      </c>
      <c r="G96" s="2440">
        <v>0</v>
      </c>
      <c r="H96" s="2450"/>
      <c r="I96" s="2451"/>
    </row>
    <row r="97" spans="1:9" ht="38.25">
      <c r="A97" s="2435">
        <v>2420</v>
      </c>
      <c r="B97" s="2479" t="s">
        <v>559</v>
      </c>
      <c r="C97" s="2436">
        <v>2</v>
      </c>
      <c r="D97" s="2437">
        <v>0</v>
      </c>
      <c r="E97" s="2438" t="s">
        <v>98</v>
      </c>
      <c r="F97" s="2439" t="s">
        <v>462</v>
      </c>
      <c r="G97" s="2440">
        <f>I97+H97</f>
        <v>123872</v>
      </c>
      <c r="H97" s="2450">
        <f>H99</f>
        <v>55020</v>
      </c>
      <c r="I97" s="2451">
        <f>I99</f>
        <v>68852</v>
      </c>
    </row>
    <row r="98" spans="1:9" s="2442" customFormat="1">
      <c r="A98" s="2435"/>
      <c r="B98" s="2424"/>
      <c r="C98" s="2436"/>
      <c r="D98" s="2437"/>
      <c r="E98" s="2433" t="s">
        <v>667</v>
      </c>
      <c r="F98" s="2439"/>
      <c r="G98" s="2440"/>
      <c r="H98" s="2444"/>
      <c r="I98" s="2445"/>
    </row>
    <row r="99" spans="1:9">
      <c r="A99" s="2435">
        <v>2421</v>
      </c>
      <c r="B99" s="2483" t="s">
        <v>559</v>
      </c>
      <c r="C99" s="2447">
        <v>2</v>
      </c>
      <c r="D99" s="2448">
        <v>1</v>
      </c>
      <c r="E99" s="2433" t="s">
        <v>463</v>
      </c>
      <c r="F99" s="2457" t="s">
        <v>1120</v>
      </c>
      <c r="G99" s="2440">
        <f>I99+H99</f>
        <v>123872</v>
      </c>
      <c r="H99" s="2450">
        <f>anasnabyz!F32+' gux'!F33+' gux'!F113</f>
        <v>55020</v>
      </c>
      <c r="I99" s="2451">
        <f>' gux'!F135+'subv gux'!F142</f>
        <v>68852</v>
      </c>
    </row>
    <row r="100" spans="1:9" ht="12.75" customHeight="1">
      <c r="A100" s="2435">
        <v>2422</v>
      </c>
      <c r="B100" s="2483" t="s">
        <v>559</v>
      </c>
      <c r="C100" s="2447">
        <v>2</v>
      </c>
      <c r="D100" s="2448">
        <v>2</v>
      </c>
      <c r="E100" s="2433" t="s">
        <v>521</v>
      </c>
      <c r="F100" s="2457" t="s">
        <v>522</v>
      </c>
      <c r="G100" s="2440">
        <v>0</v>
      </c>
      <c r="H100" s="2450"/>
      <c r="I100" s="2451"/>
    </row>
    <row r="101" spans="1:9" ht="15" hidden="1" customHeight="1">
      <c r="A101" s="2435">
        <v>2423</v>
      </c>
      <c r="B101" s="2483" t="s">
        <v>559</v>
      </c>
      <c r="C101" s="2447">
        <v>2</v>
      </c>
      <c r="D101" s="2448">
        <v>3</v>
      </c>
      <c r="E101" s="2433" t="s">
        <v>523</v>
      </c>
      <c r="F101" s="2457" t="s">
        <v>524</v>
      </c>
      <c r="G101" s="2440">
        <v>0</v>
      </c>
      <c r="H101" s="2450"/>
      <c r="I101" s="2451"/>
    </row>
    <row r="102" spans="1:9" hidden="1">
      <c r="A102" s="2435">
        <v>2424</v>
      </c>
      <c r="B102" s="2483" t="s">
        <v>559</v>
      </c>
      <c r="C102" s="2447">
        <v>2</v>
      </c>
      <c r="D102" s="2448">
        <v>4</v>
      </c>
      <c r="E102" s="2433" t="s">
        <v>560</v>
      </c>
      <c r="F102" s="2457"/>
      <c r="G102" s="2440">
        <v>0</v>
      </c>
      <c r="H102" s="2450"/>
      <c r="I102" s="2451"/>
    </row>
    <row r="103" spans="1:9" hidden="1">
      <c r="A103" s="2435">
        <v>2430</v>
      </c>
      <c r="B103" s="2479" t="s">
        <v>559</v>
      </c>
      <c r="C103" s="2436">
        <v>3</v>
      </c>
      <c r="D103" s="2437">
        <v>0</v>
      </c>
      <c r="E103" s="2438" t="s">
        <v>525</v>
      </c>
      <c r="F103" s="2439" t="s">
        <v>526</v>
      </c>
      <c r="G103" s="2440">
        <v>0</v>
      </c>
      <c r="H103" s="2450">
        <v>0</v>
      </c>
      <c r="I103" s="2451">
        <v>0</v>
      </c>
    </row>
    <row r="104" spans="1:9" s="2442" customFormat="1" hidden="1">
      <c r="A104" s="2435"/>
      <c r="B104" s="2424"/>
      <c r="C104" s="2436"/>
      <c r="D104" s="2437"/>
      <c r="E104" s="2433" t="s">
        <v>667</v>
      </c>
      <c r="F104" s="2439"/>
      <c r="G104" s="2440"/>
      <c r="H104" s="2444"/>
      <c r="I104" s="2445"/>
    </row>
    <row r="105" spans="1:9" ht="25.5" hidden="1">
      <c r="A105" s="2435">
        <v>2431</v>
      </c>
      <c r="B105" s="2483" t="s">
        <v>559</v>
      </c>
      <c r="C105" s="2447">
        <v>3</v>
      </c>
      <c r="D105" s="2448">
        <v>1</v>
      </c>
      <c r="E105" s="2433" t="s">
        <v>527</v>
      </c>
      <c r="F105" s="2457" t="s">
        <v>528</v>
      </c>
      <c r="G105" s="2440">
        <v>0</v>
      </c>
      <c r="H105" s="2450"/>
      <c r="I105" s="2451"/>
    </row>
    <row r="106" spans="1:9" hidden="1">
      <c r="A106" s="2435">
        <v>2432</v>
      </c>
      <c r="B106" s="2483" t="s">
        <v>559</v>
      </c>
      <c r="C106" s="2447">
        <v>3</v>
      </c>
      <c r="D106" s="2448">
        <v>2</v>
      </c>
      <c r="E106" s="2433" t="s">
        <v>529</v>
      </c>
      <c r="F106" s="2457" t="s">
        <v>530</v>
      </c>
      <c r="G106" s="2440">
        <v>0</v>
      </c>
      <c r="H106" s="2450">
        <v>0</v>
      </c>
      <c r="I106" s="2451">
        <v>0</v>
      </c>
    </row>
    <row r="107" spans="1:9" hidden="1">
      <c r="A107" s="2435">
        <v>2433</v>
      </c>
      <c r="B107" s="2483" t="s">
        <v>559</v>
      </c>
      <c r="C107" s="2447">
        <v>3</v>
      </c>
      <c r="D107" s="2448">
        <v>3</v>
      </c>
      <c r="E107" s="2433" t="s">
        <v>531</v>
      </c>
      <c r="F107" s="2457" t="s">
        <v>532</v>
      </c>
      <c r="G107" s="2440">
        <v>0</v>
      </c>
      <c r="H107" s="2450"/>
      <c r="I107" s="2451"/>
    </row>
    <row r="108" spans="1:9" hidden="1">
      <c r="A108" s="2435">
        <v>2434</v>
      </c>
      <c r="B108" s="2483" t="s">
        <v>559</v>
      </c>
      <c r="C108" s="2447">
        <v>3</v>
      </c>
      <c r="D108" s="2448">
        <v>4</v>
      </c>
      <c r="E108" s="2433" t="s">
        <v>533</v>
      </c>
      <c r="F108" s="2457" t="s">
        <v>534</v>
      </c>
      <c r="G108" s="2440">
        <v>0</v>
      </c>
      <c r="H108" s="2450"/>
      <c r="I108" s="2451"/>
    </row>
    <row r="109" spans="1:9" hidden="1">
      <c r="A109" s="2435">
        <v>2435</v>
      </c>
      <c r="B109" s="2483" t="s">
        <v>559</v>
      </c>
      <c r="C109" s="2447">
        <v>3</v>
      </c>
      <c r="D109" s="2448">
        <v>5</v>
      </c>
      <c r="E109" s="2433" t="s">
        <v>535</v>
      </c>
      <c r="F109" s="2457" t="s">
        <v>536</v>
      </c>
      <c r="G109" s="2440">
        <v>0</v>
      </c>
      <c r="H109" s="2450"/>
      <c r="I109" s="2451"/>
    </row>
    <row r="110" spans="1:9" hidden="1">
      <c r="A110" s="2435">
        <v>2436</v>
      </c>
      <c r="B110" s="2483" t="s">
        <v>559</v>
      </c>
      <c r="C110" s="2447">
        <v>3</v>
      </c>
      <c r="D110" s="2448">
        <v>6</v>
      </c>
      <c r="E110" s="2433" t="s">
        <v>537</v>
      </c>
      <c r="F110" s="2457" t="s">
        <v>441</v>
      </c>
      <c r="G110" s="2440">
        <v>0</v>
      </c>
      <c r="H110" s="2450"/>
      <c r="I110" s="2451"/>
    </row>
    <row r="111" spans="1:9" ht="38.25" hidden="1">
      <c r="A111" s="2435">
        <v>2440</v>
      </c>
      <c r="B111" s="2479" t="s">
        <v>559</v>
      </c>
      <c r="C111" s="2436">
        <v>4</v>
      </c>
      <c r="D111" s="2437">
        <v>0</v>
      </c>
      <c r="E111" s="2438" t="s">
        <v>442</v>
      </c>
      <c r="F111" s="2439" t="s">
        <v>113</v>
      </c>
      <c r="G111" s="2440">
        <v>0</v>
      </c>
      <c r="H111" s="2450">
        <v>0</v>
      </c>
      <c r="I111" s="2451">
        <v>0</v>
      </c>
    </row>
    <row r="112" spans="1:9" s="2442" customFormat="1" hidden="1">
      <c r="A112" s="2435"/>
      <c r="B112" s="2424"/>
      <c r="C112" s="2436"/>
      <c r="D112" s="2437"/>
      <c r="E112" s="2433" t="s">
        <v>667</v>
      </c>
      <c r="F112" s="2439"/>
      <c r="G112" s="2440"/>
      <c r="H112" s="2444"/>
      <c r="I112" s="2445"/>
    </row>
    <row r="113" spans="1:14" ht="38.25" hidden="1">
      <c r="A113" s="2435">
        <v>2441</v>
      </c>
      <c r="B113" s="2483" t="s">
        <v>559</v>
      </c>
      <c r="C113" s="2447">
        <v>4</v>
      </c>
      <c r="D113" s="2448">
        <v>1</v>
      </c>
      <c r="E113" s="2433" t="s">
        <v>114</v>
      </c>
      <c r="F113" s="2457" t="s">
        <v>115</v>
      </c>
      <c r="G113" s="2440">
        <v>0</v>
      </c>
      <c r="H113" s="2450"/>
      <c r="I113" s="2451"/>
    </row>
    <row r="114" spans="1:14" hidden="1">
      <c r="A114" s="2435">
        <v>2442</v>
      </c>
      <c r="B114" s="2483" t="s">
        <v>559</v>
      </c>
      <c r="C114" s="2447">
        <v>4</v>
      </c>
      <c r="D114" s="2448">
        <v>2</v>
      </c>
      <c r="E114" s="2433" t="s">
        <v>744</v>
      </c>
      <c r="F114" s="2457" t="s">
        <v>745</v>
      </c>
      <c r="G114" s="2440">
        <v>0</v>
      </c>
      <c r="H114" s="2450"/>
      <c r="I114" s="2451"/>
    </row>
    <row r="115" spans="1:14">
      <c r="A115" s="2435">
        <v>2443</v>
      </c>
      <c r="B115" s="2483" t="s">
        <v>559</v>
      </c>
      <c r="C115" s="2447">
        <v>4</v>
      </c>
      <c r="D115" s="2448">
        <v>3</v>
      </c>
      <c r="E115" s="2433" t="s">
        <v>746</v>
      </c>
      <c r="F115" s="2457" t="s">
        <v>747</v>
      </c>
      <c r="G115" s="2440">
        <v>0</v>
      </c>
      <c r="H115" s="2450"/>
      <c r="I115" s="2451"/>
    </row>
    <row r="116" spans="1:14">
      <c r="A116" s="2435">
        <v>2450</v>
      </c>
      <c r="B116" s="2479" t="s">
        <v>559</v>
      </c>
      <c r="C116" s="2436">
        <v>5</v>
      </c>
      <c r="D116" s="2437">
        <v>0</v>
      </c>
      <c r="E116" s="2438" t="s">
        <v>748</v>
      </c>
      <c r="F116" s="2476" t="s">
        <v>749</v>
      </c>
      <c r="G116" s="2440">
        <f>G118</f>
        <v>1193835</v>
      </c>
      <c r="H116" s="2450">
        <f>H118</f>
        <v>9475</v>
      </c>
      <c r="I116" s="2451">
        <f>I118</f>
        <v>1184360</v>
      </c>
      <c r="N116" s="2396" t="s">
        <v>704</v>
      </c>
    </row>
    <row r="117" spans="1:14" s="2442" customFormat="1" ht="10.5" hidden="1" customHeight="1">
      <c r="A117" s="2435"/>
      <c r="B117" s="2424"/>
      <c r="C117" s="2436"/>
      <c r="D117" s="2437"/>
      <c r="E117" s="2433" t="s">
        <v>667</v>
      </c>
      <c r="F117" s="2439"/>
      <c r="G117" s="2440"/>
      <c r="H117" s="2444"/>
      <c r="I117" s="2445"/>
    </row>
    <row r="118" spans="1:14" ht="21" customHeight="1">
      <c r="A118" s="2435">
        <v>2451</v>
      </c>
      <c r="B118" s="2483" t="s">
        <v>559</v>
      </c>
      <c r="C118" s="2447">
        <v>5</v>
      </c>
      <c r="D118" s="2448">
        <v>1</v>
      </c>
      <c r="E118" s="2433" t="s">
        <v>998</v>
      </c>
      <c r="F118" s="2457" t="s">
        <v>999</v>
      </c>
      <c r="G118" s="2440">
        <f>H118+I118</f>
        <v>1193835</v>
      </c>
      <c r="H118" s="2450">
        <f>'arandzin chanaparh'!F33</f>
        <v>9475</v>
      </c>
      <c r="I118" s="2451">
        <f>'arandzin chanaparh'!F135+'subv chanap'!F135</f>
        <v>1184360</v>
      </c>
    </row>
    <row r="119" spans="1:14" ht="15.75" hidden="1" customHeight="1">
      <c r="A119" s="2435">
        <v>2452</v>
      </c>
      <c r="B119" s="2483" t="s">
        <v>559</v>
      </c>
      <c r="C119" s="2447">
        <v>5</v>
      </c>
      <c r="D119" s="2448">
        <v>2</v>
      </c>
      <c r="E119" s="2433" t="s">
        <v>1000</v>
      </c>
      <c r="F119" s="2457" t="s">
        <v>782</v>
      </c>
      <c r="G119" s="2484">
        <v>0</v>
      </c>
      <c r="H119" s="2485"/>
      <c r="I119" s="2467"/>
    </row>
    <row r="120" spans="1:14" ht="15.75" hidden="1" customHeight="1">
      <c r="A120" s="2435">
        <v>2453</v>
      </c>
      <c r="B120" s="2483" t="s">
        <v>559</v>
      </c>
      <c r="C120" s="2447">
        <v>5</v>
      </c>
      <c r="D120" s="2448">
        <v>3</v>
      </c>
      <c r="E120" s="2433" t="s">
        <v>783</v>
      </c>
      <c r="F120" s="2457" t="s">
        <v>784</v>
      </c>
      <c r="G120" s="2484">
        <v>0</v>
      </c>
      <c r="H120" s="2485"/>
      <c r="I120" s="2467"/>
    </row>
    <row r="121" spans="1:14" ht="15.75" hidden="1" customHeight="1">
      <c r="A121" s="2435">
        <v>2454</v>
      </c>
      <c r="B121" s="2483" t="s">
        <v>559</v>
      </c>
      <c r="C121" s="2447">
        <v>5</v>
      </c>
      <c r="D121" s="2448">
        <v>4</v>
      </c>
      <c r="E121" s="2433" t="s">
        <v>785</v>
      </c>
      <c r="F121" s="2457" t="s">
        <v>786</v>
      </c>
      <c r="G121" s="2484">
        <v>0</v>
      </c>
      <c r="H121" s="2485"/>
      <c r="I121" s="2467"/>
    </row>
    <row r="122" spans="1:14" ht="15.75" hidden="1" customHeight="1">
      <c r="A122" s="2435">
        <v>2455</v>
      </c>
      <c r="B122" s="2483" t="s">
        <v>559</v>
      </c>
      <c r="C122" s="2447">
        <v>5</v>
      </c>
      <c r="D122" s="2448">
        <v>5</v>
      </c>
      <c r="E122" s="2433" t="s">
        <v>787</v>
      </c>
      <c r="F122" s="2457" t="s">
        <v>788</v>
      </c>
      <c r="G122" s="2484">
        <v>0</v>
      </c>
      <c r="H122" s="2485"/>
      <c r="I122" s="2467"/>
    </row>
    <row r="123" spans="1:14" ht="15.75" hidden="1" customHeight="1">
      <c r="A123" s="2435">
        <v>2460</v>
      </c>
      <c r="B123" s="2479" t="s">
        <v>559</v>
      </c>
      <c r="C123" s="2436">
        <v>6</v>
      </c>
      <c r="D123" s="2437">
        <v>0</v>
      </c>
      <c r="E123" s="2438" t="s">
        <v>789</v>
      </c>
      <c r="F123" s="2439" t="s">
        <v>488</v>
      </c>
      <c r="G123" s="2484">
        <v>0</v>
      </c>
      <c r="H123" s="2485">
        <v>0</v>
      </c>
      <c r="I123" s="2467">
        <v>0</v>
      </c>
    </row>
    <row r="124" spans="1:14" s="2442" customFormat="1" ht="15.75" hidden="1" customHeight="1">
      <c r="A124" s="2435"/>
      <c r="B124" s="2424"/>
      <c r="C124" s="2436"/>
      <c r="D124" s="2437"/>
      <c r="E124" s="2433" t="s">
        <v>667</v>
      </c>
      <c r="F124" s="2439"/>
      <c r="G124" s="2484"/>
      <c r="H124" s="2486"/>
      <c r="I124" s="2465"/>
    </row>
    <row r="125" spans="1:14" hidden="1">
      <c r="A125" s="2435">
        <v>2461</v>
      </c>
      <c r="B125" s="2483" t="s">
        <v>559</v>
      </c>
      <c r="C125" s="2447">
        <v>6</v>
      </c>
      <c r="D125" s="2448">
        <v>1</v>
      </c>
      <c r="E125" s="2433" t="s">
        <v>489</v>
      </c>
      <c r="F125" s="2457" t="s">
        <v>488</v>
      </c>
      <c r="G125" s="2484">
        <v>0</v>
      </c>
      <c r="H125" s="2485"/>
      <c r="I125" s="2467"/>
      <c r="L125" s="2396" t="s">
        <v>705</v>
      </c>
    </row>
    <row r="126" spans="1:14" hidden="1">
      <c r="A126" s="2435">
        <v>2470</v>
      </c>
      <c r="B126" s="2479" t="s">
        <v>559</v>
      </c>
      <c r="C126" s="2436">
        <v>7</v>
      </c>
      <c r="D126" s="2437">
        <v>0</v>
      </c>
      <c r="E126" s="2438" t="s">
        <v>490</v>
      </c>
      <c r="F126" s="2476" t="s">
        <v>491</v>
      </c>
      <c r="G126" s="2484">
        <v>0</v>
      </c>
      <c r="H126" s="2485">
        <v>0</v>
      </c>
      <c r="I126" s="2467">
        <v>0</v>
      </c>
      <c r="M126" s="2396" t="s">
        <v>700</v>
      </c>
    </row>
    <row r="127" spans="1:14" s="2442" customFormat="1" ht="15.75" hidden="1" customHeight="1">
      <c r="A127" s="2435"/>
      <c r="B127" s="2424"/>
      <c r="C127" s="2436"/>
      <c r="D127" s="2437"/>
      <c r="E127" s="2433" t="s">
        <v>667</v>
      </c>
      <c r="F127" s="2439"/>
      <c r="G127" s="2484"/>
      <c r="H127" s="2486"/>
      <c r="I127" s="2465"/>
    </row>
    <row r="128" spans="1:14" ht="36" hidden="1" customHeight="1">
      <c r="A128" s="2435">
        <v>2471</v>
      </c>
      <c r="B128" s="2483" t="s">
        <v>559</v>
      </c>
      <c r="C128" s="2447">
        <v>7</v>
      </c>
      <c r="D128" s="2448">
        <v>1</v>
      </c>
      <c r="E128" s="2433" t="s">
        <v>492</v>
      </c>
      <c r="F128" s="2457" t="s">
        <v>448</v>
      </c>
      <c r="G128" s="2484">
        <v>0</v>
      </c>
      <c r="H128" s="2485"/>
      <c r="I128" s="2467"/>
    </row>
    <row r="129" spans="1:14" ht="24" hidden="1" customHeight="1">
      <c r="A129" s="2435">
        <v>2472</v>
      </c>
      <c r="B129" s="2483" t="s">
        <v>559</v>
      </c>
      <c r="C129" s="2447">
        <v>7</v>
      </c>
      <c r="D129" s="2448">
        <v>2</v>
      </c>
      <c r="E129" s="2433" t="s">
        <v>449</v>
      </c>
      <c r="F129" s="2487" t="s">
        <v>450</v>
      </c>
      <c r="G129" s="2484">
        <v>0</v>
      </c>
      <c r="H129" s="2485"/>
      <c r="I129" s="2467"/>
    </row>
    <row r="130" spans="1:14" ht="15.75" hidden="1" customHeight="1">
      <c r="A130" s="2435">
        <v>2473</v>
      </c>
      <c r="B130" s="2483" t="s">
        <v>559</v>
      </c>
      <c r="C130" s="2447">
        <v>7</v>
      </c>
      <c r="D130" s="2448">
        <v>3</v>
      </c>
      <c r="E130" s="2433" t="s">
        <v>468</v>
      </c>
      <c r="F130" s="2457" t="s">
        <v>469</v>
      </c>
      <c r="G130" s="2484">
        <v>0</v>
      </c>
      <c r="H130" s="2485"/>
      <c r="I130" s="2467"/>
    </row>
    <row r="131" spans="1:14" ht="15.75" hidden="1" customHeight="1">
      <c r="A131" s="2435">
        <v>2474</v>
      </c>
      <c r="B131" s="2483" t="s">
        <v>559</v>
      </c>
      <c r="C131" s="2447">
        <v>7</v>
      </c>
      <c r="D131" s="2448">
        <v>4</v>
      </c>
      <c r="E131" s="2433" t="s">
        <v>771</v>
      </c>
      <c r="F131" s="2449" t="s">
        <v>772</v>
      </c>
      <c r="G131" s="2484">
        <v>0</v>
      </c>
      <c r="H131" s="2485"/>
      <c r="I131" s="2467"/>
    </row>
    <row r="132" spans="1:14" ht="36" hidden="1" customHeight="1">
      <c r="A132" s="2435">
        <v>2480</v>
      </c>
      <c r="B132" s="2479" t="s">
        <v>559</v>
      </c>
      <c r="C132" s="2436">
        <v>8</v>
      </c>
      <c r="D132" s="2437">
        <v>0</v>
      </c>
      <c r="E132" s="2438" t="s">
        <v>773</v>
      </c>
      <c r="F132" s="2439" t="s">
        <v>774</v>
      </c>
      <c r="G132" s="2484">
        <v>0</v>
      </c>
      <c r="H132" s="2485">
        <v>0</v>
      </c>
      <c r="I132" s="2467">
        <v>0</v>
      </c>
    </row>
    <row r="133" spans="1:14" s="2442" customFormat="1" ht="15.75" hidden="1" customHeight="1">
      <c r="A133" s="2435"/>
      <c r="B133" s="2424"/>
      <c r="C133" s="2436"/>
      <c r="D133" s="2437"/>
      <c r="E133" s="2433" t="s">
        <v>667</v>
      </c>
      <c r="F133" s="2439"/>
      <c r="G133" s="2484"/>
      <c r="H133" s="2486"/>
      <c r="I133" s="2465"/>
    </row>
    <row r="134" spans="1:14" ht="0.75" customHeight="1">
      <c r="A134" s="2435">
        <v>2481</v>
      </c>
      <c r="B134" s="2483" t="s">
        <v>559</v>
      </c>
      <c r="C134" s="2447">
        <v>8</v>
      </c>
      <c r="D134" s="2448">
        <v>1</v>
      </c>
      <c r="E134" s="2433" t="s">
        <v>1132</v>
      </c>
      <c r="F134" s="2457" t="s">
        <v>1133</v>
      </c>
      <c r="G134" s="2484">
        <v>0</v>
      </c>
      <c r="H134" s="2485"/>
      <c r="I134" s="2467"/>
    </row>
    <row r="135" spans="1:14" ht="36" hidden="1" customHeight="1">
      <c r="A135" s="2435">
        <v>2482</v>
      </c>
      <c r="B135" s="2483" t="s">
        <v>559</v>
      </c>
      <c r="C135" s="2447">
        <v>8</v>
      </c>
      <c r="D135" s="2448">
        <v>2</v>
      </c>
      <c r="E135" s="2433" t="s">
        <v>57</v>
      </c>
      <c r="F135" s="2457" t="s">
        <v>505</v>
      </c>
      <c r="G135" s="2484">
        <v>0</v>
      </c>
      <c r="H135" s="2485"/>
      <c r="I135" s="2467"/>
    </row>
    <row r="136" spans="1:14" ht="24" hidden="1" customHeight="1">
      <c r="A136" s="2435">
        <v>2483</v>
      </c>
      <c r="B136" s="2483" t="s">
        <v>559</v>
      </c>
      <c r="C136" s="2447">
        <v>8</v>
      </c>
      <c r="D136" s="2448">
        <v>3</v>
      </c>
      <c r="E136" s="2433" t="s">
        <v>30</v>
      </c>
      <c r="F136" s="2457" t="s">
        <v>31</v>
      </c>
      <c r="G136" s="2484">
        <v>0</v>
      </c>
      <c r="H136" s="2485"/>
      <c r="I136" s="2467"/>
    </row>
    <row r="137" spans="1:14" ht="37.5" hidden="1" customHeight="1">
      <c r="A137" s="2435">
        <v>2484</v>
      </c>
      <c r="B137" s="2483" t="s">
        <v>559</v>
      </c>
      <c r="C137" s="2447">
        <v>8</v>
      </c>
      <c r="D137" s="2448">
        <v>4</v>
      </c>
      <c r="E137" s="2433" t="s">
        <v>1072</v>
      </c>
      <c r="F137" s="2457" t="s">
        <v>1086</v>
      </c>
      <c r="G137" s="2484">
        <v>0</v>
      </c>
      <c r="H137" s="2485"/>
      <c r="I137" s="2467"/>
    </row>
    <row r="138" spans="1:14" ht="24" hidden="1" customHeight="1">
      <c r="A138" s="2435">
        <v>2485</v>
      </c>
      <c r="B138" s="2483" t="s">
        <v>559</v>
      </c>
      <c r="C138" s="2447">
        <v>8</v>
      </c>
      <c r="D138" s="2448">
        <v>5</v>
      </c>
      <c r="E138" s="2433" t="s">
        <v>423</v>
      </c>
      <c r="F138" s="2457" t="s">
        <v>424</v>
      </c>
      <c r="G138" s="2484">
        <v>0</v>
      </c>
      <c r="H138" s="2485"/>
      <c r="I138" s="2467"/>
    </row>
    <row r="139" spans="1:14" ht="15" hidden="1" customHeight="1">
      <c r="A139" s="2435">
        <v>2486</v>
      </c>
      <c r="B139" s="2483" t="s">
        <v>559</v>
      </c>
      <c r="C139" s="2447">
        <v>8</v>
      </c>
      <c r="D139" s="2448">
        <v>6</v>
      </c>
      <c r="E139" s="2433" t="s">
        <v>425</v>
      </c>
      <c r="F139" s="2457" t="s">
        <v>958</v>
      </c>
      <c r="G139" s="2484">
        <v>0</v>
      </c>
      <c r="H139" s="2485"/>
      <c r="I139" s="2467"/>
    </row>
    <row r="140" spans="1:14" ht="24" hidden="1" customHeight="1">
      <c r="A140" s="2435">
        <v>2487</v>
      </c>
      <c r="B140" s="2483" t="s">
        <v>559</v>
      </c>
      <c r="C140" s="2447">
        <v>8</v>
      </c>
      <c r="D140" s="2448">
        <v>7</v>
      </c>
      <c r="E140" s="2433" t="s">
        <v>731</v>
      </c>
      <c r="F140" s="2457" t="s">
        <v>732</v>
      </c>
      <c r="G140" s="2484">
        <v>0</v>
      </c>
      <c r="H140" s="2485"/>
      <c r="I140" s="2467"/>
    </row>
    <row r="141" spans="1:14" ht="24.75" customHeight="1">
      <c r="A141" s="2435">
        <v>2490</v>
      </c>
      <c r="B141" s="2479" t="s">
        <v>559</v>
      </c>
      <c r="C141" s="2436">
        <v>9</v>
      </c>
      <c r="D141" s="2437">
        <v>0</v>
      </c>
      <c r="E141" s="2438" t="s">
        <v>733</v>
      </c>
      <c r="F141" s="2439" t="s">
        <v>734</v>
      </c>
      <c r="G141" s="2440">
        <f>G143</f>
        <v>-20000</v>
      </c>
      <c r="H141" s="2450">
        <v>0</v>
      </c>
      <c r="I141" s="2451">
        <f>I143</f>
        <v>-20000</v>
      </c>
      <c r="N141" s="2396" t="s">
        <v>699</v>
      </c>
    </row>
    <row r="142" spans="1:14" s="2442" customFormat="1" ht="10.5" hidden="1" customHeight="1">
      <c r="A142" s="2435"/>
      <c r="B142" s="2424"/>
      <c r="C142" s="2436"/>
      <c r="D142" s="2437"/>
      <c r="E142" s="2433" t="s">
        <v>667</v>
      </c>
      <c r="F142" s="2439"/>
      <c r="G142" s="2440"/>
      <c r="H142" s="2444"/>
      <c r="I142" s="2445"/>
    </row>
    <row r="143" spans="1:14" ht="25.5">
      <c r="A143" s="2435">
        <v>2491</v>
      </c>
      <c r="B143" s="2483" t="s">
        <v>559</v>
      </c>
      <c r="C143" s="2447">
        <v>9</v>
      </c>
      <c r="D143" s="2448">
        <v>1</v>
      </c>
      <c r="E143" s="2433" t="s">
        <v>733</v>
      </c>
      <c r="F143" s="2457" t="s">
        <v>735</v>
      </c>
      <c r="G143" s="2440">
        <f>H143+I143</f>
        <v>-20000</v>
      </c>
      <c r="H143" s="2450"/>
      <c r="I143" s="2451">
        <f>tnt.harab.!F32</f>
        <v>-20000</v>
      </c>
    </row>
    <row r="144" spans="1:14" s="2422" customFormat="1" ht="34.5" customHeight="1">
      <c r="A144" s="2469">
        <v>2500</v>
      </c>
      <c r="B144" s="2479" t="s">
        <v>561</v>
      </c>
      <c r="C144" s="2436">
        <v>0</v>
      </c>
      <c r="D144" s="2437">
        <v>0</v>
      </c>
      <c r="E144" s="2480" t="s">
        <v>2360</v>
      </c>
      <c r="F144" s="2470" t="s">
        <v>736</v>
      </c>
      <c r="G144" s="2440">
        <f>H144+I144</f>
        <v>206151.7</v>
      </c>
      <c r="H144" s="2450">
        <f>H146+H161+H149</f>
        <v>190131.7</v>
      </c>
      <c r="I144" s="2451">
        <f>I146+I149+I152+I155+I158+I161</f>
        <v>16020</v>
      </c>
    </row>
    <row r="145" spans="1:9">
      <c r="A145" s="2432"/>
      <c r="B145" s="2424"/>
      <c r="C145" s="2425"/>
      <c r="D145" s="2426"/>
      <c r="E145" s="2433" t="s">
        <v>268</v>
      </c>
      <c r="F145" s="2434"/>
      <c r="G145" s="2440"/>
      <c r="H145" s="2430"/>
      <c r="I145" s="2431"/>
    </row>
    <row r="146" spans="1:9" ht="19.5" customHeight="1">
      <c r="A146" s="2435">
        <v>2510</v>
      </c>
      <c r="B146" s="2479" t="s">
        <v>561</v>
      </c>
      <c r="C146" s="2436">
        <v>1</v>
      </c>
      <c r="D146" s="2437">
        <v>0</v>
      </c>
      <c r="E146" s="2438" t="s">
        <v>757</v>
      </c>
      <c r="F146" s="2439" t="s">
        <v>758</v>
      </c>
      <c r="G146" s="2440">
        <f>H146</f>
        <v>130000</v>
      </c>
      <c r="H146" s="2450">
        <f>H148</f>
        <v>130000</v>
      </c>
      <c r="I146" s="2451">
        <v>0</v>
      </c>
    </row>
    <row r="147" spans="1:9" s="2442" customFormat="1">
      <c r="A147" s="2435"/>
      <c r="B147" s="2424"/>
      <c r="C147" s="2436"/>
      <c r="D147" s="2437"/>
      <c r="E147" s="2433" t="s">
        <v>667</v>
      </c>
      <c r="F147" s="2439"/>
      <c r="G147" s="2440"/>
      <c r="H147" s="2444"/>
      <c r="I147" s="2445"/>
    </row>
    <row r="148" spans="1:9" ht="17.25" customHeight="1">
      <c r="A148" s="2435">
        <v>2511</v>
      </c>
      <c r="B148" s="2483" t="s">
        <v>561</v>
      </c>
      <c r="C148" s="2447">
        <v>1</v>
      </c>
      <c r="D148" s="2448">
        <v>1</v>
      </c>
      <c r="E148" s="2433" t="s">
        <v>757</v>
      </c>
      <c r="F148" s="2457" t="s">
        <v>641</v>
      </c>
      <c r="G148" s="2440">
        <f>H148</f>
        <v>130000</v>
      </c>
      <c r="H148" s="2450">
        <f>'arandzin axbahan.'!F46</f>
        <v>130000</v>
      </c>
      <c r="I148" s="2451"/>
    </row>
    <row r="149" spans="1:9" ht="21" customHeight="1">
      <c r="A149" s="2435">
        <v>2520</v>
      </c>
      <c r="B149" s="2479" t="s">
        <v>561</v>
      </c>
      <c r="C149" s="2436">
        <v>2</v>
      </c>
      <c r="D149" s="2437">
        <v>0</v>
      </c>
      <c r="E149" s="2438" t="s">
        <v>938</v>
      </c>
      <c r="F149" s="2439" t="s">
        <v>939</v>
      </c>
      <c r="G149" s="2440">
        <f>H149</f>
        <v>44631.7</v>
      </c>
      <c r="H149" s="2450">
        <f>H151</f>
        <v>44631.7</v>
      </c>
      <c r="I149" s="2451">
        <f>I151</f>
        <v>0</v>
      </c>
    </row>
    <row r="150" spans="1:9" s="2442" customFormat="1">
      <c r="A150" s="2435"/>
      <c r="B150" s="2424"/>
      <c r="C150" s="2436"/>
      <c r="D150" s="2437"/>
      <c r="E150" s="2433" t="s">
        <v>667</v>
      </c>
      <c r="F150" s="2439"/>
      <c r="G150" s="2440"/>
      <c r="H150" s="2444"/>
      <c r="I150" s="2445"/>
    </row>
    <row r="151" spans="1:9" ht="18.75" customHeight="1">
      <c r="A151" s="2435">
        <v>2521</v>
      </c>
      <c r="B151" s="2483" t="s">
        <v>561</v>
      </c>
      <c r="C151" s="2447">
        <v>2</v>
      </c>
      <c r="D151" s="2448">
        <v>1</v>
      </c>
      <c r="E151" s="2433" t="s">
        <v>940</v>
      </c>
      <c r="F151" s="2457" t="s">
        <v>941</v>
      </c>
      <c r="G151" s="2440">
        <f>H151+I151</f>
        <v>44631.7</v>
      </c>
      <c r="H151" s="2450">
        <f>kext.grer!F32</f>
        <v>44631.7</v>
      </c>
      <c r="I151" s="2451">
        <f>kext.grer!F152</f>
        <v>0</v>
      </c>
    </row>
    <row r="152" spans="1:9" ht="0.75" customHeight="1">
      <c r="A152" s="2435">
        <v>2530</v>
      </c>
      <c r="B152" s="2479" t="s">
        <v>561</v>
      </c>
      <c r="C152" s="2436">
        <v>3</v>
      </c>
      <c r="D152" s="2437">
        <v>0</v>
      </c>
      <c r="E152" s="2438" t="s">
        <v>495</v>
      </c>
      <c r="F152" s="2439" t="s">
        <v>496</v>
      </c>
      <c r="G152" s="2440">
        <v>0</v>
      </c>
      <c r="H152" s="2450">
        <v>0</v>
      </c>
      <c r="I152" s="2451">
        <v>0</v>
      </c>
    </row>
    <row r="153" spans="1:9" s="2442" customFormat="1" hidden="1">
      <c r="A153" s="2435"/>
      <c r="B153" s="2424"/>
      <c r="C153" s="2436"/>
      <c r="D153" s="2437"/>
      <c r="E153" s="2433" t="s">
        <v>667</v>
      </c>
      <c r="F153" s="2439"/>
      <c r="G153" s="2440"/>
      <c r="H153" s="2444"/>
      <c r="I153" s="2445"/>
    </row>
    <row r="154" spans="1:9" ht="25.5" hidden="1">
      <c r="A154" s="2435">
        <v>2531</v>
      </c>
      <c r="B154" s="2483" t="s">
        <v>561</v>
      </c>
      <c r="C154" s="2447">
        <v>3</v>
      </c>
      <c r="D154" s="2448">
        <v>1</v>
      </c>
      <c r="E154" s="2433" t="s">
        <v>495</v>
      </c>
      <c r="F154" s="2457" t="s">
        <v>497</v>
      </c>
      <c r="G154" s="2440">
        <v>0</v>
      </c>
      <c r="H154" s="2450"/>
      <c r="I154" s="2451"/>
    </row>
    <row r="155" spans="1:9" ht="25.5" hidden="1">
      <c r="A155" s="2435">
        <v>2540</v>
      </c>
      <c r="B155" s="2479" t="s">
        <v>561</v>
      </c>
      <c r="C155" s="2436">
        <v>4</v>
      </c>
      <c r="D155" s="2437">
        <v>0</v>
      </c>
      <c r="E155" s="2438" t="s">
        <v>498</v>
      </c>
      <c r="F155" s="2439" t="s">
        <v>499</v>
      </c>
      <c r="G155" s="2440">
        <v>0</v>
      </c>
      <c r="H155" s="2450">
        <v>0</v>
      </c>
      <c r="I155" s="2451">
        <v>0</v>
      </c>
    </row>
    <row r="156" spans="1:9" s="2442" customFormat="1" hidden="1">
      <c r="A156" s="2435"/>
      <c r="B156" s="2424"/>
      <c r="C156" s="2436"/>
      <c r="D156" s="2437"/>
      <c r="E156" s="2433" t="s">
        <v>667</v>
      </c>
      <c r="F156" s="2439"/>
      <c r="G156" s="2440"/>
      <c r="H156" s="2444"/>
      <c r="I156" s="2445"/>
    </row>
    <row r="157" spans="1:9" ht="25.5" hidden="1">
      <c r="A157" s="2435">
        <v>2541</v>
      </c>
      <c r="B157" s="2483" t="s">
        <v>561</v>
      </c>
      <c r="C157" s="2447">
        <v>4</v>
      </c>
      <c r="D157" s="2448">
        <v>1</v>
      </c>
      <c r="E157" s="2433" t="s">
        <v>498</v>
      </c>
      <c r="F157" s="2457" t="s">
        <v>500</v>
      </c>
      <c r="G157" s="2440">
        <v>0</v>
      </c>
      <c r="H157" s="2450"/>
      <c r="I157" s="2451"/>
    </row>
    <row r="158" spans="1:9" ht="51" hidden="1">
      <c r="A158" s="2435">
        <v>2550</v>
      </c>
      <c r="B158" s="2479" t="s">
        <v>561</v>
      </c>
      <c r="C158" s="2436">
        <v>5</v>
      </c>
      <c r="D158" s="2437">
        <v>0</v>
      </c>
      <c r="E158" s="2438" t="s">
        <v>142</v>
      </c>
      <c r="F158" s="2439" t="s">
        <v>143</v>
      </c>
      <c r="G158" s="2440">
        <v>0</v>
      </c>
      <c r="H158" s="2450">
        <v>0</v>
      </c>
      <c r="I158" s="2451">
        <v>0</v>
      </c>
    </row>
    <row r="159" spans="1:9" s="2442" customFormat="1">
      <c r="A159" s="2435"/>
      <c r="B159" s="2424"/>
      <c r="C159" s="2436"/>
      <c r="D159" s="2437"/>
      <c r="E159" s="2433" t="s">
        <v>667</v>
      </c>
      <c r="F159" s="2439"/>
      <c r="G159" s="2440"/>
      <c r="H159" s="2444"/>
      <c r="I159" s="2445"/>
    </row>
    <row r="160" spans="1:9" ht="39.75" hidden="1" customHeight="1">
      <c r="A160" s="2435">
        <v>2551</v>
      </c>
      <c r="B160" s="2483" t="s">
        <v>561</v>
      </c>
      <c r="C160" s="2447">
        <v>5</v>
      </c>
      <c r="D160" s="2448">
        <v>1</v>
      </c>
      <c r="E160" s="2433" t="s">
        <v>142</v>
      </c>
      <c r="F160" s="2457" t="s">
        <v>144</v>
      </c>
      <c r="G160" s="2440">
        <v>0</v>
      </c>
      <c r="H160" s="2450"/>
      <c r="I160" s="2451"/>
    </row>
    <row r="161" spans="1:9" ht="24" customHeight="1">
      <c r="A161" s="2435">
        <v>2560</v>
      </c>
      <c r="B161" s="2479" t="s">
        <v>561</v>
      </c>
      <c r="C161" s="2436">
        <v>6</v>
      </c>
      <c r="D161" s="2437">
        <v>0</v>
      </c>
      <c r="E161" s="2438" t="s">
        <v>856</v>
      </c>
      <c r="F161" s="2439" t="s">
        <v>857</v>
      </c>
      <c r="G161" s="2440">
        <f>G163</f>
        <v>31520</v>
      </c>
      <c r="H161" s="2450">
        <f>H163</f>
        <v>15500</v>
      </c>
      <c r="I161" s="2451">
        <f>I163</f>
        <v>16020</v>
      </c>
    </row>
    <row r="162" spans="1:9" s="2442" customFormat="1" ht="19.5" customHeight="1">
      <c r="A162" s="2435"/>
      <c r="B162" s="2424"/>
      <c r="C162" s="2436"/>
      <c r="D162" s="2437"/>
      <c r="E162" s="2433" t="s">
        <v>667</v>
      </c>
      <c r="F162" s="2439"/>
      <c r="G162" s="2488"/>
      <c r="H162" s="2489"/>
      <c r="I162" s="2478"/>
    </row>
    <row r="163" spans="1:9" ht="24" customHeight="1">
      <c r="A163" s="2435">
        <v>2561</v>
      </c>
      <c r="B163" s="2483" t="s">
        <v>561</v>
      </c>
      <c r="C163" s="2447">
        <v>6</v>
      </c>
      <c r="D163" s="2448">
        <v>1</v>
      </c>
      <c r="E163" s="2433" t="s">
        <v>856</v>
      </c>
      <c r="F163" s="2457" t="s">
        <v>858</v>
      </c>
      <c r="G163" s="2440">
        <f>H163+I163</f>
        <v>31520</v>
      </c>
      <c r="H163" s="2450">
        <f>Shner!F34</f>
        <v>15500</v>
      </c>
      <c r="I163" s="2451">
        <f>Shner!F137+'subven sher'!F136+'subven sher  էքսպեռեմ '!F136</f>
        <v>16020</v>
      </c>
    </row>
    <row r="164" spans="1:9" s="2422" customFormat="1" ht="34.5" customHeight="1">
      <c r="A164" s="2469">
        <v>2600</v>
      </c>
      <c r="B164" s="2479" t="s">
        <v>562</v>
      </c>
      <c r="C164" s="2436">
        <v>0</v>
      </c>
      <c r="D164" s="2437">
        <v>0</v>
      </c>
      <c r="E164" s="2480" t="s">
        <v>2361</v>
      </c>
      <c r="F164" s="2470" t="s">
        <v>859</v>
      </c>
      <c r="G164" s="2440">
        <f>H164+I164</f>
        <v>607950</v>
      </c>
      <c r="H164" s="2450">
        <f>H181+H172+H166+H175</f>
        <v>277000</v>
      </c>
      <c r="I164" s="2451">
        <f>I175+I183+I166+I172</f>
        <v>330950</v>
      </c>
    </row>
    <row r="165" spans="1:9" ht="18" customHeight="1">
      <c r="A165" s="2432"/>
      <c r="B165" s="2424"/>
      <c r="C165" s="2425"/>
      <c r="D165" s="2426"/>
      <c r="E165" s="2433" t="s">
        <v>268</v>
      </c>
      <c r="F165" s="2434"/>
      <c r="G165" s="2488"/>
      <c r="H165" s="2490"/>
      <c r="I165" s="2475"/>
    </row>
    <row r="166" spans="1:9">
      <c r="A166" s="2435">
        <v>2610</v>
      </c>
      <c r="B166" s="2479" t="s">
        <v>562</v>
      </c>
      <c r="C166" s="2436">
        <v>1</v>
      </c>
      <c r="D166" s="2437">
        <v>0</v>
      </c>
      <c r="E166" s="2438" t="s">
        <v>860</v>
      </c>
      <c r="F166" s="2439" t="s">
        <v>861</v>
      </c>
      <c r="G166" s="2488">
        <f>H166+I166</f>
        <v>108000</v>
      </c>
      <c r="H166" s="2491">
        <f>H168</f>
        <v>12000</v>
      </c>
      <c r="I166" s="2473">
        <f>I168</f>
        <v>96000</v>
      </c>
    </row>
    <row r="167" spans="1:9" s="2442" customFormat="1">
      <c r="A167" s="2435"/>
      <c r="B167" s="2424"/>
      <c r="C167" s="2436"/>
      <c r="D167" s="2437"/>
      <c r="E167" s="2433" t="s">
        <v>667</v>
      </c>
      <c r="F167" s="2439"/>
      <c r="G167" s="2488"/>
      <c r="H167" s="2489"/>
      <c r="I167" s="2478"/>
    </row>
    <row r="168" spans="1:9">
      <c r="A168" s="2435">
        <v>2611</v>
      </c>
      <c r="B168" s="2483" t="s">
        <v>562</v>
      </c>
      <c r="C168" s="2447">
        <v>1</v>
      </c>
      <c r="D168" s="2448">
        <v>1</v>
      </c>
      <c r="E168" s="2433" t="s">
        <v>1081</v>
      </c>
      <c r="F168" s="2457" t="s">
        <v>708</v>
      </c>
      <c r="G168" s="2488">
        <f>H168+I168</f>
        <v>108000</v>
      </c>
      <c r="H168" s="2491">
        <f>bnak.chin!F32</f>
        <v>12000</v>
      </c>
      <c r="I168" s="2473">
        <f>bnak.chin!F151+'subv bnak'!F155</f>
        <v>96000</v>
      </c>
    </row>
    <row r="169" spans="1:9">
      <c r="A169" s="2435">
        <v>2620</v>
      </c>
      <c r="B169" s="2479" t="s">
        <v>562</v>
      </c>
      <c r="C169" s="2436">
        <v>2</v>
      </c>
      <c r="D169" s="2437">
        <v>0</v>
      </c>
      <c r="E169" s="2438" t="s">
        <v>709</v>
      </c>
      <c r="F169" s="2439" t="s">
        <v>341</v>
      </c>
      <c r="G169" s="2488">
        <v>0</v>
      </c>
      <c r="H169" s="2491">
        <v>0</v>
      </c>
      <c r="I169" s="2473">
        <v>0</v>
      </c>
    </row>
    <row r="170" spans="1:9" s="2442" customFormat="1">
      <c r="A170" s="2435"/>
      <c r="B170" s="2424"/>
      <c r="C170" s="2436"/>
      <c r="D170" s="2437"/>
      <c r="E170" s="2433" t="s">
        <v>667</v>
      </c>
      <c r="F170" s="2439"/>
      <c r="G170" s="2488"/>
      <c r="H170" s="2489"/>
      <c r="I170" s="2478"/>
    </row>
    <row r="171" spans="1:9">
      <c r="A171" s="2435">
        <v>2621</v>
      </c>
      <c r="B171" s="2483" t="s">
        <v>562</v>
      </c>
      <c r="C171" s="2447">
        <v>2</v>
      </c>
      <c r="D171" s="2448">
        <v>1</v>
      </c>
      <c r="E171" s="2433" t="s">
        <v>709</v>
      </c>
      <c r="F171" s="2457" t="s">
        <v>342</v>
      </c>
      <c r="G171" s="2488">
        <v>0</v>
      </c>
      <c r="H171" s="2491"/>
      <c r="I171" s="2473"/>
    </row>
    <row r="172" spans="1:9">
      <c r="A172" s="2435">
        <v>2630</v>
      </c>
      <c r="B172" s="2479" t="s">
        <v>562</v>
      </c>
      <c r="C172" s="2436">
        <v>3</v>
      </c>
      <c r="D172" s="2437">
        <v>0</v>
      </c>
      <c r="E172" s="2438" t="s">
        <v>643</v>
      </c>
      <c r="F172" s="2439" t="s">
        <v>960</v>
      </c>
      <c r="G172" s="2488">
        <f>H172+I172</f>
        <v>166226</v>
      </c>
      <c r="H172" s="2491">
        <f>rhamat!F32</f>
        <v>35000</v>
      </c>
      <c r="I172" s="2473">
        <f>I174</f>
        <v>131226</v>
      </c>
    </row>
    <row r="173" spans="1:9" s="2442" customFormat="1">
      <c r="A173" s="2435"/>
      <c r="B173" s="2424"/>
      <c r="C173" s="2436"/>
      <c r="D173" s="2437"/>
      <c r="E173" s="2433" t="s">
        <v>667</v>
      </c>
      <c r="F173" s="2439"/>
      <c r="G173" s="2488"/>
      <c r="H173" s="2489"/>
      <c r="I173" s="2478"/>
    </row>
    <row r="174" spans="1:9" ht="21" customHeight="1">
      <c r="A174" s="2435">
        <v>2631</v>
      </c>
      <c r="B174" s="2483" t="s">
        <v>562</v>
      </c>
      <c r="C174" s="2447">
        <v>3</v>
      </c>
      <c r="D174" s="2448">
        <v>1</v>
      </c>
      <c r="E174" s="2433" t="s">
        <v>961</v>
      </c>
      <c r="F174" s="2492" t="s">
        <v>962</v>
      </c>
      <c r="G174" s="2488">
        <f>H174+I174</f>
        <v>166226</v>
      </c>
      <c r="H174" s="2491">
        <f>rhamat!F32</f>
        <v>35000</v>
      </c>
      <c r="I174" s="2473">
        <f>'subv rhamat'!F142+rhamat!F142</f>
        <v>131226</v>
      </c>
    </row>
    <row r="175" spans="1:9" ht="21.75" customHeight="1">
      <c r="A175" s="2435">
        <v>2640</v>
      </c>
      <c r="B175" s="2479" t="s">
        <v>562</v>
      </c>
      <c r="C175" s="2436">
        <v>4</v>
      </c>
      <c r="D175" s="2437">
        <v>0</v>
      </c>
      <c r="E175" s="2438" t="s">
        <v>154</v>
      </c>
      <c r="F175" s="2439" t="s">
        <v>155</v>
      </c>
      <c r="G175" s="2488">
        <f>G177</f>
        <v>143724</v>
      </c>
      <c r="H175" s="2491">
        <f>H177</f>
        <v>40000</v>
      </c>
      <c r="I175" s="2473">
        <f>I177</f>
        <v>103724</v>
      </c>
    </row>
    <row r="176" spans="1:9" s="2442" customFormat="1" ht="10.5" hidden="1" customHeight="1">
      <c r="A176" s="2435"/>
      <c r="B176" s="2424"/>
      <c r="C176" s="2436"/>
      <c r="D176" s="2437"/>
      <c r="E176" s="2433" t="s">
        <v>667</v>
      </c>
      <c r="F176" s="2439"/>
      <c r="G176" s="2488"/>
      <c r="H176" s="2489"/>
      <c r="I176" s="2478"/>
    </row>
    <row r="177" spans="1:11" ht="21.75" customHeight="1">
      <c r="A177" s="2435">
        <v>2641</v>
      </c>
      <c r="B177" s="2483" t="s">
        <v>562</v>
      </c>
      <c r="C177" s="2447">
        <v>4</v>
      </c>
      <c r="D177" s="2448">
        <v>1</v>
      </c>
      <c r="E177" s="2433" t="s">
        <v>1141</v>
      </c>
      <c r="F177" s="2457" t="s">
        <v>868</v>
      </c>
      <c r="G177" s="2488">
        <f>H177+I177</f>
        <v>143724</v>
      </c>
      <c r="H177" s="2491">
        <f>poxoc.lusav.!F31+'subv pox iusav'!F32</f>
        <v>40000</v>
      </c>
      <c r="I177" s="2473">
        <f>'subv pox iusav'!F139+poxoc.lusav.!F136</f>
        <v>103724</v>
      </c>
    </row>
    <row r="178" spans="1:11" ht="33" hidden="1" customHeight="1">
      <c r="A178" s="2435">
        <v>2650</v>
      </c>
      <c r="B178" s="2479" t="s">
        <v>562</v>
      </c>
      <c r="C178" s="2436">
        <v>5</v>
      </c>
      <c r="D178" s="2437">
        <v>0</v>
      </c>
      <c r="E178" s="2438" t="s">
        <v>762</v>
      </c>
      <c r="F178" s="2439" t="s">
        <v>763</v>
      </c>
      <c r="G178" s="2440">
        <v>0</v>
      </c>
      <c r="H178" s="2450">
        <v>0</v>
      </c>
      <c r="I178" s="2451">
        <v>0</v>
      </c>
    </row>
    <row r="179" spans="1:11" s="2442" customFormat="1" ht="14.25" customHeight="1">
      <c r="A179" s="2435"/>
      <c r="B179" s="2424"/>
      <c r="C179" s="2436"/>
      <c r="D179" s="2437"/>
      <c r="E179" s="2433" t="s">
        <v>667</v>
      </c>
      <c r="F179" s="2439"/>
      <c r="G179" s="2493"/>
      <c r="H179" s="2494"/>
      <c r="I179" s="2495"/>
    </row>
    <row r="180" spans="1:11" ht="51" hidden="1">
      <c r="A180" s="2435">
        <v>2651</v>
      </c>
      <c r="B180" s="2483" t="s">
        <v>562</v>
      </c>
      <c r="C180" s="2447">
        <v>5</v>
      </c>
      <c r="D180" s="2448">
        <v>1</v>
      </c>
      <c r="E180" s="2433" t="s">
        <v>762</v>
      </c>
      <c r="F180" s="2457" t="s">
        <v>764</v>
      </c>
      <c r="G180" s="2493">
        <v>0</v>
      </c>
      <c r="H180" s="2496"/>
      <c r="I180" s="2497"/>
    </row>
    <row r="181" spans="1:11" ht="38.25">
      <c r="A181" s="2435">
        <v>2660</v>
      </c>
      <c r="B181" s="2479" t="s">
        <v>562</v>
      </c>
      <c r="C181" s="2436">
        <v>6</v>
      </c>
      <c r="D181" s="2437">
        <v>0</v>
      </c>
      <c r="E181" s="2438" t="s">
        <v>146</v>
      </c>
      <c r="F181" s="2476" t="s">
        <v>540</v>
      </c>
      <c r="G181" s="2440">
        <f>G183</f>
        <v>190000</v>
      </c>
      <c r="H181" s="2450">
        <f>H183</f>
        <v>190000</v>
      </c>
      <c r="I181" s="2451">
        <f>I183</f>
        <v>0</v>
      </c>
    </row>
    <row r="182" spans="1:11" s="2442" customFormat="1" ht="10.5" hidden="1" customHeight="1">
      <c r="A182" s="2435"/>
      <c r="B182" s="2424"/>
      <c r="C182" s="2436"/>
      <c r="D182" s="2437"/>
      <c r="E182" s="2433" t="s">
        <v>667</v>
      </c>
      <c r="F182" s="2439"/>
      <c r="G182" s="2440"/>
      <c r="H182" s="2444"/>
      <c r="I182" s="2445"/>
    </row>
    <row r="183" spans="1:11" ht="38.25">
      <c r="A183" s="2435">
        <v>2661</v>
      </c>
      <c r="B183" s="2483" t="s">
        <v>562</v>
      </c>
      <c r="C183" s="2447">
        <v>6</v>
      </c>
      <c r="D183" s="2448">
        <v>1</v>
      </c>
      <c r="E183" s="2433" t="s">
        <v>146</v>
      </c>
      <c r="F183" s="2457" t="s">
        <v>475</v>
      </c>
      <c r="G183" s="2440">
        <f>H183+I183</f>
        <v>190000</v>
      </c>
      <c r="H183" s="2450">
        <f>qts!F32+'qts partq'!F32+Sheet3!F32+komynal!F32</f>
        <v>190000</v>
      </c>
      <c r="I183" s="2451">
        <f>Sheet3!F151+'qts partq'!F151+qts!F151</f>
        <v>0</v>
      </c>
      <c r="K183" s="2498"/>
    </row>
    <row r="184" spans="1:11" s="2422" customFormat="1" ht="24" customHeight="1">
      <c r="A184" s="2469">
        <v>2700</v>
      </c>
      <c r="B184" s="2479" t="s">
        <v>563</v>
      </c>
      <c r="C184" s="2436">
        <v>0</v>
      </c>
      <c r="D184" s="2437">
        <v>0</v>
      </c>
      <c r="E184" s="2480" t="s">
        <v>2362</v>
      </c>
      <c r="F184" s="2470" t="s">
        <v>476</v>
      </c>
      <c r="G184" s="2440">
        <f>H184+I184</f>
        <v>0</v>
      </c>
      <c r="H184" s="2450">
        <f>H203</f>
        <v>0</v>
      </c>
      <c r="I184" s="2451">
        <f>I203</f>
        <v>0</v>
      </c>
    </row>
    <row r="185" spans="1:11" hidden="1">
      <c r="A185" s="2432"/>
      <c r="B185" s="2424"/>
      <c r="C185" s="2425"/>
      <c r="D185" s="2426"/>
      <c r="E185" s="2433" t="s">
        <v>268</v>
      </c>
      <c r="F185" s="2434"/>
      <c r="G185" s="2493"/>
      <c r="H185" s="2499"/>
      <c r="I185" s="2500"/>
    </row>
    <row r="186" spans="1:11" ht="25.5" hidden="1">
      <c r="A186" s="2435">
        <v>2710</v>
      </c>
      <c r="B186" s="2479" t="s">
        <v>563</v>
      </c>
      <c r="C186" s="2436">
        <v>1</v>
      </c>
      <c r="D186" s="2437">
        <v>0</v>
      </c>
      <c r="E186" s="2438" t="s">
        <v>279</v>
      </c>
      <c r="F186" s="2439" t="s">
        <v>686</v>
      </c>
      <c r="G186" s="2488">
        <v>0</v>
      </c>
      <c r="H186" s="2491">
        <v>0</v>
      </c>
      <c r="I186" s="2473">
        <v>0</v>
      </c>
    </row>
    <row r="187" spans="1:11" s="2442" customFormat="1" hidden="1">
      <c r="A187" s="2435"/>
      <c r="B187" s="2424"/>
      <c r="C187" s="2436"/>
      <c r="D187" s="2437"/>
      <c r="E187" s="2433" t="s">
        <v>667</v>
      </c>
      <c r="F187" s="2439"/>
      <c r="G187" s="2488"/>
      <c r="H187" s="2489"/>
      <c r="I187" s="2478"/>
    </row>
    <row r="188" spans="1:11" hidden="1">
      <c r="A188" s="2435">
        <v>2711</v>
      </c>
      <c r="B188" s="2483" t="s">
        <v>563</v>
      </c>
      <c r="C188" s="2447">
        <v>1</v>
      </c>
      <c r="D188" s="2448">
        <v>1</v>
      </c>
      <c r="E188" s="2433" t="s">
        <v>687</v>
      </c>
      <c r="F188" s="2457" t="s">
        <v>688</v>
      </c>
      <c r="G188" s="2488">
        <v>0</v>
      </c>
      <c r="H188" s="2491"/>
      <c r="I188" s="2473"/>
    </row>
    <row r="189" spans="1:11" hidden="1">
      <c r="A189" s="2435">
        <v>2712</v>
      </c>
      <c r="B189" s="2483" t="s">
        <v>563</v>
      </c>
      <c r="C189" s="2447">
        <v>1</v>
      </c>
      <c r="D189" s="2448">
        <v>2</v>
      </c>
      <c r="E189" s="2433" t="s">
        <v>689</v>
      </c>
      <c r="F189" s="2457" t="s">
        <v>690</v>
      </c>
      <c r="G189" s="2488">
        <v>0</v>
      </c>
      <c r="H189" s="2491"/>
      <c r="I189" s="2473"/>
    </row>
    <row r="190" spans="1:11" hidden="1">
      <c r="A190" s="2435">
        <v>2713</v>
      </c>
      <c r="B190" s="2483" t="s">
        <v>563</v>
      </c>
      <c r="C190" s="2447">
        <v>1</v>
      </c>
      <c r="D190" s="2448">
        <v>3</v>
      </c>
      <c r="E190" s="2433" t="s">
        <v>466</v>
      </c>
      <c r="F190" s="2457" t="s">
        <v>691</v>
      </c>
      <c r="G190" s="2488">
        <v>0</v>
      </c>
      <c r="H190" s="2491"/>
      <c r="I190" s="2473"/>
    </row>
    <row r="191" spans="1:11" ht="25.5" hidden="1">
      <c r="A191" s="2435">
        <v>2720</v>
      </c>
      <c r="B191" s="2479" t="s">
        <v>563</v>
      </c>
      <c r="C191" s="2436">
        <v>2</v>
      </c>
      <c r="D191" s="2437">
        <v>0</v>
      </c>
      <c r="E191" s="2438" t="s">
        <v>564</v>
      </c>
      <c r="F191" s="2439" t="s">
        <v>927</v>
      </c>
      <c r="G191" s="2488">
        <v>0</v>
      </c>
      <c r="H191" s="2491">
        <v>0</v>
      </c>
      <c r="I191" s="2473">
        <v>0</v>
      </c>
    </row>
    <row r="192" spans="1:11" s="2442" customFormat="1" hidden="1">
      <c r="A192" s="2435"/>
      <c r="B192" s="2424"/>
      <c r="C192" s="2436"/>
      <c r="D192" s="2437"/>
      <c r="E192" s="2433" t="s">
        <v>667</v>
      </c>
      <c r="F192" s="2439"/>
      <c r="G192" s="2488"/>
      <c r="H192" s="2489"/>
      <c r="I192" s="2478"/>
    </row>
    <row r="193" spans="1:9" ht="25.5" hidden="1">
      <c r="A193" s="2435">
        <v>2721</v>
      </c>
      <c r="B193" s="2483" t="s">
        <v>563</v>
      </c>
      <c r="C193" s="2447">
        <v>2</v>
      </c>
      <c r="D193" s="2448">
        <v>1</v>
      </c>
      <c r="E193" s="2433" t="s">
        <v>928</v>
      </c>
      <c r="F193" s="2457" t="s">
        <v>929</v>
      </c>
      <c r="G193" s="2488">
        <v>0</v>
      </c>
      <c r="H193" s="2491"/>
      <c r="I193" s="2473"/>
    </row>
    <row r="194" spans="1:9" ht="25.5" hidden="1">
      <c r="A194" s="2435">
        <v>2722</v>
      </c>
      <c r="B194" s="2483" t="s">
        <v>563</v>
      </c>
      <c r="C194" s="2447">
        <v>2</v>
      </c>
      <c r="D194" s="2448">
        <v>2</v>
      </c>
      <c r="E194" s="2433" t="s">
        <v>692</v>
      </c>
      <c r="F194" s="2457" t="s">
        <v>693</v>
      </c>
      <c r="G194" s="2488">
        <v>0</v>
      </c>
      <c r="H194" s="2491"/>
      <c r="I194" s="2473"/>
    </row>
    <row r="195" spans="1:9" hidden="1">
      <c r="A195" s="2435">
        <v>2723</v>
      </c>
      <c r="B195" s="2483" t="s">
        <v>563</v>
      </c>
      <c r="C195" s="2447">
        <v>2</v>
      </c>
      <c r="D195" s="2448">
        <v>3</v>
      </c>
      <c r="E195" s="2433" t="s">
        <v>467</v>
      </c>
      <c r="F195" s="2457" t="s">
        <v>694</v>
      </c>
      <c r="G195" s="2488">
        <v>0</v>
      </c>
      <c r="H195" s="2491"/>
      <c r="I195" s="2473"/>
    </row>
    <row r="196" spans="1:9" hidden="1">
      <c r="A196" s="2435">
        <v>2724</v>
      </c>
      <c r="B196" s="2483" t="s">
        <v>563</v>
      </c>
      <c r="C196" s="2447">
        <v>2</v>
      </c>
      <c r="D196" s="2448">
        <v>4</v>
      </c>
      <c r="E196" s="2433" t="s">
        <v>695</v>
      </c>
      <c r="F196" s="2457" t="s">
        <v>851</v>
      </c>
      <c r="G196" s="2488">
        <v>0</v>
      </c>
      <c r="H196" s="2491"/>
      <c r="I196" s="2473"/>
    </row>
    <row r="197" spans="1:9" hidden="1">
      <c r="A197" s="2435">
        <v>2730</v>
      </c>
      <c r="B197" s="2479" t="s">
        <v>563</v>
      </c>
      <c r="C197" s="2436">
        <v>3</v>
      </c>
      <c r="D197" s="2437">
        <v>0</v>
      </c>
      <c r="E197" s="2438" t="s">
        <v>852</v>
      </c>
      <c r="F197" s="2439" t="s">
        <v>853</v>
      </c>
      <c r="G197" s="2488">
        <v>0</v>
      </c>
      <c r="H197" s="2491">
        <v>0</v>
      </c>
      <c r="I197" s="2473">
        <v>0</v>
      </c>
    </row>
    <row r="198" spans="1:9" s="2442" customFormat="1" hidden="1">
      <c r="A198" s="2435"/>
      <c r="B198" s="2424"/>
      <c r="C198" s="2436"/>
      <c r="D198" s="2437"/>
      <c r="E198" s="2433" t="s">
        <v>667</v>
      </c>
      <c r="F198" s="2439"/>
      <c r="G198" s="2488"/>
      <c r="H198" s="2489"/>
      <c r="I198" s="2478"/>
    </row>
    <row r="199" spans="1:9" ht="25.5" hidden="1">
      <c r="A199" s="2435">
        <v>2731</v>
      </c>
      <c r="B199" s="2483" t="s">
        <v>563</v>
      </c>
      <c r="C199" s="2447">
        <v>3</v>
      </c>
      <c r="D199" s="2448">
        <v>1</v>
      </c>
      <c r="E199" s="2433" t="s">
        <v>585</v>
      </c>
      <c r="F199" s="2449" t="s">
        <v>586</v>
      </c>
      <c r="G199" s="2488">
        <f>H199</f>
        <v>0</v>
      </c>
      <c r="H199" s="2491">
        <v>0</v>
      </c>
      <c r="I199" s="2473"/>
    </row>
    <row r="200" spans="1:9" ht="25.5" hidden="1">
      <c r="A200" s="2435">
        <v>2732</v>
      </c>
      <c r="B200" s="2483" t="s">
        <v>563</v>
      </c>
      <c r="C200" s="2447">
        <v>3</v>
      </c>
      <c r="D200" s="2448">
        <v>2</v>
      </c>
      <c r="E200" s="2433" t="s">
        <v>896</v>
      </c>
      <c r="F200" s="2449" t="s">
        <v>272</v>
      </c>
      <c r="G200" s="2488">
        <v>0</v>
      </c>
      <c r="H200" s="2491"/>
      <c r="I200" s="2473"/>
    </row>
    <row r="201" spans="1:9" ht="25.5" hidden="1">
      <c r="A201" s="2435">
        <v>2733</v>
      </c>
      <c r="B201" s="2483" t="s">
        <v>563</v>
      </c>
      <c r="C201" s="2447">
        <v>3</v>
      </c>
      <c r="D201" s="2448">
        <v>3</v>
      </c>
      <c r="E201" s="2433" t="s">
        <v>273</v>
      </c>
      <c r="F201" s="2449" t="s">
        <v>653</v>
      </c>
      <c r="G201" s="2488">
        <v>0</v>
      </c>
      <c r="H201" s="2491"/>
      <c r="I201" s="2473"/>
    </row>
    <row r="202" spans="1:9" ht="38.25" hidden="1">
      <c r="A202" s="2435">
        <v>2734</v>
      </c>
      <c r="B202" s="2483" t="s">
        <v>563</v>
      </c>
      <c r="C202" s="2447">
        <v>3</v>
      </c>
      <c r="D202" s="2448">
        <v>4</v>
      </c>
      <c r="E202" s="2433" t="s">
        <v>654</v>
      </c>
      <c r="F202" s="2449" t="s">
        <v>378</v>
      </c>
      <c r="G202" s="2488">
        <v>0</v>
      </c>
      <c r="H202" s="2491"/>
      <c r="I202" s="2473"/>
    </row>
    <row r="203" spans="1:9" ht="25.5">
      <c r="A203" s="2435">
        <v>2740</v>
      </c>
      <c r="B203" s="2479" t="s">
        <v>563</v>
      </c>
      <c r="C203" s="2436">
        <v>4</v>
      </c>
      <c r="D203" s="2437">
        <v>0</v>
      </c>
      <c r="E203" s="2438" t="s">
        <v>1082</v>
      </c>
      <c r="F203" s="2439" t="s">
        <v>1083</v>
      </c>
      <c r="G203" s="2488">
        <f>I203+H203</f>
        <v>0</v>
      </c>
      <c r="H203" s="2491">
        <f>H205</f>
        <v>0</v>
      </c>
      <c r="I203" s="2473">
        <f>I205</f>
        <v>0</v>
      </c>
    </row>
    <row r="204" spans="1:9" s="2442" customFormat="1">
      <c r="A204" s="2435"/>
      <c r="B204" s="2424"/>
      <c r="C204" s="2436"/>
      <c r="D204" s="2437"/>
      <c r="E204" s="2433" t="s">
        <v>667</v>
      </c>
      <c r="F204" s="2439"/>
      <c r="G204" s="2488"/>
      <c r="H204" s="2489"/>
      <c r="I204" s="2478"/>
    </row>
    <row r="205" spans="1:9" ht="16.5" customHeight="1">
      <c r="A205" s="2435">
        <v>2741</v>
      </c>
      <c r="B205" s="2483" t="s">
        <v>563</v>
      </c>
      <c r="C205" s="2447">
        <v>4</v>
      </c>
      <c r="D205" s="2448">
        <v>1</v>
      </c>
      <c r="E205" s="2433" t="s">
        <v>1082</v>
      </c>
      <c r="F205" s="2457" t="s">
        <v>1084</v>
      </c>
      <c r="G205" s="2488">
        <f>H205+I205</f>
        <v>0</v>
      </c>
      <c r="H205" s="2491">
        <f>'arandzin aroxg'!F32</f>
        <v>0</v>
      </c>
      <c r="I205" s="2473">
        <f>'arandzin aroxg'!F134</f>
        <v>0</v>
      </c>
    </row>
    <row r="206" spans="1:9" ht="0.75" customHeight="1">
      <c r="A206" s="2435">
        <v>2750</v>
      </c>
      <c r="B206" s="2479" t="s">
        <v>563</v>
      </c>
      <c r="C206" s="2436">
        <v>5</v>
      </c>
      <c r="D206" s="2437">
        <v>0</v>
      </c>
      <c r="E206" s="2438" t="s">
        <v>283</v>
      </c>
      <c r="F206" s="2439" t="s">
        <v>284</v>
      </c>
      <c r="G206" s="2488">
        <v>0</v>
      </c>
      <c r="H206" s="2491">
        <v>0</v>
      </c>
      <c r="I206" s="2473">
        <v>0</v>
      </c>
    </row>
    <row r="207" spans="1:9" s="2442" customFormat="1" ht="1.5" hidden="1" customHeight="1">
      <c r="A207" s="2435"/>
      <c r="B207" s="2424"/>
      <c r="C207" s="2436"/>
      <c r="D207" s="2437"/>
      <c r="E207" s="2433" t="s">
        <v>667</v>
      </c>
      <c r="F207" s="2439"/>
      <c r="G207" s="2488"/>
      <c r="H207" s="2489"/>
      <c r="I207" s="2478"/>
    </row>
    <row r="208" spans="1:9" ht="38.25" hidden="1">
      <c r="A208" s="2435">
        <v>2751</v>
      </c>
      <c r="B208" s="2483" t="s">
        <v>563</v>
      </c>
      <c r="C208" s="2447">
        <v>5</v>
      </c>
      <c r="D208" s="2448">
        <v>1</v>
      </c>
      <c r="E208" s="2433" t="s">
        <v>283</v>
      </c>
      <c r="F208" s="2457" t="s">
        <v>284</v>
      </c>
      <c r="G208" s="2488">
        <v>0</v>
      </c>
      <c r="H208" s="2491"/>
      <c r="I208" s="2473"/>
    </row>
    <row r="209" spans="1:9" ht="25.5" hidden="1">
      <c r="A209" s="2435">
        <v>2760</v>
      </c>
      <c r="B209" s="2479" t="s">
        <v>563</v>
      </c>
      <c r="C209" s="2436">
        <v>6</v>
      </c>
      <c r="D209" s="2437">
        <v>0</v>
      </c>
      <c r="E209" s="2438" t="s">
        <v>616</v>
      </c>
      <c r="F209" s="2439" t="s">
        <v>617</v>
      </c>
      <c r="G209" s="2488">
        <v>0</v>
      </c>
      <c r="H209" s="2491">
        <v>0</v>
      </c>
      <c r="I209" s="2473">
        <v>0</v>
      </c>
    </row>
    <row r="210" spans="1:9" s="2442" customFormat="1" hidden="1">
      <c r="A210" s="2435"/>
      <c r="B210" s="2424"/>
      <c r="C210" s="2436"/>
      <c r="D210" s="2437"/>
      <c r="E210" s="2433" t="s">
        <v>667</v>
      </c>
      <c r="F210" s="2439"/>
      <c r="G210" s="2488"/>
      <c r="H210" s="2489"/>
      <c r="I210" s="2478"/>
    </row>
    <row r="211" spans="1:9" ht="25.5" hidden="1">
      <c r="A211" s="2435">
        <v>2761</v>
      </c>
      <c r="B211" s="2483" t="s">
        <v>563</v>
      </c>
      <c r="C211" s="2447">
        <v>6</v>
      </c>
      <c r="D211" s="2448">
        <v>1</v>
      </c>
      <c r="E211" s="2433" t="s">
        <v>594</v>
      </c>
      <c r="F211" s="2439"/>
      <c r="G211" s="2488">
        <v>0</v>
      </c>
      <c r="H211" s="2491"/>
      <c r="I211" s="2473"/>
    </row>
    <row r="212" spans="1:9" ht="25.5" hidden="1">
      <c r="A212" s="2435">
        <v>2762</v>
      </c>
      <c r="B212" s="2483" t="s">
        <v>563</v>
      </c>
      <c r="C212" s="2447">
        <v>6</v>
      </c>
      <c r="D212" s="2448">
        <v>2</v>
      </c>
      <c r="E212" s="2433" t="s">
        <v>616</v>
      </c>
      <c r="F212" s="2457" t="s">
        <v>618</v>
      </c>
      <c r="G212" s="2488">
        <v>0</v>
      </c>
      <c r="H212" s="2491"/>
      <c r="I212" s="2473"/>
    </row>
    <row r="213" spans="1:9" s="2422" customFormat="1" ht="38.25">
      <c r="A213" s="2469">
        <v>2800</v>
      </c>
      <c r="B213" s="2479" t="s">
        <v>877</v>
      </c>
      <c r="C213" s="2436">
        <v>0</v>
      </c>
      <c r="D213" s="2437">
        <v>0</v>
      </c>
      <c r="E213" s="2480" t="s">
        <v>2363</v>
      </c>
      <c r="F213" s="2470" t="s">
        <v>697</v>
      </c>
      <c r="G213" s="2484">
        <f>H213+I213</f>
        <v>110300</v>
      </c>
      <c r="H213" s="2485">
        <f>H215+H218</f>
        <v>110300</v>
      </c>
      <c r="I213" s="2451">
        <f>I215+I218</f>
        <v>0</v>
      </c>
    </row>
    <row r="214" spans="1:9" ht="11.25" customHeight="1">
      <c r="A214" s="2432"/>
      <c r="B214" s="2424"/>
      <c r="C214" s="2425"/>
      <c r="D214" s="2426"/>
      <c r="E214" s="2433" t="s">
        <v>268</v>
      </c>
      <c r="F214" s="2434"/>
      <c r="G214" s="2488"/>
      <c r="H214" s="2490"/>
      <c r="I214" s="2475"/>
    </row>
    <row r="215" spans="1:9" ht="23.25" customHeight="1">
      <c r="A215" s="2435">
        <v>2810</v>
      </c>
      <c r="B215" s="2483" t="s">
        <v>877</v>
      </c>
      <c r="C215" s="2447">
        <v>1</v>
      </c>
      <c r="D215" s="2448">
        <v>0</v>
      </c>
      <c r="E215" s="2438" t="s">
        <v>698</v>
      </c>
      <c r="F215" s="2439" t="s">
        <v>252</v>
      </c>
      <c r="G215" s="2488">
        <f>H215+I215</f>
        <v>300</v>
      </c>
      <c r="H215" s="2491">
        <f>H217</f>
        <v>300</v>
      </c>
      <c r="I215" s="2473">
        <f>I217</f>
        <v>0</v>
      </c>
    </row>
    <row r="216" spans="1:9" s="2442" customFormat="1" ht="10.5" customHeight="1">
      <c r="A216" s="2435"/>
      <c r="B216" s="2424"/>
      <c r="C216" s="2436"/>
      <c r="D216" s="2437"/>
      <c r="E216" s="2433" t="s">
        <v>667</v>
      </c>
      <c r="F216" s="2439"/>
      <c r="G216" s="2488"/>
      <c r="H216" s="2489"/>
      <c r="I216" s="2478"/>
    </row>
    <row r="217" spans="1:9" ht="21" customHeight="1">
      <c r="A217" s="2435">
        <v>2811</v>
      </c>
      <c r="B217" s="2483" t="s">
        <v>877</v>
      </c>
      <c r="C217" s="2447">
        <v>1</v>
      </c>
      <c r="D217" s="2448">
        <v>1</v>
      </c>
      <c r="E217" s="2433" t="s">
        <v>698</v>
      </c>
      <c r="F217" s="2457" t="s">
        <v>253</v>
      </c>
      <c r="G217" s="2488">
        <f>H217+I217</f>
        <v>300</v>
      </c>
      <c r="H217" s="2491">
        <f>'arandzin sport'!F32</f>
        <v>300</v>
      </c>
      <c r="I217" s="2473">
        <f>'arandzin sport'!F138+'sybven 8,1,1'!F135</f>
        <v>0</v>
      </c>
    </row>
    <row r="218" spans="1:9" ht="19.5" customHeight="1">
      <c r="A218" s="2435">
        <v>2820</v>
      </c>
      <c r="B218" s="2479" t="s">
        <v>877</v>
      </c>
      <c r="C218" s="2436">
        <v>2</v>
      </c>
      <c r="D218" s="2437">
        <v>0</v>
      </c>
      <c r="E218" s="2438" t="s">
        <v>254</v>
      </c>
      <c r="F218" s="2439" t="s">
        <v>255</v>
      </c>
      <c r="G218" s="2488">
        <f>H218+I218</f>
        <v>110000</v>
      </c>
      <c r="H218" s="2491">
        <f>H220+H222+H223+H225</f>
        <v>110000</v>
      </c>
      <c r="I218" s="2473">
        <f>I222+I223+I220</f>
        <v>0</v>
      </c>
    </row>
    <row r="219" spans="1:9" s="2442" customFormat="1" ht="10.5" customHeight="1">
      <c r="A219" s="2435"/>
      <c r="B219" s="2424"/>
      <c r="C219" s="2436"/>
      <c r="D219" s="2437"/>
      <c r="E219" s="2433" t="s">
        <v>667</v>
      </c>
      <c r="F219" s="2439"/>
      <c r="G219" s="2488"/>
      <c r="H219" s="2489"/>
      <c r="I219" s="2478"/>
    </row>
    <row r="220" spans="1:9" ht="22.5" customHeight="1">
      <c r="A220" s="2435">
        <v>2821</v>
      </c>
      <c r="B220" s="2483" t="s">
        <v>877</v>
      </c>
      <c r="C220" s="2447">
        <v>2</v>
      </c>
      <c r="D220" s="2448">
        <v>1</v>
      </c>
      <c r="E220" s="2433" t="s">
        <v>1137</v>
      </c>
      <c r="F220" s="2439"/>
      <c r="G220" s="2488">
        <f>H220+I220</f>
        <v>11000</v>
      </c>
      <c r="H220" s="2491">
        <f>gradaran!F32</f>
        <v>11000</v>
      </c>
      <c r="I220" s="2473">
        <f>gradaran!F151</f>
        <v>0</v>
      </c>
    </row>
    <row r="221" spans="1:9">
      <c r="A221" s="2435">
        <v>2822</v>
      </c>
      <c r="B221" s="2483" t="s">
        <v>877</v>
      </c>
      <c r="C221" s="2447">
        <v>2</v>
      </c>
      <c r="D221" s="2448">
        <v>2</v>
      </c>
      <c r="E221" s="2433" t="s">
        <v>1138</v>
      </c>
      <c r="F221" s="2439"/>
      <c r="G221" s="2488">
        <v>0</v>
      </c>
      <c r="H221" s="2491"/>
      <c r="I221" s="2473"/>
    </row>
    <row r="222" spans="1:9" ht="20.25" customHeight="1">
      <c r="A222" s="2435">
        <v>2823</v>
      </c>
      <c r="B222" s="2483" t="s">
        <v>877</v>
      </c>
      <c r="C222" s="2447">
        <v>2</v>
      </c>
      <c r="D222" s="2448">
        <v>3</v>
      </c>
      <c r="E222" s="2433" t="s">
        <v>426</v>
      </c>
      <c r="F222" s="2457" t="s">
        <v>256</v>
      </c>
      <c r="G222" s="2488">
        <f>H222+I222</f>
        <v>63000</v>
      </c>
      <c r="H222" s="2491">
        <f>'  mshakujti tun'!F31+'mch kentron'!F32</f>
        <v>63000</v>
      </c>
      <c r="I222" s="2473">
        <f>'  mshakujti tun'!F150+'mch kentron'!F151+'subv msh ken'!F151</f>
        <v>0</v>
      </c>
    </row>
    <row r="223" spans="1:9" ht="19.5" customHeight="1">
      <c r="A223" s="2435">
        <v>2824</v>
      </c>
      <c r="B223" s="2483" t="s">
        <v>877</v>
      </c>
      <c r="C223" s="2447">
        <v>2</v>
      </c>
      <c r="D223" s="2448">
        <v>4</v>
      </c>
      <c r="E223" s="2433" t="s">
        <v>1139</v>
      </c>
      <c r="F223" s="2457"/>
      <c r="G223" s="2488">
        <f>H223+I223</f>
        <v>36000</v>
      </c>
      <c r="H223" s="2491">
        <f>'ajl mchak'!F32</f>
        <v>36000</v>
      </c>
      <c r="I223" s="2473">
        <f>'ajl mchak'!F151</f>
        <v>0</v>
      </c>
    </row>
    <row r="224" spans="1:9" ht="0.75" hidden="1" customHeight="1">
      <c r="A224" s="2435">
        <v>2825</v>
      </c>
      <c r="B224" s="2483" t="s">
        <v>877</v>
      </c>
      <c r="C224" s="2447">
        <v>2</v>
      </c>
      <c r="D224" s="2448">
        <v>5</v>
      </c>
      <c r="E224" s="2433" t="s">
        <v>172</v>
      </c>
      <c r="F224" s="2457"/>
      <c r="G224" s="2493">
        <v>0</v>
      </c>
      <c r="H224" s="2496"/>
      <c r="I224" s="2497"/>
    </row>
    <row r="225" spans="1:9" hidden="1">
      <c r="A225" s="2435">
        <v>2826</v>
      </c>
      <c r="B225" s="2483" t="s">
        <v>877</v>
      </c>
      <c r="C225" s="2447">
        <v>2</v>
      </c>
      <c r="D225" s="2448">
        <v>6</v>
      </c>
      <c r="E225" s="2433" t="s">
        <v>173</v>
      </c>
      <c r="F225" s="2457"/>
      <c r="G225" s="2493">
        <f>H225</f>
        <v>0</v>
      </c>
      <c r="H225" s="2496">
        <f>kino!F158</f>
        <v>0</v>
      </c>
      <c r="I225" s="2497"/>
    </row>
    <row r="226" spans="1:9" ht="38.25" hidden="1">
      <c r="A226" s="2435">
        <v>2827</v>
      </c>
      <c r="B226" s="2483" t="s">
        <v>877</v>
      </c>
      <c r="C226" s="2447">
        <v>2</v>
      </c>
      <c r="D226" s="2448">
        <v>7</v>
      </c>
      <c r="E226" s="2433" t="s">
        <v>437</v>
      </c>
      <c r="F226" s="2457"/>
      <c r="G226" s="2493">
        <v>0</v>
      </c>
      <c r="H226" s="2496">
        <v>0</v>
      </c>
      <c r="I226" s="2497">
        <v>0</v>
      </c>
    </row>
    <row r="227" spans="1:9" ht="27.75" hidden="1" customHeight="1">
      <c r="A227" s="2435">
        <v>2830</v>
      </c>
      <c r="B227" s="2479" t="s">
        <v>877</v>
      </c>
      <c r="C227" s="2436">
        <v>3</v>
      </c>
      <c r="D227" s="2437">
        <v>0</v>
      </c>
      <c r="E227" s="2438" t="s">
        <v>275</v>
      </c>
      <c r="F227" s="2476" t="s">
        <v>202</v>
      </c>
      <c r="G227" s="2493">
        <v>0</v>
      </c>
      <c r="H227" s="2496">
        <v>0</v>
      </c>
      <c r="I227" s="2497">
        <v>0</v>
      </c>
    </row>
    <row r="228" spans="1:9" s="2442" customFormat="1" ht="10.5" hidden="1" customHeight="1">
      <c r="A228" s="2435"/>
      <c r="B228" s="2424"/>
      <c r="C228" s="2436"/>
      <c r="D228" s="2437"/>
      <c r="E228" s="2433" t="s">
        <v>667</v>
      </c>
      <c r="F228" s="2439"/>
      <c r="G228" s="2493"/>
      <c r="H228" s="2494"/>
      <c r="I228" s="2495"/>
    </row>
    <row r="229" spans="1:9" ht="15" hidden="1" customHeight="1">
      <c r="A229" s="2435">
        <v>2831</v>
      </c>
      <c r="B229" s="2483" t="s">
        <v>877</v>
      </c>
      <c r="C229" s="2447">
        <v>3</v>
      </c>
      <c r="D229" s="2448">
        <v>1</v>
      </c>
      <c r="E229" s="2433" t="s">
        <v>427</v>
      </c>
      <c r="F229" s="2476"/>
      <c r="G229" s="2493">
        <v>0</v>
      </c>
      <c r="H229" s="2496"/>
      <c r="I229" s="2497"/>
    </row>
    <row r="230" spans="1:9" ht="15" hidden="1" customHeight="1">
      <c r="A230" s="2435">
        <v>2832</v>
      </c>
      <c r="B230" s="2483" t="s">
        <v>877</v>
      </c>
      <c r="C230" s="2447">
        <v>3</v>
      </c>
      <c r="D230" s="2448">
        <v>2</v>
      </c>
      <c r="E230" s="2433" t="s">
        <v>84</v>
      </c>
      <c r="F230" s="2476"/>
      <c r="G230" s="2493">
        <v>0</v>
      </c>
      <c r="H230" s="2496"/>
      <c r="I230" s="2497"/>
    </row>
    <row r="231" spans="1:9" ht="15" hidden="1" customHeight="1">
      <c r="A231" s="2435">
        <v>2833</v>
      </c>
      <c r="B231" s="2483" t="s">
        <v>877</v>
      </c>
      <c r="C231" s="2447">
        <v>3</v>
      </c>
      <c r="D231" s="2448">
        <v>3</v>
      </c>
      <c r="E231" s="2433" t="s">
        <v>85</v>
      </c>
      <c r="F231" s="2457" t="s">
        <v>905</v>
      </c>
      <c r="G231" s="2493">
        <v>0</v>
      </c>
      <c r="H231" s="2496"/>
      <c r="I231" s="2497"/>
    </row>
    <row r="232" spans="1:9" ht="14.25" hidden="1" customHeight="1">
      <c r="A232" s="2435">
        <v>2840</v>
      </c>
      <c r="B232" s="2479" t="s">
        <v>877</v>
      </c>
      <c r="C232" s="2436">
        <v>4</v>
      </c>
      <c r="D232" s="2437">
        <v>0</v>
      </c>
      <c r="E232" s="2438" t="s">
        <v>86</v>
      </c>
      <c r="F232" s="2476" t="s">
        <v>906</v>
      </c>
      <c r="G232" s="2493">
        <v>0</v>
      </c>
      <c r="H232" s="2496">
        <v>0</v>
      </c>
      <c r="I232" s="2497">
        <v>0</v>
      </c>
    </row>
    <row r="233" spans="1:9" s="2442" customFormat="1" ht="10.5" hidden="1" customHeight="1">
      <c r="A233" s="2435"/>
      <c r="B233" s="2424"/>
      <c r="C233" s="2436"/>
      <c r="D233" s="2437"/>
      <c r="E233" s="2433" t="s">
        <v>667</v>
      </c>
      <c r="F233" s="2439"/>
      <c r="G233" s="2493"/>
      <c r="H233" s="2494"/>
      <c r="I233" s="2495"/>
    </row>
    <row r="234" spans="1:9" ht="14.25" hidden="1" customHeight="1">
      <c r="A234" s="2435">
        <v>2841</v>
      </c>
      <c r="B234" s="2483" t="s">
        <v>877</v>
      </c>
      <c r="C234" s="2447">
        <v>4</v>
      </c>
      <c r="D234" s="2448">
        <v>1</v>
      </c>
      <c r="E234" s="2433" t="s">
        <v>87</v>
      </c>
      <c r="F234" s="2476"/>
      <c r="G234" s="2493">
        <v>0</v>
      </c>
      <c r="H234" s="2496">
        <v>0</v>
      </c>
      <c r="I234" s="2497"/>
    </row>
    <row r="235" spans="1:9" ht="29.25" hidden="1" customHeight="1">
      <c r="A235" s="2435">
        <v>2842</v>
      </c>
      <c r="B235" s="2483" t="s">
        <v>877</v>
      </c>
      <c r="C235" s="2447">
        <v>4</v>
      </c>
      <c r="D235" s="2448">
        <v>2</v>
      </c>
      <c r="E235" s="2433" t="s">
        <v>88</v>
      </c>
      <c r="F235" s="2476"/>
      <c r="G235" s="2493">
        <v>0</v>
      </c>
      <c r="H235" s="2496"/>
      <c r="I235" s="2497"/>
    </row>
    <row r="236" spans="1:9" ht="15" hidden="1" customHeight="1">
      <c r="A236" s="2435">
        <v>2843</v>
      </c>
      <c r="B236" s="2483" t="s">
        <v>877</v>
      </c>
      <c r="C236" s="2447">
        <v>4</v>
      </c>
      <c r="D236" s="2448">
        <v>3</v>
      </c>
      <c r="E236" s="2433" t="s">
        <v>86</v>
      </c>
      <c r="F236" s="2457" t="s">
        <v>516</v>
      </c>
      <c r="G236" s="2493">
        <v>0</v>
      </c>
      <c r="H236" s="2496"/>
      <c r="I236" s="2497"/>
    </row>
    <row r="237" spans="1:9" ht="25.5" hidden="1" customHeight="1">
      <c r="A237" s="2435">
        <v>2850</v>
      </c>
      <c r="B237" s="2479" t="s">
        <v>877</v>
      </c>
      <c r="C237" s="2436">
        <v>5</v>
      </c>
      <c r="D237" s="2437">
        <v>0</v>
      </c>
      <c r="E237" s="2501" t="s">
        <v>517</v>
      </c>
      <c r="F237" s="2476" t="s">
        <v>644</v>
      </c>
      <c r="G237" s="2493">
        <v>0</v>
      </c>
      <c r="H237" s="2496">
        <v>0</v>
      </c>
      <c r="I237" s="2497">
        <v>0</v>
      </c>
    </row>
    <row r="238" spans="1:9" s="2442" customFormat="1" ht="4.5" hidden="1" customHeight="1">
      <c r="A238" s="2435"/>
      <c r="B238" s="2424"/>
      <c r="C238" s="2436"/>
      <c r="D238" s="2437"/>
      <c r="E238" s="2433" t="s">
        <v>667</v>
      </c>
      <c r="F238" s="2439"/>
      <c r="G238" s="2493"/>
      <c r="H238" s="2494"/>
      <c r="I238" s="2495"/>
    </row>
    <row r="239" spans="1:9" ht="24" hidden="1" customHeight="1">
      <c r="A239" s="2435">
        <v>2851</v>
      </c>
      <c r="B239" s="2479" t="s">
        <v>877</v>
      </c>
      <c r="C239" s="2436">
        <v>5</v>
      </c>
      <c r="D239" s="2437">
        <v>1</v>
      </c>
      <c r="E239" s="2502" t="s">
        <v>517</v>
      </c>
      <c r="F239" s="2457" t="s">
        <v>645</v>
      </c>
      <c r="G239" s="2493">
        <v>0</v>
      </c>
      <c r="H239" s="2496"/>
      <c r="I239" s="2497"/>
    </row>
    <row r="240" spans="1:9" ht="23.25" hidden="1" customHeight="1">
      <c r="A240" s="2435">
        <v>2860</v>
      </c>
      <c r="B240" s="2479" t="s">
        <v>877</v>
      </c>
      <c r="C240" s="2436">
        <v>6</v>
      </c>
      <c r="D240" s="2437">
        <v>0</v>
      </c>
      <c r="E240" s="2501" t="s">
        <v>646</v>
      </c>
      <c r="F240" s="2476" t="s">
        <v>725</v>
      </c>
      <c r="G240" s="2493">
        <v>0</v>
      </c>
      <c r="H240" s="2496">
        <v>0</v>
      </c>
      <c r="I240" s="2497">
        <v>0</v>
      </c>
    </row>
    <row r="241" spans="1:9" s="2442" customFormat="1" ht="0.75" hidden="1" customHeight="1">
      <c r="A241" s="2435"/>
      <c r="B241" s="2424"/>
      <c r="C241" s="2436"/>
      <c r="D241" s="2437"/>
      <c r="E241" s="2433" t="s">
        <v>667</v>
      </c>
      <c r="F241" s="2439"/>
      <c r="G241" s="2493"/>
      <c r="H241" s="2494"/>
      <c r="I241" s="2495"/>
    </row>
    <row r="242" spans="1:9" ht="12" hidden="1" customHeight="1">
      <c r="A242" s="2435">
        <v>2861</v>
      </c>
      <c r="B242" s="2483" t="s">
        <v>877</v>
      </c>
      <c r="C242" s="2447">
        <v>6</v>
      </c>
      <c r="D242" s="2448">
        <v>1</v>
      </c>
      <c r="E242" s="2502" t="s">
        <v>646</v>
      </c>
      <c r="F242" s="2457" t="s">
        <v>790</v>
      </c>
      <c r="G242" s="2493">
        <v>0</v>
      </c>
      <c r="H242" s="2496"/>
      <c r="I242" s="2497"/>
    </row>
    <row r="243" spans="1:9" s="2422" customFormat="1" ht="32.25" customHeight="1">
      <c r="A243" s="2469">
        <v>2900</v>
      </c>
      <c r="B243" s="2479" t="s">
        <v>438</v>
      </c>
      <c r="C243" s="2436">
        <v>0</v>
      </c>
      <c r="D243" s="2437">
        <v>0</v>
      </c>
      <c r="E243" s="2480" t="s">
        <v>2364</v>
      </c>
      <c r="F243" s="2470" t="s">
        <v>791</v>
      </c>
      <c r="G243" s="2440">
        <f>H243+I243</f>
        <v>1955996.5471999999</v>
      </c>
      <c r="H243" s="2450">
        <f>H245+H249+H261+H257</f>
        <v>359300</v>
      </c>
      <c r="I243" s="2451">
        <f>I245+I261</f>
        <v>1596696.5471999999</v>
      </c>
    </row>
    <row r="244" spans="1:9" ht="11.25" customHeight="1">
      <c r="A244" s="2432"/>
      <c r="B244" s="2424"/>
      <c r="C244" s="2425"/>
      <c r="D244" s="2426"/>
      <c r="E244" s="2433" t="s">
        <v>268</v>
      </c>
      <c r="F244" s="2434"/>
      <c r="G244" s="2493"/>
      <c r="H244" s="2499"/>
      <c r="I244" s="2500"/>
    </row>
    <row r="245" spans="1:9" ht="25.5">
      <c r="A245" s="2435">
        <v>2910</v>
      </c>
      <c r="B245" s="2479" t="s">
        <v>438</v>
      </c>
      <c r="C245" s="2436">
        <v>1</v>
      </c>
      <c r="D245" s="2437">
        <v>0</v>
      </c>
      <c r="E245" s="2438" t="s">
        <v>756</v>
      </c>
      <c r="F245" s="2439" t="s">
        <v>792</v>
      </c>
      <c r="G245" s="2488">
        <f>H245+I245</f>
        <v>1855996.5471999999</v>
      </c>
      <c r="H245" s="2491">
        <f>H247</f>
        <v>259300</v>
      </c>
      <c r="I245" s="2473">
        <f>I247</f>
        <v>1596696.5471999999</v>
      </c>
    </row>
    <row r="246" spans="1:9" s="2442" customFormat="1" ht="10.5" customHeight="1">
      <c r="A246" s="2435"/>
      <c r="B246" s="2424"/>
      <c r="C246" s="2436"/>
      <c r="D246" s="2437"/>
      <c r="E246" s="2433" t="s">
        <v>667</v>
      </c>
      <c r="F246" s="2439"/>
      <c r="G246" s="2488"/>
      <c r="H246" s="2489"/>
      <c r="I246" s="2478"/>
    </row>
    <row r="247" spans="1:9" ht="22.5" customHeight="1">
      <c r="A247" s="2435">
        <v>2911</v>
      </c>
      <c r="B247" s="2483" t="s">
        <v>438</v>
      </c>
      <c r="C247" s="2447">
        <v>1</v>
      </c>
      <c r="D247" s="2448">
        <v>1</v>
      </c>
      <c r="E247" s="2433" t="s">
        <v>793</v>
      </c>
      <c r="F247" s="2457" t="s">
        <v>794</v>
      </c>
      <c r="G247" s="2488">
        <f>H247+I247</f>
        <v>1855996.5471999999</v>
      </c>
      <c r="H247" s="2491">
        <f>'mankap partq'!F32+mankap!F32</f>
        <v>259300</v>
      </c>
      <c r="I247" s="2473">
        <f>'mankap partq'!F151+mankap!F151+'subv mank'!F151</f>
        <v>1596696.5471999999</v>
      </c>
    </row>
    <row r="248" spans="1:9">
      <c r="A248" s="2435">
        <v>2912</v>
      </c>
      <c r="B248" s="2483" t="s">
        <v>438</v>
      </c>
      <c r="C248" s="2447">
        <v>1</v>
      </c>
      <c r="D248" s="2448">
        <v>2</v>
      </c>
      <c r="E248" s="2433" t="s">
        <v>277</v>
      </c>
      <c r="F248" s="2457" t="s">
        <v>952</v>
      </c>
      <c r="G248" s="2488">
        <v>0</v>
      </c>
      <c r="H248" s="2491"/>
      <c r="I248" s="2473"/>
    </row>
    <row r="249" spans="1:9" ht="16.5" customHeight="1">
      <c r="A249" s="2435">
        <v>2920</v>
      </c>
      <c r="B249" s="2479" t="s">
        <v>438</v>
      </c>
      <c r="C249" s="2436">
        <v>2</v>
      </c>
      <c r="D249" s="2437">
        <v>0</v>
      </c>
      <c r="E249" s="2438" t="s">
        <v>278</v>
      </c>
      <c r="F249" s="2439" t="s">
        <v>953</v>
      </c>
      <c r="G249" s="2488">
        <f>H249</f>
        <v>0</v>
      </c>
      <c r="H249" s="2491">
        <f>H252</f>
        <v>0</v>
      </c>
      <c r="I249" s="2473">
        <v>0</v>
      </c>
    </row>
    <row r="250" spans="1:9" s="2442" customFormat="1" ht="10.5" hidden="1" customHeight="1">
      <c r="A250" s="2435"/>
      <c r="B250" s="2424"/>
      <c r="C250" s="2436"/>
      <c r="D250" s="2437"/>
      <c r="E250" s="2433" t="s">
        <v>667</v>
      </c>
      <c r="F250" s="2439"/>
      <c r="G250" s="2488"/>
      <c r="H250" s="2489"/>
      <c r="I250" s="2495"/>
    </row>
    <row r="251" spans="1:9" hidden="1">
      <c r="A251" s="2435">
        <v>2921</v>
      </c>
      <c r="B251" s="2483" t="s">
        <v>438</v>
      </c>
      <c r="C251" s="2447">
        <v>2</v>
      </c>
      <c r="D251" s="2448">
        <v>1</v>
      </c>
      <c r="E251" s="2433" t="s">
        <v>443</v>
      </c>
      <c r="F251" s="2457" t="s">
        <v>669</v>
      </c>
      <c r="G251" s="2488">
        <f>H251</f>
        <v>0</v>
      </c>
      <c r="H251" s="2491">
        <v>0</v>
      </c>
      <c r="I251" s="2497">
        <v>0</v>
      </c>
    </row>
    <row r="252" spans="1:9" ht="18.75" customHeight="1">
      <c r="A252" s="2435">
        <v>2922</v>
      </c>
      <c r="B252" s="2483" t="s">
        <v>438</v>
      </c>
      <c r="C252" s="2447">
        <v>2</v>
      </c>
      <c r="D252" s="2448">
        <v>2</v>
      </c>
      <c r="E252" s="2433" t="s">
        <v>444</v>
      </c>
      <c r="F252" s="2457" t="s">
        <v>3</v>
      </c>
      <c r="G252" s="2488">
        <f>H252</f>
        <v>0</v>
      </c>
      <c r="H252" s="2491">
        <f>'arandzin dproc'!F32+barz.krt!F98</f>
        <v>0</v>
      </c>
      <c r="I252" s="2497"/>
    </row>
    <row r="253" spans="1:9" ht="0.75" customHeight="1">
      <c r="A253" s="2435">
        <v>2930</v>
      </c>
      <c r="B253" s="2479" t="s">
        <v>438</v>
      </c>
      <c r="C253" s="2436">
        <v>3</v>
      </c>
      <c r="D253" s="2437">
        <v>0</v>
      </c>
      <c r="E253" s="2438" t="s">
        <v>720</v>
      </c>
      <c r="F253" s="2439" t="s">
        <v>4</v>
      </c>
      <c r="G253" s="2440">
        <v>0</v>
      </c>
      <c r="H253" s="2450">
        <v>0</v>
      </c>
      <c r="I253" s="2451">
        <v>0</v>
      </c>
    </row>
    <row r="254" spans="1:9" s="2442" customFormat="1" ht="10.5" hidden="1" customHeight="1">
      <c r="A254" s="2435"/>
      <c r="B254" s="2424"/>
      <c r="C254" s="2436"/>
      <c r="D254" s="2437"/>
      <c r="E254" s="2433" t="s">
        <v>667</v>
      </c>
      <c r="F254" s="2439"/>
      <c r="G254" s="2440"/>
      <c r="H254" s="2444"/>
      <c r="I254" s="2445"/>
    </row>
    <row r="255" spans="1:9" ht="24" hidden="1" customHeight="1">
      <c r="A255" s="2435">
        <v>2931</v>
      </c>
      <c r="B255" s="2483" t="s">
        <v>438</v>
      </c>
      <c r="C255" s="2447">
        <v>3</v>
      </c>
      <c r="D255" s="2448">
        <v>1</v>
      </c>
      <c r="E255" s="2433" t="s">
        <v>721</v>
      </c>
      <c r="F255" s="2457" t="s">
        <v>5</v>
      </c>
      <c r="G255" s="2440">
        <v>0</v>
      </c>
      <c r="H255" s="2450"/>
      <c r="I255" s="2451"/>
    </row>
    <row r="256" spans="1:9" ht="15" hidden="1" customHeight="1">
      <c r="A256" s="2435">
        <v>2932</v>
      </c>
      <c r="B256" s="2483" t="s">
        <v>438</v>
      </c>
      <c r="C256" s="2447">
        <v>3</v>
      </c>
      <c r="D256" s="2448">
        <v>2</v>
      </c>
      <c r="E256" s="2433" t="s">
        <v>722</v>
      </c>
      <c r="F256" s="2457"/>
      <c r="G256" s="2440">
        <v>0</v>
      </c>
      <c r="H256" s="2450"/>
      <c r="I256" s="2451"/>
    </row>
    <row r="257" spans="1:9" hidden="1">
      <c r="A257" s="2435">
        <v>2940</v>
      </c>
      <c r="B257" s="2479" t="s">
        <v>438</v>
      </c>
      <c r="C257" s="2436">
        <v>4</v>
      </c>
      <c r="D257" s="2437">
        <v>0</v>
      </c>
      <c r="E257" s="2438" t="s">
        <v>6</v>
      </c>
      <c r="F257" s="2439" t="s">
        <v>1075</v>
      </c>
      <c r="G257" s="2440">
        <f>H257</f>
        <v>0</v>
      </c>
      <c r="H257" s="2450">
        <f>H259</f>
        <v>0</v>
      </c>
      <c r="I257" s="2451">
        <v>0</v>
      </c>
    </row>
    <row r="258" spans="1:9" s="2442" customFormat="1" hidden="1">
      <c r="A258" s="2435"/>
      <c r="B258" s="2424"/>
      <c r="C258" s="2436"/>
      <c r="D258" s="2437"/>
      <c r="E258" s="2433" t="s">
        <v>667</v>
      </c>
      <c r="F258" s="2439"/>
      <c r="G258" s="2440"/>
      <c r="H258" s="2444"/>
      <c r="I258" s="2445"/>
    </row>
    <row r="259" spans="1:9" ht="25.5" hidden="1">
      <c r="A259" s="2435">
        <v>2941</v>
      </c>
      <c r="B259" s="2483" t="s">
        <v>438</v>
      </c>
      <c r="C259" s="2447">
        <v>4</v>
      </c>
      <c r="D259" s="2448">
        <v>1</v>
      </c>
      <c r="E259" s="2433" t="s">
        <v>23</v>
      </c>
      <c r="F259" s="2457" t="s">
        <v>1076</v>
      </c>
      <c r="G259" s="2440">
        <f>H259</f>
        <v>0</v>
      </c>
      <c r="H259" s="2450">
        <f>barz.krt!F99</f>
        <v>0</v>
      </c>
      <c r="I259" s="2451"/>
    </row>
    <row r="260" spans="1:9" ht="25.5" hidden="1">
      <c r="A260" s="2435">
        <v>2942</v>
      </c>
      <c r="B260" s="2483" t="s">
        <v>438</v>
      </c>
      <c r="C260" s="2447">
        <v>4</v>
      </c>
      <c r="D260" s="2448">
        <v>2</v>
      </c>
      <c r="E260" s="2433" t="s">
        <v>102</v>
      </c>
      <c r="F260" s="2457" t="s">
        <v>1077</v>
      </c>
      <c r="G260" s="2440">
        <v>0</v>
      </c>
      <c r="H260" s="2450"/>
      <c r="I260" s="2451"/>
    </row>
    <row r="261" spans="1:9" ht="32.25" customHeight="1">
      <c r="A261" s="2435">
        <v>2950</v>
      </c>
      <c r="B261" s="2479" t="s">
        <v>438</v>
      </c>
      <c r="C261" s="2436">
        <v>5</v>
      </c>
      <c r="D261" s="2437">
        <v>0</v>
      </c>
      <c r="E261" s="2438" t="s">
        <v>1078</v>
      </c>
      <c r="F261" s="2439" t="s">
        <v>1079</v>
      </c>
      <c r="G261" s="2488">
        <f>H261+I261</f>
        <v>100000</v>
      </c>
      <c r="H261" s="2491">
        <f>H263</f>
        <v>100000</v>
      </c>
      <c r="I261" s="2473">
        <f>I263</f>
        <v>0</v>
      </c>
    </row>
    <row r="262" spans="1:9" s="2442" customFormat="1" ht="10.5" customHeight="1">
      <c r="A262" s="2435"/>
      <c r="B262" s="2424"/>
      <c r="C262" s="2436"/>
      <c r="D262" s="2437"/>
      <c r="E262" s="2433" t="s">
        <v>667</v>
      </c>
      <c r="F262" s="2439"/>
      <c r="G262" s="2488"/>
      <c r="H262" s="2489"/>
      <c r="I262" s="2478"/>
    </row>
    <row r="263" spans="1:9" ht="19.5" customHeight="1">
      <c r="A263" s="2435">
        <v>2951</v>
      </c>
      <c r="B263" s="2483" t="s">
        <v>438</v>
      </c>
      <c r="C263" s="2447">
        <v>5</v>
      </c>
      <c r="D263" s="2448">
        <v>1</v>
      </c>
      <c r="E263" s="2433" t="s">
        <v>103</v>
      </c>
      <c r="F263" s="2439"/>
      <c r="G263" s="2488">
        <f>H263+I263</f>
        <v>100000</v>
      </c>
      <c r="H263" s="2491">
        <f>artadproc!F32+'sporti dproc'!F32+'arvesti dproc'!F32</f>
        <v>100000</v>
      </c>
      <c r="I263" s="2473">
        <f>'sporti dproc'!F151+'sort droc sub'!F175+'arvesti dproc'!F151+'sub art dp'!F175</f>
        <v>0</v>
      </c>
    </row>
    <row r="264" spans="1:9" hidden="1">
      <c r="A264" s="2435">
        <v>2952</v>
      </c>
      <c r="B264" s="2483" t="s">
        <v>438</v>
      </c>
      <c r="C264" s="2447">
        <v>5</v>
      </c>
      <c r="D264" s="2448">
        <v>2</v>
      </c>
      <c r="E264" s="2433" t="s">
        <v>104</v>
      </c>
      <c r="F264" s="2457" t="s">
        <v>1080</v>
      </c>
      <c r="G264" s="2488">
        <v>0</v>
      </c>
      <c r="H264" s="2491"/>
      <c r="I264" s="2473"/>
    </row>
    <row r="265" spans="1:9" ht="23.25" hidden="1" customHeight="1">
      <c r="A265" s="2435">
        <v>2960</v>
      </c>
      <c r="B265" s="2479" t="s">
        <v>438</v>
      </c>
      <c r="C265" s="2436">
        <v>6</v>
      </c>
      <c r="D265" s="2437">
        <v>0</v>
      </c>
      <c r="E265" s="2438" t="s">
        <v>37</v>
      </c>
      <c r="F265" s="2439" t="s">
        <v>38</v>
      </c>
      <c r="G265" s="2488">
        <v>0</v>
      </c>
      <c r="H265" s="2491">
        <v>0</v>
      </c>
      <c r="I265" s="2473">
        <v>0</v>
      </c>
    </row>
    <row r="266" spans="1:9" s="2442" customFormat="1" ht="10.5" hidden="1" customHeight="1">
      <c r="A266" s="2435"/>
      <c r="B266" s="2424"/>
      <c r="C266" s="2436"/>
      <c r="D266" s="2437"/>
      <c r="E266" s="2433" t="s">
        <v>667</v>
      </c>
      <c r="F266" s="2439"/>
      <c r="G266" s="2488"/>
      <c r="H266" s="2489"/>
      <c r="I266" s="2478"/>
    </row>
    <row r="267" spans="1:9" ht="15" hidden="1" customHeight="1">
      <c r="A267" s="2435">
        <v>2961</v>
      </c>
      <c r="B267" s="2483" t="s">
        <v>438</v>
      </c>
      <c r="C267" s="2447">
        <v>6</v>
      </c>
      <c r="D267" s="2448">
        <v>1</v>
      </c>
      <c r="E267" s="2433" t="s">
        <v>37</v>
      </c>
      <c r="F267" s="2457" t="s">
        <v>39</v>
      </c>
      <c r="G267" s="2488">
        <v>0</v>
      </c>
      <c r="H267" s="2491">
        <v>0</v>
      </c>
      <c r="I267" s="2473"/>
    </row>
    <row r="268" spans="1:9" ht="38.25" hidden="1">
      <c r="A268" s="2435">
        <v>2970</v>
      </c>
      <c r="B268" s="2479" t="s">
        <v>438</v>
      </c>
      <c r="C268" s="2436">
        <v>7</v>
      </c>
      <c r="D268" s="2437">
        <v>0</v>
      </c>
      <c r="E268" s="2438" t="s">
        <v>40</v>
      </c>
      <c r="F268" s="2439" t="s">
        <v>41</v>
      </c>
      <c r="G268" s="2488">
        <v>0</v>
      </c>
      <c r="H268" s="2491">
        <v>0</v>
      </c>
      <c r="I268" s="2473">
        <v>0</v>
      </c>
    </row>
    <row r="269" spans="1:9" s="2442" customFormat="1" ht="10.5" hidden="1" customHeight="1">
      <c r="A269" s="2435"/>
      <c r="B269" s="2424"/>
      <c r="C269" s="2436"/>
      <c r="D269" s="2437"/>
      <c r="E269" s="2433" t="s">
        <v>667</v>
      </c>
      <c r="F269" s="2439"/>
      <c r="G269" s="2488"/>
      <c r="H269" s="2489"/>
      <c r="I269" s="2478"/>
    </row>
    <row r="270" spans="1:9" ht="24" hidden="1" customHeight="1">
      <c r="A270" s="2435">
        <v>2971</v>
      </c>
      <c r="B270" s="2483" t="s">
        <v>438</v>
      </c>
      <c r="C270" s="2447">
        <v>7</v>
      </c>
      <c r="D270" s="2448">
        <v>1</v>
      </c>
      <c r="E270" s="2433" t="s">
        <v>40</v>
      </c>
      <c r="F270" s="2457" t="s">
        <v>41</v>
      </c>
      <c r="G270" s="2488">
        <v>0</v>
      </c>
      <c r="H270" s="2491"/>
      <c r="I270" s="2473"/>
    </row>
    <row r="271" spans="1:9" ht="25.5" hidden="1">
      <c r="A271" s="2435">
        <v>2980</v>
      </c>
      <c r="B271" s="2479" t="s">
        <v>438</v>
      </c>
      <c r="C271" s="2436">
        <v>8</v>
      </c>
      <c r="D271" s="2437">
        <v>0</v>
      </c>
      <c r="E271" s="2438" t="s">
        <v>156</v>
      </c>
      <c r="F271" s="2439" t="s">
        <v>157</v>
      </c>
      <c r="G271" s="2488">
        <v>0</v>
      </c>
      <c r="H271" s="2491">
        <v>0</v>
      </c>
      <c r="I271" s="2473">
        <v>0</v>
      </c>
    </row>
    <row r="272" spans="1:9" s="2442" customFormat="1" ht="10.5" hidden="1" customHeight="1">
      <c r="A272" s="2435"/>
      <c r="B272" s="2424"/>
      <c r="C272" s="2436"/>
      <c r="D272" s="2437"/>
      <c r="E272" s="2433" t="s">
        <v>667</v>
      </c>
      <c r="F272" s="2439"/>
      <c r="G272" s="2488"/>
      <c r="H272" s="2489"/>
      <c r="I272" s="2478"/>
    </row>
    <row r="273" spans="1:9" hidden="1">
      <c r="A273" s="2435">
        <v>2981</v>
      </c>
      <c r="B273" s="2483" t="s">
        <v>438</v>
      </c>
      <c r="C273" s="2447">
        <v>8</v>
      </c>
      <c r="D273" s="2448">
        <v>1</v>
      </c>
      <c r="E273" s="2433" t="s">
        <v>156</v>
      </c>
      <c r="F273" s="2457" t="s">
        <v>158</v>
      </c>
      <c r="G273" s="2488">
        <v>0</v>
      </c>
      <c r="H273" s="2491"/>
      <c r="I273" s="2473"/>
    </row>
    <row r="274" spans="1:9" s="2422" customFormat="1" ht="30.75" customHeight="1">
      <c r="A274" s="2469">
        <v>3000</v>
      </c>
      <c r="B274" s="2479" t="s">
        <v>106</v>
      </c>
      <c r="C274" s="2436">
        <v>0</v>
      </c>
      <c r="D274" s="2437">
        <v>0</v>
      </c>
      <c r="E274" s="2480" t="s">
        <v>2365</v>
      </c>
      <c r="F274" s="2470" t="s">
        <v>159</v>
      </c>
      <c r="G274" s="2440">
        <f>H274+I274</f>
        <v>4500</v>
      </c>
      <c r="H274" s="2450">
        <f>H283+H295+H289+H286</f>
        <v>4500</v>
      </c>
      <c r="I274" s="2451">
        <f>I289</f>
        <v>0</v>
      </c>
    </row>
    <row r="275" spans="1:9" ht="11.25" hidden="1" customHeight="1">
      <c r="A275" s="2432"/>
      <c r="B275" s="2424"/>
      <c r="C275" s="2425"/>
      <c r="D275" s="2426"/>
      <c r="E275" s="2433" t="s">
        <v>268</v>
      </c>
      <c r="F275" s="2434"/>
      <c r="G275" s="2488"/>
      <c r="H275" s="2490"/>
      <c r="I275" s="2475"/>
    </row>
    <row r="276" spans="1:9" ht="25.5" hidden="1">
      <c r="A276" s="2435">
        <v>3010</v>
      </c>
      <c r="B276" s="2479" t="s">
        <v>106</v>
      </c>
      <c r="C276" s="2436">
        <v>1</v>
      </c>
      <c r="D276" s="2437">
        <v>0</v>
      </c>
      <c r="E276" s="2438" t="s">
        <v>105</v>
      </c>
      <c r="F276" s="2439" t="s">
        <v>160</v>
      </c>
      <c r="G276" s="2488">
        <v>0</v>
      </c>
      <c r="H276" s="2491">
        <v>0</v>
      </c>
      <c r="I276" s="2473">
        <v>0</v>
      </c>
    </row>
    <row r="277" spans="1:9" s="2442" customFormat="1" ht="10.5" hidden="1" customHeight="1">
      <c r="A277" s="2435"/>
      <c r="B277" s="2424"/>
      <c r="C277" s="2436"/>
      <c r="D277" s="2437"/>
      <c r="E277" s="2433" t="s">
        <v>667</v>
      </c>
      <c r="F277" s="2439"/>
      <c r="G277" s="2488"/>
      <c r="H277" s="2489"/>
      <c r="I277" s="2478"/>
    </row>
    <row r="278" spans="1:9" ht="15" hidden="1" customHeight="1">
      <c r="A278" s="2435">
        <v>3011</v>
      </c>
      <c r="B278" s="2483" t="s">
        <v>106</v>
      </c>
      <c r="C278" s="2447">
        <v>1</v>
      </c>
      <c r="D278" s="2448">
        <v>1</v>
      </c>
      <c r="E278" s="2433" t="s">
        <v>161</v>
      </c>
      <c r="F278" s="2457" t="s">
        <v>162</v>
      </c>
      <c r="G278" s="2488">
        <v>0</v>
      </c>
      <c r="H278" s="2491"/>
      <c r="I278" s="2473"/>
    </row>
    <row r="279" spans="1:9" ht="15" hidden="1" customHeight="1">
      <c r="A279" s="2435">
        <v>3012</v>
      </c>
      <c r="B279" s="2483" t="s">
        <v>106</v>
      </c>
      <c r="C279" s="2447">
        <v>1</v>
      </c>
      <c r="D279" s="2448">
        <v>2</v>
      </c>
      <c r="E279" s="2433" t="s">
        <v>163</v>
      </c>
      <c r="F279" s="2457" t="s">
        <v>164</v>
      </c>
      <c r="G279" s="2488">
        <v>0</v>
      </c>
      <c r="H279" s="2491"/>
      <c r="I279" s="2473"/>
    </row>
    <row r="280" spans="1:9" hidden="1">
      <c r="A280" s="2435">
        <v>3020</v>
      </c>
      <c r="B280" s="2479" t="s">
        <v>106</v>
      </c>
      <c r="C280" s="2436">
        <v>2</v>
      </c>
      <c r="D280" s="2437">
        <v>0</v>
      </c>
      <c r="E280" s="2438" t="s">
        <v>165</v>
      </c>
      <c r="F280" s="2439" t="s">
        <v>166</v>
      </c>
      <c r="G280" s="2488">
        <v>0</v>
      </c>
      <c r="H280" s="2491">
        <v>0</v>
      </c>
      <c r="I280" s="2473">
        <v>0</v>
      </c>
    </row>
    <row r="281" spans="1:9" s="2442" customFormat="1" ht="10.5" hidden="1" customHeight="1">
      <c r="A281" s="2435"/>
      <c r="B281" s="2424"/>
      <c r="C281" s="2436"/>
      <c r="D281" s="2437"/>
      <c r="E281" s="2433" t="s">
        <v>667</v>
      </c>
      <c r="F281" s="2439"/>
      <c r="G281" s="2488"/>
      <c r="H281" s="2489"/>
      <c r="I281" s="2478"/>
    </row>
    <row r="282" spans="1:9" ht="15" hidden="1" customHeight="1">
      <c r="A282" s="2435">
        <v>3021</v>
      </c>
      <c r="B282" s="2483" t="s">
        <v>106</v>
      </c>
      <c r="C282" s="2447">
        <v>2</v>
      </c>
      <c r="D282" s="2448">
        <v>1</v>
      </c>
      <c r="E282" s="2433" t="s">
        <v>165</v>
      </c>
      <c r="F282" s="2457" t="s">
        <v>167</v>
      </c>
      <c r="G282" s="2488">
        <v>0</v>
      </c>
      <c r="H282" s="2491"/>
      <c r="I282" s="2473"/>
    </row>
    <row r="283" spans="1:9" ht="20.25" customHeight="1">
      <c r="A283" s="2435">
        <v>3030</v>
      </c>
      <c r="B283" s="2479" t="s">
        <v>106</v>
      </c>
      <c r="C283" s="2436">
        <v>3</v>
      </c>
      <c r="D283" s="2437">
        <v>0</v>
      </c>
      <c r="E283" s="2438" t="s">
        <v>168</v>
      </c>
      <c r="F283" s="2439" t="s">
        <v>169</v>
      </c>
      <c r="G283" s="2488">
        <f>G285</f>
        <v>500</v>
      </c>
      <c r="H283" s="2491">
        <f>H285</f>
        <v>500</v>
      </c>
      <c r="I283" s="2473">
        <v>0</v>
      </c>
    </row>
    <row r="284" spans="1:9" s="2442" customFormat="1">
      <c r="A284" s="2435"/>
      <c r="B284" s="2424"/>
      <c r="C284" s="2436"/>
      <c r="D284" s="2437"/>
      <c r="E284" s="2433" t="s">
        <v>667</v>
      </c>
      <c r="F284" s="2439"/>
      <c r="G284" s="2488"/>
      <c r="H284" s="2489"/>
      <c r="I284" s="2478"/>
    </row>
    <row r="285" spans="1:9" s="2442" customFormat="1" ht="15" customHeight="1">
      <c r="A285" s="2435">
        <v>3031</v>
      </c>
      <c r="B285" s="2483" t="s">
        <v>106</v>
      </c>
      <c r="C285" s="2447">
        <v>3</v>
      </c>
      <c r="D285" s="2448" t="s">
        <v>739</v>
      </c>
      <c r="E285" s="2433" t="s">
        <v>168</v>
      </c>
      <c r="F285" s="2439"/>
      <c r="G285" s="2488">
        <f>H285</f>
        <v>500</v>
      </c>
      <c r="H285" s="2491">
        <f>'soc haraz.korcrac'!F32</f>
        <v>500</v>
      </c>
      <c r="I285" s="2478"/>
    </row>
    <row r="286" spans="1:9" hidden="1">
      <c r="A286" s="2435">
        <v>3040</v>
      </c>
      <c r="B286" s="2479" t="s">
        <v>106</v>
      </c>
      <c r="C286" s="2436">
        <v>4</v>
      </c>
      <c r="D286" s="2437">
        <v>0</v>
      </c>
      <c r="E286" s="2438" t="s">
        <v>170</v>
      </c>
      <c r="F286" s="2439" t="s">
        <v>880</v>
      </c>
      <c r="G286" s="2488">
        <f>H286</f>
        <v>0</v>
      </c>
      <c r="H286" s="2491">
        <f>H288</f>
        <v>0</v>
      </c>
      <c r="I286" s="2473">
        <v>0</v>
      </c>
    </row>
    <row r="287" spans="1:9" s="2442" customFormat="1" hidden="1">
      <c r="A287" s="2435"/>
      <c r="B287" s="2424"/>
      <c r="C287" s="2436"/>
      <c r="D287" s="2437"/>
      <c r="E287" s="2433" t="s">
        <v>667</v>
      </c>
      <c r="F287" s="2439"/>
      <c r="G287" s="2488"/>
      <c r="H287" s="2489"/>
      <c r="I287" s="2478"/>
    </row>
    <row r="288" spans="1:9" hidden="1">
      <c r="A288" s="2435">
        <v>3041</v>
      </c>
      <c r="B288" s="2483" t="s">
        <v>106</v>
      </c>
      <c r="C288" s="2447">
        <v>4</v>
      </c>
      <c r="D288" s="2448">
        <v>1</v>
      </c>
      <c r="E288" s="2433" t="s">
        <v>170</v>
      </c>
      <c r="F288" s="2457" t="s">
        <v>881</v>
      </c>
      <c r="G288" s="2488">
        <f>H288</f>
        <v>0</v>
      </c>
      <c r="H288" s="2491">
        <f>'10-4-1'!F158</f>
        <v>0</v>
      </c>
      <c r="I288" s="2473"/>
    </row>
    <row r="289" spans="1:9" hidden="1">
      <c r="A289" s="2435">
        <v>3050</v>
      </c>
      <c r="B289" s="2479" t="s">
        <v>106</v>
      </c>
      <c r="C289" s="2436">
        <v>5</v>
      </c>
      <c r="D289" s="2437">
        <v>0</v>
      </c>
      <c r="E289" s="2438" t="s">
        <v>835</v>
      </c>
      <c r="F289" s="2439" t="s">
        <v>836</v>
      </c>
      <c r="G289" s="2488">
        <f>G291</f>
        <v>0</v>
      </c>
      <c r="H289" s="2491">
        <f>H291</f>
        <v>0</v>
      </c>
      <c r="I289" s="2473">
        <f>I291</f>
        <v>0</v>
      </c>
    </row>
    <row r="290" spans="1:9" s="2442" customFormat="1" hidden="1">
      <c r="A290" s="2435"/>
      <c r="B290" s="2424"/>
      <c r="C290" s="2436"/>
      <c r="D290" s="2437"/>
      <c r="E290" s="2433" t="s">
        <v>667</v>
      </c>
      <c r="F290" s="2439"/>
      <c r="G290" s="2488"/>
      <c r="H290" s="2489"/>
      <c r="I290" s="2478"/>
    </row>
    <row r="291" spans="1:9" hidden="1">
      <c r="A291" s="2435">
        <v>3051</v>
      </c>
      <c r="B291" s="2483" t="s">
        <v>106</v>
      </c>
      <c r="C291" s="2447">
        <v>5</v>
      </c>
      <c r="D291" s="2448">
        <v>1</v>
      </c>
      <c r="E291" s="2433" t="s">
        <v>835</v>
      </c>
      <c r="F291" s="2457" t="s">
        <v>836</v>
      </c>
      <c r="G291" s="2488">
        <f>I291+H291</f>
        <v>0</v>
      </c>
      <c r="H291" s="2491">
        <f>'10.5.1'!F32</f>
        <v>0</v>
      </c>
      <c r="I291" s="2473">
        <f>'10.5.1'!F134</f>
        <v>0</v>
      </c>
    </row>
    <row r="292" spans="1:9" hidden="1">
      <c r="A292" s="2435">
        <v>3060</v>
      </c>
      <c r="B292" s="2479" t="s">
        <v>106</v>
      </c>
      <c r="C292" s="2436">
        <v>6</v>
      </c>
      <c r="D292" s="2437">
        <v>0</v>
      </c>
      <c r="E292" s="2438" t="s">
        <v>837</v>
      </c>
      <c r="F292" s="2439" t="s">
        <v>838</v>
      </c>
      <c r="G292" s="2488">
        <v>0</v>
      </c>
      <c r="H292" s="2491">
        <v>0</v>
      </c>
      <c r="I292" s="2473">
        <v>0</v>
      </c>
    </row>
    <row r="293" spans="1:9" s="2442" customFormat="1" hidden="1">
      <c r="A293" s="2435"/>
      <c r="B293" s="2424"/>
      <c r="C293" s="2436"/>
      <c r="D293" s="2437"/>
      <c r="E293" s="2433" t="s">
        <v>667</v>
      </c>
      <c r="F293" s="2439"/>
      <c r="G293" s="2488"/>
      <c r="H293" s="2489"/>
      <c r="I293" s="2478"/>
    </row>
    <row r="294" spans="1:9" hidden="1">
      <c r="A294" s="2435">
        <v>3061</v>
      </c>
      <c r="B294" s="2483" t="s">
        <v>106</v>
      </c>
      <c r="C294" s="2447">
        <v>6</v>
      </c>
      <c r="D294" s="2448">
        <v>1</v>
      </c>
      <c r="E294" s="2433" t="s">
        <v>837</v>
      </c>
      <c r="F294" s="2457" t="s">
        <v>838</v>
      </c>
      <c r="G294" s="2488">
        <v>0</v>
      </c>
      <c r="H294" s="2491"/>
      <c r="I294" s="2473"/>
    </row>
    <row r="295" spans="1:9" ht="38.25">
      <c r="A295" s="2435">
        <v>3070</v>
      </c>
      <c r="B295" s="2479" t="s">
        <v>106</v>
      </c>
      <c r="C295" s="2436">
        <v>7</v>
      </c>
      <c r="D295" s="2437">
        <v>0</v>
      </c>
      <c r="E295" s="2438" t="s">
        <v>839</v>
      </c>
      <c r="F295" s="2439" t="s">
        <v>112</v>
      </c>
      <c r="G295" s="2488">
        <f>G297</f>
        <v>4000</v>
      </c>
      <c r="H295" s="2491">
        <f>H297</f>
        <v>4000</v>
      </c>
      <c r="I295" s="2473">
        <v>0</v>
      </c>
    </row>
    <row r="296" spans="1:9" s="2442" customFormat="1" ht="9" hidden="1" customHeight="1">
      <c r="A296" s="2435"/>
      <c r="B296" s="2424"/>
      <c r="C296" s="2436"/>
      <c r="D296" s="2437"/>
      <c r="E296" s="2433" t="s">
        <v>667</v>
      </c>
      <c r="F296" s="2439"/>
      <c r="G296" s="2488"/>
      <c r="H296" s="2489"/>
      <c r="I296" s="2478"/>
    </row>
    <row r="297" spans="1:9" ht="25.5">
      <c r="A297" s="2435">
        <v>3071</v>
      </c>
      <c r="B297" s="2483" t="s">
        <v>106</v>
      </c>
      <c r="C297" s="2447">
        <v>7</v>
      </c>
      <c r="D297" s="2448">
        <v>1</v>
      </c>
      <c r="E297" s="2433" t="s">
        <v>839</v>
      </c>
      <c r="F297" s="2457" t="s">
        <v>134</v>
      </c>
      <c r="G297" s="2488">
        <f>H297</f>
        <v>4000</v>
      </c>
      <c r="H297" s="2491">
        <f>'arandzin soc'!F32</f>
        <v>4000</v>
      </c>
      <c r="I297" s="2473"/>
    </row>
    <row r="298" spans="1:9" ht="23.25" hidden="1" customHeight="1">
      <c r="A298" s="2435">
        <v>3080</v>
      </c>
      <c r="B298" s="2479" t="s">
        <v>106</v>
      </c>
      <c r="C298" s="2436">
        <v>8</v>
      </c>
      <c r="D298" s="2437">
        <v>0</v>
      </c>
      <c r="E298" s="2438" t="s">
        <v>1091</v>
      </c>
      <c r="F298" s="2439" t="s">
        <v>1092</v>
      </c>
      <c r="G298" s="2488">
        <v>0</v>
      </c>
      <c r="H298" s="2491">
        <v>0</v>
      </c>
      <c r="I298" s="2473">
        <v>0</v>
      </c>
    </row>
    <row r="299" spans="1:9" s="2442" customFormat="1" ht="10.5" hidden="1" customHeight="1">
      <c r="A299" s="2435"/>
      <c r="B299" s="2424"/>
      <c r="C299" s="2436"/>
      <c r="D299" s="2437"/>
      <c r="E299" s="2433" t="s">
        <v>667</v>
      </c>
      <c r="F299" s="2439"/>
      <c r="G299" s="2488"/>
      <c r="H299" s="2489"/>
      <c r="I299" s="2478"/>
    </row>
    <row r="300" spans="1:9" ht="24" hidden="1" customHeight="1">
      <c r="A300" s="2435">
        <v>3081</v>
      </c>
      <c r="B300" s="2483" t="s">
        <v>106</v>
      </c>
      <c r="C300" s="2447">
        <v>8</v>
      </c>
      <c r="D300" s="2448">
        <v>1</v>
      </c>
      <c r="E300" s="2433" t="s">
        <v>1091</v>
      </c>
      <c r="F300" s="2457" t="s">
        <v>1093</v>
      </c>
      <c r="G300" s="2488">
        <v>0</v>
      </c>
      <c r="H300" s="2491"/>
      <c r="I300" s="2473"/>
    </row>
    <row r="301" spans="1:9" s="2442" customFormat="1" ht="10.5" hidden="1" customHeight="1">
      <c r="A301" s="2435"/>
      <c r="B301" s="2424"/>
      <c r="C301" s="2436"/>
      <c r="D301" s="2437"/>
      <c r="E301" s="2433" t="s">
        <v>667</v>
      </c>
      <c r="F301" s="2439"/>
      <c r="G301" s="2488"/>
      <c r="H301" s="2489"/>
      <c r="I301" s="2478"/>
    </row>
    <row r="302" spans="1:9" ht="27" hidden="1" customHeight="1">
      <c r="A302" s="2435">
        <v>3090</v>
      </c>
      <c r="B302" s="2479" t="s">
        <v>106</v>
      </c>
      <c r="C302" s="2436">
        <v>9</v>
      </c>
      <c r="D302" s="2437">
        <v>0</v>
      </c>
      <c r="E302" s="2438" t="s">
        <v>1094</v>
      </c>
      <c r="F302" s="2439" t="s">
        <v>129</v>
      </c>
      <c r="G302" s="2488">
        <v>0</v>
      </c>
      <c r="H302" s="2491">
        <v>0</v>
      </c>
      <c r="I302" s="2473">
        <v>0</v>
      </c>
    </row>
    <row r="303" spans="1:9" s="2442" customFormat="1" ht="10.5" hidden="1" customHeight="1">
      <c r="A303" s="2435"/>
      <c r="B303" s="2424"/>
      <c r="C303" s="2436"/>
      <c r="D303" s="2437"/>
      <c r="E303" s="2433" t="s">
        <v>667</v>
      </c>
      <c r="F303" s="2439"/>
      <c r="G303" s="2488"/>
      <c r="H303" s="2489"/>
      <c r="I303" s="2478"/>
    </row>
    <row r="304" spans="1:9" ht="17.25" hidden="1" customHeight="1">
      <c r="A304" s="2503">
        <v>3091</v>
      </c>
      <c r="B304" s="2483" t="s">
        <v>106</v>
      </c>
      <c r="C304" s="2504">
        <v>9</v>
      </c>
      <c r="D304" s="2505">
        <v>1</v>
      </c>
      <c r="E304" s="2506" t="s">
        <v>1094</v>
      </c>
      <c r="F304" s="2507" t="s">
        <v>1121</v>
      </c>
      <c r="G304" s="2488">
        <v>0</v>
      </c>
      <c r="H304" s="2508"/>
      <c r="I304" s="2509"/>
    </row>
    <row r="305" spans="1:9" ht="24" hidden="1" customHeight="1">
      <c r="A305" s="2503">
        <v>3092</v>
      </c>
      <c r="B305" s="2483" t="s">
        <v>106</v>
      </c>
      <c r="C305" s="2504">
        <v>9</v>
      </c>
      <c r="D305" s="2505">
        <v>2</v>
      </c>
      <c r="E305" s="2506" t="s">
        <v>1008</v>
      </c>
      <c r="F305" s="2507"/>
      <c r="G305" s="2488">
        <v>0</v>
      </c>
      <c r="H305" s="2508"/>
      <c r="I305" s="2509"/>
    </row>
    <row r="306" spans="1:9" s="2422" customFormat="1" ht="27" customHeight="1">
      <c r="A306" s="2510">
        <v>3100</v>
      </c>
      <c r="B306" s="2436" t="s">
        <v>107</v>
      </c>
      <c r="C306" s="2436">
        <v>0</v>
      </c>
      <c r="D306" s="2437">
        <v>0</v>
      </c>
      <c r="E306" s="2511" t="s">
        <v>2366</v>
      </c>
      <c r="F306" s="2512"/>
      <c r="G306" s="2440">
        <f>G308</f>
        <v>395000</v>
      </c>
      <c r="H306" s="2450">
        <f>H308</f>
        <v>395000</v>
      </c>
      <c r="I306" s="2473">
        <v>0</v>
      </c>
    </row>
    <row r="307" spans="1:9" ht="11.25" customHeight="1">
      <c r="A307" s="2503"/>
      <c r="B307" s="2424"/>
      <c r="C307" s="2425"/>
      <c r="D307" s="2426"/>
      <c r="E307" s="2433" t="s">
        <v>268</v>
      </c>
      <c r="F307" s="2434"/>
      <c r="G307" s="2488"/>
      <c r="H307" s="2490"/>
      <c r="I307" s="2475"/>
    </row>
    <row r="308" spans="1:9" ht="25.5">
      <c r="A308" s="2503">
        <v>3110</v>
      </c>
      <c r="B308" s="2513" t="s">
        <v>107</v>
      </c>
      <c r="C308" s="2513">
        <v>1</v>
      </c>
      <c r="D308" s="2514">
        <v>0</v>
      </c>
      <c r="E308" s="2501" t="s">
        <v>404</v>
      </c>
      <c r="F308" s="2457"/>
      <c r="G308" s="2440">
        <f>G310</f>
        <v>395000</v>
      </c>
      <c r="H308" s="2450">
        <f>H310</f>
        <v>395000</v>
      </c>
      <c r="I308" s="2473">
        <v>0</v>
      </c>
    </row>
    <row r="309" spans="1:9" s="2442" customFormat="1" ht="10.5" customHeight="1">
      <c r="A309" s="2503"/>
      <c r="B309" s="2424"/>
      <c r="C309" s="2436"/>
      <c r="D309" s="2437"/>
      <c r="E309" s="2433" t="s">
        <v>667</v>
      </c>
      <c r="F309" s="2439"/>
      <c r="G309" s="2440"/>
      <c r="H309" s="2444"/>
      <c r="I309" s="2478"/>
    </row>
    <row r="310" spans="1:9" ht="21" customHeight="1" thickBot="1">
      <c r="A310" s="2515">
        <v>3112</v>
      </c>
      <c r="B310" s="2516" t="s">
        <v>107</v>
      </c>
      <c r="C310" s="2516">
        <v>1</v>
      </c>
      <c r="D310" s="2517">
        <v>2</v>
      </c>
      <c r="E310" s="2518" t="s">
        <v>405</v>
      </c>
      <c r="F310" s="2519"/>
      <c r="G310" s="2520">
        <v>395000</v>
      </c>
      <c r="H310" s="2521">
        <v>395000</v>
      </c>
      <c r="I310" s="2522"/>
    </row>
    <row r="311" spans="1:9">
      <c r="B311" s="2523"/>
      <c r="C311" s="2524"/>
      <c r="D311" s="2525"/>
      <c r="G311" s="2456"/>
      <c r="H311" s="2456"/>
      <c r="I311" s="2526"/>
    </row>
    <row r="312" spans="1:9">
      <c r="C312" s="2524"/>
      <c r="D312" s="2525"/>
      <c r="G312" s="2456"/>
      <c r="H312" s="2456"/>
      <c r="I312" s="2526"/>
    </row>
    <row r="313" spans="1:9">
      <c r="C313" s="2524"/>
      <c r="D313" s="2525"/>
      <c r="E313" s="2396"/>
      <c r="G313" s="2456"/>
      <c r="H313" s="2456"/>
      <c r="I313" s="2526"/>
    </row>
    <row r="314" spans="1:9">
      <c r="G314" s="2456"/>
      <c r="H314" s="2456"/>
      <c r="I314" s="2526"/>
    </row>
  </sheetData>
  <mergeCells count="5">
    <mergeCell ref="G3:K3"/>
    <mergeCell ref="G5:I5"/>
    <mergeCell ref="A6:I8"/>
    <mergeCell ref="G1:K1"/>
    <mergeCell ref="G2:K2"/>
  </mergeCells>
  <phoneticPr fontId="5" type="noConversion"/>
  <pageMargins left="0.23622047244094491" right="0.23622047244094491" top="0.74803149606299213" bottom="0.74803149606299213" header="0.31496062992125984" footer="0.31496062992125984"/>
  <pageSetup paperSize="9" firstPageNumber="7" fitToHeight="0" orientation="portrait" useFirstPageNumber="1" r:id="rId1"/>
  <headerFooter alignWithMargins="0">
    <oddFooter>&amp;C&amp;P</odd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J216"/>
  <sheetViews>
    <sheetView workbookViewId="0">
      <selection sqref="A1:XFD1048576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931</v>
      </c>
    </row>
    <row r="2" spans="1:10">
      <c r="F2" s="173"/>
      <c r="G2" s="173"/>
      <c r="H2" s="173"/>
      <c r="I2" s="173"/>
    </row>
    <row r="3" spans="1:10">
      <c r="H3" s="174" t="s">
        <v>888</v>
      </c>
    </row>
    <row r="4" spans="1:10">
      <c r="G4" s="173" t="s">
        <v>1025</v>
      </c>
    </row>
    <row r="5" spans="1:10">
      <c r="H5" s="23" t="s">
        <v>174</v>
      </c>
    </row>
    <row r="6" spans="1:10" ht="15">
      <c r="B6" s="175" t="s">
        <v>35</v>
      </c>
      <c r="C6" s="176"/>
      <c r="D6" s="175"/>
      <c r="E6" s="175"/>
      <c r="F6" s="16"/>
      <c r="G6" s="177" t="s">
        <v>1014</v>
      </c>
      <c r="H6" s="170"/>
    </row>
    <row r="7" spans="1:10">
      <c r="B7" s="163"/>
      <c r="C7" s="178"/>
    </row>
    <row r="8" spans="1:10">
      <c r="A8" s="28" t="s">
        <v>1605</v>
      </c>
      <c r="F8" s="179"/>
      <c r="G8" s="179"/>
    </row>
    <row r="9" spans="1:10" s="28" customFormat="1" ht="10.5">
      <c r="A9" s="2644" t="s">
        <v>1118</v>
      </c>
      <c r="B9" s="2644"/>
      <c r="C9" s="2644"/>
      <c r="D9" s="2644"/>
      <c r="E9" s="2644"/>
    </row>
    <row r="10" spans="1:10">
      <c r="A10" s="28" t="s">
        <v>473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474</v>
      </c>
      <c r="B12" s="177" t="s">
        <v>1144</v>
      </c>
      <c r="C12" s="178"/>
      <c r="D12" s="177"/>
      <c r="E12" s="177"/>
      <c r="F12" s="177"/>
      <c r="G12" s="170"/>
      <c r="H12" s="187" t="s">
        <v>208</v>
      </c>
    </row>
    <row r="13" spans="1:10" ht="21.75">
      <c r="A13" s="188" t="s">
        <v>611</v>
      </c>
      <c r="B13" s="188"/>
      <c r="C13" s="184"/>
      <c r="D13" s="188"/>
      <c r="E13" s="188"/>
      <c r="F13" s="188"/>
      <c r="G13" s="189"/>
    </row>
    <row r="14" spans="1:10">
      <c r="A14" s="2693" t="s">
        <v>1604</v>
      </c>
      <c r="B14" s="2694"/>
      <c r="F14" s="179"/>
      <c r="G14" s="179"/>
    </row>
    <row r="15" spans="1:10" ht="18">
      <c r="A15" s="192"/>
      <c r="B15" s="2645" t="s">
        <v>612</v>
      </c>
      <c r="C15" s="2645"/>
      <c r="D15" s="2645"/>
      <c r="E15" s="2645"/>
      <c r="F15" s="193"/>
      <c r="G15" s="193"/>
      <c r="H15" s="193"/>
      <c r="I15" s="193"/>
      <c r="J15" s="193"/>
    </row>
    <row r="16" spans="1:10" ht="14.25">
      <c r="A16" s="163"/>
      <c r="B16" s="2646" t="s">
        <v>258</v>
      </c>
      <c r="C16" s="2646"/>
      <c r="D16" s="2646"/>
      <c r="E16" s="2646"/>
      <c r="F16" s="2646"/>
      <c r="G16" s="194"/>
      <c r="H16" s="194"/>
      <c r="I16" s="194"/>
      <c r="J16" s="194"/>
    </row>
    <row r="17" spans="1:10" s="28" customFormat="1" ht="14.25">
      <c r="A17" s="189"/>
      <c r="B17" s="2719" t="s">
        <v>1272</v>
      </c>
      <c r="C17" s="2719"/>
      <c r="D17" s="2719"/>
      <c r="E17" s="2719"/>
      <c r="F17" s="2719"/>
      <c r="G17" s="190"/>
      <c r="H17" s="190"/>
      <c r="I17" s="624"/>
      <c r="J17" s="624"/>
    </row>
    <row r="18" spans="1:10" s="28" customFormat="1" ht="14.25">
      <c r="A18" s="189"/>
      <c r="B18" s="2719"/>
      <c r="C18" s="2719"/>
      <c r="D18" s="2719"/>
      <c r="E18" s="2719"/>
      <c r="F18" s="2719"/>
      <c r="G18" s="190"/>
      <c r="H18" s="190"/>
      <c r="I18" s="624"/>
      <c r="J18" s="624"/>
    </row>
    <row r="19" spans="1:10" s="201" customFormat="1" thickBot="1">
      <c r="A19" s="38" t="s">
        <v>1644</v>
      </c>
      <c r="B19" s="198"/>
      <c r="C19" s="199"/>
      <c r="D19" s="200"/>
      <c r="E19" s="200"/>
      <c r="G19" s="202" t="s">
        <v>647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333</v>
      </c>
      <c r="H20" s="205" t="s">
        <v>991</v>
      </c>
      <c r="I20" s="206">
        <v>1</v>
      </c>
      <c r="J20" s="207">
        <v>3</v>
      </c>
    </row>
    <row r="21" spans="1:10" s="204" customFormat="1" thickBot="1">
      <c r="A21" s="38" t="s">
        <v>630</v>
      </c>
      <c r="C21" s="199"/>
      <c r="G21" s="204" t="s">
        <v>1190</v>
      </c>
    </row>
    <row r="22" spans="1:10" s="204" customFormat="1" thickBot="1">
      <c r="A22" s="38" t="s">
        <v>554</v>
      </c>
      <c r="C22" s="208"/>
      <c r="D22" s="209"/>
      <c r="G22" s="204" t="s">
        <v>555</v>
      </c>
    </row>
    <row r="23" spans="1:10" s="173" customFormat="1" thickBot="1">
      <c r="A23" s="38" t="s">
        <v>729</v>
      </c>
      <c r="B23" s="204"/>
      <c r="C23" s="199"/>
      <c r="G23" s="204" t="s">
        <v>944</v>
      </c>
      <c r="I23" s="210"/>
    </row>
    <row r="24" spans="1:10" s="173" customFormat="1" ht="12">
      <c r="A24" s="38" t="s">
        <v>307</v>
      </c>
      <c r="B24" s="211"/>
      <c r="C24" s="212"/>
      <c r="F24" s="213"/>
      <c r="G24" s="204" t="s">
        <v>946</v>
      </c>
    </row>
    <row r="25" spans="1:10" s="173" customFormat="1" thickBot="1">
      <c r="A25" s="40" t="s">
        <v>306</v>
      </c>
      <c r="B25" s="202"/>
      <c r="C25" s="212"/>
      <c r="D25" s="214"/>
      <c r="E25" s="214"/>
      <c r="G25" s="204" t="s">
        <v>233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201</v>
      </c>
      <c r="H26" s="216"/>
      <c r="I26" s="217"/>
      <c r="J26" s="218"/>
    </row>
    <row r="27" spans="1:10" s="213" customFormat="1" thickBot="1">
      <c r="A27" s="38" t="s">
        <v>638</v>
      </c>
      <c r="B27" s="204"/>
      <c r="C27" s="212"/>
      <c r="E27" s="219" t="s">
        <v>740</v>
      </c>
      <c r="G27" s="204" t="s">
        <v>419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406</v>
      </c>
      <c r="B29" s="2" t="s">
        <v>639</v>
      </c>
      <c r="C29" s="57"/>
      <c r="D29" s="2" t="s">
        <v>422</v>
      </c>
      <c r="E29" s="3"/>
      <c r="F29" s="2647" t="s">
        <v>362</v>
      </c>
      <c r="G29" s="2649" t="s">
        <v>363</v>
      </c>
      <c r="H29" s="2650"/>
      <c r="I29" s="2650"/>
      <c r="J29" s="2651"/>
    </row>
    <row r="30" spans="1:10" s="28" customFormat="1" ht="105.75" thickBot="1">
      <c r="A30" s="58"/>
      <c r="B30" s="4" t="s">
        <v>349</v>
      </c>
      <c r="C30" s="59" t="s">
        <v>671</v>
      </c>
      <c r="D30" s="15" t="s">
        <v>796</v>
      </c>
      <c r="E30" s="60" t="s">
        <v>971</v>
      </c>
      <c r="F30" s="2648"/>
      <c r="G30" s="15" t="s">
        <v>972</v>
      </c>
      <c r="H30" s="15" t="s">
        <v>973</v>
      </c>
      <c r="I30" s="15" t="s">
        <v>974</v>
      </c>
      <c r="J30" s="15" t="s">
        <v>975</v>
      </c>
    </row>
    <row r="31" spans="1:10" s="222" customFormat="1" ht="11.25" thickBot="1">
      <c r="A31" s="61" t="s">
        <v>976</v>
      </c>
      <c r="B31" s="62" t="s">
        <v>977</v>
      </c>
      <c r="C31" s="63" t="s">
        <v>978</v>
      </c>
      <c r="D31" s="64" t="s">
        <v>739</v>
      </c>
      <c r="E31" s="64" t="s">
        <v>740</v>
      </c>
      <c r="F31" s="64" t="s">
        <v>672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264</v>
      </c>
      <c r="C32" s="69" t="s">
        <v>358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802</v>
      </c>
      <c r="C33" s="69" t="s">
        <v>358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803</v>
      </c>
      <c r="C34" s="74" t="s">
        <v>358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673</v>
      </c>
      <c r="C35" s="394" t="s">
        <v>804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271</v>
      </c>
      <c r="C36" s="81" t="s">
        <v>805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806</v>
      </c>
      <c r="C37" s="81" t="s">
        <v>807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398</v>
      </c>
      <c r="C38" s="81" t="s">
        <v>399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615</v>
      </c>
      <c r="C39" s="81" t="s">
        <v>388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1024</v>
      </c>
      <c r="C40" s="83" t="s">
        <v>389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640</v>
      </c>
      <c r="C41" s="86" t="s">
        <v>20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358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380</v>
      </c>
      <c r="C44" s="83" t="s">
        <v>381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382</v>
      </c>
      <c r="C45" s="81" t="s">
        <v>383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769</v>
      </c>
      <c r="C46" s="83" t="s">
        <v>384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770</v>
      </c>
      <c r="C47" s="81" t="s">
        <v>385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69</v>
      </c>
      <c r="C48" s="83" t="s">
        <v>386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70</v>
      </c>
      <c r="C49" s="81" t="s">
        <v>387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71</v>
      </c>
      <c r="C50" s="86" t="s">
        <v>766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767</v>
      </c>
      <c r="C51" s="74" t="s">
        <v>358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72</v>
      </c>
      <c r="C52" s="99" t="s">
        <v>768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487</v>
      </c>
      <c r="C53" s="83" t="s">
        <v>1021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148</v>
      </c>
      <c r="C54" s="100" t="s">
        <v>1022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56</v>
      </c>
      <c r="C55" s="74" t="s">
        <v>358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149</v>
      </c>
      <c r="C56" s="99" t="s">
        <v>365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150</v>
      </c>
      <c r="C57" s="83" t="s">
        <v>366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151</v>
      </c>
      <c r="C58" s="83" t="s">
        <v>367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556</v>
      </c>
      <c r="C59" s="83" t="s">
        <v>368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557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186</v>
      </c>
      <c r="C61" s="81" t="s">
        <v>369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187</v>
      </c>
      <c r="C62" s="83" t="s">
        <v>370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188</v>
      </c>
      <c r="C63" s="100" t="s">
        <v>371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213</v>
      </c>
      <c r="C64" s="74" t="s">
        <v>358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189</v>
      </c>
      <c r="C65" s="86" t="s">
        <v>214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918</v>
      </c>
      <c r="C66" s="74" t="s">
        <v>358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190</v>
      </c>
      <c r="C67" s="99" t="s">
        <v>919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703</v>
      </c>
      <c r="C68" s="100" t="s">
        <v>1031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1032</v>
      </c>
      <c r="C69" s="74" t="s">
        <v>358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983</v>
      </c>
      <c r="C70" s="77" t="s">
        <v>1033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984</v>
      </c>
      <c r="C71" s="83" t="s">
        <v>1034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390</v>
      </c>
      <c r="C72" s="83" t="s">
        <v>391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985</v>
      </c>
      <c r="C73" s="81" t="s">
        <v>392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943</v>
      </c>
      <c r="C74" s="83" t="s">
        <v>393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229</v>
      </c>
      <c r="C75" s="81" t="s">
        <v>394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230</v>
      </c>
      <c r="C76" s="83" t="s">
        <v>395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480</v>
      </c>
      <c r="C77" s="86" t="s">
        <v>396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5" hidden="1" thickBot="1">
      <c r="A78" s="267">
        <v>1130000</v>
      </c>
      <c r="B78" s="107" t="s">
        <v>294</v>
      </c>
      <c r="C78" s="74" t="s">
        <v>358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t="13.5" hidden="1" thickBot="1">
      <c r="A79" s="267">
        <v>1130100</v>
      </c>
      <c r="B79" s="103" t="s">
        <v>481</v>
      </c>
      <c r="C79" s="99" t="s">
        <v>295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t="13.5" hidden="1" thickBot="1">
      <c r="A80" s="267">
        <v>1130200</v>
      </c>
      <c r="B80" s="103" t="s">
        <v>482</v>
      </c>
      <c r="C80" s="83" t="s">
        <v>296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t="13.5" hidden="1" thickBot="1">
      <c r="A81" s="267">
        <v>1130300</v>
      </c>
      <c r="B81" s="103" t="s">
        <v>483</v>
      </c>
      <c r="C81" s="83" t="s">
        <v>297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t="13.5" hidden="1" thickBot="1">
      <c r="A82" s="267">
        <v>1130400</v>
      </c>
      <c r="B82" s="108" t="s">
        <v>484</v>
      </c>
      <c r="C82" s="109" t="s">
        <v>298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5" hidden="1" thickBot="1">
      <c r="A83" s="262">
        <v>1131000</v>
      </c>
      <c r="B83" s="110" t="s">
        <v>299</v>
      </c>
      <c r="C83" s="111" t="s">
        <v>358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6.25" hidden="1" thickBot="1">
      <c r="A84" s="262">
        <v>1131100</v>
      </c>
      <c r="B84" s="103" t="s">
        <v>588</v>
      </c>
      <c r="C84" s="77" t="s">
        <v>300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>
      <c r="A85" s="262">
        <v>1131200</v>
      </c>
      <c r="B85" s="103" t="s">
        <v>589</v>
      </c>
      <c r="C85" s="83" t="s">
        <v>301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590</v>
      </c>
      <c r="C86" s="86" t="s">
        <v>302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5" hidden="1" thickBot="1">
      <c r="A87" s="268">
        <v>1140000</v>
      </c>
      <c r="B87" s="107" t="s">
        <v>303</v>
      </c>
      <c r="C87" s="74" t="s">
        <v>358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6.25" hidden="1" thickBot="1">
      <c r="A88" s="268">
        <v>1141000</v>
      </c>
      <c r="B88" s="103" t="s">
        <v>304</v>
      </c>
      <c r="C88" s="99" t="s">
        <v>1003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6.25" hidden="1" thickBot="1">
      <c r="A89" s="268">
        <v>1142000</v>
      </c>
      <c r="B89" s="103" t="s">
        <v>42</v>
      </c>
      <c r="C89" s="83" t="s">
        <v>43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6.25" hidden="1" thickBot="1">
      <c r="A90" s="268">
        <v>1143000</v>
      </c>
      <c r="B90" s="103" t="s">
        <v>44</v>
      </c>
      <c r="C90" s="83" t="s">
        <v>45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439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5" hidden="1" thickBot="1">
      <c r="A92" s="269">
        <v>1150000</v>
      </c>
      <c r="B92" s="224" t="s">
        <v>730</v>
      </c>
      <c r="C92" s="74" t="s">
        <v>358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6.25" hidden="1" thickBot="1">
      <c r="A93" s="270">
        <v>1151000</v>
      </c>
      <c r="B93" s="226" t="s">
        <v>681</v>
      </c>
      <c r="C93" s="74" t="s">
        <v>358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6.25" hidden="1" thickBot="1">
      <c r="A94" s="270">
        <v>1151100</v>
      </c>
      <c r="B94" s="227" t="s">
        <v>265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6.25" hidden="1" thickBot="1">
      <c r="A95" s="270">
        <v>1151200</v>
      </c>
      <c r="B95" s="227" t="s">
        <v>637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6.25" hidden="1" thickBot="1">
      <c r="A96" s="270">
        <v>1152000</v>
      </c>
      <c r="B96" s="229" t="s">
        <v>518</v>
      </c>
      <c r="C96" s="230" t="s">
        <v>358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6.25" hidden="1" thickBot="1">
      <c r="A97" s="270">
        <v>1152100</v>
      </c>
      <c r="B97" s="231" t="s">
        <v>541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759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6.25" hidden="1" thickBot="1">
      <c r="A99" s="269">
        <v>1153000</v>
      </c>
      <c r="B99" s="235" t="s">
        <v>760</v>
      </c>
      <c r="C99" s="236" t="s">
        <v>358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6.25" hidden="1" thickBot="1">
      <c r="A100" s="270">
        <v>1153100</v>
      </c>
      <c r="B100" s="231" t="s">
        <v>761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t="13.5" hidden="1" thickBot="1">
      <c r="A101" s="270">
        <v>1153200</v>
      </c>
      <c r="B101" s="231" t="s">
        <v>101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9" hidden="1" thickBot="1">
      <c r="A102" s="270">
        <v>1153300</v>
      </c>
      <c r="B102" s="231" t="s">
        <v>501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502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t="13.5" hidden="1" thickBot="1">
      <c r="A104" s="270">
        <v>1153500</v>
      </c>
      <c r="B104" s="237" t="s">
        <v>503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9" hidden="1" thickBot="1">
      <c r="A105" s="270">
        <v>1153700</v>
      </c>
      <c r="B105" s="237" t="s">
        <v>504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9" hidden="1" thickBot="1">
      <c r="A106" s="270">
        <v>1153800</v>
      </c>
      <c r="B106" s="237" t="s">
        <v>995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t="13.5" hidden="1" thickBot="1">
      <c r="A107" s="270">
        <v>1153900</v>
      </c>
      <c r="B107" s="237" t="s">
        <v>996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6.25" hidden="1" thickBot="1">
      <c r="A108" s="270">
        <v>1154000</v>
      </c>
      <c r="B108" s="238" t="s">
        <v>997</v>
      </c>
      <c r="C108" s="230" t="s">
        <v>358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6.25" hidden="1" thickBot="1">
      <c r="A109" s="270">
        <v>1154100</v>
      </c>
      <c r="B109" s="237" t="s">
        <v>210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t="13.5" hidden="1" thickBot="1">
      <c r="A110" s="270">
        <v>1154200</v>
      </c>
      <c r="B110" s="237" t="s">
        <v>211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t="13.5" hidden="1" thickBot="1">
      <c r="A111" s="270">
        <v>1154300</v>
      </c>
      <c r="B111" s="237" t="s">
        <v>212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67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9" hidden="1" thickBot="1">
      <c r="A113" s="270">
        <v>1154600</v>
      </c>
      <c r="B113" s="237" t="s">
        <v>68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6.25" hidden="1" thickBot="1">
      <c r="A115" s="272">
        <v>1160000</v>
      </c>
      <c r="B115" s="120" t="s">
        <v>80</v>
      </c>
      <c r="C115" s="74" t="s">
        <v>358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t="13.5" hidden="1" thickBot="1">
      <c r="A116" s="266">
        <v>1161000</v>
      </c>
      <c r="B116" s="122" t="s">
        <v>81</v>
      </c>
      <c r="C116" s="123" t="s">
        <v>358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6.25" hidden="1" thickBot="1">
      <c r="A117" s="266">
        <v>1161100</v>
      </c>
      <c r="B117" s="14" t="s">
        <v>400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6.25" hidden="1" thickBot="1">
      <c r="A118" s="266">
        <v>1161200</v>
      </c>
      <c r="B118" s="116" t="s">
        <v>707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6.25" hidden="1" thickBot="1">
      <c r="A119" s="266">
        <v>1162000</v>
      </c>
      <c r="B119" s="122" t="s">
        <v>1125</v>
      </c>
      <c r="C119" s="123" t="s">
        <v>358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6.25" hidden="1" thickBot="1">
      <c r="A120" s="266">
        <v>1162100</v>
      </c>
      <c r="B120" s="116" t="s">
        <v>1126</v>
      </c>
      <c r="C120" s="83" t="s">
        <v>130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t="13.5" hidden="1" thickBot="1">
      <c r="A121" s="266">
        <v>1162200</v>
      </c>
      <c r="B121" s="116" t="s">
        <v>131</v>
      </c>
      <c r="C121" s="83" t="s">
        <v>24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6.25" hidden="1" thickBot="1">
      <c r="A122" s="266">
        <v>1162300</v>
      </c>
      <c r="B122" s="116" t="s">
        <v>25</v>
      </c>
      <c r="C122" s="83" t="s">
        <v>26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t="13.5" hidden="1" thickBot="1">
      <c r="A123" s="266">
        <v>1162400</v>
      </c>
      <c r="B123" s="116" t="s">
        <v>831</v>
      </c>
      <c r="C123" s="83" t="s">
        <v>832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6.25" hidden="1" thickBot="1">
      <c r="A124" s="266">
        <v>1162500</v>
      </c>
      <c r="B124" s="116" t="s">
        <v>833</v>
      </c>
      <c r="C124" s="83" t="s">
        <v>834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t="13.5" hidden="1" thickBot="1">
      <c r="A125" s="266">
        <v>1162600</v>
      </c>
      <c r="B125" s="116" t="s">
        <v>510</v>
      </c>
      <c r="C125" s="83" t="s">
        <v>511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6.25" hidden="1" thickBot="1">
      <c r="A126" s="266">
        <v>1162700</v>
      </c>
      <c r="B126" s="14" t="s">
        <v>512</v>
      </c>
      <c r="C126" s="83" t="s">
        <v>513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t="13.5" hidden="1" thickBot="1">
      <c r="A127" s="266">
        <v>1162800</v>
      </c>
      <c r="B127" s="116" t="s">
        <v>871</v>
      </c>
      <c r="C127" s="83" t="s">
        <v>872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t="13.5" hidden="1" thickBot="1">
      <c r="A128" s="273">
        <v>1162900</v>
      </c>
      <c r="B128" s="116" t="s">
        <v>873</v>
      </c>
      <c r="C128" s="83" t="s">
        <v>874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t="13.5" hidden="1" thickBot="1">
      <c r="A129" s="273">
        <v>1163000</v>
      </c>
      <c r="B129" s="122" t="s">
        <v>58</v>
      </c>
      <c r="C129" s="111" t="s">
        <v>358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798</v>
      </c>
      <c r="C130" s="86" t="s">
        <v>799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t="13.5" hidden="1" thickBot="1">
      <c r="A131" s="275">
        <v>1170000</v>
      </c>
      <c r="B131" s="126" t="s">
        <v>875</v>
      </c>
      <c r="C131" s="74" t="s">
        <v>358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6.25" hidden="1" thickBot="1">
      <c r="A132" s="273">
        <v>1171000</v>
      </c>
      <c r="B132" s="129" t="s">
        <v>215</v>
      </c>
      <c r="C132" s="74" t="s">
        <v>358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9" hidden="1" thickBot="1">
      <c r="A133" s="273">
        <v>1171100</v>
      </c>
      <c r="B133" s="14" t="s">
        <v>478</v>
      </c>
      <c r="C133" s="99" t="s">
        <v>479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6.25" hidden="1" thickBot="1">
      <c r="A134" s="273">
        <v>1171200</v>
      </c>
      <c r="B134" s="116" t="s">
        <v>351</v>
      </c>
      <c r="C134" s="131" t="s">
        <v>352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9" hidden="1" thickBot="1">
      <c r="A135" s="266">
        <v>1172000</v>
      </c>
      <c r="B135" s="132" t="s">
        <v>1017</v>
      </c>
      <c r="C135" s="111" t="s">
        <v>358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t="13.5" hidden="1" thickBot="1">
      <c r="A136" s="266">
        <v>1172100</v>
      </c>
      <c r="B136" s="103" t="s">
        <v>1102</v>
      </c>
      <c r="C136" s="99" t="s">
        <v>1018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t="13.5" hidden="1" thickBot="1">
      <c r="A137" s="266">
        <v>1172200</v>
      </c>
      <c r="B137" s="103" t="s">
        <v>1103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t="13.5" hidden="1" thickBot="1">
      <c r="A138" s="266">
        <v>1172300</v>
      </c>
      <c r="B138" s="116" t="s">
        <v>1019</v>
      </c>
      <c r="C138" s="83" t="s">
        <v>1020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6.25" hidden="1" thickBot="1">
      <c r="A139" s="266">
        <v>1172400</v>
      </c>
      <c r="B139" s="134" t="s">
        <v>124</v>
      </c>
      <c r="C139" s="83" t="s">
        <v>125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6.25" hidden="1" thickBot="1">
      <c r="A140" s="266">
        <v>1173000</v>
      </c>
      <c r="B140" s="132" t="s">
        <v>126</v>
      </c>
      <c r="C140" s="111" t="s">
        <v>358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6.25" hidden="1" thickBot="1">
      <c r="A141" s="273">
        <v>1173100</v>
      </c>
      <c r="B141" s="135" t="s">
        <v>127</v>
      </c>
      <c r="C141" s="83" t="s">
        <v>1088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9" hidden="1" thickBot="1">
      <c r="A142" s="273">
        <v>1174000</v>
      </c>
      <c r="B142" s="132" t="s">
        <v>1089</v>
      </c>
      <c r="C142" s="111" t="s">
        <v>358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6.25" hidden="1" thickBot="1">
      <c r="A143" s="273">
        <v>1174100</v>
      </c>
      <c r="B143" s="135" t="s">
        <v>1104</v>
      </c>
      <c r="C143" s="83" t="s">
        <v>1090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6.25" hidden="1" thickBot="1">
      <c r="A144" s="273">
        <v>1174200</v>
      </c>
      <c r="B144" s="134" t="s">
        <v>446</v>
      </c>
      <c r="C144" s="83" t="s">
        <v>447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558</v>
      </c>
      <c r="C145" s="111" t="s">
        <v>358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226</v>
      </c>
      <c r="C146" s="83" t="s">
        <v>227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228</v>
      </c>
      <c r="C147" s="111" t="s">
        <v>358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587</v>
      </c>
      <c r="C149" s="111" t="s">
        <v>358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716</v>
      </c>
      <c r="C150" s="86" t="s">
        <v>259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262</v>
      </c>
      <c r="B151" s="143" t="s">
        <v>648</v>
      </c>
      <c r="C151" s="144" t="s">
        <v>358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650</v>
      </c>
      <c r="B152" s="150" t="s">
        <v>651</v>
      </c>
      <c r="C152" s="74" t="s">
        <v>358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652</v>
      </c>
      <c r="B153" s="134" t="s">
        <v>986</v>
      </c>
      <c r="C153" s="241" t="s">
        <v>987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988</v>
      </c>
      <c r="B154" s="134" t="s">
        <v>964</v>
      </c>
      <c r="C154" s="241" t="s">
        <v>965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966</v>
      </c>
      <c r="B155" s="134" t="s">
        <v>967</v>
      </c>
      <c r="C155" s="241" t="s">
        <v>968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969</v>
      </c>
      <c r="B156" s="134" t="s">
        <v>1098</v>
      </c>
      <c r="C156" s="241" t="s">
        <v>1099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138</v>
      </c>
      <c r="B157" s="135" t="s">
        <v>139</v>
      </c>
      <c r="C157" s="241" t="s">
        <v>140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141</v>
      </c>
      <c r="B158" s="134" t="s">
        <v>955</v>
      </c>
      <c r="C158" s="241" t="s">
        <v>897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898</v>
      </c>
      <c r="B159" s="134" t="s">
        <v>899</v>
      </c>
      <c r="C159" s="241" t="s">
        <v>900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800</v>
      </c>
      <c r="B160" s="243" t="s">
        <v>656</v>
      </c>
      <c r="C160" s="244" t="s">
        <v>657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801</v>
      </c>
      <c r="B161" s="245" t="s">
        <v>1063</v>
      </c>
      <c r="C161" s="228" t="s">
        <v>1064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1065</v>
      </c>
      <c r="B162" s="245" t="s">
        <v>1066</v>
      </c>
      <c r="C162" s="228" t="s">
        <v>1067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658</v>
      </c>
      <c r="B163" s="246" t="s">
        <v>659</v>
      </c>
      <c r="C163" s="247" t="s">
        <v>358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660</v>
      </c>
      <c r="B164" s="135" t="s">
        <v>661</v>
      </c>
      <c r="C164" s="241" t="s">
        <v>662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663</v>
      </c>
      <c r="B165" s="135" t="s">
        <v>664</v>
      </c>
      <c r="C165" s="241" t="s">
        <v>665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666</v>
      </c>
      <c r="B166" s="134" t="s">
        <v>313</v>
      </c>
      <c r="C166" s="241" t="s">
        <v>314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315</v>
      </c>
      <c r="B167" s="134" t="s">
        <v>316</v>
      </c>
      <c r="C167" s="241" t="s">
        <v>317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318</v>
      </c>
      <c r="B168" s="132" t="s">
        <v>319</v>
      </c>
      <c r="C168" s="123" t="s">
        <v>358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320</v>
      </c>
      <c r="B169" s="135" t="s">
        <v>1105</v>
      </c>
      <c r="C169" s="241" t="s">
        <v>321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322</v>
      </c>
      <c r="B170" s="155" t="s">
        <v>1068</v>
      </c>
      <c r="C170" s="123" t="s">
        <v>358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324</v>
      </c>
      <c r="B171" s="135" t="s">
        <v>1106</v>
      </c>
      <c r="C171" s="241" t="s">
        <v>325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326</v>
      </c>
      <c r="B172" s="135" t="s">
        <v>1107</v>
      </c>
      <c r="C172" s="241" t="s">
        <v>327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328</v>
      </c>
      <c r="B173" s="134" t="s">
        <v>329</v>
      </c>
      <c r="C173" s="241" t="s">
        <v>330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1069</v>
      </c>
      <c r="C174" s="244" t="s">
        <v>1134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1070</v>
      </c>
      <c r="C175" s="248" t="s">
        <v>358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655" t="s">
        <v>1273</v>
      </c>
      <c r="B177" s="2655"/>
      <c r="C177" s="2655"/>
      <c r="D177" s="2655"/>
      <c r="E177" s="2655"/>
      <c r="F177" s="2655"/>
      <c r="G177" s="2655"/>
      <c r="H177" s="2655"/>
      <c r="I177" s="2655"/>
      <c r="J177" s="2655"/>
    </row>
    <row r="178" spans="1:10">
      <c r="A178" s="2652" t="s">
        <v>1114</v>
      </c>
      <c r="B178" s="2652"/>
      <c r="C178" s="2652"/>
      <c r="D178" s="2652"/>
      <c r="E178" s="2652"/>
      <c r="F178" s="2652"/>
      <c r="G178" s="2652"/>
      <c r="H178" s="2652"/>
      <c r="I178" s="2652"/>
      <c r="J178" s="2652"/>
    </row>
    <row r="179" spans="1:10" ht="14.25">
      <c r="A179" s="2655" t="s">
        <v>1198</v>
      </c>
      <c r="B179" s="2655"/>
      <c r="C179" s="2655"/>
      <c r="D179" s="2655"/>
      <c r="E179" s="2655"/>
      <c r="F179" s="2655"/>
      <c r="G179" s="2655"/>
      <c r="H179" s="2655"/>
      <c r="I179" s="2655"/>
      <c r="J179" s="2655"/>
    </row>
    <row r="180" spans="1:10">
      <c r="A180" s="2653" t="s">
        <v>992</v>
      </c>
      <c r="B180" s="2653"/>
      <c r="C180" s="2653"/>
      <c r="D180" s="2653"/>
      <c r="E180" s="2653"/>
      <c r="F180" s="2653"/>
      <c r="G180" s="2653"/>
      <c r="H180" s="2653"/>
      <c r="I180" s="2653"/>
      <c r="J180" s="2653"/>
    </row>
    <row r="181" spans="1:10" ht="14.25">
      <c r="A181" s="2701" t="s">
        <v>1127</v>
      </c>
      <c r="B181" s="2701"/>
      <c r="C181" s="2701"/>
      <c r="D181" s="2701"/>
      <c r="E181" s="2701"/>
      <c r="F181" s="2701"/>
      <c r="G181" s="2701"/>
      <c r="H181" s="2701"/>
      <c r="I181" s="2701"/>
      <c r="J181" s="2701"/>
    </row>
    <row r="182" spans="1:10">
      <c r="A182" s="2655" t="s">
        <v>993</v>
      </c>
      <c r="B182" s="2655"/>
      <c r="C182" s="2655"/>
      <c r="D182" s="2655"/>
      <c r="E182" s="2655"/>
      <c r="F182" s="2655"/>
      <c r="G182" s="2655"/>
      <c r="H182" s="2655"/>
      <c r="I182" s="2655"/>
      <c r="J182" s="2655"/>
    </row>
    <row r="183" spans="1:10">
      <c r="A183" s="2655" t="s">
        <v>470</v>
      </c>
      <c r="B183" s="2655"/>
      <c r="C183" s="2655"/>
      <c r="D183" s="2655"/>
      <c r="E183" s="2655"/>
      <c r="F183" s="2655"/>
      <c r="G183" s="2655"/>
      <c r="H183" s="2655"/>
      <c r="I183" s="2655"/>
      <c r="J183" s="2655"/>
    </row>
    <row r="184" spans="1:10" ht="14.25">
      <c r="A184" s="2700" t="s">
        <v>1119</v>
      </c>
      <c r="B184" s="2700"/>
      <c r="C184" s="2700"/>
      <c r="D184" s="2700"/>
      <c r="E184" s="2700"/>
      <c r="F184" s="2700"/>
      <c r="G184" s="2700"/>
      <c r="H184" s="2700"/>
      <c r="I184" s="2700"/>
      <c r="J184" s="2700"/>
    </row>
    <row r="185" spans="1:10">
      <c r="A185" s="2644"/>
      <c r="B185" s="2644"/>
      <c r="C185" s="2644"/>
      <c r="D185" s="2644"/>
      <c r="E185" s="2644"/>
      <c r="F185" s="2644"/>
      <c r="G185" s="2644"/>
      <c r="H185" s="2644"/>
      <c r="I185" s="2644"/>
      <c r="J185" s="2644"/>
    </row>
    <row r="186" spans="1:10">
      <c r="A186" s="2656"/>
      <c r="B186" s="2656"/>
      <c r="C186" s="2656"/>
      <c r="D186" s="2656"/>
      <c r="E186" s="2656"/>
      <c r="F186" s="2656"/>
      <c r="G186" s="2656"/>
      <c r="H186" s="2656"/>
      <c r="I186" s="2656"/>
      <c r="J186" s="2656"/>
    </row>
    <row r="187" spans="1:10">
      <c r="A187" s="2656"/>
      <c r="B187" s="2656"/>
      <c r="C187" s="2656"/>
      <c r="D187" s="2656"/>
      <c r="E187" s="2656"/>
      <c r="F187" s="2656"/>
      <c r="G187" s="2656"/>
      <c r="H187" s="2656"/>
      <c r="I187" s="2656"/>
      <c r="J187" s="2656"/>
    </row>
    <row r="188" spans="1:10">
      <c r="A188" s="2656"/>
      <c r="B188" s="2656"/>
      <c r="C188" s="2656"/>
      <c r="D188" s="2656"/>
      <c r="E188" s="2656"/>
      <c r="F188" s="2656"/>
      <c r="G188" s="2656"/>
      <c r="H188" s="2656"/>
      <c r="I188" s="2656"/>
      <c r="J188" s="2656"/>
    </row>
    <row r="189" spans="1:10">
      <c r="A189" s="2656"/>
      <c r="B189" s="2656"/>
      <c r="C189" s="2656"/>
      <c r="D189" s="2656"/>
      <c r="E189" s="2656"/>
      <c r="F189" s="2656"/>
      <c r="G189" s="2656"/>
      <c r="H189" s="2656"/>
      <c r="I189" s="2656"/>
      <c r="J189" s="2656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656"/>
      <c r="B191" s="2656"/>
      <c r="C191" s="2656"/>
      <c r="D191" s="2656"/>
      <c r="E191" s="2656"/>
      <c r="F191" s="2656"/>
      <c r="G191" s="2656"/>
      <c r="H191" s="2656"/>
      <c r="I191" s="2656"/>
      <c r="J191" s="2656"/>
    </row>
    <row r="192" spans="1:10">
      <c r="A192" s="2658"/>
      <c r="B192" s="2658"/>
      <c r="C192" s="2658"/>
      <c r="D192" s="2658"/>
      <c r="E192" s="2658"/>
      <c r="F192" s="2658"/>
      <c r="G192" s="2658"/>
      <c r="H192" s="2658"/>
      <c r="I192" s="2658"/>
      <c r="J192" s="2658"/>
    </row>
    <row r="193" spans="1:10">
      <c r="A193" s="2656"/>
      <c r="B193" s="2656"/>
      <c r="C193" s="2656"/>
      <c r="D193" s="2656"/>
      <c r="E193" s="2656"/>
      <c r="F193" s="2656"/>
      <c r="G193" s="2656"/>
      <c r="H193" s="2656"/>
      <c r="I193" s="2656"/>
      <c r="J193" s="2656"/>
    </row>
    <row r="194" spans="1:10">
      <c r="A194" s="2656"/>
      <c r="B194" s="2656"/>
      <c r="C194" s="2656"/>
      <c r="D194" s="2656"/>
      <c r="E194" s="2656"/>
      <c r="F194" s="2656"/>
      <c r="G194" s="2656"/>
      <c r="H194" s="2656"/>
      <c r="I194" s="2656"/>
      <c r="J194" s="2656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656"/>
      <c r="B196" s="2656"/>
      <c r="C196" s="2656"/>
      <c r="D196" s="2656"/>
      <c r="E196" s="2656"/>
      <c r="F196" s="2656"/>
      <c r="G196" s="2656"/>
      <c r="H196" s="2656"/>
      <c r="I196" s="2656"/>
      <c r="J196" s="2656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656"/>
      <c r="B198" s="2656"/>
      <c r="C198" s="2656"/>
      <c r="D198" s="2656"/>
      <c r="E198" s="2656"/>
      <c r="F198" s="2656"/>
      <c r="G198" s="2656"/>
      <c r="H198" s="2656"/>
      <c r="I198" s="2656"/>
      <c r="J198" s="2656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656"/>
      <c r="B200" s="2656"/>
      <c r="C200" s="2656"/>
      <c r="D200" s="2656"/>
      <c r="E200" s="2656"/>
      <c r="F200" s="2656"/>
      <c r="G200" s="2656"/>
      <c r="H200" s="2656"/>
      <c r="I200" s="2656"/>
      <c r="J200" s="2656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656" t="s">
        <v>53</v>
      </c>
      <c r="B202" s="2656"/>
      <c r="C202" s="2656"/>
      <c r="D202" s="2656"/>
      <c r="E202" s="2656"/>
      <c r="F202" s="2656"/>
      <c r="G202" s="2656"/>
      <c r="H202" s="2656"/>
      <c r="I202" s="2656"/>
      <c r="J202" s="2656"/>
    </row>
    <row r="203" spans="1:10">
      <c r="A203" s="2659" t="s">
        <v>356</v>
      </c>
      <c r="B203" s="2659"/>
      <c r="C203" s="2659"/>
      <c r="D203" s="2659"/>
      <c r="E203" s="2659"/>
      <c r="F203" s="2659"/>
      <c r="G203" s="2659"/>
      <c r="H203" s="2659"/>
      <c r="I203" s="2659"/>
      <c r="J203" s="2659"/>
    </row>
    <row r="204" spans="1:10">
      <c r="A204" s="2660" t="s">
        <v>204</v>
      </c>
      <c r="B204" s="2660"/>
      <c r="C204" s="2660"/>
      <c r="D204" s="2660"/>
      <c r="E204" s="2660"/>
      <c r="F204" s="2660"/>
      <c r="G204" s="2660"/>
      <c r="H204" s="2660"/>
      <c r="I204" s="2660"/>
      <c r="J204" s="2660"/>
    </row>
    <row r="205" spans="1:10">
      <c r="A205" s="2660" t="s">
        <v>205</v>
      </c>
      <c r="B205" s="2660"/>
      <c r="C205" s="2660"/>
      <c r="D205" s="2660"/>
      <c r="E205" s="2660"/>
      <c r="F205" s="2660"/>
      <c r="G205" s="2660"/>
      <c r="H205" s="2660"/>
      <c r="I205" s="2660"/>
      <c r="J205" s="2660"/>
    </row>
    <row r="206" spans="1:10">
      <c r="A206" s="256" t="s">
        <v>932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660" t="s">
        <v>674</v>
      </c>
      <c r="B207" s="2660"/>
      <c r="C207" s="2660"/>
      <c r="D207" s="2660"/>
      <c r="E207" s="2660"/>
      <c r="F207" s="2660"/>
      <c r="G207" s="2660"/>
      <c r="H207" s="2660"/>
      <c r="I207" s="2660"/>
      <c r="J207" s="2660"/>
    </row>
    <row r="208" spans="1:10">
      <c r="A208" s="2655" t="s">
        <v>675</v>
      </c>
      <c r="B208" s="2655"/>
      <c r="C208" s="2655"/>
      <c r="D208" s="2655"/>
      <c r="E208" s="2655"/>
      <c r="F208" s="2655"/>
      <c r="G208" s="2655"/>
      <c r="H208" s="2655"/>
      <c r="I208" s="2655"/>
      <c r="J208" s="2655"/>
    </row>
    <row r="209" spans="1:10">
      <c r="A209" s="2652" t="s">
        <v>1114</v>
      </c>
      <c r="B209" s="2652"/>
      <c r="C209" s="2652"/>
      <c r="D209" s="2652"/>
      <c r="E209" s="2652"/>
      <c r="F209" s="2652"/>
      <c r="G209" s="2652"/>
      <c r="H209" s="2652"/>
      <c r="I209" s="2652"/>
      <c r="J209" s="2652"/>
    </row>
    <row r="210" spans="1:10" ht="14.25">
      <c r="A210" s="2652" t="s">
        <v>1116</v>
      </c>
      <c r="B210" s="2652"/>
      <c r="C210" s="2652"/>
      <c r="D210" s="2652"/>
      <c r="E210" s="2652"/>
      <c r="F210" s="2652"/>
      <c r="G210" s="2652"/>
      <c r="H210" s="2652"/>
      <c r="I210" s="2652"/>
      <c r="J210" s="2652"/>
    </row>
    <row r="211" spans="1:10">
      <c r="A211" s="2653" t="s">
        <v>992</v>
      </c>
      <c r="B211" s="2653"/>
      <c r="C211" s="2653"/>
      <c r="D211" s="2653"/>
      <c r="E211" s="2653"/>
      <c r="F211" s="2653"/>
      <c r="G211" s="2653"/>
      <c r="H211" s="2653"/>
      <c r="I211" s="2653"/>
      <c r="J211" s="2653"/>
    </row>
    <row r="212" spans="1:10" ht="14.25">
      <c r="A212" s="2654" t="s">
        <v>311</v>
      </c>
      <c r="B212" s="2654"/>
      <c r="C212" s="2654"/>
      <c r="D212" s="2654"/>
      <c r="E212" s="2654"/>
      <c r="F212" s="2654"/>
      <c r="G212" s="2654"/>
      <c r="H212" s="2654"/>
      <c r="I212" s="2654"/>
      <c r="J212" s="2654"/>
    </row>
    <row r="213" spans="1:10">
      <c r="A213" s="2652" t="s">
        <v>993</v>
      </c>
      <c r="B213" s="2652"/>
      <c r="C213" s="2652"/>
      <c r="D213" s="2652"/>
      <c r="E213" s="2652"/>
      <c r="F213" s="2652"/>
      <c r="G213" s="2652"/>
      <c r="H213" s="2652"/>
      <c r="I213" s="2652"/>
      <c r="J213" s="2652"/>
    </row>
    <row r="214" spans="1:10">
      <c r="A214" s="2652" t="s">
        <v>994</v>
      </c>
      <c r="B214" s="2652"/>
      <c r="C214" s="2652"/>
      <c r="D214" s="2652"/>
      <c r="E214" s="2652"/>
      <c r="F214" s="2652"/>
      <c r="G214" s="2652"/>
      <c r="H214" s="2652"/>
      <c r="I214" s="2652"/>
      <c r="J214" s="2652"/>
    </row>
    <row r="215" spans="1:10" ht="14.25">
      <c r="A215" s="2657" t="s">
        <v>1119</v>
      </c>
      <c r="B215" s="2657"/>
      <c r="C215" s="2657"/>
      <c r="D215" s="2657"/>
      <c r="E215" s="2657"/>
      <c r="F215" s="2657"/>
      <c r="G215" s="2657"/>
      <c r="H215" s="2657"/>
      <c r="I215" s="2657"/>
      <c r="J215" s="2657"/>
    </row>
    <row r="216" spans="1:10">
      <c r="A216" s="2644"/>
      <c r="B216" s="2644"/>
      <c r="C216" s="2644"/>
      <c r="D216" s="2644"/>
      <c r="E216" s="2644"/>
      <c r="F216" s="2644"/>
      <c r="G216" s="2644"/>
      <c r="H216" s="2644"/>
      <c r="I216" s="2644"/>
      <c r="J216" s="2644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</mergeCell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J216"/>
  <sheetViews>
    <sheetView topLeftCell="A10" workbookViewId="0">
      <selection activeCell="B11" sqref="A11:J44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931</v>
      </c>
    </row>
    <row r="2" spans="1:10">
      <c r="F2" s="173"/>
      <c r="G2" s="173"/>
      <c r="H2" s="173"/>
      <c r="I2" s="173"/>
    </row>
    <row r="3" spans="1:10">
      <c r="H3" s="174" t="s">
        <v>888</v>
      </c>
    </row>
    <row r="4" spans="1:10">
      <c r="G4" s="173" t="s">
        <v>1025</v>
      </c>
    </row>
    <row r="5" spans="1:10">
      <c r="H5" s="23" t="s">
        <v>174</v>
      </c>
    </row>
    <row r="6" spans="1:10" ht="15">
      <c r="B6" s="175" t="s">
        <v>35</v>
      </c>
      <c r="C6" s="176"/>
      <c r="D6" s="175"/>
      <c r="E6" s="175"/>
      <c r="F6" s="16"/>
      <c r="G6" s="177" t="s">
        <v>1014</v>
      </c>
      <c r="H6" s="170"/>
    </row>
    <row r="7" spans="1:10">
      <c r="B7" s="163"/>
      <c r="C7" s="178"/>
    </row>
    <row r="8" spans="1:10">
      <c r="A8" s="28" t="s">
        <v>1605</v>
      </c>
      <c r="F8" s="179"/>
      <c r="G8" s="179"/>
    </row>
    <row r="9" spans="1:10" s="28" customFormat="1" ht="10.5">
      <c r="A9" s="2644" t="s">
        <v>1118</v>
      </c>
      <c r="B9" s="2644"/>
      <c r="C9" s="2644"/>
      <c r="D9" s="2644"/>
      <c r="E9" s="2644"/>
    </row>
    <row r="10" spans="1:10">
      <c r="A10" s="28" t="s">
        <v>473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474</v>
      </c>
      <c r="B12" s="177" t="s">
        <v>1144</v>
      </c>
      <c r="C12" s="178"/>
      <c r="D12" s="177"/>
      <c r="E12" s="177"/>
      <c r="F12" s="177"/>
      <c r="G12" s="170"/>
      <c r="H12" s="187" t="s">
        <v>208</v>
      </c>
    </row>
    <row r="13" spans="1:10" ht="21.75">
      <c r="A13" s="188" t="s">
        <v>611</v>
      </c>
      <c r="B13" s="188"/>
      <c r="C13" s="184"/>
      <c r="D13" s="188"/>
      <c r="E13" s="188"/>
      <c r="F13" s="188"/>
      <c r="G13" s="189"/>
    </row>
    <row r="14" spans="1:10">
      <c r="A14" s="2693" t="s">
        <v>1604</v>
      </c>
      <c r="B14" s="2694"/>
      <c r="F14" s="179"/>
      <c r="G14" s="179"/>
    </row>
    <row r="15" spans="1:10" ht="18">
      <c r="A15" s="192"/>
      <c r="B15" s="2645" t="s">
        <v>612</v>
      </c>
      <c r="C15" s="2645"/>
      <c r="D15" s="2645"/>
      <c r="E15" s="2645"/>
      <c r="F15" s="193"/>
      <c r="G15" s="193"/>
      <c r="H15" s="193"/>
      <c r="I15" s="193"/>
      <c r="J15" s="193"/>
    </row>
    <row r="16" spans="1:10" ht="14.25">
      <c r="A16" s="163"/>
      <c r="B16" s="2646" t="s">
        <v>258</v>
      </c>
      <c r="C16" s="2646"/>
      <c r="D16" s="2646"/>
      <c r="E16" s="2646"/>
      <c r="F16" s="2646"/>
      <c r="G16" s="194"/>
      <c r="H16" s="194"/>
      <c r="I16" s="194"/>
      <c r="J16" s="194"/>
    </row>
    <row r="17" spans="1:10" s="28" customFormat="1" ht="14.25">
      <c r="A17" s="189"/>
      <c r="B17" s="2719" t="s">
        <v>1272</v>
      </c>
      <c r="C17" s="2719"/>
      <c r="D17" s="2719"/>
      <c r="E17" s="2719"/>
      <c r="F17" s="2719"/>
      <c r="G17" s="190"/>
      <c r="H17" s="190"/>
      <c r="I17" s="624"/>
      <c r="J17" s="624"/>
    </row>
    <row r="18" spans="1:10" s="28" customFormat="1" ht="14.25">
      <c r="A18" s="189"/>
      <c r="B18" s="2719"/>
      <c r="C18" s="2719"/>
      <c r="D18" s="2719"/>
      <c r="E18" s="2719"/>
      <c r="F18" s="2719"/>
      <c r="G18" s="190"/>
      <c r="H18" s="190"/>
      <c r="I18" s="624"/>
      <c r="J18" s="624"/>
    </row>
    <row r="19" spans="1:10" s="201" customFormat="1" thickBot="1">
      <c r="A19" s="38" t="s">
        <v>1644</v>
      </c>
      <c r="B19" s="198"/>
      <c r="C19" s="199"/>
      <c r="D19" s="200"/>
      <c r="E19" s="200"/>
      <c r="G19" s="202" t="s">
        <v>647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333</v>
      </c>
      <c r="H20" s="205" t="s">
        <v>991</v>
      </c>
      <c r="I20" s="206">
        <v>1</v>
      </c>
      <c r="J20" s="207">
        <v>3</v>
      </c>
    </row>
    <row r="21" spans="1:10" s="204" customFormat="1" thickBot="1">
      <c r="A21" s="38" t="s">
        <v>630</v>
      </c>
      <c r="C21" s="199"/>
      <c r="G21" s="204" t="s">
        <v>1190</v>
      </c>
    </row>
    <row r="22" spans="1:10" s="204" customFormat="1" thickBot="1">
      <c r="A22" s="38" t="s">
        <v>554</v>
      </c>
      <c r="C22" s="208"/>
      <c r="D22" s="209"/>
      <c r="G22" s="204" t="s">
        <v>555</v>
      </c>
    </row>
    <row r="23" spans="1:10" s="173" customFormat="1" thickBot="1">
      <c r="A23" s="38" t="s">
        <v>729</v>
      </c>
      <c r="B23" s="204"/>
      <c r="C23" s="199"/>
      <c r="G23" s="204" t="s">
        <v>944</v>
      </c>
      <c r="I23" s="210"/>
    </row>
    <row r="24" spans="1:10" s="173" customFormat="1" ht="12">
      <c r="A24" s="38" t="s">
        <v>307</v>
      </c>
      <c r="B24" s="211"/>
      <c r="C24" s="212"/>
      <c r="F24" s="213"/>
      <c r="G24" s="204" t="s">
        <v>946</v>
      </c>
    </row>
    <row r="25" spans="1:10" s="173" customFormat="1" thickBot="1">
      <c r="A25" s="40" t="s">
        <v>306</v>
      </c>
      <c r="B25" s="202"/>
      <c r="C25" s="212"/>
      <c r="D25" s="214"/>
      <c r="E25" s="214"/>
      <c r="G25" s="204" t="s">
        <v>233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201</v>
      </c>
      <c r="H26" s="216"/>
      <c r="I26" s="217"/>
      <c r="J26" s="218"/>
    </row>
    <row r="27" spans="1:10" s="213" customFormat="1" thickBot="1">
      <c r="A27" s="38" t="s">
        <v>638</v>
      </c>
      <c r="B27" s="204"/>
      <c r="C27" s="212"/>
      <c r="E27" s="219" t="s">
        <v>740</v>
      </c>
      <c r="G27" s="204" t="s">
        <v>419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406</v>
      </c>
      <c r="B29" s="2" t="s">
        <v>639</v>
      </c>
      <c r="C29" s="57"/>
      <c r="D29" s="2" t="s">
        <v>422</v>
      </c>
      <c r="E29" s="3"/>
      <c r="F29" s="2647" t="s">
        <v>362</v>
      </c>
      <c r="G29" s="2649" t="s">
        <v>363</v>
      </c>
      <c r="H29" s="2650"/>
      <c r="I29" s="2650"/>
      <c r="J29" s="2651"/>
    </row>
    <row r="30" spans="1:10" s="28" customFormat="1" ht="105.75" thickBot="1">
      <c r="A30" s="58"/>
      <c r="B30" s="4" t="s">
        <v>349</v>
      </c>
      <c r="C30" s="59" t="s">
        <v>671</v>
      </c>
      <c r="D30" s="15" t="s">
        <v>796</v>
      </c>
      <c r="E30" s="60" t="s">
        <v>971</v>
      </c>
      <c r="F30" s="2648"/>
      <c r="G30" s="15" t="s">
        <v>972</v>
      </c>
      <c r="H30" s="15" t="s">
        <v>973</v>
      </c>
      <c r="I30" s="15" t="s">
        <v>974</v>
      </c>
      <c r="J30" s="15" t="s">
        <v>975</v>
      </c>
    </row>
    <row r="31" spans="1:10" s="222" customFormat="1" ht="11.25" thickBot="1">
      <c r="A31" s="61" t="s">
        <v>976</v>
      </c>
      <c r="B31" s="62" t="s">
        <v>977</v>
      </c>
      <c r="C31" s="63" t="s">
        <v>978</v>
      </c>
      <c r="D31" s="64" t="s">
        <v>739</v>
      </c>
      <c r="E31" s="64" t="s">
        <v>740</v>
      </c>
      <c r="F31" s="64" t="s">
        <v>672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264</v>
      </c>
      <c r="C32" s="69" t="s">
        <v>358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802</v>
      </c>
      <c r="C33" s="69" t="s">
        <v>358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803</v>
      </c>
      <c r="C34" s="74" t="s">
        <v>358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673</v>
      </c>
      <c r="C35" s="394" t="s">
        <v>804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271</v>
      </c>
      <c r="C36" s="81" t="s">
        <v>805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806</v>
      </c>
      <c r="C37" s="81" t="s">
        <v>807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398</v>
      </c>
      <c r="C38" s="81" t="s">
        <v>399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615</v>
      </c>
      <c r="C39" s="81" t="s">
        <v>388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1024</v>
      </c>
      <c r="C40" s="83" t="s">
        <v>389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640</v>
      </c>
      <c r="C41" s="86" t="s">
        <v>20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358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380</v>
      </c>
      <c r="C44" s="83" t="s">
        <v>381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382</v>
      </c>
      <c r="C45" s="81" t="s">
        <v>383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769</v>
      </c>
      <c r="C46" s="83" t="s">
        <v>384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770</v>
      </c>
      <c r="C47" s="81" t="s">
        <v>385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69</v>
      </c>
      <c r="C48" s="83" t="s">
        <v>386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70</v>
      </c>
      <c r="C49" s="81" t="s">
        <v>387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71</v>
      </c>
      <c r="C50" s="86" t="s">
        <v>766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767</v>
      </c>
      <c r="C51" s="74" t="s">
        <v>358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72</v>
      </c>
      <c r="C52" s="99" t="s">
        <v>768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487</v>
      </c>
      <c r="C53" s="83" t="s">
        <v>1021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148</v>
      </c>
      <c r="C54" s="100" t="s">
        <v>1022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56</v>
      </c>
      <c r="C55" s="74" t="s">
        <v>358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149</v>
      </c>
      <c r="C56" s="99" t="s">
        <v>365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150</v>
      </c>
      <c r="C57" s="83" t="s">
        <v>366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151</v>
      </c>
      <c r="C58" s="83" t="s">
        <v>367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556</v>
      </c>
      <c r="C59" s="83" t="s">
        <v>368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557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186</v>
      </c>
      <c r="C61" s="81" t="s">
        <v>369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187</v>
      </c>
      <c r="C62" s="83" t="s">
        <v>370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188</v>
      </c>
      <c r="C63" s="100" t="s">
        <v>371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213</v>
      </c>
      <c r="C64" s="74" t="s">
        <v>358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189</v>
      </c>
      <c r="C65" s="86" t="s">
        <v>214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918</v>
      </c>
      <c r="C66" s="74" t="s">
        <v>358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190</v>
      </c>
      <c r="C67" s="99" t="s">
        <v>919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703</v>
      </c>
      <c r="C68" s="100" t="s">
        <v>1031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1032</v>
      </c>
      <c r="C69" s="74" t="s">
        <v>358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983</v>
      </c>
      <c r="C70" s="77" t="s">
        <v>1033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984</v>
      </c>
      <c r="C71" s="83" t="s">
        <v>1034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390</v>
      </c>
      <c r="C72" s="83" t="s">
        <v>391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985</v>
      </c>
      <c r="C73" s="81" t="s">
        <v>392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943</v>
      </c>
      <c r="C74" s="83" t="s">
        <v>393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229</v>
      </c>
      <c r="C75" s="81" t="s">
        <v>394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230</v>
      </c>
      <c r="C76" s="83" t="s">
        <v>395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480</v>
      </c>
      <c r="C77" s="86" t="s">
        <v>396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5" hidden="1" thickBot="1">
      <c r="A78" s="267">
        <v>1130000</v>
      </c>
      <c r="B78" s="107" t="s">
        <v>294</v>
      </c>
      <c r="C78" s="74" t="s">
        <v>358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t="13.5" hidden="1" thickBot="1">
      <c r="A79" s="267">
        <v>1130100</v>
      </c>
      <c r="B79" s="103" t="s">
        <v>481</v>
      </c>
      <c r="C79" s="99" t="s">
        <v>295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t="13.5" hidden="1" thickBot="1">
      <c r="A80" s="267">
        <v>1130200</v>
      </c>
      <c r="B80" s="103" t="s">
        <v>482</v>
      </c>
      <c r="C80" s="83" t="s">
        <v>296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t="13.5" hidden="1" thickBot="1">
      <c r="A81" s="267">
        <v>1130300</v>
      </c>
      <c r="B81" s="103" t="s">
        <v>483</v>
      </c>
      <c r="C81" s="83" t="s">
        <v>297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t="13.5" hidden="1" thickBot="1">
      <c r="A82" s="267">
        <v>1130400</v>
      </c>
      <c r="B82" s="108" t="s">
        <v>484</v>
      </c>
      <c r="C82" s="109" t="s">
        <v>298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5" hidden="1" thickBot="1">
      <c r="A83" s="262">
        <v>1131000</v>
      </c>
      <c r="B83" s="110" t="s">
        <v>299</v>
      </c>
      <c r="C83" s="111" t="s">
        <v>358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6.25" hidden="1" thickBot="1">
      <c r="A84" s="262">
        <v>1131100</v>
      </c>
      <c r="B84" s="103" t="s">
        <v>588</v>
      </c>
      <c r="C84" s="77" t="s">
        <v>300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>
      <c r="A85" s="262">
        <v>1131200</v>
      </c>
      <c r="B85" s="103" t="s">
        <v>589</v>
      </c>
      <c r="C85" s="83" t="s">
        <v>301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590</v>
      </c>
      <c r="C86" s="86" t="s">
        <v>302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5" hidden="1" thickBot="1">
      <c r="A87" s="268">
        <v>1140000</v>
      </c>
      <c r="B87" s="107" t="s">
        <v>303</v>
      </c>
      <c r="C87" s="74" t="s">
        <v>358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6.25" hidden="1" thickBot="1">
      <c r="A88" s="268">
        <v>1141000</v>
      </c>
      <c r="B88" s="103" t="s">
        <v>304</v>
      </c>
      <c r="C88" s="99" t="s">
        <v>1003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6.25" hidden="1" thickBot="1">
      <c r="A89" s="268">
        <v>1142000</v>
      </c>
      <c r="B89" s="103" t="s">
        <v>42</v>
      </c>
      <c r="C89" s="83" t="s">
        <v>43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6.25" hidden="1" thickBot="1">
      <c r="A90" s="268">
        <v>1143000</v>
      </c>
      <c r="B90" s="103" t="s">
        <v>44</v>
      </c>
      <c r="C90" s="83" t="s">
        <v>45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439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5" hidden="1" thickBot="1">
      <c r="A92" s="269">
        <v>1150000</v>
      </c>
      <c r="B92" s="224" t="s">
        <v>730</v>
      </c>
      <c r="C92" s="74" t="s">
        <v>358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6.25" hidden="1" thickBot="1">
      <c r="A93" s="270">
        <v>1151000</v>
      </c>
      <c r="B93" s="226" t="s">
        <v>681</v>
      </c>
      <c r="C93" s="74" t="s">
        <v>358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6.25" hidden="1" thickBot="1">
      <c r="A94" s="270">
        <v>1151100</v>
      </c>
      <c r="B94" s="227" t="s">
        <v>265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6.25" hidden="1" thickBot="1">
      <c r="A95" s="270">
        <v>1151200</v>
      </c>
      <c r="B95" s="227" t="s">
        <v>637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6.25" hidden="1" thickBot="1">
      <c r="A96" s="270">
        <v>1152000</v>
      </c>
      <c r="B96" s="229" t="s">
        <v>518</v>
      </c>
      <c r="C96" s="230" t="s">
        <v>358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6.25" hidden="1" thickBot="1">
      <c r="A97" s="270">
        <v>1152100</v>
      </c>
      <c r="B97" s="231" t="s">
        <v>541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759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6.25" hidden="1" thickBot="1">
      <c r="A99" s="269">
        <v>1153000</v>
      </c>
      <c r="B99" s="235" t="s">
        <v>760</v>
      </c>
      <c r="C99" s="236" t="s">
        <v>358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6.25" hidden="1" thickBot="1">
      <c r="A100" s="270">
        <v>1153100</v>
      </c>
      <c r="B100" s="231" t="s">
        <v>761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t="13.5" hidden="1" thickBot="1">
      <c r="A101" s="270">
        <v>1153200</v>
      </c>
      <c r="B101" s="231" t="s">
        <v>101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9" hidden="1" thickBot="1">
      <c r="A102" s="270">
        <v>1153300</v>
      </c>
      <c r="B102" s="231" t="s">
        <v>501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502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t="13.5" hidden="1" thickBot="1">
      <c r="A104" s="270">
        <v>1153500</v>
      </c>
      <c r="B104" s="237" t="s">
        <v>503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9" hidden="1" thickBot="1">
      <c r="A105" s="270">
        <v>1153700</v>
      </c>
      <c r="B105" s="237" t="s">
        <v>504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9" hidden="1" thickBot="1">
      <c r="A106" s="270">
        <v>1153800</v>
      </c>
      <c r="B106" s="237" t="s">
        <v>995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t="13.5" hidden="1" thickBot="1">
      <c r="A107" s="270">
        <v>1153900</v>
      </c>
      <c r="B107" s="237" t="s">
        <v>996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6.25" hidden="1" thickBot="1">
      <c r="A108" s="270">
        <v>1154000</v>
      </c>
      <c r="B108" s="238" t="s">
        <v>997</v>
      </c>
      <c r="C108" s="230" t="s">
        <v>358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6.25" hidden="1" thickBot="1">
      <c r="A109" s="270">
        <v>1154100</v>
      </c>
      <c r="B109" s="237" t="s">
        <v>210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t="13.5" hidden="1" thickBot="1">
      <c r="A110" s="270">
        <v>1154200</v>
      </c>
      <c r="B110" s="237" t="s">
        <v>211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t="13.5" hidden="1" thickBot="1">
      <c r="A111" s="270">
        <v>1154300</v>
      </c>
      <c r="B111" s="237" t="s">
        <v>212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67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9" hidden="1" thickBot="1">
      <c r="A113" s="270">
        <v>1154600</v>
      </c>
      <c r="B113" s="237" t="s">
        <v>68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6.25" hidden="1" thickBot="1">
      <c r="A115" s="272">
        <v>1160000</v>
      </c>
      <c r="B115" s="120" t="s">
        <v>80</v>
      </c>
      <c r="C115" s="74" t="s">
        <v>358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t="13.5" hidden="1" thickBot="1">
      <c r="A116" s="266">
        <v>1161000</v>
      </c>
      <c r="B116" s="122" t="s">
        <v>81</v>
      </c>
      <c r="C116" s="123" t="s">
        <v>358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6.25" hidden="1" thickBot="1">
      <c r="A117" s="266">
        <v>1161100</v>
      </c>
      <c r="B117" s="14" t="s">
        <v>400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6.25" hidden="1" thickBot="1">
      <c r="A118" s="266">
        <v>1161200</v>
      </c>
      <c r="B118" s="116" t="s">
        <v>707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6.25" hidden="1" thickBot="1">
      <c r="A119" s="266">
        <v>1162000</v>
      </c>
      <c r="B119" s="122" t="s">
        <v>1125</v>
      </c>
      <c r="C119" s="123" t="s">
        <v>358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6.25" hidden="1" thickBot="1">
      <c r="A120" s="266">
        <v>1162100</v>
      </c>
      <c r="B120" s="116" t="s">
        <v>1126</v>
      </c>
      <c r="C120" s="83" t="s">
        <v>130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t="13.5" hidden="1" thickBot="1">
      <c r="A121" s="266">
        <v>1162200</v>
      </c>
      <c r="B121" s="116" t="s">
        <v>131</v>
      </c>
      <c r="C121" s="83" t="s">
        <v>24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6.25" hidden="1" thickBot="1">
      <c r="A122" s="266">
        <v>1162300</v>
      </c>
      <c r="B122" s="116" t="s">
        <v>25</v>
      </c>
      <c r="C122" s="83" t="s">
        <v>26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t="13.5" hidden="1" thickBot="1">
      <c r="A123" s="266">
        <v>1162400</v>
      </c>
      <c r="B123" s="116" t="s">
        <v>831</v>
      </c>
      <c r="C123" s="83" t="s">
        <v>832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6.25" hidden="1" thickBot="1">
      <c r="A124" s="266">
        <v>1162500</v>
      </c>
      <c r="B124" s="116" t="s">
        <v>833</v>
      </c>
      <c r="C124" s="83" t="s">
        <v>834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t="13.5" hidden="1" thickBot="1">
      <c r="A125" s="266">
        <v>1162600</v>
      </c>
      <c r="B125" s="116" t="s">
        <v>510</v>
      </c>
      <c r="C125" s="83" t="s">
        <v>511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6.25" hidden="1" thickBot="1">
      <c r="A126" s="266">
        <v>1162700</v>
      </c>
      <c r="B126" s="14" t="s">
        <v>512</v>
      </c>
      <c r="C126" s="83" t="s">
        <v>513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t="13.5" hidden="1" thickBot="1">
      <c r="A127" s="266">
        <v>1162800</v>
      </c>
      <c r="B127" s="116" t="s">
        <v>871</v>
      </c>
      <c r="C127" s="83" t="s">
        <v>872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t="13.5" hidden="1" thickBot="1">
      <c r="A128" s="273">
        <v>1162900</v>
      </c>
      <c r="B128" s="116" t="s">
        <v>873</v>
      </c>
      <c r="C128" s="83" t="s">
        <v>874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t="13.5" hidden="1" thickBot="1">
      <c r="A129" s="273">
        <v>1163000</v>
      </c>
      <c r="B129" s="122" t="s">
        <v>58</v>
      </c>
      <c r="C129" s="111" t="s">
        <v>358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798</v>
      </c>
      <c r="C130" s="86" t="s">
        <v>799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t="13.5" hidden="1" thickBot="1">
      <c r="A131" s="275">
        <v>1170000</v>
      </c>
      <c r="B131" s="126" t="s">
        <v>875</v>
      </c>
      <c r="C131" s="74" t="s">
        <v>358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6.25" hidden="1" thickBot="1">
      <c r="A132" s="273">
        <v>1171000</v>
      </c>
      <c r="B132" s="129" t="s">
        <v>215</v>
      </c>
      <c r="C132" s="74" t="s">
        <v>358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9" hidden="1" thickBot="1">
      <c r="A133" s="273">
        <v>1171100</v>
      </c>
      <c r="B133" s="14" t="s">
        <v>478</v>
      </c>
      <c r="C133" s="99" t="s">
        <v>479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6.25" hidden="1" thickBot="1">
      <c r="A134" s="273">
        <v>1171200</v>
      </c>
      <c r="B134" s="116" t="s">
        <v>351</v>
      </c>
      <c r="C134" s="131" t="s">
        <v>352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9" hidden="1" thickBot="1">
      <c r="A135" s="266">
        <v>1172000</v>
      </c>
      <c r="B135" s="132" t="s">
        <v>1017</v>
      </c>
      <c r="C135" s="111" t="s">
        <v>358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t="13.5" hidden="1" thickBot="1">
      <c r="A136" s="266">
        <v>1172100</v>
      </c>
      <c r="B136" s="103" t="s">
        <v>1102</v>
      </c>
      <c r="C136" s="99" t="s">
        <v>1018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t="13.5" hidden="1" thickBot="1">
      <c r="A137" s="266">
        <v>1172200</v>
      </c>
      <c r="B137" s="103" t="s">
        <v>1103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t="13.5" hidden="1" thickBot="1">
      <c r="A138" s="266">
        <v>1172300</v>
      </c>
      <c r="B138" s="116" t="s">
        <v>1019</v>
      </c>
      <c r="C138" s="83" t="s">
        <v>1020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6.25" hidden="1" thickBot="1">
      <c r="A139" s="266">
        <v>1172400</v>
      </c>
      <c r="B139" s="134" t="s">
        <v>124</v>
      </c>
      <c r="C139" s="83" t="s">
        <v>125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6.25" hidden="1" thickBot="1">
      <c r="A140" s="266">
        <v>1173000</v>
      </c>
      <c r="B140" s="132" t="s">
        <v>126</v>
      </c>
      <c r="C140" s="111" t="s">
        <v>358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6.25" hidden="1" thickBot="1">
      <c r="A141" s="273">
        <v>1173100</v>
      </c>
      <c r="B141" s="135" t="s">
        <v>127</v>
      </c>
      <c r="C141" s="83" t="s">
        <v>1088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9" hidden="1" thickBot="1">
      <c r="A142" s="273">
        <v>1174000</v>
      </c>
      <c r="B142" s="132" t="s">
        <v>1089</v>
      </c>
      <c r="C142" s="111" t="s">
        <v>358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6.25" hidden="1" thickBot="1">
      <c r="A143" s="273">
        <v>1174100</v>
      </c>
      <c r="B143" s="135" t="s">
        <v>1104</v>
      </c>
      <c r="C143" s="83" t="s">
        <v>1090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6.25" hidden="1" thickBot="1">
      <c r="A144" s="273">
        <v>1174200</v>
      </c>
      <c r="B144" s="134" t="s">
        <v>446</v>
      </c>
      <c r="C144" s="83" t="s">
        <v>447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558</v>
      </c>
      <c r="C145" s="111" t="s">
        <v>358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226</v>
      </c>
      <c r="C146" s="83" t="s">
        <v>227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228</v>
      </c>
      <c r="C147" s="111" t="s">
        <v>358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587</v>
      </c>
      <c r="C149" s="111" t="s">
        <v>358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716</v>
      </c>
      <c r="C150" s="86" t="s">
        <v>259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262</v>
      </c>
      <c r="B151" s="143" t="s">
        <v>648</v>
      </c>
      <c r="C151" s="144" t="s">
        <v>358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650</v>
      </c>
      <c r="B152" s="150" t="s">
        <v>651</v>
      </c>
      <c r="C152" s="74" t="s">
        <v>358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652</v>
      </c>
      <c r="B153" s="134" t="s">
        <v>986</v>
      </c>
      <c r="C153" s="241" t="s">
        <v>987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988</v>
      </c>
      <c r="B154" s="134" t="s">
        <v>964</v>
      </c>
      <c r="C154" s="241" t="s">
        <v>965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966</v>
      </c>
      <c r="B155" s="134" t="s">
        <v>967</v>
      </c>
      <c r="C155" s="241" t="s">
        <v>968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969</v>
      </c>
      <c r="B156" s="134" t="s">
        <v>1098</v>
      </c>
      <c r="C156" s="241" t="s">
        <v>1099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138</v>
      </c>
      <c r="B157" s="135" t="s">
        <v>139</v>
      </c>
      <c r="C157" s="241" t="s">
        <v>140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141</v>
      </c>
      <c r="B158" s="134" t="s">
        <v>955</v>
      </c>
      <c r="C158" s="241" t="s">
        <v>897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898</v>
      </c>
      <c r="B159" s="134" t="s">
        <v>899</v>
      </c>
      <c r="C159" s="241" t="s">
        <v>900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800</v>
      </c>
      <c r="B160" s="243" t="s">
        <v>656</v>
      </c>
      <c r="C160" s="244" t="s">
        <v>657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801</v>
      </c>
      <c r="B161" s="245" t="s">
        <v>1063</v>
      </c>
      <c r="C161" s="228" t="s">
        <v>1064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1065</v>
      </c>
      <c r="B162" s="245" t="s">
        <v>1066</v>
      </c>
      <c r="C162" s="228" t="s">
        <v>1067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658</v>
      </c>
      <c r="B163" s="246" t="s">
        <v>659</v>
      </c>
      <c r="C163" s="247" t="s">
        <v>358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660</v>
      </c>
      <c r="B164" s="135" t="s">
        <v>661</v>
      </c>
      <c r="C164" s="241" t="s">
        <v>662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663</v>
      </c>
      <c r="B165" s="135" t="s">
        <v>664</v>
      </c>
      <c r="C165" s="241" t="s">
        <v>665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666</v>
      </c>
      <c r="B166" s="134" t="s">
        <v>313</v>
      </c>
      <c r="C166" s="241" t="s">
        <v>314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315</v>
      </c>
      <c r="B167" s="134" t="s">
        <v>316</v>
      </c>
      <c r="C167" s="241" t="s">
        <v>317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318</v>
      </c>
      <c r="B168" s="132" t="s">
        <v>319</v>
      </c>
      <c r="C168" s="123" t="s">
        <v>358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320</v>
      </c>
      <c r="B169" s="135" t="s">
        <v>1105</v>
      </c>
      <c r="C169" s="241" t="s">
        <v>321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322</v>
      </c>
      <c r="B170" s="155" t="s">
        <v>1068</v>
      </c>
      <c r="C170" s="123" t="s">
        <v>358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324</v>
      </c>
      <c r="B171" s="135" t="s">
        <v>1106</v>
      </c>
      <c r="C171" s="241" t="s">
        <v>325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326</v>
      </c>
      <c r="B172" s="135" t="s">
        <v>1107</v>
      </c>
      <c r="C172" s="241" t="s">
        <v>327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328</v>
      </c>
      <c r="B173" s="134" t="s">
        <v>329</v>
      </c>
      <c r="C173" s="241" t="s">
        <v>330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1069</v>
      </c>
      <c r="C174" s="244" t="s">
        <v>1134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1070</v>
      </c>
      <c r="C175" s="248" t="s">
        <v>358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655" t="s">
        <v>1273</v>
      </c>
      <c r="B177" s="2655"/>
      <c r="C177" s="2655"/>
      <c r="D177" s="2655"/>
      <c r="E177" s="2655"/>
      <c r="F177" s="2655"/>
      <c r="G177" s="2655"/>
      <c r="H177" s="2655"/>
      <c r="I177" s="2655"/>
      <c r="J177" s="2655"/>
    </row>
    <row r="178" spans="1:10">
      <c r="A178" s="2652" t="s">
        <v>1114</v>
      </c>
      <c r="B178" s="2652"/>
      <c r="C178" s="2652"/>
      <c r="D178" s="2652"/>
      <c r="E178" s="2652"/>
      <c r="F178" s="2652"/>
      <c r="G178" s="2652"/>
      <c r="H178" s="2652"/>
      <c r="I178" s="2652"/>
      <c r="J178" s="2652"/>
    </row>
    <row r="179" spans="1:10" ht="14.25">
      <c r="A179" s="2655" t="s">
        <v>1198</v>
      </c>
      <c r="B179" s="2655"/>
      <c r="C179" s="2655"/>
      <c r="D179" s="2655"/>
      <c r="E179" s="2655"/>
      <c r="F179" s="2655"/>
      <c r="G179" s="2655"/>
      <c r="H179" s="2655"/>
      <c r="I179" s="2655"/>
      <c r="J179" s="2655"/>
    </row>
    <row r="180" spans="1:10">
      <c r="A180" s="2653" t="s">
        <v>992</v>
      </c>
      <c r="B180" s="2653"/>
      <c r="C180" s="2653"/>
      <c r="D180" s="2653"/>
      <c r="E180" s="2653"/>
      <c r="F180" s="2653"/>
      <c r="G180" s="2653"/>
      <c r="H180" s="2653"/>
      <c r="I180" s="2653"/>
      <c r="J180" s="2653"/>
    </row>
    <row r="181" spans="1:10" ht="14.25">
      <c r="A181" s="2701" t="s">
        <v>1127</v>
      </c>
      <c r="B181" s="2701"/>
      <c r="C181" s="2701"/>
      <c r="D181" s="2701"/>
      <c r="E181" s="2701"/>
      <c r="F181" s="2701"/>
      <c r="G181" s="2701"/>
      <c r="H181" s="2701"/>
      <c r="I181" s="2701"/>
      <c r="J181" s="2701"/>
    </row>
    <row r="182" spans="1:10">
      <c r="A182" s="2655" t="s">
        <v>993</v>
      </c>
      <c r="B182" s="2655"/>
      <c r="C182" s="2655"/>
      <c r="D182" s="2655"/>
      <c r="E182" s="2655"/>
      <c r="F182" s="2655"/>
      <c r="G182" s="2655"/>
      <c r="H182" s="2655"/>
      <c r="I182" s="2655"/>
      <c r="J182" s="2655"/>
    </row>
    <row r="183" spans="1:10">
      <c r="A183" s="2655" t="s">
        <v>470</v>
      </c>
      <c r="B183" s="2655"/>
      <c r="C183" s="2655"/>
      <c r="D183" s="2655"/>
      <c r="E183" s="2655"/>
      <c r="F183" s="2655"/>
      <c r="G183" s="2655"/>
      <c r="H183" s="2655"/>
      <c r="I183" s="2655"/>
      <c r="J183" s="2655"/>
    </row>
    <row r="184" spans="1:10" ht="14.25">
      <c r="A184" s="2700" t="s">
        <v>1119</v>
      </c>
      <c r="B184" s="2700"/>
      <c r="C184" s="2700"/>
      <c r="D184" s="2700"/>
      <c r="E184" s="2700"/>
      <c r="F184" s="2700"/>
      <c r="G184" s="2700"/>
      <c r="H184" s="2700"/>
      <c r="I184" s="2700"/>
      <c r="J184" s="2700"/>
    </row>
    <row r="185" spans="1:10">
      <c r="A185" s="2644"/>
      <c r="B185" s="2644"/>
      <c r="C185" s="2644"/>
      <c r="D185" s="2644"/>
      <c r="E185" s="2644"/>
      <c r="F185" s="2644"/>
      <c r="G185" s="2644"/>
      <c r="H185" s="2644"/>
      <c r="I185" s="2644"/>
      <c r="J185" s="2644"/>
    </row>
    <row r="186" spans="1:10">
      <c r="A186" s="2656"/>
      <c r="B186" s="2656"/>
      <c r="C186" s="2656"/>
      <c r="D186" s="2656"/>
      <c r="E186" s="2656"/>
      <c r="F186" s="2656"/>
      <c r="G186" s="2656"/>
      <c r="H186" s="2656"/>
      <c r="I186" s="2656"/>
      <c r="J186" s="2656"/>
    </row>
    <row r="187" spans="1:10">
      <c r="A187" s="2656"/>
      <c r="B187" s="2656"/>
      <c r="C187" s="2656"/>
      <c r="D187" s="2656"/>
      <c r="E187" s="2656"/>
      <c r="F187" s="2656"/>
      <c r="G187" s="2656"/>
      <c r="H187" s="2656"/>
      <c r="I187" s="2656"/>
      <c r="J187" s="2656"/>
    </row>
    <row r="188" spans="1:10">
      <c r="A188" s="2656"/>
      <c r="B188" s="2656"/>
      <c r="C188" s="2656"/>
      <c r="D188" s="2656"/>
      <c r="E188" s="2656"/>
      <c r="F188" s="2656"/>
      <c r="G188" s="2656"/>
      <c r="H188" s="2656"/>
      <c r="I188" s="2656"/>
      <c r="J188" s="2656"/>
    </row>
    <row r="189" spans="1:10">
      <c r="A189" s="2656"/>
      <c r="B189" s="2656"/>
      <c r="C189" s="2656"/>
      <c r="D189" s="2656"/>
      <c r="E189" s="2656"/>
      <c r="F189" s="2656"/>
      <c r="G189" s="2656"/>
      <c r="H189" s="2656"/>
      <c r="I189" s="2656"/>
      <c r="J189" s="2656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656"/>
      <c r="B191" s="2656"/>
      <c r="C191" s="2656"/>
      <c r="D191" s="2656"/>
      <c r="E191" s="2656"/>
      <c r="F191" s="2656"/>
      <c r="G191" s="2656"/>
      <c r="H191" s="2656"/>
      <c r="I191" s="2656"/>
      <c r="J191" s="2656"/>
    </row>
    <row r="192" spans="1:10">
      <c r="A192" s="2658"/>
      <c r="B192" s="2658"/>
      <c r="C192" s="2658"/>
      <c r="D192" s="2658"/>
      <c r="E192" s="2658"/>
      <c r="F192" s="2658"/>
      <c r="G192" s="2658"/>
      <c r="H192" s="2658"/>
      <c r="I192" s="2658"/>
      <c r="J192" s="2658"/>
    </row>
    <row r="193" spans="1:10">
      <c r="A193" s="2656"/>
      <c r="B193" s="2656"/>
      <c r="C193" s="2656"/>
      <c r="D193" s="2656"/>
      <c r="E193" s="2656"/>
      <c r="F193" s="2656"/>
      <c r="G193" s="2656"/>
      <c r="H193" s="2656"/>
      <c r="I193" s="2656"/>
      <c r="J193" s="2656"/>
    </row>
    <row r="194" spans="1:10">
      <c r="A194" s="2656"/>
      <c r="B194" s="2656"/>
      <c r="C194" s="2656"/>
      <c r="D194" s="2656"/>
      <c r="E194" s="2656"/>
      <c r="F194" s="2656"/>
      <c r="G194" s="2656"/>
      <c r="H194" s="2656"/>
      <c r="I194" s="2656"/>
      <c r="J194" s="2656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656"/>
      <c r="B196" s="2656"/>
      <c r="C196" s="2656"/>
      <c r="D196" s="2656"/>
      <c r="E196" s="2656"/>
      <c r="F196" s="2656"/>
      <c r="G196" s="2656"/>
      <c r="H196" s="2656"/>
      <c r="I196" s="2656"/>
      <c r="J196" s="2656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656"/>
      <c r="B198" s="2656"/>
      <c r="C198" s="2656"/>
      <c r="D198" s="2656"/>
      <c r="E198" s="2656"/>
      <c r="F198" s="2656"/>
      <c r="G198" s="2656"/>
      <c r="H198" s="2656"/>
      <c r="I198" s="2656"/>
      <c r="J198" s="2656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656"/>
      <c r="B200" s="2656"/>
      <c r="C200" s="2656"/>
      <c r="D200" s="2656"/>
      <c r="E200" s="2656"/>
      <c r="F200" s="2656"/>
      <c r="G200" s="2656"/>
      <c r="H200" s="2656"/>
      <c r="I200" s="2656"/>
      <c r="J200" s="2656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656" t="s">
        <v>53</v>
      </c>
      <c r="B202" s="2656"/>
      <c r="C202" s="2656"/>
      <c r="D202" s="2656"/>
      <c r="E202" s="2656"/>
      <c r="F202" s="2656"/>
      <c r="G202" s="2656"/>
      <c r="H202" s="2656"/>
      <c r="I202" s="2656"/>
      <c r="J202" s="2656"/>
    </row>
    <row r="203" spans="1:10">
      <c r="A203" s="2659" t="s">
        <v>356</v>
      </c>
      <c r="B203" s="2659"/>
      <c r="C203" s="2659"/>
      <c r="D203" s="2659"/>
      <c r="E203" s="2659"/>
      <c r="F203" s="2659"/>
      <c r="G203" s="2659"/>
      <c r="H203" s="2659"/>
      <c r="I203" s="2659"/>
      <c r="J203" s="2659"/>
    </row>
    <row r="204" spans="1:10">
      <c r="A204" s="2660" t="s">
        <v>204</v>
      </c>
      <c r="B204" s="2660"/>
      <c r="C204" s="2660"/>
      <c r="D204" s="2660"/>
      <c r="E204" s="2660"/>
      <c r="F204" s="2660"/>
      <c r="G204" s="2660"/>
      <c r="H204" s="2660"/>
      <c r="I204" s="2660"/>
      <c r="J204" s="2660"/>
    </row>
    <row r="205" spans="1:10">
      <c r="A205" s="2660" t="s">
        <v>205</v>
      </c>
      <c r="B205" s="2660"/>
      <c r="C205" s="2660"/>
      <c r="D205" s="2660"/>
      <c r="E205" s="2660"/>
      <c r="F205" s="2660"/>
      <c r="G205" s="2660"/>
      <c r="H205" s="2660"/>
      <c r="I205" s="2660"/>
      <c r="J205" s="2660"/>
    </row>
    <row r="206" spans="1:10">
      <c r="A206" s="256" t="s">
        <v>932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660" t="s">
        <v>674</v>
      </c>
      <c r="B207" s="2660"/>
      <c r="C207" s="2660"/>
      <c r="D207" s="2660"/>
      <c r="E207" s="2660"/>
      <c r="F207" s="2660"/>
      <c r="G207" s="2660"/>
      <c r="H207" s="2660"/>
      <c r="I207" s="2660"/>
      <c r="J207" s="2660"/>
    </row>
    <row r="208" spans="1:10">
      <c r="A208" s="2655" t="s">
        <v>675</v>
      </c>
      <c r="B208" s="2655"/>
      <c r="C208" s="2655"/>
      <c r="D208" s="2655"/>
      <c r="E208" s="2655"/>
      <c r="F208" s="2655"/>
      <c r="G208" s="2655"/>
      <c r="H208" s="2655"/>
      <c r="I208" s="2655"/>
      <c r="J208" s="2655"/>
    </row>
    <row r="209" spans="1:10">
      <c r="A209" s="2652" t="s">
        <v>1114</v>
      </c>
      <c r="B209" s="2652"/>
      <c r="C209" s="2652"/>
      <c r="D209" s="2652"/>
      <c r="E209" s="2652"/>
      <c r="F209" s="2652"/>
      <c r="G209" s="2652"/>
      <c r="H209" s="2652"/>
      <c r="I209" s="2652"/>
      <c r="J209" s="2652"/>
    </row>
    <row r="210" spans="1:10" ht="14.25">
      <c r="A210" s="2652" t="s">
        <v>1116</v>
      </c>
      <c r="B210" s="2652"/>
      <c r="C210" s="2652"/>
      <c r="D210" s="2652"/>
      <c r="E210" s="2652"/>
      <c r="F210" s="2652"/>
      <c r="G210" s="2652"/>
      <c r="H210" s="2652"/>
      <c r="I210" s="2652"/>
      <c r="J210" s="2652"/>
    </row>
    <row r="211" spans="1:10">
      <c r="A211" s="2653" t="s">
        <v>992</v>
      </c>
      <c r="B211" s="2653"/>
      <c r="C211" s="2653"/>
      <c r="D211" s="2653"/>
      <c r="E211" s="2653"/>
      <c r="F211" s="2653"/>
      <c r="G211" s="2653"/>
      <c r="H211" s="2653"/>
      <c r="I211" s="2653"/>
      <c r="J211" s="2653"/>
    </row>
    <row r="212" spans="1:10" ht="14.25">
      <c r="A212" s="2654" t="s">
        <v>311</v>
      </c>
      <c r="B212" s="2654"/>
      <c r="C212" s="2654"/>
      <c r="D212" s="2654"/>
      <c r="E212" s="2654"/>
      <c r="F212" s="2654"/>
      <c r="G212" s="2654"/>
      <c r="H212" s="2654"/>
      <c r="I212" s="2654"/>
      <c r="J212" s="2654"/>
    </row>
    <row r="213" spans="1:10">
      <c r="A213" s="2652" t="s">
        <v>993</v>
      </c>
      <c r="B213" s="2652"/>
      <c r="C213" s="2652"/>
      <c r="D213" s="2652"/>
      <c r="E213" s="2652"/>
      <c r="F213" s="2652"/>
      <c r="G213" s="2652"/>
      <c r="H213" s="2652"/>
      <c r="I213" s="2652"/>
      <c r="J213" s="2652"/>
    </row>
    <row r="214" spans="1:10">
      <c r="A214" s="2652" t="s">
        <v>994</v>
      </c>
      <c r="B214" s="2652"/>
      <c r="C214" s="2652"/>
      <c r="D214" s="2652"/>
      <c r="E214" s="2652"/>
      <c r="F214" s="2652"/>
      <c r="G214" s="2652"/>
      <c r="H214" s="2652"/>
      <c r="I214" s="2652"/>
      <c r="J214" s="2652"/>
    </row>
    <row r="215" spans="1:10" ht="14.25">
      <c r="A215" s="2657" t="s">
        <v>1119</v>
      </c>
      <c r="B215" s="2657"/>
      <c r="C215" s="2657"/>
      <c r="D215" s="2657"/>
      <c r="E215" s="2657"/>
      <c r="F215" s="2657"/>
      <c r="G215" s="2657"/>
      <c r="H215" s="2657"/>
      <c r="I215" s="2657"/>
      <c r="J215" s="2657"/>
    </row>
    <row r="216" spans="1:10">
      <c r="A216" s="2644"/>
      <c r="B216" s="2644"/>
      <c r="C216" s="2644"/>
      <c r="D216" s="2644"/>
      <c r="E216" s="2644"/>
      <c r="F216" s="2644"/>
      <c r="G216" s="2644"/>
      <c r="H216" s="2644"/>
      <c r="I216" s="2644"/>
      <c r="J216" s="2644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</mergeCells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K214"/>
  <sheetViews>
    <sheetView topLeftCell="A22" workbookViewId="0">
      <selection activeCell="G174" sqref="G174"/>
    </sheetView>
  </sheetViews>
  <sheetFormatPr defaultRowHeight="12.75"/>
  <cols>
    <col min="1" max="1" width="7.140625" style="688" customWidth="1"/>
    <col min="2" max="2" width="39.85546875" style="679" customWidth="1"/>
    <col min="3" max="3" width="8.7109375" style="689" customWidth="1"/>
    <col min="4" max="4" width="11.5703125" style="678" customWidth="1"/>
    <col min="5" max="5" width="10" style="678" customWidth="1"/>
    <col min="6" max="6" width="10.5703125" style="678" customWidth="1"/>
    <col min="7" max="7" width="11" style="678" customWidth="1"/>
    <col min="8" max="8" width="11.7109375" style="678" customWidth="1"/>
    <col min="9" max="9" width="11.5703125" style="678" customWidth="1"/>
    <col min="10" max="10" width="11.28515625" style="678" customWidth="1"/>
    <col min="11" max="16384" width="9.140625" style="678"/>
  </cols>
  <sheetData>
    <row r="1" spans="1:10">
      <c r="I1" s="884" t="s">
        <v>931</v>
      </c>
    </row>
    <row r="2" spans="1:10">
      <c r="F2" s="885"/>
      <c r="G2" s="885"/>
      <c r="H2" s="885"/>
      <c r="I2" s="885"/>
    </row>
    <row r="3" spans="1:10">
      <c r="H3" s="886" t="s">
        <v>888</v>
      </c>
    </row>
    <row r="4" spans="1:10">
      <c r="G4" s="885" t="s">
        <v>1025</v>
      </c>
    </row>
    <row r="5" spans="1:10">
      <c r="H5" s="685" t="s">
        <v>174</v>
      </c>
    </row>
    <row r="6" spans="1:10" ht="15.75">
      <c r="B6" s="887" t="s">
        <v>35</v>
      </c>
      <c r="C6" s="888"/>
      <c r="D6" s="887"/>
      <c r="E6" s="887"/>
      <c r="G6" s="889" t="s">
        <v>1014</v>
      </c>
      <c r="H6" s="836"/>
    </row>
    <row r="7" spans="1:10">
      <c r="B7" s="678"/>
      <c r="C7" s="890"/>
    </row>
    <row r="8" spans="1:10">
      <c r="A8" s="688" t="s">
        <v>2206</v>
      </c>
      <c r="F8" s="681"/>
      <c r="G8" s="681"/>
    </row>
    <row r="9" spans="1:10" s="688" customFormat="1" ht="10.5">
      <c r="A9" s="2600" t="s">
        <v>1118</v>
      </c>
      <c r="B9" s="2600"/>
      <c r="C9" s="2600"/>
      <c r="D9" s="2600"/>
      <c r="E9" s="2600"/>
    </row>
    <row r="10" spans="1:10">
      <c r="A10" s="688" t="s">
        <v>473</v>
      </c>
      <c r="B10" s="891"/>
      <c r="C10" s="892"/>
      <c r="D10" s="840"/>
      <c r="E10" s="840"/>
    </row>
    <row r="11" spans="1:10">
      <c r="B11" s="893"/>
      <c r="C11" s="894"/>
      <c r="D11" s="893"/>
      <c r="E11" s="893"/>
      <c r="F11" s="893"/>
      <c r="G11" s="893"/>
      <c r="H11" s="895"/>
    </row>
    <row r="12" spans="1:10">
      <c r="A12" s="896" t="s">
        <v>474</v>
      </c>
      <c r="B12" s="889" t="s">
        <v>1145</v>
      </c>
      <c r="C12" s="890"/>
      <c r="D12" s="889"/>
      <c r="E12" s="889"/>
      <c r="F12" s="889"/>
      <c r="G12" s="836"/>
      <c r="H12" s="897" t="s">
        <v>208</v>
      </c>
    </row>
    <row r="13" spans="1:10" ht="21.75">
      <c r="A13" s="898" t="s">
        <v>611</v>
      </c>
      <c r="B13" s="898"/>
      <c r="C13" s="894"/>
      <c r="D13" s="898"/>
      <c r="E13" s="898"/>
      <c r="F13" s="898"/>
      <c r="G13" s="899"/>
    </row>
    <row r="14" spans="1:10">
      <c r="A14" s="2603" t="s">
        <v>2204</v>
      </c>
      <c r="B14" s="2604"/>
      <c r="F14" s="681"/>
      <c r="G14" s="681"/>
    </row>
    <row r="15" spans="1:10" ht="18">
      <c r="A15" s="900"/>
      <c r="B15" s="2620" t="s">
        <v>612</v>
      </c>
      <c r="C15" s="2620"/>
      <c r="D15" s="2620"/>
      <c r="E15" s="2620"/>
      <c r="F15" s="900"/>
      <c r="G15" s="901"/>
      <c r="H15" s="901"/>
      <c r="I15" s="901"/>
      <c r="J15" s="901"/>
    </row>
    <row r="16" spans="1:10" ht="14.25">
      <c r="A16" s="678"/>
      <c r="B16" s="2622" t="s">
        <v>258</v>
      </c>
      <c r="C16" s="2622"/>
      <c r="D16" s="2622"/>
      <c r="E16" s="2622"/>
      <c r="F16" s="2622"/>
      <c r="G16" s="902"/>
      <c r="H16" s="902"/>
      <c r="I16" s="902"/>
      <c r="J16" s="902"/>
    </row>
    <row r="17" spans="1:10" s="688" customFormat="1" ht="21.75">
      <c r="A17" s="898" t="s">
        <v>2183</v>
      </c>
      <c r="B17" s="903"/>
      <c r="C17" s="1210"/>
      <c r="D17" s="903"/>
      <c r="E17" s="903"/>
      <c r="F17" s="903"/>
      <c r="G17" s="903"/>
      <c r="H17" s="903"/>
      <c r="I17" s="903"/>
      <c r="J17" s="903"/>
    </row>
    <row r="18" spans="1:10" s="688" customFormat="1" ht="14.25">
      <c r="A18" s="899"/>
      <c r="B18" s="691"/>
      <c r="C18" s="1211"/>
      <c r="D18" s="691"/>
      <c r="E18" s="691"/>
      <c r="F18" s="691"/>
      <c r="G18" s="692"/>
      <c r="H18" s="692"/>
      <c r="I18" s="691"/>
      <c r="J18" s="691"/>
    </row>
    <row r="19" spans="1:10" s="683" customFormat="1" ht="15" thickBot="1">
      <c r="A19" s="693" t="s">
        <v>2207</v>
      </c>
      <c r="B19" s="904"/>
      <c r="C19" s="905"/>
      <c r="D19" s="685"/>
      <c r="E19" s="685"/>
      <c r="G19" s="906" t="s">
        <v>647</v>
      </c>
      <c r="H19" s="907"/>
      <c r="I19" s="907"/>
      <c r="J19" s="907"/>
    </row>
    <row r="20" spans="1:10" s="885" customFormat="1" thickBot="1">
      <c r="A20" s="693" t="s">
        <v>89</v>
      </c>
      <c r="B20" s="908"/>
      <c r="C20" s="905"/>
      <c r="G20" s="908" t="s">
        <v>333</v>
      </c>
      <c r="H20" s="909">
        <v>9</v>
      </c>
      <c r="I20" s="910">
        <v>1</v>
      </c>
      <c r="J20" s="911">
        <v>1</v>
      </c>
    </row>
    <row r="21" spans="1:10" s="908" customFormat="1" thickBot="1">
      <c r="A21" s="693" t="s">
        <v>630</v>
      </c>
      <c r="C21" s="905"/>
      <c r="G21" s="908" t="s">
        <v>2208</v>
      </c>
    </row>
    <row r="22" spans="1:10" s="908" customFormat="1" thickBot="1">
      <c r="A22" s="693" t="s">
        <v>554</v>
      </c>
      <c r="C22" s="912"/>
      <c r="D22" s="913"/>
      <c r="G22" s="908" t="s">
        <v>555</v>
      </c>
    </row>
    <row r="23" spans="1:10" s="885" customFormat="1" thickBot="1">
      <c r="A23" s="693" t="s">
        <v>729</v>
      </c>
      <c r="B23" s="908"/>
      <c r="C23" s="905"/>
      <c r="G23" s="908" t="s">
        <v>944</v>
      </c>
      <c r="I23" s="914">
        <v>51</v>
      </c>
    </row>
    <row r="24" spans="1:10" s="885" customFormat="1" ht="12">
      <c r="A24" s="693" t="s">
        <v>217</v>
      </c>
      <c r="B24" s="915"/>
      <c r="C24" s="916"/>
      <c r="F24" s="917"/>
      <c r="G24" s="908" t="s">
        <v>946</v>
      </c>
    </row>
    <row r="25" spans="1:10" s="885" customFormat="1" thickBot="1">
      <c r="A25" s="695" t="s">
        <v>306</v>
      </c>
      <c r="B25" s="906"/>
      <c r="C25" s="916"/>
      <c r="D25" s="918"/>
      <c r="E25" s="918"/>
      <c r="G25" s="908" t="s">
        <v>233</v>
      </c>
      <c r="I25" s="917"/>
    </row>
    <row r="26" spans="1:10" s="917" customFormat="1" thickBot="1">
      <c r="A26" s="693" t="s">
        <v>116</v>
      </c>
      <c r="B26" s="908"/>
      <c r="C26" s="916"/>
      <c r="D26" s="919"/>
      <c r="E26" s="885"/>
      <c r="G26" s="917" t="s">
        <v>1703</v>
      </c>
      <c r="H26" s="920"/>
      <c r="I26" s="921"/>
      <c r="J26" s="922"/>
    </row>
    <row r="27" spans="1:10" s="917" customFormat="1" thickBot="1">
      <c r="A27" s="693" t="s">
        <v>638</v>
      </c>
      <c r="B27" s="908"/>
      <c r="C27" s="916"/>
      <c r="E27" s="923" t="s">
        <v>740</v>
      </c>
      <c r="G27" s="908" t="s">
        <v>419</v>
      </c>
      <c r="I27" s="885"/>
      <c r="J27" s="885"/>
    </row>
    <row r="28" spans="1:10" s="917" customFormat="1" thickBot="1">
      <c r="A28" s="696"/>
      <c r="B28" s="885"/>
      <c r="C28" s="924"/>
      <c r="E28" s="925"/>
      <c r="F28" s="885"/>
      <c r="G28" s="885"/>
    </row>
    <row r="29" spans="1:10" s="688" customFormat="1" ht="42.75" thickBot="1">
      <c r="A29" s="711" t="s">
        <v>406</v>
      </c>
      <c r="B29" s="712" t="s">
        <v>639</v>
      </c>
      <c r="C29" s="713"/>
      <c r="D29" s="712" t="s">
        <v>422</v>
      </c>
      <c r="E29" s="714"/>
      <c r="F29" s="2612" t="s">
        <v>362</v>
      </c>
      <c r="G29" s="2614" t="s">
        <v>363</v>
      </c>
      <c r="H29" s="2615"/>
      <c r="I29" s="2615"/>
      <c r="J29" s="2616"/>
    </row>
    <row r="30" spans="1:10" s="688" customFormat="1" ht="105.75" thickBot="1">
      <c r="A30" s="715"/>
      <c r="B30" s="716" t="s">
        <v>349</v>
      </c>
      <c r="C30" s="717" t="s">
        <v>671</v>
      </c>
      <c r="D30" s="718" t="s">
        <v>796</v>
      </c>
      <c r="E30" s="719" t="s">
        <v>971</v>
      </c>
      <c r="F30" s="2613"/>
      <c r="G30" s="718" t="s">
        <v>972</v>
      </c>
      <c r="H30" s="718" t="s">
        <v>973</v>
      </c>
      <c r="I30" s="718" t="s">
        <v>974</v>
      </c>
      <c r="J30" s="718" t="s">
        <v>975</v>
      </c>
    </row>
    <row r="31" spans="1:10" s="926" customFormat="1" ht="11.25" thickBot="1">
      <c r="A31" s="720" t="s">
        <v>976</v>
      </c>
      <c r="B31" s="721" t="s">
        <v>977</v>
      </c>
      <c r="C31" s="722" t="s">
        <v>978</v>
      </c>
      <c r="D31" s="723" t="s">
        <v>739</v>
      </c>
      <c r="E31" s="723" t="s">
        <v>740</v>
      </c>
      <c r="F31" s="723" t="s">
        <v>672</v>
      </c>
      <c r="G31" s="724">
        <v>4</v>
      </c>
      <c r="H31" s="725">
        <v>5</v>
      </c>
      <c r="I31" s="726">
        <v>6</v>
      </c>
      <c r="J31" s="725">
        <v>7</v>
      </c>
    </row>
    <row r="32" spans="1:10" s="829" customFormat="1" ht="38.25" customHeight="1" thickBot="1">
      <c r="A32" s="927">
        <v>1100000</v>
      </c>
      <c r="B32" s="1597" t="s">
        <v>1704</v>
      </c>
      <c r="C32" s="728" t="s">
        <v>358</v>
      </c>
      <c r="D32" s="842">
        <f>D33+D42+D138+D105</f>
        <v>12000</v>
      </c>
      <c r="E32" s="842"/>
      <c r="F32" s="842">
        <f>F33+F42+F138+F105</f>
        <v>12000</v>
      </c>
      <c r="G32" s="842">
        <f>G33+G42+G105</f>
        <v>2500</v>
      </c>
      <c r="H32" s="842">
        <f>H33+H42+H105</f>
        <v>5000</v>
      </c>
      <c r="I32" s="842">
        <f>I33+I42+I105</f>
        <v>7500</v>
      </c>
      <c r="J32" s="842">
        <f>F32</f>
        <v>12000</v>
      </c>
    </row>
    <row r="33" spans="1:10" s="688" customFormat="1" ht="54.75" hidden="1" customHeight="1" thickBot="1">
      <c r="A33" s="927">
        <v>1110000</v>
      </c>
      <c r="B33" s="730" t="s">
        <v>1662</v>
      </c>
      <c r="C33" s="728" t="s">
        <v>358</v>
      </c>
      <c r="D33" s="843">
        <f>D34</f>
        <v>0</v>
      </c>
      <c r="E33" s="843"/>
      <c r="F33" s="843">
        <f>F34</f>
        <v>0</v>
      </c>
      <c r="G33" s="843">
        <f>G34</f>
        <v>0</v>
      </c>
      <c r="H33" s="843">
        <f>H34</f>
        <v>0</v>
      </c>
      <c r="I33" s="843">
        <f>I34</f>
        <v>0</v>
      </c>
      <c r="J33" s="843">
        <f>F33</f>
        <v>0</v>
      </c>
    </row>
    <row r="34" spans="1:10" s="688" customFormat="1" ht="29.25" hidden="1" thickBot="1">
      <c r="A34" s="928">
        <v>1110000</v>
      </c>
      <c r="B34" s="733" t="s">
        <v>803</v>
      </c>
      <c r="C34" s="734" t="s">
        <v>358</v>
      </c>
      <c r="D34" s="844">
        <f>SUM(D35:D41)</f>
        <v>0</v>
      </c>
      <c r="E34" s="844"/>
      <c r="F34" s="844">
        <f>SUM(F35:F41)</f>
        <v>0</v>
      </c>
      <c r="G34" s="844">
        <f>SUM(G35:G41)</f>
        <v>0</v>
      </c>
      <c r="H34" s="844">
        <f>SUM(H35:H41)</f>
        <v>0</v>
      </c>
      <c r="I34" s="844">
        <f>SUM(I35:I41)</f>
        <v>0</v>
      </c>
      <c r="J34" s="844">
        <f>F34</f>
        <v>0</v>
      </c>
    </row>
    <row r="35" spans="1:10" s="688" customFormat="1" ht="26.25" hidden="1" thickBot="1">
      <c r="A35" s="929">
        <v>1111000</v>
      </c>
      <c r="B35" s="737" t="s">
        <v>673</v>
      </c>
      <c r="C35" s="738" t="s">
        <v>804</v>
      </c>
      <c r="D35" s="845">
        <v>0</v>
      </c>
      <c r="E35" s="851"/>
      <c r="F35" s="845">
        <f t="shared" ref="F35:F40" si="0">D35+E35</f>
        <v>0</v>
      </c>
      <c r="G35" s="845">
        <v>0</v>
      </c>
      <c r="H35" s="845">
        <v>0</v>
      </c>
      <c r="I35" s="845">
        <v>0</v>
      </c>
      <c r="J35" s="845">
        <f>F35</f>
        <v>0</v>
      </c>
    </row>
    <row r="36" spans="1:10" s="688" customFormat="1" ht="26.25" hidden="1" thickBot="1">
      <c r="A36" s="930">
        <v>1112000</v>
      </c>
      <c r="B36" s="741" t="s">
        <v>271</v>
      </c>
      <c r="C36" s="742" t="s">
        <v>805</v>
      </c>
      <c r="D36" s="846">
        <v>0</v>
      </c>
      <c r="E36" s="846"/>
      <c r="F36" s="845">
        <f t="shared" si="0"/>
        <v>0</v>
      </c>
      <c r="G36" s="846">
        <v>0</v>
      </c>
      <c r="H36" s="846">
        <v>0</v>
      </c>
      <c r="I36" s="846">
        <v>0</v>
      </c>
      <c r="J36" s="846">
        <f>F36</f>
        <v>0</v>
      </c>
    </row>
    <row r="37" spans="1:10" s="688" customFormat="1" ht="39" hidden="1" thickBot="1">
      <c r="A37" s="930">
        <v>1113000</v>
      </c>
      <c r="B37" s="741" t="s">
        <v>806</v>
      </c>
      <c r="C37" s="742" t="s">
        <v>807</v>
      </c>
      <c r="D37" s="846"/>
      <c r="E37" s="846"/>
      <c r="F37" s="845">
        <f t="shared" si="0"/>
        <v>0</v>
      </c>
      <c r="G37" s="846"/>
      <c r="H37" s="846"/>
      <c r="I37" s="846"/>
      <c r="J37" s="931">
        <v>0</v>
      </c>
    </row>
    <row r="38" spans="1:10" s="688" customFormat="1" ht="51.75" hidden="1" thickBot="1">
      <c r="A38" s="930">
        <v>1114000</v>
      </c>
      <c r="B38" s="741" t="s">
        <v>398</v>
      </c>
      <c r="C38" s="742" t="s">
        <v>399</v>
      </c>
      <c r="D38" s="846"/>
      <c r="E38" s="846"/>
      <c r="F38" s="845">
        <f t="shared" si="0"/>
        <v>0</v>
      </c>
      <c r="G38" s="846"/>
      <c r="H38" s="846"/>
      <c r="I38" s="846"/>
      <c r="J38" s="931">
        <v>0</v>
      </c>
    </row>
    <row r="39" spans="1:10" s="688" customFormat="1" ht="13.5" hidden="1" thickBot="1">
      <c r="A39" s="930">
        <v>1115000</v>
      </c>
      <c r="B39" s="741" t="s">
        <v>615</v>
      </c>
      <c r="C39" s="742" t="s">
        <v>388</v>
      </c>
      <c r="D39" s="846"/>
      <c r="E39" s="846"/>
      <c r="F39" s="845">
        <f t="shared" si="0"/>
        <v>0</v>
      </c>
      <c r="G39" s="846"/>
      <c r="H39" s="846"/>
      <c r="I39" s="846"/>
      <c r="J39" s="931">
        <v>0</v>
      </c>
    </row>
    <row r="40" spans="1:10" s="688" customFormat="1" ht="26.25" hidden="1" thickBot="1">
      <c r="A40" s="930">
        <v>1116000</v>
      </c>
      <c r="B40" s="741" t="s">
        <v>1024</v>
      </c>
      <c r="C40" s="742" t="s">
        <v>389</v>
      </c>
      <c r="D40" s="846"/>
      <c r="E40" s="846"/>
      <c r="F40" s="845">
        <f t="shared" si="0"/>
        <v>0</v>
      </c>
      <c r="G40" s="846"/>
      <c r="H40" s="846"/>
      <c r="I40" s="846"/>
      <c r="J40" s="931">
        <v>0</v>
      </c>
    </row>
    <row r="41" spans="1:10" s="688" customFormat="1" ht="26.25" hidden="1" thickBot="1">
      <c r="A41" s="932">
        <v>1117000</v>
      </c>
      <c r="B41" s="745" t="s">
        <v>640</v>
      </c>
      <c r="C41" s="746" t="s">
        <v>20</v>
      </c>
      <c r="D41" s="847">
        <v>0</v>
      </c>
      <c r="E41" s="847"/>
      <c r="F41" s="845">
        <f>D41+E41</f>
        <v>0</v>
      </c>
      <c r="G41" s="847">
        <v>0</v>
      </c>
      <c r="H41" s="847">
        <v>0</v>
      </c>
      <c r="I41" s="847">
        <v>0</v>
      </c>
      <c r="J41" s="931">
        <f>F41</f>
        <v>0</v>
      </c>
    </row>
    <row r="42" spans="1:10" s="688" customFormat="1" ht="29.25" hidden="1" thickBot="1">
      <c r="A42" s="933">
        <v>1120000</v>
      </c>
      <c r="B42" s="749" t="s">
        <v>21</v>
      </c>
      <c r="C42" s="728" t="s">
        <v>358</v>
      </c>
      <c r="D42" s="848">
        <f>D43+D55+D66+D69+D51+D64</f>
        <v>0</v>
      </c>
      <c r="E42" s="848"/>
      <c r="F42" s="848">
        <f>F43+F55+F66+F69+F51+F64</f>
        <v>0</v>
      </c>
      <c r="G42" s="848">
        <f>G43+G51+G55+G64+G66+G69</f>
        <v>0</v>
      </c>
      <c r="H42" s="848">
        <f>H43+H51+H55+H64+H66+H69</f>
        <v>0</v>
      </c>
      <c r="I42" s="848">
        <f>I43+I51+I55+I64+I66+I69</f>
        <v>0</v>
      </c>
      <c r="J42" s="931">
        <f>F42</f>
        <v>0</v>
      </c>
    </row>
    <row r="43" spans="1:10" s="688" customFormat="1" ht="14.25" hidden="1">
      <c r="A43" s="928">
        <v>1121000</v>
      </c>
      <c r="B43" s="751" t="s">
        <v>22</v>
      </c>
      <c r="C43" s="752"/>
      <c r="D43" s="845">
        <f>SUM(D44:D49)</f>
        <v>0</v>
      </c>
      <c r="E43" s="845"/>
      <c r="F43" s="845">
        <f>SUM(F44:F49)</f>
        <v>0</v>
      </c>
      <c r="G43" s="845">
        <f>SUM(G44:G49)</f>
        <v>0</v>
      </c>
      <c r="H43" s="845">
        <f>SUM(H44:H49)</f>
        <v>0</v>
      </c>
      <c r="I43" s="845">
        <f>SUM(I44:I49)</f>
        <v>0</v>
      </c>
      <c r="J43" s="931">
        <f>SUM(J44:J49)</f>
        <v>0</v>
      </c>
    </row>
    <row r="44" spans="1:10" s="688" customFormat="1" ht="25.5" hidden="1">
      <c r="A44" s="930">
        <v>1121100</v>
      </c>
      <c r="B44" s="753" t="s">
        <v>380</v>
      </c>
      <c r="C44" s="742" t="s">
        <v>381</v>
      </c>
      <c r="D44" s="846"/>
      <c r="E44" s="846"/>
      <c r="F44" s="846"/>
      <c r="G44" s="846"/>
      <c r="H44" s="846"/>
      <c r="I44" s="846"/>
      <c r="J44" s="931">
        <v>0</v>
      </c>
    </row>
    <row r="45" spans="1:10" s="688" customFormat="1" hidden="1">
      <c r="A45" s="930">
        <v>1121200</v>
      </c>
      <c r="B45" s="754" t="s">
        <v>1663</v>
      </c>
      <c r="C45" s="742" t="s">
        <v>383</v>
      </c>
      <c r="D45" s="846">
        <v>0</v>
      </c>
      <c r="E45" s="846"/>
      <c r="F45" s="846">
        <f>D45+E45</f>
        <v>0</v>
      </c>
      <c r="G45" s="846">
        <v>0</v>
      </c>
      <c r="H45" s="846">
        <v>0</v>
      </c>
      <c r="I45" s="846">
        <v>0</v>
      </c>
      <c r="J45" s="931">
        <f>F45</f>
        <v>0</v>
      </c>
    </row>
    <row r="46" spans="1:10" s="688" customFormat="1" hidden="1">
      <c r="A46" s="930">
        <v>1121300</v>
      </c>
      <c r="B46" s="753" t="s">
        <v>769</v>
      </c>
      <c r="C46" s="742" t="s">
        <v>384</v>
      </c>
      <c r="D46" s="846">
        <v>0</v>
      </c>
      <c r="E46" s="846"/>
      <c r="F46" s="846">
        <f>D46+E46</f>
        <v>0</v>
      </c>
      <c r="G46" s="846">
        <v>0</v>
      </c>
      <c r="H46" s="846">
        <v>0</v>
      </c>
      <c r="I46" s="846">
        <v>0</v>
      </c>
      <c r="J46" s="931">
        <f>F46</f>
        <v>0</v>
      </c>
    </row>
    <row r="47" spans="1:10" s="688" customFormat="1" hidden="1">
      <c r="A47" s="930">
        <v>1121400</v>
      </c>
      <c r="B47" s="753" t="s">
        <v>770</v>
      </c>
      <c r="C47" s="742" t="s">
        <v>385</v>
      </c>
      <c r="D47" s="846">
        <v>0</v>
      </c>
      <c r="E47" s="846"/>
      <c r="F47" s="846">
        <v>0</v>
      </c>
      <c r="G47" s="846">
        <v>0</v>
      </c>
      <c r="H47" s="846">
        <v>0</v>
      </c>
      <c r="I47" s="846">
        <v>0</v>
      </c>
      <c r="J47" s="931">
        <f>F47</f>
        <v>0</v>
      </c>
    </row>
    <row r="48" spans="1:10" s="688" customFormat="1" hidden="1">
      <c r="A48" s="930">
        <v>1121500</v>
      </c>
      <c r="B48" s="753" t="s">
        <v>69</v>
      </c>
      <c r="C48" s="742" t="s">
        <v>386</v>
      </c>
      <c r="D48" s="845"/>
      <c r="E48" s="846"/>
      <c r="F48" s="845"/>
      <c r="G48" s="845"/>
      <c r="H48" s="845"/>
      <c r="I48" s="845"/>
      <c r="J48" s="931">
        <v>0</v>
      </c>
    </row>
    <row r="49" spans="1:10" s="688" customFormat="1" ht="25.5" hidden="1">
      <c r="A49" s="930">
        <v>1121600</v>
      </c>
      <c r="B49" s="753" t="s">
        <v>70</v>
      </c>
      <c r="C49" s="742" t="s">
        <v>387</v>
      </c>
      <c r="D49" s="846"/>
      <c r="E49" s="846"/>
      <c r="F49" s="846"/>
      <c r="G49" s="846"/>
      <c r="H49" s="846"/>
      <c r="I49" s="846"/>
      <c r="J49" s="931">
        <v>0</v>
      </c>
    </row>
    <row r="50" spans="1:10" s="688" customFormat="1" ht="13.5" hidden="1" thickBot="1">
      <c r="A50" s="934">
        <v>1121700</v>
      </c>
      <c r="B50" s="757" t="s">
        <v>71</v>
      </c>
      <c r="C50" s="746" t="s">
        <v>766</v>
      </c>
      <c r="D50" s="847"/>
      <c r="E50" s="847"/>
      <c r="F50" s="847"/>
      <c r="G50" s="847"/>
      <c r="H50" s="847"/>
      <c r="I50" s="847"/>
      <c r="J50" s="931">
        <v>0</v>
      </c>
    </row>
    <row r="51" spans="1:10" s="688" customFormat="1" ht="28.5" hidden="1">
      <c r="A51" s="928">
        <v>1122000</v>
      </c>
      <c r="B51" s="758" t="s">
        <v>767</v>
      </c>
      <c r="C51" s="734" t="s">
        <v>358</v>
      </c>
      <c r="D51" s="851">
        <f>D52</f>
        <v>0</v>
      </c>
      <c r="E51" s="851"/>
      <c r="F51" s="851">
        <f>F52</f>
        <v>0</v>
      </c>
      <c r="G51" s="851">
        <f>G52</f>
        <v>0</v>
      </c>
      <c r="H51" s="851">
        <f>H52</f>
        <v>0</v>
      </c>
      <c r="I51" s="851">
        <f>I52</f>
        <v>0</v>
      </c>
      <c r="J51" s="931">
        <f>J52</f>
        <v>0</v>
      </c>
    </row>
    <row r="52" spans="1:10" s="688" customFormat="1" hidden="1">
      <c r="A52" s="935">
        <v>1122100</v>
      </c>
      <c r="B52" s="753" t="s">
        <v>72</v>
      </c>
      <c r="C52" s="738" t="s">
        <v>768</v>
      </c>
      <c r="D52" s="846">
        <v>0</v>
      </c>
      <c r="E52" s="846"/>
      <c r="F52" s="846">
        <f>D52+E52</f>
        <v>0</v>
      </c>
      <c r="G52" s="846">
        <v>0</v>
      </c>
      <c r="H52" s="846">
        <v>0</v>
      </c>
      <c r="I52" s="846">
        <v>0</v>
      </c>
      <c r="J52" s="931">
        <f>F52</f>
        <v>0</v>
      </c>
    </row>
    <row r="53" spans="1:10" s="688" customFormat="1" ht="25.5" hidden="1">
      <c r="A53" s="935">
        <v>1122200</v>
      </c>
      <c r="B53" s="753" t="s">
        <v>487</v>
      </c>
      <c r="C53" s="742" t="s">
        <v>1021</v>
      </c>
      <c r="D53" s="846"/>
      <c r="E53" s="846"/>
      <c r="F53" s="846"/>
      <c r="G53" s="846"/>
      <c r="H53" s="846"/>
      <c r="I53" s="846"/>
      <c r="J53" s="931">
        <v>0</v>
      </c>
    </row>
    <row r="54" spans="1:10" s="688" customFormat="1" ht="13.5" hidden="1" thickBot="1">
      <c r="A54" s="933">
        <v>1122300</v>
      </c>
      <c r="B54" s="757" t="s">
        <v>148</v>
      </c>
      <c r="C54" s="746" t="s">
        <v>1022</v>
      </c>
      <c r="D54" s="847"/>
      <c r="E54" s="847"/>
      <c r="F54" s="847"/>
      <c r="G54" s="847"/>
      <c r="H54" s="847"/>
      <c r="I54" s="847"/>
      <c r="J54" s="931">
        <v>0</v>
      </c>
    </row>
    <row r="55" spans="1:10" s="688" customFormat="1" ht="28.5" hidden="1">
      <c r="A55" s="928">
        <v>1123000</v>
      </c>
      <c r="B55" s="758" t="s">
        <v>56</v>
      </c>
      <c r="C55" s="734" t="s">
        <v>358</v>
      </c>
      <c r="D55" s="851">
        <f>SUM(D56:D63)</f>
        <v>0</v>
      </c>
      <c r="E55" s="851"/>
      <c r="F55" s="851">
        <f>SUM(F56:F63)</f>
        <v>0</v>
      </c>
      <c r="G55" s="851">
        <f>SUM(G56:G63)</f>
        <v>0</v>
      </c>
      <c r="H55" s="851">
        <f>SUM(H56:H63)</f>
        <v>0</v>
      </c>
      <c r="I55" s="851">
        <f>SUM(I56:I63)</f>
        <v>0</v>
      </c>
      <c r="J55" s="931">
        <f>F55</f>
        <v>0</v>
      </c>
    </row>
    <row r="56" spans="1:10" s="688" customFormat="1">
      <c r="A56" s="935">
        <v>1123100</v>
      </c>
      <c r="B56" s="753" t="s">
        <v>149</v>
      </c>
      <c r="C56" s="738" t="s">
        <v>365</v>
      </c>
      <c r="D56" s="846"/>
      <c r="E56" s="846"/>
      <c r="F56" s="846"/>
      <c r="G56" s="846"/>
      <c r="H56" s="846"/>
      <c r="I56" s="846"/>
      <c r="J56" s="931">
        <f>F56</f>
        <v>0</v>
      </c>
    </row>
    <row r="57" spans="1:10" s="688" customFormat="1">
      <c r="A57" s="935">
        <v>1123200</v>
      </c>
      <c r="B57" s="753" t="s">
        <v>150</v>
      </c>
      <c r="C57" s="742" t="s">
        <v>366</v>
      </c>
      <c r="D57" s="846">
        <v>0</v>
      </c>
      <c r="E57" s="846"/>
      <c r="F57" s="846">
        <v>0</v>
      </c>
      <c r="G57" s="846">
        <v>0</v>
      </c>
      <c r="H57" s="846">
        <v>0</v>
      </c>
      <c r="I57" s="846">
        <v>0</v>
      </c>
      <c r="J57" s="931">
        <f>F57</f>
        <v>0</v>
      </c>
    </row>
    <row r="58" spans="1:10" s="688" customFormat="1" ht="25.5">
      <c r="A58" s="935">
        <v>1123300</v>
      </c>
      <c r="B58" s="753" t="s">
        <v>151</v>
      </c>
      <c r="C58" s="742" t="s">
        <v>367</v>
      </c>
      <c r="D58" s="846"/>
      <c r="E58" s="846"/>
      <c r="F58" s="846"/>
      <c r="G58" s="846"/>
      <c r="H58" s="846"/>
      <c r="I58" s="846"/>
      <c r="J58" s="931"/>
    </row>
    <row r="59" spans="1:10" s="688" customFormat="1" hidden="1">
      <c r="A59" s="935">
        <v>1123400</v>
      </c>
      <c r="B59" s="753" t="s">
        <v>556</v>
      </c>
      <c r="C59" s="742" t="s">
        <v>368</v>
      </c>
      <c r="D59" s="846">
        <v>0</v>
      </c>
      <c r="E59" s="846"/>
      <c r="F59" s="846">
        <v>0</v>
      </c>
      <c r="G59" s="846">
        <v>0</v>
      </c>
      <c r="H59" s="846">
        <v>0</v>
      </c>
      <c r="I59" s="846">
        <v>0</v>
      </c>
      <c r="J59" s="931">
        <f t="shared" ref="J59:J65" si="1">F59</f>
        <v>0</v>
      </c>
    </row>
    <row r="60" spans="1:10" s="688" customFormat="1" hidden="1">
      <c r="A60" s="935">
        <v>1123500</v>
      </c>
      <c r="B60" s="761" t="s">
        <v>557</v>
      </c>
      <c r="C60" s="762">
        <v>423500</v>
      </c>
      <c r="D60" s="846"/>
      <c r="E60" s="846"/>
      <c r="F60" s="846"/>
      <c r="G60" s="846"/>
      <c r="H60" s="846"/>
      <c r="I60" s="846"/>
      <c r="J60" s="931">
        <f t="shared" si="1"/>
        <v>0</v>
      </c>
    </row>
    <row r="61" spans="1:10" s="688" customFormat="1" ht="25.5" hidden="1">
      <c r="A61" s="935">
        <v>1123600</v>
      </c>
      <c r="B61" s="753" t="s">
        <v>186</v>
      </c>
      <c r="C61" s="742" t="s">
        <v>369</v>
      </c>
      <c r="D61" s="846"/>
      <c r="E61" s="846"/>
      <c r="F61" s="846"/>
      <c r="G61" s="846"/>
      <c r="H61" s="846"/>
      <c r="I61" s="846"/>
      <c r="J61" s="931">
        <f t="shared" si="1"/>
        <v>0</v>
      </c>
    </row>
    <row r="62" spans="1:10" s="688" customFormat="1" hidden="1">
      <c r="A62" s="935">
        <v>1123700</v>
      </c>
      <c r="B62" s="753" t="s">
        <v>187</v>
      </c>
      <c r="C62" s="742" t="s">
        <v>370</v>
      </c>
      <c r="D62" s="846">
        <v>0</v>
      </c>
      <c r="E62" s="846"/>
      <c r="F62" s="846">
        <v>0</v>
      </c>
      <c r="G62" s="846">
        <v>0</v>
      </c>
      <c r="H62" s="846">
        <v>0</v>
      </c>
      <c r="I62" s="846">
        <v>0</v>
      </c>
      <c r="J62" s="931">
        <f t="shared" si="1"/>
        <v>0</v>
      </c>
    </row>
    <row r="63" spans="1:10" s="688" customFormat="1" ht="13.5" hidden="1" thickBot="1">
      <c r="A63" s="933">
        <v>1123800</v>
      </c>
      <c r="B63" s="757" t="s">
        <v>188</v>
      </c>
      <c r="C63" s="746" t="s">
        <v>371</v>
      </c>
      <c r="D63" s="847">
        <v>0</v>
      </c>
      <c r="E63" s="847">
        <v>0</v>
      </c>
      <c r="F63" s="847">
        <f>D63+E63</f>
        <v>0</v>
      </c>
      <c r="G63" s="847">
        <v>0</v>
      </c>
      <c r="H63" s="847">
        <v>0</v>
      </c>
      <c r="I63" s="847">
        <v>0</v>
      </c>
      <c r="J63" s="931">
        <f t="shared" si="1"/>
        <v>0</v>
      </c>
    </row>
    <row r="64" spans="1:10" s="688" customFormat="1" ht="28.5" hidden="1">
      <c r="A64" s="928">
        <v>1124000</v>
      </c>
      <c r="B64" s="758" t="s">
        <v>213</v>
      </c>
      <c r="C64" s="734" t="s">
        <v>358</v>
      </c>
      <c r="D64" s="851">
        <f>D65</f>
        <v>0</v>
      </c>
      <c r="E64" s="851"/>
      <c r="F64" s="851">
        <f>F65</f>
        <v>0</v>
      </c>
      <c r="G64" s="851">
        <f>G65</f>
        <v>0</v>
      </c>
      <c r="H64" s="851">
        <f>H65</f>
        <v>0</v>
      </c>
      <c r="I64" s="851">
        <f>I65</f>
        <v>0</v>
      </c>
      <c r="J64" s="931">
        <f t="shared" si="1"/>
        <v>0</v>
      </c>
    </row>
    <row r="65" spans="1:10" s="688" customFormat="1" ht="13.5" hidden="1" thickBot="1">
      <c r="A65" s="933">
        <v>1124100</v>
      </c>
      <c r="B65" s="757" t="s">
        <v>189</v>
      </c>
      <c r="C65" s="746" t="s">
        <v>214</v>
      </c>
      <c r="D65" s="847">
        <v>0</v>
      </c>
      <c r="E65" s="847"/>
      <c r="F65" s="847">
        <f>D65+E65</f>
        <v>0</v>
      </c>
      <c r="G65" s="847">
        <v>0</v>
      </c>
      <c r="H65" s="847">
        <v>0</v>
      </c>
      <c r="I65" s="847">
        <v>0</v>
      </c>
      <c r="J65" s="931">
        <f t="shared" si="1"/>
        <v>0</v>
      </c>
    </row>
    <row r="66" spans="1:10" s="688" customFormat="1" ht="42.75" hidden="1">
      <c r="A66" s="928">
        <v>1125000</v>
      </c>
      <c r="B66" s="758" t="s">
        <v>918</v>
      </c>
      <c r="C66" s="734" t="s">
        <v>358</v>
      </c>
      <c r="D66" s="851">
        <f>D67+D68</f>
        <v>0</v>
      </c>
      <c r="E66" s="851"/>
      <c r="F66" s="851">
        <f>F67+F68</f>
        <v>0</v>
      </c>
      <c r="G66" s="851">
        <f>G67+G68</f>
        <v>0</v>
      </c>
      <c r="H66" s="851">
        <f>H67+H68</f>
        <v>0</v>
      </c>
      <c r="I66" s="851">
        <f>I67+I68</f>
        <v>0</v>
      </c>
      <c r="J66" s="931">
        <f>J67+J68</f>
        <v>0</v>
      </c>
    </row>
    <row r="67" spans="1:10" s="688" customFormat="1" ht="25.5" hidden="1">
      <c r="A67" s="935">
        <v>1125100</v>
      </c>
      <c r="B67" s="753" t="s">
        <v>190</v>
      </c>
      <c r="C67" s="738" t="s">
        <v>919</v>
      </c>
      <c r="D67" s="846">
        <v>0</v>
      </c>
      <c r="E67" s="846">
        <v>0</v>
      </c>
      <c r="F67" s="846">
        <f>D67+E67</f>
        <v>0</v>
      </c>
      <c r="G67" s="846"/>
      <c r="H67" s="846">
        <v>0</v>
      </c>
      <c r="I67" s="846">
        <v>0</v>
      </c>
      <c r="J67" s="931">
        <f t="shared" ref="J67:J73" si="2">F67</f>
        <v>0</v>
      </c>
    </row>
    <row r="68" spans="1:10" s="688" customFormat="1" ht="26.25" hidden="1" thickBot="1">
      <c r="A68" s="933">
        <v>1125200</v>
      </c>
      <c r="B68" s="757" t="s">
        <v>703</v>
      </c>
      <c r="C68" s="746" t="s">
        <v>1031</v>
      </c>
      <c r="D68" s="847">
        <v>0</v>
      </c>
      <c r="E68" s="847">
        <v>0</v>
      </c>
      <c r="F68" s="847">
        <f>D68+E68</f>
        <v>0</v>
      </c>
      <c r="G68" s="847">
        <v>0</v>
      </c>
      <c r="H68" s="847">
        <v>0</v>
      </c>
      <c r="I68" s="847">
        <v>0</v>
      </c>
      <c r="J68" s="931">
        <f t="shared" si="2"/>
        <v>0</v>
      </c>
    </row>
    <row r="69" spans="1:10" s="688" customFormat="1" ht="14.25" hidden="1">
      <c r="A69" s="928">
        <v>1126000</v>
      </c>
      <c r="B69" s="758" t="s">
        <v>1032</v>
      </c>
      <c r="C69" s="734" t="s">
        <v>358</v>
      </c>
      <c r="D69" s="851">
        <f>SUM(D70:D77)</f>
        <v>0</v>
      </c>
      <c r="E69" s="851"/>
      <c r="F69" s="851">
        <f>SUM(F70:F77)</f>
        <v>0</v>
      </c>
      <c r="G69" s="851">
        <f>SUM(G70:G77)</f>
        <v>0</v>
      </c>
      <c r="H69" s="851">
        <f>SUM(H70:H77)</f>
        <v>0</v>
      </c>
      <c r="I69" s="851">
        <f>SUM(I70:I77)</f>
        <v>0</v>
      </c>
      <c r="J69" s="931">
        <f t="shared" si="2"/>
        <v>0</v>
      </c>
    </row>
    <row r="70" spans="1:10" s="688" customFormat="1" hidden="1">
      <c r="A70" s="928">
        <v>1126100</v>
      </c>
      <c r="B70" s="753" t="s">
        <v>983</v>
      </c>
      <c r="C70" s="738" t="s">
        <v>1033</v>
      </c>
      <c r="D70" s="846">
        <v>0</v>
      </c>
      <c r="E70" s="846"/>
      <c r="F70" s="846">
        <f>D70+E70</f>
        <v>0</v>
      </c>
      <c r="G70" s="846">
        <v>0</v>
      </c>
      <c r="H70" s="846">
        <v>0</v>
      </c>
      <c r="I70" s="846">
        <v>0</v>
      </c>
      <c r="J70" s="931">
        <f t="shared" si="2"/>
        <v>0</v>
      </c>
    </row>
    <row r="71" spans="1:10" s="688" customFormat="1" hidden="1">
      <c r="A71" s="928">
        <v>1126200</v>
      </c>
      <c r="B71" s="753" t="s">
        <v>984</v>
      </c>
      <c r="C71" s="742" t="s">
        <v>1034</v>
      </c>
      <c r="D71" s="846"/>
      <c r="E71" s="846"/>
      <c r="F71" s="846">
        <f t="shared" ref="F71:F78" si="3">D71+E71</f>
        <v>0</v>
      </c>
      <c r="G71" s="846"/>
      <c r="H71" s="846"/>
      <c r="I71" s="846"/>
      <c r="J71" s="931">
        <f t="shared" si="2"/>
        <v>0</v>
      </c>
    </row>
    <row r="72" spans="1:10" s="688" customFormat="1" hidden="1">
      <c r="A72" s="928">
        <v>1126300</v>
      </c>
      <c r="B72" s="753" t="s">
        <v>390</v>
      </c>
      <c r="C72" s="742" t="s">
        <v>391</v>
      </c>
      <c r="D72" s="846"/>
      <c r="E72" s="846"/>
      <c r="F72" s="846">
        <f t="shared" si="3"/>
        <v>0</v>
      </c>
      <c r="G72" s="846"/>
      <c r="H72" s="846"/>
      <c r="I72" s="846"/>
      <c r="J72" s="931">
        <f t="shared" si="2"/>
        <v>0</v>
      </c>
    </row>
    <row r="73" spans="1:10" s="688" customFormat="1" hidden="1">
      <c r="A73" s="930">
        <v>1126400</v>
      </c>
      <c r="B73" s="763" t="s">
        <v>985</v>
      </c>
      <c r="C73" s="742" t="s">
        <v>392</v>
      </c>
      <c r="D73" s="846">
        <v>0</v>
      </c>
      <c r="E73" s="846"/>
      <c r="F73" s="846">
        <f t="shared" si="3"/>
        <v>0</v>
      </c>
      <c r="G73" s="846">
        <v>0</v>
      </c>
      <c r="H73" s="846">
        <v>0</v>
      </c>
      <c r="I73" s="846">
        <v>0</v>
      </c>
      <c r="J73" s="931">
        <f t="shared" si="2"/>
        <v>0</v>
      </c>
    </row>
    <row r="74" spans="1:10" s="688" customFormat="1" ht="25.5" hidden="1">
      <c r="A74" s="932">
        <v>1126500</v>
      </c>
      <c r="B74" s="764" t="s">
        <v>943</v>
      </c>
      <c r="C74" s="742" t="s">
        <v>393</v>
      </c>
      <c r="D74" s="846"/>
      <c r="E74" s="846"/>
      <c r="F74" s="846">
        <f t="shared" si="3"/>
        <v>0</v>
      </c>
      <c r="G74" s="846"/>
      <c r="H74" s="846"/>
      <c r="I74" s="846"/>
      <c r="J74" s="931">
        <v>0</v>
      </c>
    </row>
    <row r="75" spans="1:10" s="688" customFormat="1" hidden="1">
      <c r="A75" s="930">
        <v>1126600</v>
      </c>
      <c r="B75" s="763" t="s">
        <v>229</v>
      </c>
      <c r="C75" s="742" t="s">
        <v>394</v>
      </c>
      <c r="D75" s="846">
        <v>0</v>
      </c>
      <c r="E75" s="846"/>
      <c r="F75" s="846">
        <f t="shared" si="3"/>
        <v>0</v>
      </c>
      <c r="G75" s="846">
        <v>0</v>
      </c>
      <c r="H75" s="846">
        <v>0</v>
      </c>
      <c r="I75" s="846">
        <v>0</v>
      </c>
      <c r="J75" s="931">
        <f>F75</f>
        <v>0</v>
      </c>
    </row>
    <row r="76" spans="1:10" s="688" customFormat="1" hidden="1">
      <c r="A76" s="930">
        <v>1126700</v>
      </c>
      <c r="B76" s="763" t="s">
        <v>230</v>
      </c>
      <c r="C76" s="742" t="s">
        <v>395</v>
      </c>
      <c r="D76" s="846">
        <v>0</v>
      </c>
      <c r="E76" s="846"/>
      <c r="F76" s="846">
        <f t="shared" si="3"/>
        <v>0</v>
      </c>
      <c r="G76" s="846">
        <v>0</v>
      </c>
      <c r="H76" s="846">
        <v>0</v>
      </c>
      <c r="I76" s="846">
        <v>0</v>
      </c>
      <c r="J76" s="931">
        <f>F76</f>
        <v>0</v>
      </c>
    </row>
    <row r="77" spans="1:10" s="688" customFormat="1" ht="13.5" hidden="1" thickBot="1">
      <c r="A77" s="934">
        <v>1126800</v>
      </c>
      <c r="B77" s="765" t="s">
        <v>480</v>
      </c>
      <c r="C77" s="746" t="s">
        <v>396</v>
      </c>
      <c r="D77" s="847">
        <v>0</v>
      </c>
      <c r="E77" s="847">
        <v>0</v>
      </c>
      <c r="F77" s="846">
        <f t="shared" si="3"/>
        <v>0</v>
      </c>
      <c r="G77" s="847">
        <v>0</v>
      </c>
      <c r="H77" s="847">
        <v>0</v>
      </c>
      <c r="I77" s="847">
        <v>0</v>
      </c>
      <c r="J77" s="931">
        <f>F77</f>
        <v>0</v>
      </c>
    </row>
    <row r="78" spans="1:10" s="688" customFormat="1" ht="14.25" hidden="1">
      <c r="A78" s="936">
        <v>1130000</v>
      </c>
      <c r="B78" s="767" t="s">
        <v>294</v>
      </c>
      <c r="C78" s="734" t="s">
        <v>358</v>
      </c>
      <c r="D78" s="851">
        <v>0</v>
      </c>
      <c r="E78" s="851"/>
      <c r="F78" s="846">
        <f t="shared" si="3"/>
        <v>0</v>
      </c>
      <c r="G78" s="851">
        <v>0</v>
      </c>
      <c r="H78" s="851">
        <v>0</v>
      </c>
      <c r="I78" s="851">
        <v>0</v>
      </c>
      <c r="J78" s="931">
        <v>0</v>
      </c>
    </row>
    <row r="79" spans="1:10" s="688" customFormat="1" hidden="1">
      <c r="A79" s="936">
        <v>1130100</v>
      </c>
      <c r="B79" s="763" t="s">
        <v>481</v>
      </c>
      <c r="C79" s="738" t="s">
        <v>295</v>
      </c>
      <c r="D79" s="846"/>
      <c r="E79" s="846"/>
      <c r="F79" s="846"/>
      <c r="G79" s="846"/>
      <c r="H79" s="846"/>
      <c r="I79" s="846"/>
      <c r="J79" s="931">
        <v>0</v>
      </c>
    </row>
    <row r="80" spans="1:10" s="688" customFormat="1" hidden="1">
      <c r="A80" s="936">
        <v>1130200</v>
      </c>
      <c r="B80" s="763" t="s">
        <v>482</v>
      </c>
      <c r="C80" s="742" t="s">
        <v>296</v>
      </c>
      <c r="D80" s="846"/>
      <c r="E80" s="846"/>
      <c r="F80" s="846"/>
      <c r="G80" s="846"/>
      <c r="H80" s="846"/>
      <c r="I80" s="846"/>
      <c r="J80" s="931">
        <v>0</v>
      </c>
    </row>
    <row r="81" spans="1:10" s="688" customFormat="1" ht="25.5" hidden="1">
      <c r="A81" s="936">
        <v>1130300</v>
      </c>
      <c r="B81" s="763" t="s">
        <v>483</v>
      </c>
      <c r="C81" s="742" t="s">
        <v>297</v>
      </c>
      <c r="D81" s="846"/>
      <c r="E81" s="846"/>
      <c r="F81" s="846"/>
      <c r="G81" s="846"/>
      <c r="H81" s="846"/>
      <c r="I81" s="846"/>
      <c r="J81" s="931">
        <v>0</v>
      </c>
    </row>
    <row r="82" spans="1:10" s="688" customFormat="1" ht="25.5" hidden="1">
      <c r="A82" s="936">
        <v>1130400</v>
      </c>
      <c r="B82" s="768" t="s">
        <v>484</v>
      </c>
      <c r="C82" s="769" t="s">
        <v>298</v>
      </c>
      <c r="D82" s="845"/>
      <c r="E82" s="845"/>
      <c r="F82" s="845"/>
      <c r="G82" s="845"/>
      <c r="H82" s="845"/>
      <c r="I82" s="845"/>
      <c r="J82" s="931">
        <v>0</v>
      </c>
    </row>
    <row r="83" spans="1:10" s="688" customFormat="1" ht="28.5" hidden="1">
      <c r="A83" s="930">
        <v>1131000</v>
      </c>
      <c r="B83" s="770" t="s">
        <v>299</v>
      </c>
      <c r="C83" s="771" t="s">
        <v>358</v>
      </c>
      <c r="D83" s="846"/>
      <c r="E83" s="846"/>
      <c r="F83" s="846"/>
      <c r="G83" s="846"/>
      <c r="H83" s="846"/>
      <c r="I83" s="846"/>
      <c r="J83" s="931">
        <v>0</v>
      </c>
    </row>
    <row r="84" spans="1:10" s="688" customFormat="1" ht="25.5" hidden="1">
      <c r="A84" s="930">
        <v>1131100</v>
      </c>
      <c r="B84" s="763" t="s">
        <v>588</v>
      </c>
      <c r="C84" s="738" t="s">
        <v>300</v>
      </c>
      <c r="D84" s="846"/>
      <c r="E84" s="846"/>
      <c r="F84" s="846"/>
      <c r="G84" s="846"/>
      <c r="H84" s="846"/>
      <c r="I84" s="846"/>
      <c r="J84" s="931">
        <v>0</v>
      </c>
    </row>
    <row r="85" spans="1:10" s="688" customFormat="1" hidden="1">
      <c r="A85" s="930">
        <v>1131200</v>
      </c>
      <c r="B85" s="763" t="s">
        <v>589</v>
      </c>
      <c r="C85" s="742" t="s">
        <v>301</v>
      </c>
      <c r="D85" s="846"/>
      <c r="E85" s="846"/>
      <c r="F85" s="846"/>
      <c r="G85" s="846"/>
      <c r="H85" s="846"/>
      <c r="I85" s="846"/>
      <c r="J85" s="931">
        <v>0</v>
      </c>
    </row>
    <row r="86" spans="1:10" s="688" customFormat="1" ht="13.5" hidden="1" thickBot="1">
      <c r="A86" s="930">
        <v>1131300</v>
      </c>
      <c r="B86" s="765" t="s">
        <v>590</v>
      </c>
      <c r="C86" s="746" t="s">
        <v>302</v>
      </c>
      <c r="D86" s="847"/>
      <c r="E86" s="847"/>
      <c r="F86" s="847"/>
      <c r="G86" s="847"/>
      <c r="H86" s="847"/>
      <c r="I86" s="847"/>
      <c r="J86" s="931">
        <v>0</v>
      </c>
    </row>
    <row r="87" spans="1:10" s="688" customFormat="1" ht="14.25" hidden="1">
      <c r="A87" s="937">
        <v>1140000</v>
      </c>
      <c r="B87" s="767" t="s">
        <v>303</v>
      </c>
      <c r="C87" s="734" t="s">
        <v>358</v>
      </c>
      <c r="D87" s="851">
        <v>0</v>
      </c>
      <c r="E87" s="851"/>
      <c r="F87" s="851">
        <v>0</v>
      </c>
      <c r="G87" s="851">
        <v>0</v>
      </c>
      <c r="H87" s="851">
        <v>0</v>
      </c>
      <c r="I87" s="851">
        <v>0</v>
      </c>
      <c r="J87" s="931">
        <v>0</v>
      </c>
    </row>
    <row r="88" spans="1:10" s="688" customFormat="1" ht="25.5" hidden="1">
      <c r="A88" s="937">
        <v>1141000</v>
      </c>
      <c r="B88" s="763" t="s">
        <v>304</v>
      </c>
      <c r="C88" s="738" t="s">
        <v>1003</v>
      </c>
      <c r="D88" s="846"/>
      <c r="E88" s="846"/>
      <c r="F88" s="846"/>
      <c r="G88" s="846"/>
      <c r="H88" s="846"/>
      <c r="I88" s="846"/>
      <c r="J88" s="931">
        <v>0</v>
      </c>
    </row>
    <row r="89" spans="1:10" s="688" customFormat="1" ht="25.5" hidden="1">
      <c r="A89" s="937">
        <v>1142000</v>
      </c>
      <c r="B89" s="763" t="s">
        <v>42</v>
      </c>
      <c r="C89" s="742" t="s">
        <v>43</v>
      </c>
      <c r="D89" s="846"/>
      <c r="E89" s="846"/>
      <c r="F89" s="846"/>
      <c r="G89" s="846"/>
      <c r="H89" s="846"/>
      <c r="I89" s="846"/>
      <c r="J89" s="931">
        <v>0</v>
      </c>
    </row>
    <row r="90" spans="1:10" s="688" customFormat="1" ht="25.5" hidden="1">
      <c r="A90" s="937">
        <v>1143000</v>
      </c>
      <c r="B90" s="763" t="s">
        <v>44</v>
      </c>
      <c r="C90" s="742" t="s">
        <v>45</v>
      </c>
      <c r="D90" s="846"/>
      <c r="E90" s="846"/>
      <c r="F90" s="846"/>
      <c r="G90" s="846"/>
      <c r="H90" s="846"/>
      <c r="I90" s="846"/>
      <c r="J90" s="931">
        <v>0</v>
      </c>
    </row>
    <row r="91" spans="1:10" s="688" customFormat="1" ht="26.25" hidden="1" thickBot="1">
      <c r="A91" s="933">
        <v>1144000</v>
      </c>
      <c r="B91" s="765" t="s">
        <v>46</v>
      </c>
      <c r="C91" s="746" t="s">
        <v>439</v>
      </c>
      <c r="D91" s="847"/>
      <c r="E91" s="847"/>
      <c r="F91" s="847"/>
      <c r="G91" s="847"/>
      <c r="H91" s="847"/>
      <c r="I91" s="847"/>
      <c r="J91" s="931">
        <v>0</v>
      </c>
    </row>
    <row r="92" spans="1:10" s="688" customFormat="1" ht="14.25">
      <c r="A92" s="938">
        <v>1150000</v>
      </c>
      <c r="B92" s="939" t="s">
        <v>730</v>
      </c>
      <c r="C92" s="734" t="s">
        <v>358</v>
      </c>
      <c r="D92" s="851">
        <f>D105</f>
        <v>12000</v>
      </c>
      <c r="E92" s="851"/>
      <c r="F92" s="851">
        <f>F105</f>
        <v>12000</v>
      </c>
      <c r="G92" s="851">
        <f>G105</f>
        <v>2500</v>
      </c>
      <c r="H92" s="851">
        <f>H105</f>
        <v>5000</v>
      </c>
      <c r="I92" s="851">
        <f>I105</f>
        <v>7500</v>
      </c>
      <c r="J92" s="931">
        <f>J105</f>
        <v>12000</v>
      </c>
    </row>
    <row r="93" spans="1:10" s="688" customFormat="1" ht="25.5">
      <c r="A93" s="940">
        <v>1151000</v>
      </c>
      <c r="B93" s="941" t="s">
        <v>681</v>
      </c>
      <c r="C93" s="734" t="s">
        <v>358</v>
      </c>
      <c r="D93" s="942">
        <v>0</v>
      </c>
      <c r="E93" s="942"/>
      <c r="F93" s="942">
        <v>0</v>
      </c>
      <c r="G93" s="942">
        <v>0</v>
      </c>
      <c r="H93" s="942">
        <v>0</v>
      </c>
      <c r="I93" s="942">
        <v>0</v>
      </c>
      <c r="J93" s="931">
        <v>0</v>
      </c>
    </row>
    <row r="94" spans="1:10" s="688" customFormat="1" ht="0.75" customHeight="1">
      <c r="A94" s="940">
        <v>1151100</v>
      </c>
      <c r="B94" s="943" t="s">
        <v>265</v>
      </c>
      <c r="C94" s="944">
        <v>461100</v>
      </c>
      <c r="D94" s="942"/>
      <c r="E94" s="942"/>
      <c r="F94" s="942"/>
      <c r="G94" s="942"/>
      <c r="H94" s="942"/>
      <c r="I94" s="942"/>
      <c r="J94" s="931">
        <v>0</v>
      </c>
    </row>
    <row r="95" spans="1:10" s="688" customFormat="1" ht="25.5" hidden="1">
      <c r="A95" s="940">
        <v>1151200</v>
      </c>
      <c r="B95" s="943" t="s">
        <v>637</v>
      </c>
      <c r="C95" s="944">
        <v>461200</v>
      </c>
      <c r="D95" s="863"/>
      <c r="E95" s="863"/>
      <c r="F95" s="863"/>
      <c r="G95" s="863"/>
      <c r="H95" s="863"/>
      <c r="I95" s="863"/>
      <c r="J95" s="931">
        <v>0</v>
      </c>
    </row>
    <row r="96" spans="1:10" s="688" customFormat="1" ht="25.5" hidden="1">
      <c r="A96" s="940">
        <v>1152000</v>
      </c>
      <c r="B96" s="945" t="s">
        <v>518</v>
      </c>
      <c r="C96" s="946" t="s">
        <v>358</v>
      </c>
      <c r="D96" s="947">
        <v>0</v>
      </c>
      <c r="E96" s="947"/>
      <c r="F96" s="947">
        <v>0</v>
      </c>
      <c r="G96" s="947">
        <v>0</v>
      </c>
      <c r="H96" s="947">
        <v>0</v>
      </c>
      <c r="I96" s="947">
        <v>0</v>
      </c>
      <c r="J96" s="931">
        <v>0</v>
      </c>
    </row>
    <row r="97" spans="1:10" s="688" customFormat="1" ht="25.5" hidden="1">
      <c r="A97" s="940">
        <v>1152100</v>
      </c>
      <c r="B97" s="948" t="s">
        <v>541</v>
      </c>
      <c r="C97" s="944">
        <v>462100</v>
      </c>
      <c r="D97" s="860"/>
      <c r="E97" s="860"/>
      <c r="F97" s="860"/>
      <c r="G97" s="949"/>
      <c r="H97" s="949"/>
      <c r="I97" s="846"/>
      <c r="J97" s="931">
        <v>0</v>
      </c>
    </row>
    <row r="98" spans="1:10" s="688" customFormat="1" ht="26.25" hidden="1" thickBot="1">
      <c r="A98" s="950">
        <v>1152200</v>
      </c>
      <c r="B98" s="951" t="s">
        <v>759</v>
      </c>
      <c r="C98" s="952">
        <v>462200</v>
      </c>
      <c r="D98" s="855"/>
      <c r="E98" s="855"/>
      <c r="F98" s="855"/>
      <c r="G98" s="953"/>
      <c r="H98" s="953"/>
      <c r="I98" s="847"/>
      <c r="J98" s="931">
        <v>0</v>
      </c>
    </row>
    <row r="99" spans="1:10" s="688" customFormat="1" ht="25.5" hidden="1">
      <c r="A99" s="938">
        <v>1153000</v>
      </c>
      <c r="B99" s="954" t="s">
        <v>760</v>
      </c>
      <c r="C99" s="955" t="s">
        <v>358</v>
      </c>
      <c r="D99" s="956">
        <v>0</v>
      </c>
      <c r="E99" s="956"/>
      <c r="F99" s="956">
        <v>0</v>
      </c>
      <c r="G99" s="956">
        <v>0</v>
      </c>
      <c r="H99" s="956">
        <v>0</v>
      </c>
      <c r="I99" s="956">
        <v>0</v>
      </c>
      <c r="J99" s="931">
        <v>0</v>
      </c>
    </row>
    <row r="100" spans="1:10" s="688" customFormat="1" ht="25.5" hidden="1">
      <c r="A100" s="940">
        <v>1153100</v>
      </c>
      <c r="B100" s="948" t="s">
        <v>761</v>
      </c>
      <c r="C100" s="944">
        <v>463100</v>
      </c>
      <c r="D100" s="947"/>
      <c r="E100" s="947"/>
      <c r="F100" s="947"/>
      <c r="G100" s="947"/>
      <c r="H100" s="947"/>
      <c r="I100" s="947"/>
      <c r="J100" s="931">
        <v>0</v>
      </c>
    </row>
    <row r="101" spans="1:10" s="688" customFormat="1" hidden="1">
      <c r="A101" s="940">
        <v>1153200</v>
      </c>
      <c r="B101" s="948" t="s">
        <v>101</v>
      </c>
      <c r="C101" s="944">
        <v>463200</v>
      </c>
      <c r="D101" s="947"/>
      <c r="E101" s="947"/>
      <c r="F101" s="947"/>
      <c r="G101" s="947"/>
      <c r="H101" s="947"/>
      <c r="I101" s="947"/>
      <c r="J101" s="931">
        <v>0</v>
      </c>
    </row>
    <row r="102" spans="1:10" s="688" customFormat="1" ht="51" hidden="1">
      <c r="A102" s="940">
        <v>1153300</v>
      </c>
      <c r="B102" s="948" t="s">
        <v>501</v>
      </c>
      <c r="C102" s="944">
        <v>463300</v>
      </c>
      <c r="D102" s="947"/>
      <c r="E102" s="947"/>
      <c r="F102" s="947"/>
      <c r="G102" s="947"/>
      <c r="H102" s="947"/>
      <c r="I102" s="947"/>
      <c r="J102" s="931">
        <v>0</v>
      </c>
    </row>
    <row r="103" spans="1:10" s="688" customFormat="1" ht="38.25" hidden="1">
      <c r="A103" s="940">
        <v>1153400</v>
      </c>
      <c r="B103" s="948" t="s">
        <v>502</v>
      </c>
      <c r="C103" s="944">
        <v>463400</v>
      </c>
      <c r="D103" s="947"/>
      <c r="E103" s="947"/>
      <c r="F103" s="947"/>
      <c r="G103" s="947"/>
      <c r="H103" s="947"/>
      <c r="I103" s="947"/>
      <c r="J103" s="931">
        <v>0</v>
      </c>
    </row>
    <row r="104" spans="1:10" s="688" customFormat="1" ht="25.5">
      <c r="A104" s="940">
        <v>1153500</v>
      </c>
      <c r="B104" s="957" t="s">
        <v>503</v>
      </c>
      <c r="C104" s="944">
        <v>463500</v>
      </c>
      <c r="D104" s="947"/>
      <c r="E104" s="947"/>
      <c r="F104" s="947"/>
      <c r="G104" s="947"/>
      <c r="H104" s="947"/>
      <c r="I104" s="947"/>
      <c r="J104" s="931">
        <v>0</v>
      </c>
    </row>
    <row r="105" spans="1:10" s="688" customFormat="1" ht="38.25">
      <c r="A105" s="940">
        <v>1153700</v>
      </c>
      <c r="B105" s="957" t="s">
        <v>504</v>
      </c>
      <c r="C105" s="944">
        <v>463700</v>
      </c>
      <c r="D105" s="1124">
        <v>12000</v>
      </c>
      <c r="E105" s="1124">
        <v>0</v>
      </c>
      <c r="F105" s="947">
        <f>D105+E105</f>
        <v>12000</v>
      </c>
      <c r="G105" s="947">
        <v>2500</v>
      </c>
      <c r="H105" s="947">
        <v>5000</v>
      </c>
      <c r="I105" s="1124">
        <v>7500</v>
      </c>
      <c r="J105" s="970">
        <f>F105</f>
        <v>12000</v>
      </c>
    </row>
    <row r="106" spans="1:10" s="688" customFormat="1" ht="11.25" customHeight="1" thickBot="1">
      <c r="A106" s="940">
        <v>1153800</v>
      </c>
      <c r="B106" s="957" t="s">
        <v>995</v>
      </c>
      <c r="C106" s="944">
        <v>463800</v>
      </c>
      <c r="D106" s="947"/>
      <c r="E106" s="947"/>
      <c r="F106" s="947"/>
      <c r="G106" s="947"/>
      <c r="H106" s="947"/>
      <c r="I106" s="947"/>
      <c r="J106" s="931">
        <v>0</v>
      </c>
    </row>
    <row r="107" spans="1:10" s="688" customFormat="1" hidden="1">
      <c r="A107" s="940">
        <v>1153900</v>
      </c>
      <c r="B107" s="957" t="s">
        <v>996</v>
      </c>
      <c r="C107" s="944">
        <v>463900</v>
      </c>
      <c r="D107" s="947"/>
      <c r="E107" s="947"/>
      <c r="F107" s="947"/>
      <c r="G107" s="947"/>
      <c r="H107" s="947"/>
      <c r="I107" s="947"/>
      <c r="J107" s="931">
        <v>0</v>
      </c>
    </row>
    <row r="108" spans="1:10" s="688" customFormat="1" ht="25.5" hidden="1">
      <c r="A108" s="940">
        <v>1154000</v>
      </c>
      <c r="B108" s="958" t="s">
        <v>997</v>
      </c>
      <c r="C108" s="946" t="s">
        <v>358</v>
      </c>
      <c r="D108" s="947">
        <v>0</v>
      </c>
      <c r="E108" s="947"/>
      <c r="F108" s="947">
        <v>0</v>
      </c>
      <c r="G108" s="947">
        <v>0</v>
      </c>
      <c r="H108" s="947">
        <v>0</v>
      </c>
      <c r="I108" s="947">
        <v>0</v>
      </c>
      <c r="J108" s="931">
        <v>0</v>
      </c>
    </row>
    <row r="109" spans="1:10" s="688" customFormat="1" ht="25.5" hidden="1">
      <c r="A109" s="940">
        <v>1154100</v>
      </c>
      <c r="B109" s="957" t="s">
        <v>210</v>
      </c>
      <c r="C109" s="944">
        <v>465100</v>
      </c>
      <c r="D109" s="959"/>
      <c r="E109" s="959"/>
      <c r="F109" s="959"/>
      <c r="G109" s="960"/>
      <c r="H109" s="960"/>
      <c r="I109" s="961"/>
      <c r="J109" s="931">
        <v>0</v>
      </c>
    </row>
    <row r="110" spans="1:10" s="688" customFormat="1" hidden="1">
      <c r="A110" s="940">
        <v>1154200</v>
      </c>
      <c r="B110" s="957" t="s">
        <v>211</v>
      </c>
      <c r="C110" s="944">
        <v>465200</v>
      </c>
      <c r="D110" s="959"/>
      <c r="E110" s="959"/>
      <c r="F110" s="959"/>
      <c r="G110" s="960"/>
      <c r="H110" s="960"/>
      <c r="I110" s="961"/>
      <c r="J110" s="931">
        <v>0</v>
      </c>
    </row>
    <row r="111" spans="1:10" s="688" customFormat="1" ht="25.5" hidden="1">
      <c r="A111" s="940">
        <v>1154300</v>
      </c>
      <c r="B111" s="957" t="s">
        <v>212</v>
      </c>
      <c r="C111" s="944">
        <v>465300</v>
      </c>
      <c r="D111" s="959"/>
      <c r="E111" s="959"/>
      <c r="F111" s="959"/>
      <c r="G111" s="960"/>
      <c r="H111" s="960"/>
      <c r="I111" s="961"/>
      <c r="J111" s="931">
        <v>0</v>
      </c>
    </row>
    <row r="112" spans="1:10" s="688" customFormat="1" ht="38.25" hidden="1">
      <c r="A112" s="940">
        <v>1154500</v>
      </c>
      <c r="B112" s="957" t="s">
        <v>67</v>
      </c>
      <c r="C112" s="944">
        <v>465500</v>
      </c>
      <c r="D112" s="959"/>
      <c r="E112" s="959"/>
      <c r="F112" s="959"/>
      <c r="G112" s="960"/>
      <c r="H112" s="960"/>
      <c r="I112" s="961"/>
      <c r="J112" s="931">
        <v>0</v>
      </c>
    </row>
    <row r="113" spans="1:10" s="688" customFormat="1" ht="38.25" hidden="1">
      <c r="A113" s="940">
        <v>1154600</v>
      </c>
      <c r="B113" s="957" t="s">
        <v>68</v>
      </c>
      <c r="C113" s="944">
        <v>465600</v>
      </c>
      <c r="D113" s="860"/>
      <c r="E113" s="860"/>
      <c r="F113" s="860"/>
      <c r="G113" s="949"/>
      <c r="H113" s="949"/>
      <c r="I113" s="846"/>
      <c r="J113" s="931">
        <v>0</v>
      </c>
    </row>
    <row r="114" spans="1:10" s="688" customFormat="1" ht="13.5" hidden="1" thickBot="1">
      <c r="A114" s="950">
        <v>1154700</v>
      </c>
      <c r="B114" s="962" t="s">
        <v>78</v>
      </c>
      <c r="C114" s="746" t="s">
        <v>79</v>
      </c>
      <c r="D114" s="855"/>
      <c r="E114" s="855"/>
      <c r="F114" s="855"/>
      <c r="G114" s="953"/>
      <c r="H114" s="953"/>
      <c r="I114" s="847"/>
      <c r="J114" s="931">
        <v>0</v>
      </c>
    </row>
    <row r="115" spans="1:10" s="688" customFormat="1" ht="25.5" hidden="1">
      <c r="A115" s="963">
        <v>1160000</v>
      </c>
      <c r="B115" s="780" t="s">
        <v>80</v>
      </c>
      <c r="C115" s="734" t="s">
        <v>358</v>
      </c>
      <c r="D115" s="858">
        <v>0</v>
      </c>
      <c r="E115" s="858"/>
      <c r="F115" s="858">
        <v>0</v>
      </c>
      <c r="G115" s="858">
        <v>0</v>
      </c>
      <c r="H115" s="858">
        <v>0</v>
      </c>
      <c r="I115" s="858">
        <v>0</v>
      </c>
      <c r="J115" s="931">
        <v>0</v>
      </c>
    </row>
    <row r="116" spans="1:10" s="688" customFormat="1" ht="25.5" hidden="1">
      <c r="A116" s="935">
        <v>1161000</v>
      </c>
      <c r="B116" s="782" t="s">
        <v>81</v>
      </c>
      <c r="C116" s="783" t="s">
        <v>358</v>
      </c>
      <c r="D116" s="860">
        <v>0</v>
      </c>
      <c r="E116" s="860"/>
      <c r="F116" s="860">
        <v>0</v>
      </c>
      <c r="G116" s="860">
        <v>0</v>
      </c>
      <c r="H116" s="860">
        <v>0</v>
      </c>
      <c r="I116" s="860">
        <v>0</v>
      </c>
      <c r="J116" s="931">
        <v>0</v>
      </c>
    </row>
    <row r="117" spans="1:10" s="688" customFormat="1" ht="38.25" hidden="1">
      <c r="A117" s="935">
        <v>1161100</v>
      </c>
      <c r="B117" s="741" t="s">
        <v>1705</v>
      </c>
      <c r="C117" s="762">
        <v>471100</v>
      </c>
      <c r="D117" s="860"/>
      <c r="E117" s="860"/>
      <c r="F117" s="860"/>
      <c r="G117" s="860"/>
      <c r="H117" s="860"/>
      <c r="I117" s="860"/>
      <c r="J117" s="931">
        <v>0</v>
      </c>
    </row>
    <row r="118" spans="1:10" s="688" customFormat="1" ht="38.25" hidden="1">
      <c r="A118" s="935">
        <v>1161200</v>
      </c>
      <c r="B118" s="776" t="s">
        <v>1667</v>
      </c>
      <c r="C118" s="762">
        <v>471200</v>
      </c>
      <c r="D118" s="860"/>
      <c r="E118" s="860"/>
      <c r="F118" s="860"/>
      <c r="G118" s="860"/>
      <c r="H118" s="860"/>
      <c r="I118" s="860"/>
      <c r="J118" s="931">
        <v>0</v>
      </c>
    </row>
    <row r="119" spans="1:10" s="688" customFormat="1" ht="38.25" hidden="1">
      <c r="A119" s="935">
        <v>1162000</v>
      </c>
      <c r="B119" s="782" t="s">
        <v>1125</v>
      </c>
      <c r="C119" s="783" t="s">
        <v>358</v>
      </c>
      <c r="D119" s="860">
        <v>0</v>
      </c>
      <c r="E119" s="860"/>
      <c r="F119" s="860">
        <v>0</v>
      </c>
      <c r="G119" s="860">
        <v>0</v>
      </c>
      <c r="H119" s="860">
        <v>0</v>
      </c>
      <c r="I119" s="860">
        <v>0</v>
      </c>
      <c r="J119" s="931">
        <v>0</v>
      </c>
    </row>
    <row r="120" spans="1:10" s="688" customFormat="1" ht="25.5" hidden="1">
      <c r="A120" s="935">
        <v>1162100</v>
      </c>
      <c r="B120" s="776" t="s">
        <v>1668</v>
      </c>
      <c r="C120" s="742" t="s">
        <v>130</v>
      </c>
      <c r="D120" s="860"/>
      <c r="E120" s="860"/>
      <c r="F120" s="860"/>
      <c r="G120" s="860"/>
      <c r="H120" s="860"/>
      <c r="I120" s="860"/>
      <c r="J120" s="931">
        <v>0</v>
      </c>
    </row>
    <row r="121" spans="1:10" s="688" customFormat="1" hidden="1">
      <c r="A121" s="935">
        <v>1162200</v>
      </c>
      <c r="B121" s="776" t="s">
        <v>1669</v>
      </c>
      <c r="C121" s="742" t="s">
        <v>24</v>
      </c>
      <c r="D121" s="860"/>
      <c r="E121" s="860"/>
      <c r="F121" s="860"/>
      <c r="G121" s="860"/>
      <c r="H121" s="860"/>
      <c r="I121" s="860"/>
      <c r="J121" s="931">
        <v>0</v>
      </c>
    </row>
    <row r="122" spans="1:10" s="688" customFormat="1" ht="25.5" hidden="1">
      <c r="A122" s="935">
        <v>1162300</v>
      </c>
      <c r="B122" s="776" t="s">
        <v>1670</v>
      </c>
      <c r="C122" s="742" t="s">
        <v>26</v>
      </c>
      <c r="D122" s="860"/>
      <c r="E122" s="860"/>
      <c r="F122" s="860"/>
      <c r="G122" s="860"/>
      <c r="H122" s="860"/>
      <c r="I122" s="860"/>
      <c r="J122" s="931">
        <v>0</v>
      </c>
    </row>
    <row r="123" spans="1:10" s="688" customFormat="1" hidden="1">
      <c r="A123" s="935">
        <v>1162400</v>
      </c>
      <c r="B123" s="776" t="s">
        <v>1671</v>
      </c>
      <c r="C123" s="742" t="s">
        <v>832</v>
      </c>
      <c r="D123" s="860"/>
      <c r="E123" s="860"/>
      <c r="F123" s="860"/>
      <c r="G123" s="860"/>
      <c r="H123" s="860"/>
      <c r="I123" s="860"/>
      <c r="J123" s="931">
        <v>0</v>
      </c>
    </row>
    <row r="124" spans="1:10" s="688" customFormat="1" ht="25.5" hidden="1">
      <c r="A124" s="935">
        <v>1162500</v>
      </c>
      <c r="B124" s="776" t="s">
        <v>1672</v>
      </c>
      <c r="C124" s="742" t="s">
        <v>834</v>
      </c>
      <c r="D124" s="860"/>
      <c r="E124" s="860"/>
      <c r="F124" s="860"/>
      <c r="G124" s="860"/>
      <c r="H124" s="860"/>
      <c r="I124" s="860"/>
      <c r="J124" s="931">
        <v>0</v>
      </c>
    </row>
    <row r="125" spans="1:10" s="688" customFormat="1" hidden="1">
      <c r="A125" s="935">
        <v>1162600</v>
      </c>
      <c r="B125" s="776" t="s">
        <v>1673</v>
      </c>
      <c r="C125" s="742" t="s">
        <v>511</v>
      </c>
      <c r="D125" s="860"/>
      <c r="E125" s="860"/>
      <c r="F125" s="860"/>
      <c r="G125" s="860"/>
      <c r="H125" s="860"/>
      <c r="I125" s="860"/>
      <c r="J125" s="931">
        <v>0</v>
      </c>
    </row>
    <row r="126" spans="1:10" s="688" customFormat="1" ht="25.5" hidden="1">
      <c r="A126" s="935">
        <v>1162700</v>
      </c>
      <c r="B126" s="741" t="s">
        <v>1674</v>
      </c>
      <c r="C126" s="742" t="s">
        <v>513</v>
      </c>
      <c r="D126" s="860"/>
      <c r="E126" s="860"/>
      <c r="F126" s="860"/>
      <c r="G126" s="860"/>
      <c r="H126" s="860"/>
      <c r="I126" s="860"/>
      <c r="J126" s="931">
        <v>0</v>
      </c>
    </row>
    <row r="127" spans="1:10" s="688" customFormat="1" ht="13.5" hidden="1" thickBot="1">
      <c r="A127" s="935">
        <v>1162800</v>
      </c>
      <c r="B127" s="776" t="s">
        <v>1675</v>
      </c>
      <c r="C127" s="742" t="s">
        <v>872</v>
      </c>
      <c r="D127" s="949"/>
      <c r="E127" s="949"/>
      <c r="F127" s="949"/>
      <c r="G127" s="949"/>
      <c r="H127" s="949"/>
      <c r="I127" s="949"/>
      <c r="J127" s="931">
        <v>0</v>
      </c>
    </row>
    <row r="128" spans="1:10" s="688" customFormat="1" ht="13.5" hidden="1" thickBot="1">
      <c r="A128" s="964">
        <v>1162900</v>
      </c>
      <c r="B128" s="776" t="s">
        <v>1676</v>
      </c>
      <c r="C128" s="742" t="s">
        <v>874</v>
      </c>
      <c r="D128" s="949"/>
      <c r="E128" s="949"/>
      <c r="F128" s="949"/>
      <c r="G128" s="949"/>
      <c r="H128" s="949"/>
      <c r="I128" s="949"/>
      <c r="J128" s="931">
        <v>0</v>
      </c>
    </row>
    <row r="129" spans="1:10" s="688" customFormat="1" ht="13.5" hidden="1" thickBot="1">
      <c r="A129" s="964">
        <v>1163000</v>
      </c>
      <c r="B129" s="782" t="s">
        <v>58</v>
      </c>
      <c r="C129" s="771" t="s">
        <v>358</v>
      </c>
      <c r="D129" s="949">
        <v>0</v>
      </c>
      <c r="E129" s="949"/>
      <c r="F129" s="949">
        <v>0</v>
      </c>
      <c r="G129" s="949">
        <v>0</v>
      </c>
      <c r="H129" s="949">
        <v>0</v>
      </c>
      <c r="I129" s="949">
        <v>0</v>
      </c>
      <c r="J129" s="931">
        <v>0</v>
      </c>
    </row>
    <row r="130" spans="1:10" s="688" customFormat="1" ht="13.5" hidden="1" thickBot="1">
      <c r="A130" s="965">
        <v>1163100</v>
      </c>
      <c r="B130" s="765" t="s">
        <v>798</v>
      </c>
      <c r="C130" s="746" t="s">
        <v>799</v>
      </c>
      <c r="D130" s="953"/>
      <c r="E130" s="953"/>
      <c r="F130" s="953"/>
      <c r="G130" s="953"/>
      <c r="H130" s="953"/>
      <c r="I130" s="953"/>
      <c r="J130" s="931">
        <v>0</v>
      </c>
    </row>
    <row r="131" spans="1:10" s="688" customFormat="1" ht="13.5" hidden="1" thickBot="1">
      <c r="A131" s="966">
        <v>1170000</v>
      </c>
      <c r="B131" s="788" t="s">
        <v>875</v>
      </c>
      <c r="C131" s="734" t="s">
        <v>358</v>
      </c>
      <c r="D131" s="967">
        <f>D135</f>
        <v>0</v>
      </c>
      <c r="E131" s="967"/>
      <c r="F131" s="967">
        <f>F135</f>
        <v>0</v>
      </c>
      <c r="G131" s="967">
        <f>G135</f>
        <v>0</v>
      </c>
      <c r="H131" s="967">
        <f>H135</f>
        <v>0</v>
      </c>
      <c r="I131" s="967">
        <f>I135</f>
        <v>0</v>
      </c>
      <c r="J131" s="931">
        <f>J135</f>
        <v>0</v>
      </c>
    </row>
    <row r="132" spans="1:10" s="688" customFormat="1" ht="39" hidden="1" thickBot="1">
      <c r="A132" s="964">
        <v>1171000</v>
      </c>
      <c r="B132" s="792" t="s">
        <v>215</v>
      </c>
      <c r="C132" s="734" t="s">
        <v>358</v>
      </c>
      <c r="D132" s="863">
        <v>0</v>
      </c>
      <c r="E132" s="863"/>
      <c r="F132" s="863">
        <v>0</v>
      </c>
      <c r="G132" s="863">
        <v>0</v>
      </c>
      <c r="H132" s="863">
        <v>0</v>
      </c>
      <c r="I132" s="863">
        <v>0</v>
      </c>
      <c r="J132" s="970">
        <v>0</v>
      </c>
    </row>
    <row r="133" spans="1:10" s="688" customFormat="1" ht="51.75" hidden="1" thickBot="1">
      <c r="A133" s="964">
        <v>1171100</v>
      </c>
      <c r="B133" s="741" t="s">
        <v>1677</v>
      </c>
      <c r="C133" s="738" t="s">
        <v>479</v>
      </c>
      <c r="D133" s="949"/>
      <c r="E133" s="949"/>
      <c r="F133" s="949"/>
      <c r="G133" s="949"/>
      <c r="H133" s="949"/>
      <c r="I133" s="949"/>
      <c r="J133" s="931">
        <v>0</v>
      </c>
    </row>
    <row r="134" spans="1:10" s="688" customFormat="1" ht="26.25" hidden="1" thickBot="1">
      <c r="A134" s="964">
        <v>1171200</v>
      </c>
      <c r="B134" s="776" t="s">
        <v>1678</v>
      </c>
      <c r="C134" s="794" t="s">
        <v>352</v>
      </c>
      <c r="D134" s="949"/>
      <c r="E134" s="949"/>
      <c r="F134" s="949"/>
      <c r="G134" s="949"/>
      <c r="H134" s="949"/>
      <c r="I134" s="949"/>
      <c r="J134" s="931">
        <v>0</v>
      </c>
    </row>
    <row r="135" spans="1:10" s="688" customFormat="1" ht="51.75" hidden="1" thickBot="1">
      <c r="A135" s="935">
        <v>1172000</v>
      </c>
      <c r="B135" s="795" t="s">
        <v>1017</v>
      </c>
      <c r="C135" s="771" t="s">
        <v>358</v>
      </c>
      <c r="D135" s="967">
        <f>D137+D138</f>
        <v>0</v>
      </c>
      <c r="E135" s="967"/>
      <c r="F135" s="967">
        <f>F137+F138</f>
        <v>0</v>
      </c>
      <c r="G135" s="967">
        <f>G137+G138</f>
        <v>0</v>
      </c>
      <c r="H135" s="967">
        <f>H137+H138</f>
        <v>0</v>
      </c>
      <c r="I135" s="967">
        <f>I137+I138</f>
        <v>0</v>
      </c>
      <c r="J135" s="931">
        <f>F135</f>
        <v>0</v>
      </c>
    </row>
    <row r="136" spans="1:10" s="688" customFormat="1" ht="13.5" hidden="1" thickBot="1">
      <c r="A136" s="935">
        <v>1172100</v>
      </c>
      <c r="B136" s="763" t="s">
        <v>1102</v>
      </c>
      <c r="C136" s="738" t="s">
        <v>1018</v>
      </c>
      <c r="D136" s="949"/>
      <c r="E136" s="846"/>
      <c r="F136" s="949"/>
      <c r="G136" s="949"/>
      <c r="H136" s="949"/>
      <c r="I136" s="949"/>
      <c r="J136" s="931">
        <v>0</v>
      </c>
    </row>
    <row r="137" spans="1:10" s="688" customFormat="1" ht="13.5" hidden="1" thickBot="1">
      <c r="A137" s="935">
        <v>1172200</v>
      </c>
      <c r="B137" s="763" t="s">
        <v>1103</v>
      </c>
      <c r="C137" s="796">
        <v>482200</v>
      </c>
      <c r="D137" s="949">
        <v>0</v>
      </c>
      <c r="E137" s="846"/>
      <c r="F137" s="949">
        <v>0</v>
      </c>
      <c r="G137" s="949">
        <v>0</v>
      </c>
      <c r="H137" s="949">
        <v>0</v>
      </c>
      <c r="I137" s="949">
        <v>0</v>
      </c>
      <c r="J137" s="931">
        <f>F137</f>
        <v>0</v>
      </c>
    </row>
    <row r="138" spans="1:10" s="688" customFormat="1" ht="13.5" hidden="1" thickBot="1">
      <c r="A138" s="935">
        <v>1172300</v>
      </c>
      <c r="B138" s="776" t="s">
        <v>1679</v>
      </c>
      <c r="C138" s="742" t="s">
        <v>1020</v>
      </c>
      <c r="D138" s="949">
        <v>0</v>
      </c>
      <c r="E138" s="846"/>
      <c r="F138" s="949">
        <f>D138+E138</f>
        <v>0</v>
      </c>
      <c r="G138" s="949">
        <v>0</v>
      </c>
      <c r="H138" s="949">
        <v>0</v>
      </c>
      <c r="I138" s="949">
        <v>0</v>
      </c>
      <c r="J138" s="931">
        <f>F138</f>
        <v>0</v>
      </c>
    </row>
    <row r="139" spans="1:10" s="688" customFormat="1" ht="39" hidden="1" thickBot="1">
      <c r="A139" s="935">
        <v>1172400</v>
      </c>
      <c r="B139" s="797" t="s">
        <v>1680</v>
      </c>
      <c r="C139" s="742" t="s">
        <v>125</v>
      </c>
      <c r="D139" s="865"/>
      <c r="E139" s="846"/>
      <c r="F139" s="865"/>
      <c r="G139" s="865"/>
      <c r="H139" s="865"/>
      <c r="I139" s="865"/>
      <c r="J139" s="931">
        <v>0</v>
      </c>
    </row>
    <row r="140" spans="1:10" s="688" customFormat="1" ht="26.25" hidden="1" thickBot="1">
      <c r="A140" s="935">
        <v>1173000</v>
      </c>
      <c r="B140" s="795" t="s">
        <v>126</v>
      </c>
      <c r="C140" s="771" t="s">
        <v>358</v>
      </c>
      <c r="D140" s="865">
        <v>0</v>
      </c>
      <c r="E140" s="865"/>
      <c r="F140" s="865">
        <v>0</v>
      </c>
      <c r="G140" s="865">
        <v>0</v>
      </c>
      <c r="H140" s="865">
        <v>0</v>
      </c>
      <c r="I140" s="865">
        <v>0</v>
      </c>
      <c r="J140" s="931">
        <v>0</v>
      </c>
    </row>
    <row r="141" spans="1:10" s="688" customFormat="1" ht="26.25" hidden="1" thickBot="1">
      <c r="A141" s="964">
        <v>1173100</v>
      </c>
      <c r="B141" s="798" t="s">
        <v>127</v>
      </c>
      <c r="C141" s="742" t="s">
        <v>1088</v>
      </c>
      <c r="D141" s="865"/>
      <c r="E141" s="846"/>
      <c r="F141" s="865"/>
      <c r="G141" s="865"/>
      <c r="H141" s="865"/>
      <c r="I141" s="865"/>
      <c r="J141" s="931">
        <v>0</v>
      </c>
    </row>
    <row r="142" spans="1:10" s="688" customFormat="1" ht="51.75" hidden="1" thickBot="1">
      <c r="A142" s="964">
        <v>1174000</v>
      </c>
      <c r="B142" s="795" t="s">
        <v>1089</v>
      </c>
      <c r="C142" s="771" t="s">
        <v>358</v>
      </c>
      <c r="D142" s="865">
        <v>0</v>
      </c>
      <c r="E142" s="865"/>
      <c r="F142" s="865">
        <v>0</v>
      </c>
      <c r="G142" s="865">
        <v>0</v>
      </c>
      <c r="H142" s="865">
        <v>0</v>
      </c>
      <c r="I142" s="865">
        <v>0</v>
      </c>
      <c r="J142" s="931">
        <v>0</v>
      </c>
    </row>
    <row r="143" spans="1:10" s="688" customFormat="1" ht="39" hidden="1" thickBot="1">
      <c r="A143" s="964">
        <v>1174100</v>
      </c>
      <c r="B143" s="798" t="s">
        <v>1104</v>
      </c>
      <c r="C143" s="742" t="s">
        <v>1090</v>
      </c>
      <c r="D143" s="865"/>
      <c r="E143" s="865"/>
      <c r="F143" s="865"/>
      <c r="G143" s="865"/>
      <c r="H143" s="865"/>
      <c r="I143" s="865"/>
      <c r="J143" s="931">
        <v>0</v>
      </c>
    </row>
    <row r="144" spans="1:10" s="688" customFormat="1" ht="26.25" hidden="1" thickBot="1">
      <c r="A144" s="964">
        <v>1174200</v>
      </c>
      <c r="B144" s="797" t="s">
        <v>1681</v>
      </c>
      <c r="C144" s="742" t="s">
        <v>447</v>
      </c>
      <c r="D144" s="865"/>
      <c r="E144" s="865"/>
      <c r="F144" s="865"/>
      <c r="G144" s="865"/>
      <c r="H144" s="865"/>
      <c r="I144" s="865"/>
      <c r="J144" s="931">
        <v>0</v>
      </c>
    </row>
    <row r="145" spans="1:11" s="688" customFormat="1" ht="51.75" hidden="1" thickBot="1">
      <c r="A145" s="964">
        <v>1175000</v>
      </c>
      <c r="B145" s="795" t="s">
        <v>558</v>
      </c>
      <c r="C145" s="771" t="s">
        <v>358</v>
      </c>
      <c r="D145" s="865">
        <v>0</v>
      </c>
      <c r="E145" s="865"/>
      <c r="F145" s="865">
        <v>0</v>
      </c>
      <c r="G145" s="865">
        <v>0</v>
      </c>
      <c r="H145" s="865">
        <v>0</v>
      </c>
      <c r="I145" s="865">
        <v>0</v>
      </c>
      <c r="J145" s="931">
        <v>0</v>
      </c>
    </row>
    <row r="146" spans="1:11" s="688" customFormat="1" ht="51.75" hidden="1" thickBot="1">
      <c r="A146" s="964">
        <v>1175100</v>
      </c>
      <c r="B146" s="797" t="s">
        <v>1682</v>
      </c>
      <c r="C146" s="742" t="s">
        <v>227</v>
      </c>
      <c r="D146" s="865"/>
      <c r="E146" s="865"/>
      <c r="F146" s="865"/>
      <c r="G146" s="865"/>
      <c r="H146" s="865"/>
      <c r="I146" s="865"/>
      <c r="J146" s="931">
        <v>0</v>
      </c>
    </row>
    <row r="147" spans="1:11" s="688" customFormat="1" ht="13.5" hidden="1" thickBot="1">
      <c r="A147" s="964">
        <v>1176000</v>
      </c>
      <c r="B147" s="795" t="s">
        <v>228</v>
      </c>
      <c r="C147" s="771" t="s">
        <v>358</v>
      </c>
      <c r="D147" s="865">
        <v>0</v>
      </c>
      <c r="E147" s="865"/>
      <c r="F147" s="865">
        <v>0</v>
      </c>
      <c r="G147" s="865">
        <v>0</v>
      </c>
      <c r="H147" s="865">
        <v>0</v>
      </c>
      <c r="I147" s="865">
        <v>0</v>
      </c>
      <c r="J147" s="931">
        <v>0</v>
      </c>
    </row>
    <row r="148" spans="1:11" s="688" customFormat="1" ht="13.5" hidden="1" thickBot="1">
      <c r="A148" s="964">
        <v>1176100</v>
      </c>
      <c r="B148" s="797" t="s">
        <v>1683</v>
      </c>
      <c r="C148" s="742" t="s">
        <v>8</v>
      </c>
      <c r="D148" s="865"/>
      <c r="E148" s="846"/>
      <c r="F148" s="865"/>
      <c r="G148" s="865"/>
      <c r="H148" s="865"/>
      <c r="I148" s="865"/>
      <c r="J148" s="931">
        <v>0</v>
      </c>
    </row>
    <row r="149" spans="1:11" s="688" customFormat="1" ht="13.5" hidden="1" thickBot="1">
      <c r="A149" s="964">
        <v>1177000</v>
      </c>
      <c r="B149" s="795" t="s">
        <v>587</v>
      </c>
      <c r="C149" s="771" t="s">
        <v>358</v>
      </c>
      <c r="D149" s="865">
        <v>0</v>
      </c>
      <c r="E149" s="865"/>
      <c r="F149" s="865">
        <v>0</v>
      </c>
      <c r="G149" s="865">
        <v>0</v>
      </c>
      <c r="H149" s="865">
        <v>0</v>
      </c>
      <c r="I149" s="865">
        <v>0</v>
      </c>
      <c r="J149" s="931">
        <v>0</v>
      </c>
    </row>
    <row r="150" spans="1:11" s="688" customFormat="1" ht="13.5" hidden="1" thickBot="1">
      <c r="A150" s="965">
        <v>1177100</v>
      </c>
      <c r="B150" s="799" t="s">
        <v>1684</v>
      </c>
      <c r="C150" s="746" t="s">
        <v>259</v>
      </c>
      <c r="D150" s="953"/>
      <c r="E150" s="953"/>
      <c r="F150" s="953"/>
      <c r="G150" s="953"/>
      <c r="H150" s="953"/>
      <c r="I150" s="953"/>
      <c r="J150" s="931">
        <v>0</v>
      </c>
    </row>
    <row r="151" spans="1:11" s="688" customFormat="1" ht="22.5" customHeight="1" thickBot="1">
      <c r="A151" s="968" t="s">
        <v>262</v>
      </c>
      <c r="B151" s="806" t="s">
        <v>648</v>
      </c>
      <c r="C151" s="807" t="s">
        <v>358</v>
      </c>
      <c r="D151" s="969">
        <f>D152+D163</f>
        <v>0</v>
      </c>
      <c r="E151" s="969"/>
      <c r="F151" s="969">
        <f>F152+F163</f>
        <v>0</v>
      </c>
      <c r="G151" s="969">
        <f>G152</f>
        <v>0</v>
      </c>
      <c r="H151" s="969">
        <f>H152</f>
        <v>0</v>
      </c>
      <c r="I151" s="969">
        <f>I152</f>
        <v>0</v>
      </c>
      <c r="J151" s="970">
        <f>F152</f>
        <v>0</v>
      </c>
    </row>
    <row r="152" spans="1:11" s="688" customFormat="1" ht="1.5" hidden="1" customHeight="1">
      <c r="A152" s="966" t="s">
        <v>650</v>
      </c>
      <c r="B152" s="815" t="s">
        <v>651</v>
      </c>
      <c r="C152" s="734" t="s">
        <v>358</v>
      </c>
      <c r="D152" s="858">
        <f>SUM(D153:D162)</f>
        <v>0</v>
      </c>
      <c r="E152" s="858"/>
      <c r="F152" s="858">
        <f>SUM(F153:F162)</f>
        <v>0</v>
      </c>
      <c r="G152" s="858">
        <f>SUM(G153:G162)</f>
        <v>0</v>
      </c>
      <c r="H152" s="858">
        <f>SUM(H153:H162)</f>
        <v>0</v>
      </c>
      <c r="I152" s="858">
        <f>SUM(I153:I162)</f>
        <v>0</v>
      </c>
      <c r="J152" s="970">
        <f>F152</f>
        <v>0</v>
      </c>
    </row>
    <row r="153" spans="1:11" s="688" customFormat="1" ht="0.75" hidden="1" customHeight="1">
      <c r="A153" s="964" t="s">
        <v>652</v>
      </c>
      <c r="B153" s="797" t="s">
        <v>1685</v>
      </c>
      <c r="C153" s="971" t="s">
        <v>987</v>
      </c>
      <c r="D153" s="863"/>
      <c r="E153" s="860"/>
      <c r="F153" s="863"/>
      <c r="G153" s="863"/>
      <c r="H153" s="863"/>
      <c r="I153" s="863"/>
      <c r="J153" s="970">
        <f>F153</f>
        <v>0</v>
      </c>
    </row>
    <row r="154" spans="1:11" s="688" customFormat="1" hidden="1">
      <c r="A154" s="964" t="s">
        <v>988</v>
      </c>
      <c r="B154" s="797" t="s">
        <v>1686</v>
      </c>
      <c r="C154" s="971" t="s">
        <v>965</v>
      </c>
      <c r="D154" s="863">
        <v>0</v>
      </c>
      <c r="E154" s="860"/>
      <c r="F154" s="863">
        <f>D154+E154</f>
        <v>0</v>
      </c>
      <c r="G154" s="863">
        <v>0</v>
      </c>
      <c r="H154" s="863">
        <v>0</v>
      </c>
      <c r="I154" s="863">
        <v>0</v>
      </c>
      <c r="J154" s="970">
        <f>F154</f>
        <v>0</v>
      </c>
    </row>
    <row r="155" spans="1:11" s="688" customFormat="1" ht="25.5" hidden="1">
      <c r="A155" s="964" t="s">
        <v>966</v>
      </c>
      <c r="B155" s="797" t="s">
        <v>1687</v>
      </c>
      <c r="C155" s="971" t="s">
        <v>968</v>
      </c>
      <c r="D155" s="972">
        <v>0</v>
      </c>
      <c r="E155" s="1212">
        <v>0</v>
      </c>
      <c r="F155" s="972">
        <f>D155</f>
        <v>0</v>
      </c>
      <c r="G155" s="1213">
        <v>0</v>
      </c>
      <c r="H155" s="1214">
        <v>0</v>
      </c>
      <c r="I155" s="1214">
        <v>0</v>
      </c>
      <c r="J155" s="1215">
        <f>F155</f>
        <v>0</v>
      </c>
      <c r="K155" s="694"/>
    </row>
    <row r="156" spans="1:11" s="688" customFormat="1" hidden="1">
      <c r="A156" s="973" t="s">
        <v>969</v>
      </c>
      <c r="B156" s="797" t="s">
        <v>1688</v>
      </c>
      <c r="C156" s="971" t="s">
        <v>1099</v>
      </c>
      <c r="D156" s="863"/>
      <c r="E156" s="860"/>
      <c r="F156" s="863"/>
      <c r="G156" s="863"/>
      <c r="H156" s="863"/>
      <c r="I156" s="863"/>
      <c r="J156" s="970">
        <v>0</v>
      </c>
    </row>
    <row r="157" spans="1:11" s="688" customFormat="1" hidden="1">
      <c r="A157" s="973" t="s">
        <v>138</v>
      </c>
      <c r="B157" s="798" t="s">
        <v>139</v>
      </c>
      <c r="C157" s="971" t="s">
        <v>140</v>
      </c>
      <c r="D157" s="863">
        <v>0</v>
      </c>
      <c r="E157" s="860"/>
      <c r="F157" s="863">
        <f>D157+E157</f>
        <v>0</v>
      </c>
      <c r="G157" s="863"/>
      <c r="H157" s="863"/>
      <c r="I157" s="863">
        <v>0</v>
      </c>
      <c r="J157" s="970">
        <f>F157</f>
        <v>0</v>
      </c>
    </row>
    <row r="158" spans="1:11" s="688" customFormat="1" hidden="1">
      <c r="A158" s="973" t="s">
        <v>141</v>
      </c>
      <c r="B158" s="797" t="s">
        <v>1689</v>
      </c>
      <c r="C158" s="971" t="s">
        <v>897</v>
      </c>
      <c r="D158" s="863">
        <v>0</v>
      </c>
      <c r="E158" s="860"/>
      <c r="F158" s="863">
        <f>D158</f>
        <v>0</v>
      </c>
      <c r="G158" s="863">
        <v>0</v>
      </c>
      <c r="H158" s="863">
        <v>0</v>
      </c>
      <c r="I158" s="863">
        <v>0</v>
      </c>
      <c r="J158" s="970">
        <f>F158</f>
        <v>0</v>
      </c>
    </row>
    <row r="159" spans="1:11" s="688" customFormat="1" ht="11.25" hidden="1" customHeight="1">
      <c r="A159" s="973" t="s">
        <v>898</v>
      </c>
      <c r="B159" s="797" t="s">
        <v>1690</v>
      </c>
      <c r="C159" s="971" t="s">
        <v>900</v>
      </c>
      <c r="D159" s="863"/>
      <c r="E159" s="860"/>
      <c r="F159" s="863"/>
      <c r="G159" s="863"/>
      <c r="H159" s="863"/>
      <c r="I159" s="863"/>
      <c r="J159" s="970">
        <v>0</v>
      </c>
    </row>
    <row r="160" spans="1:11" s="688" customFormat="1" hidden="1">
      <c r="A160" s="974" t="s">
        <v>800</v>
      </c>
      <c r="B160" s="975" t="s">
        <v>1691</v>
      </c>
      <c r="C160" s="976" t="s">
        <v>657</v>
      </c>
      <c r="D160" s="863"/>
      <c r="E160" s="860"/>
      <c r="F160" s="863"/>
      <c r="G160" s="863"/>
      <c r="H160" s="863"/>
      <c r="I160" s="863"/>
      <c r="J160" s="970">
        <v>0</v>
      </c>
    </row>
    <row r="161" spans="1:10" s="688" customFormat="1" ht="0.75" hidden="1" customHeight="1">
      <c r="A161" s="940" t="s">
        <v>801</v>
      </c>
      <c r="B161" s="977" t="s">
        <v>1063</v>
      </c>
      <c r="C161" s="944" t="s">
        <v>1064</v>
      </c>
      <c r="D161" s="863"/>
      <c r="E161" s="860"/>
      <c r="F161" s="863"/>
      <c r="G161" s="863"/>
      <c r="H161" s="863"/>
      <c r="I161" s="863"/>
      <c r="J161" s="970">
        <v>0</v>
      </c>
    </row>
    <row r="162" spans="1:10" s="688" customFormat="1" ht="12" hidden="1" customHeight="1">
      <c r="A162" s="940" t="s">
        <v>1065</v>
      </c>
      <c r="B162" s="977" t="s">
        <v>1066</v>
      </c>
      <c r="C162" s="944" t="s">
        <v>1067</v>
      </c>
      <c r="D162" s="863"/>
      <c r="E162" s="860"/>
      <c r="F162" s="863"/>
      <c r="G162" s="863"/>
      <c r="H162" s="863"/>
      <c r="I162" s="863"/>
      <c r="J162" s="970">
        <v>0</v>
      </c>
    </row>
    <row r="163" spans="1:10" s="688" customFormat="1" hidden="1">
      <c r="A163" s="978" t="s">
        <v>658</v>
      </c>
      <c r="B163" s="979" t="s">
        <v>659</v>
      </c>
      <c r="C163" s="980" t="s">
        <v>358</v>
      </c>
      <c r="D163" s="863">
        <v>0</v>
      </c>
      <c r="E163" s="863"/>
      <c r="F163" s="863">
        <v>0</v>
      </c>
      <c r="G163" s="863">
        <v>0</v>
      </c>
      <c r="H163" s="863">
        <v>0</v>
      </c>
      <c r="I163" s="863">
        <v>0</v>
      </c>
      <c r="J163" s="970">
        <v>0</v>
      </c>
    </row>
    <row r="164" spans="1:10" hidden="1">
      <c r="A164" s="973" t="s">
        <v>660</v>
      </c>
      <c r="B164" s="798" t="s">
        <v>661</v>
      </c>
      <c r="C164" s="971" t="s">
        <v>662</v>
      </c>
      <c r="D164" s="863"/>
      <c r="E164" s="860"/>
      <c r="F164" s="863"/>
      <c r="G164" s="863"/>
      <c r="H164" s="863"/>
      <c r="I164" s="863"/>
      <c r="J164" s="970">
        <v>0</v>
      </c>
    </row>
    <row r="165" spans="1:10" hidden="1">
      <c r="A165" s="973" t="s">
        <v>663</v>
      </c>
      <c r="B165" s="798" t="s">
        <v>664</v>
      </c>
      <c r="C165" s="971" t="s">
        <v>665</v>
      </c>
      <c r="D165" s="863"/>
      <c r="E165" s="860"/>
      <c r="F165" s="863"/>
      <c r="G165" s="863"/>
      <c r="H165" s="863"/>
      <c r="I165" s="863"/>
      <c r="J165" s="970">
        <v>0</v>
      </c>
    </row>
    <row r="166" spans="1:10" ht="25.5" hidden="1">
      <c r="A166" s="973" t="s">
        <v>666</v>
      </c>
      <c r="B166" s="797" t="s">
        <v>1692</v>
      </c>
      <c r="C166" s="971" t="s">
        <v>314</v>
      </c>
      <c r="D166" s="863"/>
      <c r="E166" s="860"/>
      <c r="F166" s="863"/>
      <c r="G166" s="863"/>
      <c r="H166" s="863"/>
      <c r="I166" s="863"/>
      <c r="J166" s="970">
        <v>0</v>
      </c>
    </row>
    <row r="167" spans="1:10" ht="25.5" hidden="1">
      <c r="A167" s="973" t="s">
        <v>315</v>
      </c>
      <c r="B167" s="797" t="s">
        <v>1693</v>
      </c>
      <c r="C167" s="971" t="s">
        <v>317</v>
      </c>
      <c r="D167" s="863"/>
      <c r="E167" s="860"/>
      <c r="F167" s="863"/>
      <c r="G167" s="863"/>
      <c r="H167" s="863"/>
      <c r="I167" s="863"/>
      <c r="J167" s="970">
        <v>0</v>
      </c>
    </row>
    <row r="168" spans="1:10" hidden="1">
      <c r="A168" s="973" t="s">
        <v>318</v>
      </c>
      <c r="B168" s="795" t="s">
        <v>319</v>
      </c>
      <c r="C168" s="783" t="s">
        <v>358</v>
      </c>
      <c r="D168" s="863">
        <v>0</v>
      </c>
      <c r="E168" s="863"/>
      <c r="F168" s="863">
        <v>0</v>
      </c>
      <c r="G168" s="863">
        <v>0</v>
      </c>
      <c r="H168" s="863">
        <v>0</v>
      </c>
      <c r="I168" s="863">
        <v>0</v>
      </c>
      <c r="J168" s="970">
        <v>0</v>
      </c>
    </row>
    <row r="169" spans="1:10" hidden="1">
      <c r="A169" s="973" t="s">
        <v>320</v>
      </c>
      <c r="B169" s="798" t="s">
        <v>1105</v>
      </c>
      <c r="C169" s="971" t="s">
        <v>321</v>
      </c>
      <c r="D169" s="863"/>
      <c r="E169" s="860"/>
      <c r="F169" s="863"/>
      <c r="G169" s="863"/>
      <c r="H169" s="863"/>
      <c r="I169" s="863"/>
      <c r="J169" s="970">
        <v>0</v>
      </c>
    </row>
    <row r="170" spans="1:10" hidden="1">
      <c r="A170" s="981" t="s">
        <v>322</v>
      </c>
      <c r="B170" s="822" t="s">
        <v>1068</v>
      </c>
      <c r="C170" s="783" t="s">
        <v>358</v>
      </c>
      <c r="D170" s="863">
        <v>0</v>
      </c>
      <c r="E170" s="863"/>
      <c r="F170" s="863">
        <v>0</v>
      </c>
      <c r="G170" s="863">
        <v>0</v>
      </c>
      <c r="H170" s="863">
        <v>0</v>
      </c>
      <c r="I170" s="863">
        <v>0</v>
      </c>
      <c r="J170" s="970">
        <v>0</v>
      </c>
    </row>
    <row r="171" spans="1:10" hidden="1">
      <c r="A171" s="973" t="s">
        <v>324</v>
      </c>
      <c r="B171" s="798" t="s">
        <v>1106</v>
      </c>
      <c r="C171" s="971" t="s">
        <v>325</v>
      </c>
      <c r="D171" s="863"/>
      <c r="E171" s="863"/>
      <c r="F171" s="863"/>
      <c r="G171" s="863"/>
      <c r="H171" s="863"/>
      <c r="I171" s="863"/>
      <c r="J171" s="970">
        <v>0</v>
      </c>
    </row>
    <row r="172" spans="1:10" hidden="1">
      <c r="A172" s="973" t="s">
        <v>326</v>
      </c>
      <c r="B172" s="798" t="s">
        <v>1107</v>
      </c>
      <c r="C172" s="971" t="s">
        <v>327</v>
      </c>
      <c r="D172" s="863"/>
      <c r="E172" s="863"/>
      <c r="F172" s="863"/>
      <c r="G172" s="863"/>
      <c r="H172" s="863"/>
      <c r="I172" s="863"/>
      <c r="J172" s="863"/>
    </row>
    <row r="173" spans="1:10" hidden="1">
      <c r="A173" s="973" t="s">
        <v>328</v>
      </c>
      <c r="B173" s="797" t="s">
        <v>1694</v>
      </c>
      <c r="C173" s="971" t="s">
        <v>330</v>
      </c>
      <c r="D173" s="863"/>
      <c r="E173" s="863"/>
      <c r="F173" s="863"/>
      <c r="G173" s="863"/>
      <c r="H173" s="863"/>
      <c r="I173" s="863"/>
      <c r="J173" s="863"/>
    </row>
    <row r="174" spans="1:10" ht="13.5" thickBot="1">
      <c r="A174" s="982">
        <v>1244000</v>
      </c>
      <c r="B174" s="983" t="s">
        <v>1706</v>
      </c>
      <c r="C174" s="976" t="s">
        <v>1134</v>
      </c>
      <c r="D174" s="947"/>
      <c r="E174" s="947"/>
      <c r="F174" s="947"/>
      <c r="G174" s="947"/>
      <c r="H174" s="947"/>
      <c r="I174" s="947"/>
      <c r="J174" s="947"/>
    </row>
    <row r="175" spans="1:10" ht="13.5" thickBot="1">
      <c r="A175" s="984">
        <v>1000000</v>
      </c>
      <c r="B175" s="985" t="s">
        <v>1070</v>
      </c>
      <c r="C175" s="986" t="s">
        <v>358</v>
      </c>
      <c r="D175" s="969">
        <f>D32+D151</f>
        <v>12000</v>
      </c>
      <c r="E175" s="969"/>
      <c r="F175" s="969">
        <f>F32+F151</f>
        <v>12000</v>
      </c>
      <c r="G175" s="969">
        <f>G32+G151</f>
        <v>2500</v>
      </c>
      <c r="H175" s="969">
        <f>H32+H151</f>
        <v>5000</v>
      </c>
      <c r="I175" s="969">
        <f>I32+I151</f>
        <v>7500</v>
      </c>
      <c r="J175" s="969">
        <f>J32+J151</f>
        <v>12000</v>
      </c>
    </row>
    <row r="176" spans="1:10" ht="14.25">
      <c r="A176" s="2617"/>
      <c r="B176" s="2617"/>
      <c r="C176" s="2617"/>
      <c r="D176" s="2617"/>
      <c r="E176" s="2617"/>
      <c r="F176" s="2617"/>
      <c r="G176" s="2617"/>
      <c r="H176" s="2617"/>
      <c r="I176" s="2617"/>
      <c r="J176" s="2617"/>
    </row>
    <row r="177" spans="1:10">
      <c r="A177" s="2625" t="s">
        <v>1114</v>
      </c>
      <c r="B177" s="2625"/>
      <c r="C177" s="2625"/>
      <c r="D177" s="2625"/>
      <c r="E177" s="2625"/>
      <c r="F177" s="2625"/>
      <c r="G177" s="2625"/>
      <c r="H177" s="2625"/>
      <c r="I177" s="2625"/>
      <c r="J177" s="2625"/>
    </row>
    <row r="178" spans="1:10" ht="14.25">
      <c r="A178" s="2625" t="s">
        <v>1725</v>
      </c>
      <c r="B178" s="2625"/>
      <c r="C178" s="2625"/>
      <c r="D178" s="2625"/>
      <c r="E178" s="2625"/>
      <c r="F178" s="2625"/>
      <c r="G178" s="2625"/>
      <c r="H178" s="2625"/>
      <c r="I178" s="2625"/>
      <c r="J178" s="2625"/>
    </row>
    <row r="179" spans="1:10">
      <c r="A179" s="2623" t="s">
        <v>992</v>
      </c>
      <c r="B179" s="2623"/>
      <c r="C179" s="2623"/>
      <c r="D179" s="2623"/>
      <c r="E179" s="2623"/>
      <c r="F179" s="2623"/>
      <c r="G179" s="2623"/>
      <c r="H179" s="2623"/>
      <c r="I179" s="2623"/>
      <c r="J179" s="2623"/>
    </row>
    <row r="180" spans="1:10" ht="14.25">
      <c r="A180" s="2631" t="s">
        <v>1714</v>
      </c>
      <c r="B180" s="2631"/>
      <c r="C180" s="2631"/>
      <c r="D180" s="2631"/>
      <c r="E180" s="2631"/>
      <c r="F180" s="2631"/>
      <c r="G180" s="2631"/>
      <c r="H180" s="2631"/>
      <c r="I180" s="2631"/>
      <c r="J180" s="2631"/>
    </row>
    <row r="181" spans="1:10">
      <c r="A181" s="2625" t="s">
        <v>993</v>
      </c>
      <c r="B181" s="2625"/>
      <c r="C181" s="2625"/>
      <c r="D181" s="2625"/>
      <c r="E181" s="2625"/>
      <c r="F181" s="2625"/>
      <c r="G181" s="2625"/>
      <c r="H181" s="2625"/>
      <c r="I181" s="2625"/>
      <c r="J181" s="2625"/>
    </row>
    <row r="182" spans="1:10">
      <c r="A182" s="2594" t="s">
        <v>1649</v>
      </c>
      <c r="B182" s="2594"/>
      <c r="C182" s="2594"/>
      <c r="D182" s="2594"/>
      <c r="E182" s="2594"/>
      <c r="F182" s="2594"/>
      <c r="G182" s="2594"/>
      <c r="H182" s="2594"/>
      <c r="I182" s="2594"/>
      <c r="J182" s="2594"/>
    </row>
    <row r="183" spans="1:10" ht="14.25">
      <c r="A183" s="2630" t="s">
        <v>1708</v>
      </c>
      <c r="B183" s="2630"/>
      <c r="C183" s="2630"/>
      <c r="D183" s="2630"/>
      <c r="E183" s="2630"/>
      <c r="F183" s="2630"/>
      <c r="G183" s="2630"/>
      <c r="H183" s="2630"/>
      <c r="I183" s="2630"/>
      <c r="J183" s="2630"/>
    </row>
    <row r="184" spans="1:10">
      <c r="A184" s="2600"/>
      <c r="B184" s="2600"/>
      <c r="C184" s="2600"/>
      <c r="D184" s="2600"/>
      <c r="E184" s="2600"/>
      <c r="F184" s="2600"/>
      <c r="G184" s="2600"/>
      <c r="H184" s="2600"/>
      <c r="I184" s="2600"/>
      <c r="J184" s="2600"/>
    </row>
    <row r="185" spans="1:10">
      <c r="A185" s="2626"/>
      <c r="B185" s="2626"/>
      <c r="C185" s="2626"/>
      <c r="D185" s="2626"/>
      <c r="E185" s="2626"/>
      <c r="F185" s="2626"/>
      <c r="G185" s="2626"/>
      <c r="H185" s="2626"/>
      <c r="I185" s="2626"/>
      <c r="J185" s="2626"/>
    </row>
    <row r="186" spans="1:10">
      <c r="A186" s="2626"/>
      <c r="B186" s="2626"/>
      <c r="C186" s="2626"/>
      <c r="D186" s="2626"/>
      <c r="E186" s="2626"/>
      <c r="F186" s="2626"/>
      <c r="G186" s="2626"/>
      <c r="H186" s="2626"/>
      <c r="I186" s="2626"/>
      <c r="J186" s="2626"/>
    </row>
    <row r="187" spans="1:10">
      <c r="A187" s="2626"/>
      <c r="B187" s="2626"/>
      <c r="C187" s="2626"/>
      <c r="D187" s="2626"/>
      <c r="E187" s="2626"/>
      <c r="F187" s="2626"/>
      <c r="G187" s="2626"/>
      <c r="H187" s="2626"/>
      <c r="I187" s="2626"/>
      <c r="J187" s="2626"/>
    </row>
    <row r="188" spans="1:10">
      <c r="A188" s="2626"/>
      <c r="B188" s="2626"/>
      <c r="C188" s="2626"/>
      <c r="D188" s="2626"/>
      <c r="E188" s="2626"/>
      <c r="F188" s="2626"/>
      <c r="G188" s="2626"/>
      <c r="H188" s="2626"/>
      <c r="I188" s="2626"/>
      <c r="J188" s="2626"/>
    </row>
    <row r="189" spans="1:10">
      <c r="A189" s="2626"/>
      <c r="B189" s="2626"/>
      <c r="C189" s="2626"/>
      <c r="D189" s="2626"/>
      <c r="E189" s="2626"/>
      <c r="F189" s="2626"/>
      <c r="G189" s="2626"/>
      <c r="H189" s="2626"/>
      <c r="I189" s="2626"/>
      <c r="J189" s="2626"/>
    </row>
    <row r="190" spans="1:10">
      <c r="A190" s="2626"/>
      <c r="B190" s="2626"/>
      <c r="C190" s="2626"/>
      <c r="D190" s="2626"/>
      <c r="E190" s="2626"/>
      <c r="F190" s="2626"/>
      <c r="G190" s="2626"/>
      <c r="H190" s="2626"/>
      <c r="I190" s="2626"/>
      <c r="J190" s="2626"/>
    </row>
    <row r="191" spans="1:10">
      <c r="A191" s="2626"/>
      <c r="B191" s="2626"/>
      <c r="C191" s="2626"/>
      <c r="D191" s="2626"/>
      <c r="E191" s="2626"/>
      <c r="F191" s="2626"/>
      <c r="G191" s="2626"/>
      <c r="H191" s="2626"/>
      <c r="I191" s="2626"/>
      <c r="J191" s="2626"/>
    </row>
    <row r="192" spans="1:10">
      <c r="A192" s="2626"/>
      <c r="B192" s="2626"/>
      <c r="C192" s="2626"/>
      <c r="D192" s="2626"/>
      <c r="E192" s="2626"/>
      <c r="F192" s="2626"/>
      <c r="G192" s="2626"/>
      <c r="H192" s="2626"/>
      <c r="I192" s="2626"/>
      <c r="J192" s="2626"/>
    </row>
    <row r="193" spans="1:10">
      <c r="A193" s="987"/>
      <c r="B193" s="987"/>
      <c r="C193" s="987"/>
      <c r="D193" s="987"/>
      <c r="E193" s="987"/>
      <c r="F193" s="987"/>
      <c r="G193" s="987"/>
      <c r="H193" s="987"/>
      <c r="I193" s="987"/>
      <c r="J193" s="987"/>
    </row>
    <row r="194" spans="1:10">
      <c r="A194" s="2626"/>
      <c r="B194" s="2626"/>
      <c r="C194" s="2626"/>
      <c r="D194" s="2626"/>
      <c r="E194" s="2626"/>
      <c r="F194" s="2626"/>
      <c r="G194" s="2626"/>
      <c r="H194" s="2626"/>
      <c r="I194" s="2626"/>
      <c r="J194" s="2626"/>
    </row>
    <row r="195" spans="1:10">
      <c r="A195" s="987"/>
      <c r="B195" s="987"/>
      <c r="C195" s="987"/>
      <c r="D195" s="987"/>
      <c r="E195" s="987"/>
      <c r="F195" s="989"/>
      <c r="G195" s="989"/>
      <c r="H195" s="989"/>
      <c r="I195" s="989"/>
      <c r="J195" s="989"/>
    </row>
    <row r="196" spans="1:10">
      <c r="A196" s="2626"/>
      <c r="B196" s="2626"/>
      <c r="C196" s="2626"/>
      <c r="D196" s="2626"/>
      <c r="E196" s="2626"/>
      <c r="F196" s="2626"/>
      <c r="G196" s="2626"/>
      <c r="H196" s="2626"/>
      <c r="I196" s="2626"/>
      <c r="J196" s="2626"/>
    </row>
    <row r="197" spans="1:10">
      <c r="A197" s="987"/>
      <c r="B197" s="987"/>
      <c r="C197" s="987"/>
      <c r="D197" s="987"/>
      <c r="E197" s="987"/>
      <c r="F197" s="987"/>
      <c r="G197" s="987"/>
      <c r="H197" s="987"/>
      <c r="I197" s="987"/>
      <c r="J197" s="987"/>
    </row>
    <row r="198" spans="1:10">
      <c r="A198" s="2626"/>
      <c r="B198" s="2626"/>
      <c r="C198" s="2626"/>
      <c r="D198" s="2626"/>
      <c r="E198" s="2626"/>
      <c r="F198" s="2626"/>
      <c r="G198" s="2626"/>
      <c r="H198" s="2626"/>
      <c r="I198" s="2626"/>
      <c r="J198" s="2626"/>
    </row>
    <row r="199" spans="1:10">
      <c r="A199" s="987"/>
      <c r="B199" s="987"/>
      <c r="C199" s="987"/>
      <c r="D199" s="987"/>
      <c r="E199" s="987"/>
      <c r="F199" s="987"/>
      <c r="G199" s="987"/>
      <c r="H199" s="987"/>
      <c r="I199" s="987"/>
      <c r="J199" s="987"/>
    </row>
    <row r="200" spans="1:10">
      <c r="A200" s="2626" t="s">
        <v>53</v>
      </c>
      <c r="B200" s="2626"/>
      <c r="C200" s="2626"/>
      <c r="D200" s="2626"/>
      <c r="E200" s="2626"/>
      <c r="F200" s="2626"/>
      <c r="G200" s="2626"/>
      <c r="H200" s="2626"/>
      <c r="I200" s="2626"/>
      <c r="J200" s="2626"/>
    </row>
    <row r="201" spans="1:10">
      <c r="A201" s="2628" t="s">
        <v>1709</v>
      </c>
      <c r="B201" s="2628"/>
      <c r="C201" s="2628"/>
      <c r="D201" s="2628"/>
      <c r="E201" s="2628"/>
      <c r="F201" s="2628"/>
      <c r="G201" s="2628"/>
      <c r="H201" s="2628"/>
      <c r="I201" s="2628"/>
      <c r="J201" s="2628"/>
    </row>
    <row r="202" spans="1:10">
      <c r="A202" s="2628" t="s">
        <v>1710</v>
      </c>
      <c r="B202" s="2628"/>
      <c r="C202" s="2628"/>
      <c r="D202" s="2628"/>
      <c r="E202" s="2628"/>
      <c r="F202" s="2628"/>
      <c r="G202" s="2628"/>
      <c r="H202" s="2628"/>
      <c r="I202" s="2628"/>
      <c r="J202" s="2628"/>
    </row>
    <row r="203" spans="1:10">
      <c r="A203" s="2628" t="s">
        <v>1711</v>
      </c>
      <c r="B203" s="2628"/>
      <c r="C203" s="2628"/>
      <c r="D203" s="2628"/>
      <c r="E203" s="2628"/>
      <c r="F203" s="2628"/>
      <c r="G203" s="2628"/>
      <c r="H203" s="2628"/>
      <c r="I203" s="2628"/>
      <c r="J203" s="2628"/>
    </row>
    <row r="204" spans="1:10">
      <c r="A204" s="987" t="s">
        <v>932</v>
      </c>
      <c r="B204" s="990"/>
      <c r="C204" s="990"/>
      <c r="D204" s="990"/>
      <c r="E204" s="990"/>
      <c r="F204" s="990"/>
      <c r="G204" s="990"/>
      <c r="H204" s="990"/>
      <c r="I204" s="990"/>
      <c r="J204" s="990"/>
    </row>
    <row r="205" spans="1:10">
      <c r="A205" s="2628" t="s">
        <v>1712</v>
      </c>
      <c r="B205" s="2628"/>
      <c r="C205" s="2628"/>
      <c r="D205" s="2628"/>
      <c r="E205" s="2628"/>
      <c r="F205" s="2628"/>
      <c r="G205" s="2628"/>
      <c r="H205" s="2628"/>
      <c r="I205" s="2628"/>
      <c r="J205" s="2628"/>
    </row>
    <row r="206" spans="1:10">
      <c r="A206" s="2594" t="s">
        <v>675</v>
      </c>
      <c r="B206" s="2594"/>
      <c r="C206" s="2594"/>
      <c r="D206" s="2594"/>
      <c r="E206" s="2594"/>
      <c r="F206" s="2594"/>
      <c r="G206" s="2594"/>
      <c r="H206" s="2594"/>
      <c r="I206" s="2594"/>
      <c r="J206" s="2594"/>
    </row>
    <row r="207" spans="1:10">
      <c r="A207" s="2625" t="s">
        <v>1114</v>
      </c>
      <c r="B207" s="2625"/>
      <c r="C207" s="2625"/>
      <c r="D207" s="2625"/>
      <c r="E207" s="2625"/>
      <c r="F207" s="2625"/>
      <c r="G207" s="2625"/>
      <c r="H207" s="2625"/>
      <c r="I207" s="2625"/>
      <c r="J207" s="2625"/>
    </row>
    <row r="208" spans="1:10" ht="14.25">
      <c r="A208" s="2625" t="s">
        <v>1713</v>
      </c>
      <c r="B208" s="2625"/>
      <c r="C208" s="2625"/>
      <c r="D208" s="2625"/>
      <c r="E208" s="2625"/>
      <c r="F208" s="2625"/>
      <c r="G208" s="2625"/>
      <c r="H208" s="2625"/>
      <c r="I208" s="2625"/>
      <c r="J208" s="2625"/>
    </row>
    <row r="209" spans="1:10">
      <c r="A209" s="2623" t="s">
        <v>992</v>
      </c>
      <c r="B209" s="2623"/>
      <c r="C209" s="2623"/>
      <c r="D209" s="2623"/>
      <c r="E209" s="2623"/>
      <c r="F209" s="2623"/>
      <c r="G209" s="2623"/>
      <c r="H209" s="2623"/>
      <c r="I209" s="2623"/>
      <c r="J209" s="2623"/>
    </row>
    <row r="210" spans="1:10" ht="14.25">
      <c r="A210" s="2631" t="s">
        <v>1714</v>
      </c>
      <c r="B210" s="2631"/>
      <c r="C210" s="2631"/>
      <c r="D210" s="2631"/>
      <c r="E210" s="2631"/>
      <c r="F210" s="2631"/>
      <c r="G210" s="2631"/>
      <c r="H210" s="2631"/>
      <c r="I210" s="2631"/>
      <c r="J210" s="2631"/>
    </row>
    <row r="211" spans="1:10">
      <c r="A211" s="2625" t="s">
        <v>993</v>
      </c>
      <c r="B211" s="2625"/>
      <c r="C211" s="2625"/>
      <c r="D211" s="2625"/>
      <c r="E211" s="2625"/>
      <c r="F211" s="2625"/>
      <c r="G211" s="2625"/>
      <c r="H211" s="2625"/>
      <c r="I211" s="2625"/>
      <c r="J211" s="2625"/>
    </row>
    <row r="212" spans="1:10">
      <c r="A212" s="2625" t="s">
        <v>994</v>
      </c>
      <c r="B212" s="2625"/>
      <c r="C212" s="2625"/>
      <c r="D212" s="2625"/>
      <c r="E212" s="2625"/>
      <c r="F212" s="2625"/>
      <c r="G212" s="2625"/>
      <c r="H212" s="2625"/>
      <c r="I212" s="2625"/>
      <c r="J212" s="2625"/>
    </row>
    <row r="213" spans="1:10" ht="14.25">
      <c r="A213" s="2630" t="s">
        <v>1708</v>
      </c>
      <c r="B213" s="2630"/>
      <c r="C213" s="2630"/>
      <c r="D213" s="2630"/>
      <c r="E213" s="2630"/>
      <c r="F213" s="2630"/>
      <c r="G213" s="2630"/>
      <c r="H213" s="2630"/>
      <c r="I213" s="2630"/>
      <c r="J213" s="2630"/>
    </row>
    <row r="214" spans="1:10">
      <c r="A214" s="2600"/>
      <c r="B214" s="2600"/>
      <c r="C214" s="2600"/>
      <c r="D214" s="2600"/>
      <c r="E214" s="2600"/>
      <c r="F214" s="2600"/>
      <c r="G214" s="2600"/>
      <c r="H214" s="2600"/>
      <c r="I214" s="2600"/>
      <c r="J214" s="2600"/>
    </row>
  </sheetData>
  <mergeCells count="40">
    <mergeCell ref="A211:J211"/>
    <mergeCell ref="A212:J212"/>
    <mergeCell ref="A213:J213"/>
    <mergeCell ref="A214:J214"/>
    <mergeCell ref="A205:J205"/>
    <mergeCell ref="A206:J206"/>
    <mergeCell ref="A207:J207"/>
    <mergeCell ref="A208:J208"/>
    <mergeCell ref="A209:J209"/>
    <mergeCell ref="A210:J210"/>
    <mergeCell ref="A203:J203"/>
    <mergeCell ref="A188:J188"/>
    <mergeCell ref="A189:J189"/>
    <mergeCell ref="A190:J190"/>
    <mergeCell ref="A191:J191"/>
    <mergeCell ref="A192:J192"/>
    <mergeCell ref="A194:J194"/>
    <mergeCell ref="A196:J196"/>
    <mergeCell ref="A198:J198"/>
    <mergeCell ref="A200:J200"/>
    <mergeCell ref="A201:J201"/>
    <mergeCell ref="A202:J202"/>
    <mergeCell ref="A187:J187"/>
    <mergeCell ref="A176:J176"/>
    <mergeCell ref="A177:J177"/>
    <mergeCell ref="A178:J178"/>
    <mergeCell ref="A179:J179"/>
    <mergeCell ref="A180:J180"/>
    <mergeCell ref="A181:J181"/>
    <mergeCell ref="A182:J182"/>
    <mergeCell ref="A183:J183"/>
    <mergeCell ref="A184:J184"/>
    <mergeCell ref="A185:J185"/>
    <mergeCell ref="A186:J186"/>
    <mergeCell ref="G29:J29"/>
    <mergeCell ref="A9:E9"/>
    <mergeCell ref="A14:B14"/>
    <mergeCell ref="B15:E15"/>
    <mergeCell ref="B16:F16"/>
    <mergeCell ref="F29:F30"/>
  </mergeCells>
  <pageMargins left="0.7" right="0.7" top="0.75" bottom="0.75" header="0.3" footer="0.3"/>
  <pageSetup paperSize="9" orientation="landscape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K214"/>
  <sheetViews>
    <sheetView topLeftCell="A25" workbookViewId="0">
      <selection activeCell="E106" sqref="E106"/>
    </sheetView>
  </sheetViews>
  <sheetFormatPr defaultRowHeight="12.75"/>
  <cols>
    <col min="1" max="1" width="7.140625" style="688" customWidth="1"/>
    <col min="2" max="2" width="39.85546875" style="679" customWidth="1"/>
    <col min="3" max="3" width="8.7109375" style="689" customWidth="1"/>
    <col min="4" max="4" width="11.5703125" style="678" customWidth="1"/>
    <col min="5" max="5" width="10" style="678" customWidth="1"/>
    <col min="6" max="6" width="10.5703125" style="678" customWidth="1"/>
    <col min="7" max="7" width="11" style="678" customWidth="1"/>
    <col min="8" max="8" width="11.7109375" style="678" customWidth="1"/>
    <col min="9" max="9" width="11.5703125" style="678" customWidth="1"/>
    <col min="10" max="10" width="11.28515625" style="678" customWidth="1"/>
    <col min="11" max="16384" width="9.140625" style="678"/>
  </cols>
  <sheetData>
    <row r="1" spans="1:10">
      <c r="I1" s="884" t="s">
        <v>931</v>
      </c>
    </row>
    <row r="2" spans="1:10">
      <c r="F2" s="885"/>
      <c r="G2" s="885"/>
      <c r="H2" s="885"/>
      <c r="I2" s="885"/>
    </row>
    <row r="3" spans="1:10">
      <c r="H3" s="886" t="s">
        <v>888</v>
      </c>
    </row>
    <row r="4" spans="1:10">
      <c r="G4" s="885" t="s">
        <v>1025</v>
      </c>
    </row>
    <row r="5" spans="1:10">
      <c r="H5" s="685" t="s">
        <v>174</v>
      </c>
    </row>
    <row r="6" spans="1:10" ht="15.75">
      <c r="B6" s="887" t="s">
        <v>35</v>
      </c>
      <c r="C6" s="888"/>
      <c r="D6" s="887"/>
      <c r="E6" s="887"/>
      <c r="G6" s="889" t="s">
        <v>1014</v>
      </c>
      <c r="H6" s="836"/>
    </row>
    <row r="7" spans="1:10">
      <c r="B7" s="678"/>
      <c r="C7" s="890"/>
    </row>
    <row r="8" spans="1:10">
      <c r="A8" s="688" t="s">
        <v>2209</v>
      </c>
      <c r="F8" s="681"/>
      <c r="G8" s="681"/>
    </row>
    <row r="9" spans="1:10" s="688" customFormat="1" ht="10.5">
      <c r="A9" s="2600" t="s">
        <v>1118</v>
      </c>
      <c r="B9" s="2600"/>
      <c r="C9" s="2600"/>
      <c r="D9" s="2600"/>
      <c r="E9" s="2600"/>
    </row>
    <row r="10" spans="1:10">
      <c r="A10" s="688" t="s">
        <v>473</v>
      </c>
      <c r="B10" s="891"/>
      <c r="C10" s="892"/>
      <c r="D10" s="840"/>
      <c r="E10" s="840"/>
    </row>
    <row r="11" spans="1:10">
      <c r="B11" s="893"/>
      <c r="C11" s="894"/>
      <c r="D11" s="893"/>
      <c r="E11" s="893"/>
      <c r="F11" s="893"/>
      <c r="G11" s="893"/>
      <c r="H11" s="895"/>
    </row>
    <row r="12" spans="1:10">
      <c r="A12" s="896" t="s">
        <v>474</v>
      </c>
      <c r="B12" s="889" t="s">
        <v>1145</v>
      </c>
      <c r="C12" s="890"/>
      <c r="D12" s="889"/>
      <c r="E12" s="889"/>
      <c r="F12" s="889"/>
      <c r="G12" s="836"/>
      <c r="H12" s="897" t="s">
        <v>208</v>
      </c>
    </row>
    <row r="13" spans="1:10" ht="21.75">
      <c r="A13" s="898" t="s">
        <v>611</v>
      </c>
      <c r="B13" s="898"/>
      <c r="C13" s="894"/>
      <c r="D13" s="898"/>
      <c r="E13" s="898"/>
      <c r="F13" s="898"/>
      <c r="G13" s="899"/>
    </row>
    <row r="14" spans="1:10">
      <c r="A14" s="2603" t="s">
        <v>2204</v>
      </c>
      <c r="B14" s="2604"/>
      <c r="F14" s="681"/>
      <c r="G14" s="681"/>
    </row>
    <row r="15" spans="1:10" ht="18">
      <c r="A15" s="900"/>
      <c r="B15" s="2620" t="s">
        <v>612</v>
      </c>
      <c r="C15" s="2620"/>
      <c r="D15" s="2620"/>
      <c r="E15" s="2620"/>
      <c r="F15" s="900"/>
      <c r="G15" s="901"/>
      <c r="H15" s="901"/>
      <c r="I15" s="901"/>
      <c r="J15" s="901"/>
    </row>
    <row r="16" spans="1:10" ht="14.25">
      <c r="A16" s="678"/>
      <c r="B16" s="2622" t="s">
        <v>258</v>
      </c>
      <c r="C16" s="2622"/>
      <c r="D16" s="2622"/>
      <c r="E16" s="2622"/>
      <c r="F16" s="2622"/>
      <c r="G16" s="902"/>
      <c r="H16" s="902"/>
      <c r="I16" s="902"/>
      <c r="J16" s="902"/>
    </row>
    <row r="17" spans="1:10" s="688" customFormat="1" ht="21.75">
      <c r="A17" s="898" t="s">
        <v>2210</v>
      </c>
      <c r="B17" s="903"/>
      <c r="C17" s="1210"/>
      <c r="D17" s="903"/>
      <c r="E17" s="903"/>
      <c r="F17" s="903"/>
      <c r="G17" s="903"/>
      <c r="H17" s="903"/>
      <c r="I17" s="903"/>
      <c r="J17" s="903"/>
    </row>
    <row r="18" spans="1:10" s="688" customFormat="1" ht="14.25">
      <c r="A18" s="899"/>
      <c r="B18" s="691"/>
      <c r="C18" s="1211"/>
      <c r="D18" s="691"/>
      <c r="E18" s="691"/>
      <c r="F18" s="691"/>
      <c r="G18" s="692"/>
      <c r="H18" s="692"/>
      <c r="I18" s="691"/>
      <c r="J18" s="691"/>
    </row>
    <row r="19" spans="1:10" s="683" customFormat="1" ht="15" thickBot="1">
      <c r="A19" s="693" t="s">
        <v>2211</v>
      </c>
      <c r="B19" s="904"/>
      <c r="C19" s="905"/>
      <c r="D19" s="685"/>
      <c r="E19" s="685"/>
      <c r="G19" s="906" t="s">
        <v>647</v>
      </c>
      <c r="H19" s="907"/>
      <c r="I19" s="907"/>
      <c r="J19" s="907"/>
    </row>
    <row r="20" spans="1:10" s="885" customFormat="1" thickBot="1">
      <c r="A20" s="693" t="s">
        <v>89</v>
      </c>
      <c r="B20" s="908"/>
      <c r="C20" s="905"/>
      <c r="G20" s="908" t="s">
        <v>333</v>
      </c>
      <c r="H20" s="909">
        <v>9</v>
      </c>
      <c r="I20" s="910">
        <v>1</v>
      </c>
      <c r="J20" s="911">
        <v>1</v>
      </c>
    </row>
    <row r="21" spans="1:10" s="908" customFormat="1" thickBot="1">
      <c r="A21" s="693" t="s">
        <v>630</v>
      </c>
      <c r="C21" s="905"/>
      <c r="G21" s="908" t="s">
        <v>2208</v>
      </c>
    </row>
    <row r="22" spans="1:10" s="908" customFormat="1" thickBot="1">
      <c r="A22" s="693" t="s">
        <v>554</v>
      </c>
      <c r="C22" s="912"/>
      <c r="D22" s="913"/>
      <c r="G22" s="908" t="s">
        <v>555</v>
      </c>
    </row>
    <row r="23" spans="1:10" s="885" customFormat="1" thickBot="1">
      <c r="A23" s="693" t="s">
        <v>729</v>
      </c>
      <c r="B23" s="908"/>
      <c r="C23" s="905"/>
      <c r="G23" s="908" t="s">
        <v>944</v>
      </c>
      <c r="I23" s="914">
        <v>51</v>
      </c>
    </row>
    <row r="24" spans="1:10" s="885" customFormat="1" ht="12">
      <c r="A24" s="693" t="s">
        <v>217</v>
      </c>
      <c r="B24" s="915"/>
      <c r="C24" s="916"/>
      <c r="F24" s="917"/>
      <c r="G24" s="908" t="s">
        <v>946</v>
      </c>
    </row>
    <row r="25" spans="1:10" s="885" customFormat="1" thickBot="1">
      <c r="A25" s="695" t="s">
        <v>306</v>
      </c>
      <c r="B25" s="906"/>
      <c r="C25" s="916"/>
      <c r="D25" s="918"/>
      <c r="E25" s="918"/>
      <c r="G25" s="908" t="s">
        <v>233</v>
      </c>
      <c r="I25" s="917"/>
    </row>
    <row r="26" spans="1:10" s="917" customFormat="1" thickBot="1">
      <c r="A26" s="693" t="s">
        <v>116</v>
      </c>
      <c r="B26" s="908"/>
      <c r="C26" s="916"/>
      <c r="D26" s="919"/>
      <c r="E26" s="885"/>
      <c r="G26" s="917" t="s">
        <v>1703</v>
      </c>
      <c r="H26" s="920"/>
      <c r="I26" s="921"/>
      <c r="J26" s="922"/>
    </row>
    <row r="27" spans="1:10" s="917" customFormat="1" thickBot="1">
      <c r="A27" s="693" t="s">
        <v>638</v>
      </c>
      <c r="B27" s="908"/>
      <c r="C27" s="916"/>
      <c r="E27" s="923" t="s">
        <v>740</v>
      </c>
      <c r="G27" s="908" t="s">
        <v>419</v>
      </c>
      <c r="I27" s="885"/>
      <c r="J27" s="885"/>
    </row>
    <row r="28" spans="1:10" s="917" customFormat="1" thickBot="1">
      <c r="A28" s="696"/>
      <c r="B28" s="885"/>
      <c r="C28" s="924"/>
      <c r="E28" s="925"/>
      <c r="F28" s="885"/>
      <c r="G28" s="885"/>
    </row>
    <row r="29" spans="1:10" s="688" customFormat="1" ht="42.75" thickBot="1">
      <c r="A29" s="711" t="s">
        <v>406</v>
      </c>
      <c r="B29" s="712" t="s">
        <v>639</v>
      </c>
      <c r="C29" s="713"/>
      <c r="D29" s="712" t="s">
        <v>422</v>
      </c>
      <c r="E29" s="714"/>
      <c r="F29" s="2612" t="s">
        <v>362</v>
      </c>
      <c r="G29" s="2614" t="s">
        <v>363</v>
      </c>
      <c r="H29" s="2615"/>
      <c r="I29" s="2615"/>
      <c r="J29" s="2616"/>
    </row>
    <row r="30" spans="1:10" s="688" customFormat="1" ht="105.75" thickBot="1">
      <c r="A30" s="715"/>
      <c r="B30" s="716" t="s">
        <v>349</v>
      </c>
      <c r="C30" s="717" t="s">
        <v>671</v>
      </c>
      <c r="D30" s="718" t="s">
        <v>796</v>
      </c>
      <c r="E30" s="719" t="s">
        <v>971</v>
      </c>
      <c r="F30" s="2613"/>
      <c r="G30" s="718" t="s">
        <v>972</v>
      </c>
      <c r="H30" s="718" t="s">
        <v>973</v>
      </c>
      <c r="I30" s="718" t="s">
        <v>974</v>
      </c>
      <c r="J30" s="718" t="s">
        <v>975</v>
      </c>
    </row>
    <row r="31" spans="1:10" s="926" customFormat="1" ht="11.25" thickBot="1">
      <c r="A31" s="720" t="s">
        <v>976</v>
      </c>
      <c r="B31" s="721" t="s">
        <v>977</v>
      </c>
      <c r="C31" s="722" t="s">
        <v>978</v>
      </c>
      <c r="D31" s="723" t="s">
        <v>739</v>
      </c>
      <c r="E31" s="723" t="s">
        <v>740</v>
      </c>
      <c r="F31" s="723" t="s">
        <v>672</v>
      </c>
      <c r="G31" s="724">
        <v>4</v>
      </c>
      <c r="H31" s="725">
        <v>5</v>
      </c>
      <c r="I31" s="726">
        <v>6</v>
      </c>
      <c r="J31" s="725">
        <v>7</v>
      </c>
    </row>
    <row r="32" spans="1:10" s="829" customFormat="1" ht="37.5" customHeight="1" thickBot="1">
      <c r="A32" s="927">
        <v>1100000</v>
      </c>
      <c r="B32" s="1597" t="s">
        <v>1704</v>
      </c>
      <c r="C32" s="728" t="s">
        <v>358</v>
      </c>
      <c r="D32" s="842">
        <f>D33+D42+D138+D105</f>
        <v>22000</v>
      </c>
      <c r="E32" s="842"/>
      <c r="F32" s="842">
        <f>F33+F42+F138+F105</f>
        <v>22000</v>
      </c>
      <c r="G32" s="842">
        <f>G33+G42+G105</f>
        <v>3500</v>
      </c>
      <c r="H32" s="842">
        <f>H33+H42+H105</f>
        <v>7000</v>
      </c>
      <c r="I32" s="842">
        <f>I33+I42+I105</f>
        <v>10500</v>
      </c>
      <c r="J32" s="842">
        <f>F32</f>
        <v>22000</v>
      </c>
    </row>
    <row r="33" spans="1:10" s="688" customFormat="1" ht="102.75" hidden="1" thickBot="1">
      <c r="A33" s="927">
        <v>1110000</v>
      </c>
      <c r="B33" s="730" t="s">
        <v>1662</v>
      </c>
      <c r="C33" s="728" t="s">
        <v>358</v>
      </c>
      <c r="D33" s="843">
        <f>D34</f>
        <v>0</v>
      </c>
      <c r="E33" s="843"/>
      <c r="F33" s="843">
        <f>F34</f>
        <v>0</v>
      </c>
      <c r="G33" s="843">
        <f>G34</f>
        <v>0</v>
      </c>
      <c r="H33" s="843">
        <f>H34</f>
        <v>0</v>
      </c>
      <c r="I33" s="843">
        <f>I34</f>
        <v>0</v>
      </c>
      <c r="J33" s="843">
        <f>F33</f>
        <v>0</v>
      </c>
    </row>
    <row r="34" spans="1:10" s="688" customFormat="1" ht="29.25" hidden="1" thickBot="1">
      <c r="A34" s="928">
        <v>1110000</v>
      </c>
      <c r="B34" s="733" t="s">
        <v>803</v>
      </c>
      <c r="C34" s="734" t="s">
        <v>358</v>
      </c>
      <c r="D34" s="844">
        <f>SUM(D35:D41)</f>
        <v>0</v>
      </c>
      <c r="E34" s="844"/>
      <c r="F34" s="844">
        <f>SUM(F35:F41)</f>
        <v>0</v>
      </c>
      <c r="G34" s="844">
        <f>SUM(G35:G41)</f>
        <v>0</v>
      </c>
      <c r="H34" s="844">
        <f>SUM(H35:H41)</f>
        <v>0</v>
      </c>
      <c r="I34" s="844">
        <f>SUM(I35:I41)</f>
        <v>0</v>
      </c>
      <c r="J34" s="844">
        <f>F34</f>
        <v>0</v>
      </c>
    </row>
    <row r="35" spans="1:10" s="688" customFormat="1" ht="26.25" hidden="1" thickBot="1">
      <c r="A35" s="929">
        <v>1111000</v>
      </c>
      <c r="B35" s="737" t="s">
        <v>673</v>
      </c>
      <c r="C35" s="738" t="s">
        <v>804</v>
      </c>
      <c r="D35" s="845">
        <v>0</v>
      </c>
      <c r="E35" s="851"/>
      <c r="F35" s="845">
        <f t="shared" ref="F35:F40" si="0">D35+E35</f>
        <v>0</v>
      </c>
      <c r="G35" s="845">
        <v>0</v>
      </c>
      <c r="H35" s="845">
        <v>0</v>
      </c>
      <c r="I35" s="845">
        <v>0</v>
      </c>
      <c r="J35" s="845">
        <f>F35</f>
        <v>0</v>
      </c>
    </row>
    <row r="36" spans="1:10" s="688" customFormat="1" ht="26.25" hidden="1" thickBot="1">
      <c r="A36" s="930">
        <v>1112000</v>
      </c>
      <c r="B36" s="741" t="s">
        <v>271</v>
      </c>
      <c r="C36" s="742" t="s">
        <v>805</v>
      </c>
      <c r="D36" s="846">
        <v>0</v>
      </c>
      <c r="E36" s="846"/>
      <c r="F36" s="845">
        <f t="shared" si="0"/>
        <v>0</v>
      </c>
      <c r="G36" s="846">
        <v>0</v>
      </c>
      <c r="H36" s="846">
        <v>0</v>
      </c>
      <c r="I36" s="846">
        <v>0</v>
      </c>
      <c r="J36" s="846">
        <f>F36</f>
        <v>0</v>
      </c>
    </row>
    <row r="37" spans="1:10" s="688" customFormat="1" ht="39" hidden="1" thickBot="1">
      <c r="A37" s="930">
        <v>1113000</v>
      </c>
      <c r="B37" s="741" t="s">
        <v>806</v>
      </c>
      <c r="C37" s="742" t="s">
        <v>807</v>
      </c>
      <c r="D37" s="846"/>
      <c r="E37" s="846"/>
      <c r="F37" s="845">
        <f t="shared" si="0"/>
        <v>0</v>
      </c>
      <c r="G37" s="846"/>
      <c r="H37" s="846"/>
      <c r="I37" s="846"/>
      <c r="J37" s="931">
        <v>0</v>
      </c>
    </row>
    <row r="38" spans="1:10" s="688" customFormat="1" ht="51.75" hidden="1" thickBot="1">
      <c r="A38" s="930">
        <v>1114000</v>
      </c>
      <c r="B38" s="741" t="s">
        <v>398</v>
      </c>
      <c r="C38" s="742" t="s">
        <v>399</v>
      </c>
      <c r="D38" s="846"/>
      <c r="E38" s="846"/>
      <c r="F38" s="845">
        <f t="shared" si="0"/>
        <v>0</v>
      </c>
      <c r="G38" s="846"/>
      <c r="H38" s="846"/>
      <c r="I38" s="846"/>
      <c r="J38" s="931">
        <v>0</v>
      </c>
    </row>
    <row r="39" spans="1:10" s="688" customFormat="1" ht="13.5" hidden="1" thickBot="1">
      <c r="A39" s="930">
        <v>1115000</v>
      </c>
      <c r="B39" s="741" t="s">
        <v>615</v>
      </c>
      <c r="C39" s="742" t="s">
        <v>388</v>
      </c>
      <c r="D39" s="846"/>
      <c r="E39" s="846"/>
      <c r="F39" s="845">
        <f t="shared" si="0"/>
        <v>0</v>
      </c>
      <c r="G39" s="846"/>
      <c r="H39" s="846"/>
      <c r="I39" s="846"/>
      <c r="J39" s="931">
        <v>0</v>
      </c>
    </row>
    <row r="40" spans="1:10" s="688" customFormat="1" ht="26.25" hidden="1" thickBot="1">
      <c r="A40" s="930">
        <v>1116000</v>
      </c>
      <c r="B40" s="741" t="s">
        <v>1024</v>
      </c>
      <c r="C40" s="742" t="s">
        <v>389</v>
      </c>
      <c r="D40" s="846"/>
      <c r="E40" s="846"/>
      <c r="F40" s="845">
        <f t="shared" si="0"/>
        <v>0</v>
      </c>
      <c r="G40" s="846"/>
      <c r="H40" s="846"/>
      <c r="I40" s="846"/>
      <c r="J40" s="931">
        <v>0</v>
      </c>
    </row>
    <row r="41" spans="1:10" s="688" customFormat="1" ht="26.25" hidden="1" thickBot="1">
      <c r="A41" s="932">
        <v>1117000</v>
      </c>
      <c r="B41" s="745" t="s">
        <v>640</v>
      </c>
      <c r="C41" s="746" t="s">
        <v>20</v>
      </c>
      <c r="D41" s="847">
        <v>0</v>
      </c>
      <c r="E41" s="847"/>
      <c r="F41" s="845">
        <f>D41+E41</f>
        <v>0</v>
      </c>
      <c r="G41" s="847">
        <v>0</v>
      </c>
      <c r="H41" s="847">
        <v>0</v>
      </c>
      <c r="I41" s="847">
        <v>0</v>
      </c>
      <c r="J41" s="931">
        <f>F41</f>
        <v>0</v>
      </c>
    </row>
    <row r="42" spans="1:10" s="688" customFormat="1" ht="29.25" hidden="1" thickBot="1">
      <c r="A42" s="933">
        <v>1120000</v>
      </c>
      <c r="B42" s="749" t="s">
        <v>21</v>
      </c>
      <c r="C42" s="728" t="s">
        <v>358</v>
      </c>
      <c r="D42" s="848">
        <f>D43+D55+D66+D69+D51+D64</f>
        <v>0</v>
      </c>
      <c r="E42" s="848"/>
      <c r="F42" s="848">
        <f>F43+F55+F66+F69+F51+F64</f>
        <v>0</v>
      </c>
      <c r="G42" s="848">
        <f>G43+G51+G55+G64+G66+G69</f>
        <v>0</v>
      </c>
      <c r="H42" s="848">
        <f>H43+H51+H55+H64+H66+H69</f>
        <v>0</v>
      </c>
      <c r="I42" s="848">
        <f>I43+I51+I55+I64+I66+I69</f>
        <v>0</v>
      </c>
      <c r="J42" s="931">
        <f>F42</f>
        <v>0</v>
      </c>
    </row>
    <row r="43" spans="1:10" s="688" customFormat="1" ht="12.75" hidden="1" customHeight="1">
      <c r="A43" s="928">
        <v>1121000</v>
      </c>
      <c r="B43" s="751" t="s">
        <v>22</v>
      </c>
      <c r="C43" s="752"/>
      <c r="D43" s="845">
        <f>SUM(D44:D49)</f>
        <v>0</v>
      </c>
      <c r="E43" s="845"/>
      <c r="F43" s="845">
        <f>SUM(F44:F49)</f>
        <v>0</v>
      </c>
      <c r="G43" s="845">
        <f>SUM(G44:G49)</f>
        <v>0</v>
      </c>
      <c r="H43" s="845">
        <f>SUM(H44:H49)</f>
        <v>0</v>
      </c>
      <c r="I43" s="845">
        <f>SUM(I44:I49)</f>
        <v>0</v>
      </c>
      <c r="J43" s="931">
        <f>SUM(J44:J49)</f>
        <v>0</v>
      </c>
    </row>
    <row r="44" spans="1:10" s="688" customFormat="1" ht="25.5" hidden="1">
      <c r="A44" s="930">
        <v>1121100</v>
      </c>
      <c r="B44" s="753" t="s">
        <v>380</v>
      </c>
      <c r="C44" s="742" t="s">
        <v>381</v>
      </c>
      <c r="D44" s="846"/>
      <c r="E44" s="846"/>
      <c r="F44" s="846"/>
      <c r="G44" s="846"/>
      <c r="H44" s="846"/>
      <c r="I44" s="846"/>
      <c r="J44" s="931">
        <v>0</v>
      </c>
    </row>
    <row r="45" spans="1:10" s="688" customFormat="1" hidden="1">
      <c r="A45" s="930">
        <v>1121200</v>
      </c>
      <c r="B45" s="754" t="s">
        <v>1663</v>
      </c>
      <c r="C45" s="742" t="s">
        <v>383</v>
      </c>
      <c r="D45" s="846">
        <v>0</v>
      </c>
      <c r="E45" s="846"/>
      <c r="F45" s="846">
        <f>D45+E45</f>
        <v>0</v>
      </c>
      <c r="G45" s="846">
        <v>0</v>
      </c>
      <c r="H45" s="846">
        <v>0</v>
      </c>
      <c r="I45" s="846">
        <v>0</v>
      </c>
      <c r="J45" s="931">
        <f>F45</f>
        <v>0</v>
      </c>
    </row>
    <row r="46" spans="1:10" s="688" customFormat="1" hidden="1">
      <c r="A46" s="930">
        <v>1121300</v>
      </c>
      <c r="B46" s="753" t="s">
        <v>769</v>
      </c>
      <c r="C46" s="742" t="s">
        <v>384</v>
      </c>
      <c r="D46" s="846">
        <v>0</v>
      </c>
      <c r="E46" s="846"/>
      <c r="F46" s="846">
        <f>D46+E46</f>
        <v>0</v>
      </c>
      <c r="G46" s="846">
        <v>0</v>
      </c>
      <c r="H46" s="846">
        <v>0</v>
      </c>
      <c r="I46" s="846">
        <v>0</v>
      </c>
      <c r="J46" s="931">
        <f>F46</f>
        <v>0</v>
      </c>
    </row>
    <row r="47" spans="1:10" s="688" customFormat="1" hidden="1">
      <c r="A47" s="930">
        <v>1121400</v>
      </c>
      <c r="B47" s="753" t="s">
        <v>770</v>
      </c>
      <c r="C47" s="742" t="s">
        <v>385</v>
      </c>
      <c r="D47" s="846">
        <v>0</v>
      </c>
      <c r="E47" s="846"/>
      <c r="F47" s="846">
        <v>0</v>
      </c>
      <c r="G47" s="846">
        <v>0</v>
      </c>
      <c r="H47" s="846">
        <v>0</v>
      </c>
      <c r="I47" s="846">
        <v>0</v>
      </c>
      <c r="J47" s="931">
        <f>F47</f>
        <v>0</v>
      </c>
    </row>
    <row r="48" spans="1:10" s="688" customFormat="1" hidden="1">
      <c r="A48" s="930">
        <v>1121500</v>
      </c>
      <c r="B48" s="753" t="s">
        <v>69</v>
      </c>
      <c r="C48" s="742" t="s">
        <v>386</v>
      </c>
      <c r="D48" s="845"/>
      <c r="E48" s="846"/>
      <c r="F48" s="845"/>
      <c r="G48" s="845"/>
      <c r="H48" s="845"/>
      <c r="I48" s="845"/>
      <c r="J48" s="931">
        <v>0</v>
      </c>
    </row>
    <row r="49" spans="1:10" s="688" customFormat="1" ht="25.5" hidden="1">
      <c r="A49" s="930">
        <v>1121600</v>
      </c>
      <c r="B49" s="753" t="s">
        <v>70</v>
      </c>
      <c r="C49" s="742" t="s">
        <v>387</v>
      </c>
      <c r="D49" s="846"/>
      <c r="E49" s="846"/>
      <c r="F49" s="846"/>
      <c r="G49" s="846"/>
      <c r="H49" s="846"/>
      <c r="I49" s="846"/>
      <c r="J49" s="931">
        <v>0</v>
      </c>
    </row>
    <row r="50" spans="1:10" s="688" customFormat="1" ht="13.5" hidden="1" thickBot="1">
      <c r="A50" s="934">
        <v>1121700</v>
      </c>
      <c r="B50" s="757" t="s">
        <v>71</v>
      </c>
      <c r="C50" s="746" t="s">
        <v>766</v>
      </c>
      <c r="D50" s="847"/>
      <c r="E50" s="847"/>
      <c r="F50" s="847"/>
      <c r="G50" s="847"/>
      <c r="H50" s="847"/>
      <c r="I50" s="847"/>
      <c r="J50" s="931">
        <v>0</v>
      </c>
    </row>
    <row r="51" spans="1:10" s="688" customFormat="1" ht="28.5" hidden="1">
      <c r="A51" s="928">
        <v>1122000</v>
      </c>
      <c r="B51" s="758" t="s">
        <v>767</v>
      </c>
      <c r="C51" s="734" t="s">
        <v>358</v>
      </c>
      <c r="D51" s="851">
        <f>D52</f>
        <v>0</v>
      </c>
      <c r="E51" s="851"/>
      <c r="F51" s="851">
        <f>F52</f>
        <v>0</v>
      </c>
      <c r="G51" s="851">
        <f>G52</f>
        <v>0</v>
      </c>
      <c r="H51" s="851">
        <f>H52</f>
        <v>0</v>
      </c>
      <c r="I51" s="851">
        <f>I52</f>
        <v>0</v>
      </c>
      <c r="J51" s="931">
        <f>J52</f>
        <v>0</v>
      </c>
    </row>
    <row r="52" spans="1:10" s="688" customFormat="1" hidden="1">
      <c r="A52" s="935">
        <v>1122100</v>
      </c>
      <c r="B52" s="753" t="s">
        <v>72</v>
      </c>
      <c r="C52" s="738" t="s">
        <v>768</v>
      </c>
      <c r="D52" s="846">
        <v>0</v>
      </c>
      <c r="E52" s="846"/>
      <c r="F52" s="846">
        <f>D52+E52</f>
        <v>0</v>
      </c>
      <c r="G52" s="846">
        <v>0</v>
      </c>
      <c r="H52" s="846">
        <v>0</v>
      </c>
      <c r="I52" s="846">
        <v>0</v>
      </c>
      <c r="J52" s="931">
        <f>F52</f>
        <v>0</v>
      </c>
    </row>
    <row r="53" spans="1:10" s="688" customFormat="1" ht="25.5" hidden="1">
      <c r="A53" s="935">
        <v>1122200</v>
      </c>
      <c r="B53" s="753" t="s">
        <v>487</v>
      </c>
      <c r="C53" s="742" t="s">
        <v>1021</v>
      </c>
      <c r="D53" s="846"/>
      <c r="E53" s="846"/>
      <c r="F53" s="846"/>
      <c r="G53" s="846"/>
      <c r="H53" s="846"/>
      <c r="I53" s="846"/>
      <c r="J53" s="931">
        <v>0</v>
      </c>
    </row>
    <row r="54" spans="1:10" s="688" customFormat="1" ht="13.5" hidden="1" thickBot="1">
      <c r="A54" s="933">
        <v>1122300</v>
      </c>
      <c r="B54" s="757" t="s">
        <v>148</v>
      </c>
      <c r="C54" s="746" t="s">
        <v>1022</v>
      </c>
      <c r="D54" s="847"/>
      <c r="E54" s="847"/>
      <c r="F54" s="847"/>
      <c r="G54" s="847"/>
      <c r="H54" s="847"/>
      <c r="I54" s="847"/>
      <c r="J54" s="931">
        <v>0</v>
      </c>
    </row>
    <row r="55" spans="1:10" s="688" customFormat="1" ht="28.5" hidden="1">
      <c r="A55" s="928">
        <v>1123000</v>
      </c>
      <c r="B55" s="758" t="s">
        <v>56</v>
      </c>
      <c r="C55" s="734" t="s">
        <v>358</v>
      </c>
      <c r="D55" s="851">
        <f>SUM(D56:D63)</f>
        <v>0</v>
      </c>
      <c r="E55" s="851"/>
      <c r="F55" s="851">
        <f>SUM(F56:F63)</f>
        <v>0</v>
      </c>
      <c r="G55" s="851">
        <f>SUM(G56:G63)</f>
        <v>0</v>
      </c>
      <c r="H55" s="851">
        <f>SUM(H56:H63)</f>
        <v>0</v>
      </c>
      <c r="I55" s="851">
        <f>SUM(I56:I63)</f>
        <v>0</v>
      </c>
      <c r="J55" s="931">
        <f>F55</f>
        <v>0</v>
      </c>
    </row>
    <row r="56" spans="1:10" s="688" customFormat="1" hidden="1">
      <c r="A56" s="935">
        <v>1123100</v>
      </c>
      <c r="B56" s="753" t="s">
        <v>149</v>
      </c>
      <c r="C56" s="738" t="s">
        <v>365</v>
      </c>
      <c r="D56" s="846"/>
      <c r="E56" s="846"/>
      <c r="F56" s="846"/>
      <c r="G56" s="846"/>
      <c r="H56" s="846"/>
      <c r="I56" s="846"/>
      <c r="J56" s="931">
        <f>F56</f>
        <v>0</v>
      </c>
    </row>
    <row r="57" spans="1:10" s="688" customFormat="1" hidden="1">
      <c r="A57" s="935">
        <v>1123200</v>
      </c>
      <c r="B57" s="753" t="s">
        <v>150</v>
      </c>
      <c r="C57" s="742" t="s">
        <v>366</v>
      </c>
      <c r="D57" s="846">
        <v>0</v>
      </c>
      <c r="E57" s="846"/>
      <c r="F57" s="846">
        <v>0</v>
      </c>
      <c r="G57" s="846">
        <v>0</v>
      </c>
      <c r="H57" s="846">
        <v>0</v>
      </c>
      <c r="I57" s="846">
        <v>0</v>
      </c>
      <c r="J57" s="931">
        <f>F57</f>
        <v>0</v>
      </c>
    </row>
    <row r="58" spans="1:10" s="688" customFormat="1" ht="23.25" hidden="1" customHeight="1">
      <c r="A58" s="935">
        <v>1123300</v>
      </c>
      <c r="B58" s="753" t="s">
        <v>151</v>
      </c>
      <c r="C58" s="742" t="s">
        <v>367</v>
      </c>
      <c r="D58" s="846"/>
      <c r="E58" s="846"/>
      <c r="F58" s="846"/>
      <c r="G58" s="846"/>
      <c r="H58" s="846"/>
      <c r="I58" s="846"/>
      <c r="J58" s="931"/>
    </row>
    <row r="59" spans="1:10" s="688" customFormat="1" hidden="1">
      <c r="A59" s="935">
        <v>1123400</v>
      </c>
      <c r="B59" s="753" t="s">
        <v>556</v>
      </c>
      <c r="C59" s="742" t="s">
        <v>368</v>
      </c>
      <c r="D59" s="846">
        <v>0</v>
      </c>
      <c r="E59" s="846"/>
      <c r="F59" s="846">
        <v>0</v>
      </c>
      <c r="G59" s="846">
        <v>0</v>
      </c>
      <c r="H59" s="846">
        <v>0</v>
      </c>
      <c r="I59" s="846">
        <v>0</v>
      </c>
      <c r="J59" s="931">
        <f t="shared" ref="J59:J65" si="1">F59</f>
        <v>0</v>
      </c>
    </row>
    <row r="60" spans="1:10" s="688" customFormat="1" hidden="1">
      <c r="A60" s="935">
        <v>1123500</v>
      </c>
      <c r="B60" s="761" t="s">
        <v>557</v>
      </c>
      <c r="C60" s="762">
        <v>423500</v>
      </c>
      <c r="D60" s="846"/>
      <c r="E60" s="846"/>
      <c r="F60" s="846"/>
      <c r="G60" s="846"/>
      <c r="H60" s="846"/>
      <c r="I60" s="846"/>
      <c r="J60" s="931">
        <f t="shared" si="1"/>
        <v>0</v>
      </c>
    </row>
    <row r="61" spans="1:10" s="688" customFormat="1" ht="25.5" hidden="1">
      <c r="A61" s="935">
        <v>1123600</v>
      </c>
      <c r="B61" s="753" t="s">
        <v>186</v>
      </c>
      <c r="C61" s="742" t="s">
        <v>369</v>
      </c>
      <c r="D61" s="846"/>
      <c r="E61" s="846"/>
      <c r="F61" s="846"/>
      <c r="G61" s="846"/>
      <c r="H61" s="846"/>
      <c r="I61" s="846"/>
      <c r="J61" s="931">
        <f t="shared" si="1"/>
        <v>0</v>
      </c>
    </row>
    <row r="62" spans="1:10" s="688" customFormat="1" hidden="1">
      <c r="A62" s="935">
        <v>1123700</v>
      </c>
      <c r="B62" s="753" t="s">
        <v>187</v>
      </c>
      <c r="C62" s="742" t="s">
        <v>370</v>
      </c>
      <c r="D62" s="846">
        <v>0</v>
      </c>
      <c r="E62" s="846"/>
      <c r="F62" s="846">
        <v>0</v>
      </c>
      <c r="G62" s="846">
        <v>0</v>
      </c>
      <c r="H62" s="846">
        <v>0</v>
      </c>
      <c r="I62" s="846">
        <v>0</v>
      </c>
      <c r="J62" s="931">
        <f t="shared" si="1"/>
        <v>0</v>
      </c>
    </row>
    <row r="63" spans="1:10" s="688" customFormat="1" ht="13.5" hidden="1" thickBot="1">
      <c r="A63" s="933">
        <v>1123800</v>
      </c>
      <c r="B63" s="757" t="s">
        <v>188</v>
      </c>
      <c r="C63" s="746" t="s">
        <v>371</v>
      </c>
      <c r="D63" s="847">
        <v>0</v>
      </c>
      <c r="E63" s="847">
        <v>0</v>
      </c>
      <c r="F63" s="847">
        <f>D63+E63</f>
        <v>0</v>
      </c>
      <c r="G63" s="847">
        <v>0</v>
      </c>
      <c r="H63" s="847">
        <v>0</v>
      </c>
      <c r="I63" s="847">
        <v>0</v>
      </c>
      <c r="J63" s="931">
        <f t="shared" si="1"/>
        <v>0</v>
      </c>
    </row>
    <row r="64" spans="1:10" s="688" customFormat="1" ht="28.5" hidden="1">
      <c r="A64" s="928">
        <v>1124000</v>
      </c>
      <c r="B64" s="758" t="s">
        <v>213</v>
      </c>
      <c r="C64" s="734" t="s">
        <v>358</v>
      </c>
      <c r="D64" s="851">
        <f>D65</f>
        <v>0</v>
      </c>
      <c r="E64" s="851"/>
      <c r="F64" s="851">
        <f>F65</f>
        <v>0</v>
      </c>
      <c r="G64" s="851">
        <f>G65</f>
        <v>0</v>
      </c>
      <c r="H64" s="851">
        <f>H65</f>
        <v>0</v>
      </c>
      <c r="I64" s="851">
        <f>I65</f>
        <v>0</v>
      </c>
      <c r="J64" s="931">
        <f t="shared" si="1"/>
        <v>0</v>
      </c>
    </row>
    <row r="65" spans="1:10" s="688" customFormat="1" ht="13.5" hidden="1" thickBot="1">
      <c r="A65" s="933">
        <v>1124100</v>
      </c>
      <c r="B65" s="757" t="s">
        <v>189</v>
      </c>
      <c r="C65" s="746" t="s">
        <v>214</v>
      </c>
      <c r="D65" s="847">
        <v>0</v>
      </c>
      <c r="E65" s="847"/>
      <c r="F65" s="847">
        <f>D65+E65</f>
        <v>0</v>
      </c>
      <c r="G65" s="847">
        <v>0</v>
      </c>
      <c r="H65" s="847">
        <v>0</v>
      </c>
      <c r="I65" s="847">
        <v>0</v>
      </c>
      <c r="J65" s="931">
        <f t="shared" si="1"/>
        <v>0</v>
      </c>
    </row>
    <row r="66" spans="1:10" s="688" customFormat="1" ht="42.75" hidden="1">
      <c r="A66" s="928">
        <v>1125000</v>
      </c>
      <c r="B66" s="758" t="s">
        <v>918</v>
      </c>
      <c r="C66" s="734" t="s">
        <v>358</v>
      </c>
      <c r="D66" s="851">
        <f>D67+D68</f>
        <v>0</v>
      </c>
      <c r="E66" s="851"/>
      <c r="F66" s="851">
        <f>F67+F68</f>
        <v>0</v>
      </c>
      <c r="G66" s="851">
        <f>G67+G68</f>
        <v>0</v>
      </c>
      <c r="H66" s="851">
        <f>H67+H68</f>
        <v>0</v>
      </c>
      <c r="I66" s="851">
        <f>I67+I68</f>
        <v>0</v>
      </c>
      <c r="J66" s="931">
        <f>J67+J68</f>
        <v>0</v>
      </c>
    </row>
    <row r="67" spans="1:10" s="688" customFormat="1" ht="25.5" hidden="1">
      <c r="A67" s="935">
        <v>1125100</v>
      </c>
      <c r="B67" s="753" t="s">
        <v>190</v>
      </c>
      <c r="C67" s="738" t="s">
        <v>919</v>
      </c>
      <c r="D67" s="846">
        <v>0</v>
      </c>
      <c r="E67" s="846">
        <v>0</v>
      </c>
      <c r="F67" s="846">
        <f>D67+E67</f>
        <v>0</v>
      </c>
      <c r="G67" s="846"/>
      <c r="H67" s="846">
        <v>0</v>
      </c>
      <c r="I67" s="846">
        <v>0</v>
      </c>
      <c r="J67" s="931">
        <f t="shared" ref="J67:J73" si="2">F67</f>
        <v>0</v>
      </c>
    </row>
    <row r="68" spans="1:10" s="688" customFormat="1" ht="26.25" hidden="1" thickBot="1">
      <c r="A68" s="933">
        <v>1125200</v>
      </c>
      <c r="B68" s="757" t="s">
        <v>703</v>
      </c>
      <c r="C68" s="746" t="s">
        <v>1031</v>
      </c>
      <c r="D68" s="847">
        <v>0</v>
      </c>
      <c r="E68" s="847">
        <v>0</v>
      </c>
      <c r="F68" s="847">
        <f>D68+E68</f>
        <v>0</v>
      </c>
      <c r="G68" s="847">
        <v>0</v>
      </c>
      <c r="H68" s="847">
        <v>0</v>
      </c>
      <c r="I68" s="847">
        <v>0</v>
      </c>
      <c r="J68" s="931">
        <f t="shared" si="2"/>
        <v>0</v>
      </c>
    </row>
    <row r="69" spans="1:10" s="688" customFormat="1" ht="14.25" hidden="1">
      <c r="A69" s="928">
        <v>1126000</v>
      </c>
      <c r="B69" s="758" t="s">
        <v>1032</v>
      </c>
      <c r="C69" s="734" t="s">
        <v>358</v>
      </c>
      <c r="D69" s="851">
        <f>SUM(D70:D77)</f>
        <v>0</v>
      </c>
      <c r="E69" s="851"/>
      <c r="F69" s="851">
        <f>SUM(F70:F77)</f>
        <v>0</v>
      </c>
      <c r="G69" s="851">
        <f>SUM(G70:G77)</f>
        <v>0</v>
      </c>
      <c r="H69" s="851">
        <f>SUM(H70:H77)</f>
        <v>0</v>
      </c>
      <c r="I69" s="851">
        <f>SUM(I70:I77)</f>
        <v>0</v>
      </c>
      <c r="J69" s="931">
        <f t="shared" si="2"/>
        <v>0</v>
      </c>
    </row>
    <row r="70" spans="1:10" s="688" customFormat="1" hidden="1">
      <c r="A70" s="928">
        <v>1126100</v>
      </c>
      <c r="B70" s="753" t="s">
        <v>983</v>
      </c>
      <c r="C70" s="738" t="s">
        <v>1033</v>
      </c>
      <c r="D70" s="846">
        <v>0</v>
      </c>
      <c r="E70" s="846"/>
      <c r="F70" s="846">
        <f>D70+E70</f>
        <v>0</v>
      </c>
      <c r="G70" s="846">
        <v>0</v>
      </c>
      <c r="H70" s="846">
        <v>0</v>
      </c>
      <c r="I70" s="846">
        <v>0</v>
      </c>
      <c r="J70" s="931">
        <f t="shared" si="2"/>
        <v>0</v>
      </c>
    </row>
    <row r="71" spans="1:10" s="688" customFormat="1" hidden="1">
      <c r="A71" s="928">
        <v>1126200</v>
      </c>
      <c r="B71" s="753" t="s">
        <v>984</v>
      </c>
      <c r="C71" s="742" t="s">
        <v>1034</v>
      </c>
      <c r="D71" s="846"/>
      <c r="E71" s="846"/>
      <c r="F71" s="846">
        <f t="shared" ref="F71:F78" si="3">D71+E71</f>
        <v>0</v>
      </c>
      <c r="G71" s="846"/>
      <c r="H71" s="846"/>
      <c r="I71" s="846"/>
      <c r="J71" s="931">
        <f t="shared" si="2"/>
        <v>0</v>
      </c>
    </row>
    <row r="72" spans="1:10" s="688" customFormat="1" hidden="1">
      <c r="A72" s="928">
        <v>1126300</v>
      </c>
      <c r="B72" s="753" t="s">
        <v>390</v>
      </c>
      <c r="C72" s="742" t="s">
        <v>391</v>
      </c>
      <c r="D72" s="846"/>
      <c r="E72" s="846"/>
      <c r="F72" s="846">
        <f t="shared" si="3"/>
        <v>0</v>
      </c>
      <c r="G72" s="846"/>
      <c r="H72" s="846"/>
      <c r="I72" s="846"/>
      <c r="J72" s="931">
        <f t="shared" si="2"/>
        <v>0</v>
      </c>
    </row>
    <row r="73" spans="1:10" s="688" customFormat="1" ht="12" hidden="1" customHeight="1">
      <c r="A73" s="930">
        <v>1126400</v>
      </c>
      <c r="B73" s="763" t="s">
        <v>985</v>
      </c>
      <c r="C73" s="742" t="s">
        <v>392</v>
      </c>
      <c r="D73" s="846">
        <v>0</v>
      </c>
      <c r="E73" s="846"/>
      <c r="F73" s="846">
        <f t="shared" si="3"/>
        <v>0</v>
      </c>
      <c r="G73" s="846">
        <v>0</v>
      </c>
      <c r="H73" s="846">
        <v>0</v>
      </c>
      <c r="I73" s="846">
        <v>0</v>
      </c>
      <c r="J73" s="931">
        <f t="shared" si="2"/>
        <v>0</v>
      </c>
    </row>
    <row r="74" spans="1:10" s="688" customFormat="1" ht="25.5" hidden="1">
      <c r="A74" s="932">
        <v>1126500</v>
      </c>
      <c r="B74" s="764" t="s">
        <v>943</v>
      </c>
      <c r="C74" s="742" t="s">
        <v>393</v>
      </c>
      <c r="D74" s="846"/>
      <c r="E74" s="846"/>
      <c r="F74" s="846">
        <f t="shared" si="3"/>
        <v>0</v>
      </c>
      <c r="G74" s="846"/>
      <c r="H74" s="846"/>
      <c r="I74" s="846"/>
      <c r="J74" s="931">
        <v>0</v>
      </c>
    </row>
    <row r="75" spans="1:10" s="688" customFormat="1" hidden="1">
      <c r="A75" s="930">
        <v>1126600</v>
      </c>
      <c r="B75" s="763" t="s">
        <v>229</v>
      </c>
      <c r="C75" s="742" t="s">
        <v>394</v>
      </c>
      <c r="D75" s="846">
        <v>0</v>
      </c>
      <c r="E75" s="846"/>
      <c r="F75" s="846">
        <f t="shared" si="3"/>
        <v>0</v>
      </c>
      <c r="G75" s="846">
        <v>0</v>
      </c>
      <c r="H75" s="846">
        <v>0</v>
      </c>
      <c r="I75" s="846">
        <v>0</v>
      </c>
      <c r="J75" s="931">
        <f>F75</f>
        <v>0</v>
      </c>
    </row>
    <row r="76" spans="1:10" s="688" customFormat="1" hidden="1">
      <c r="A76" s="930">
        <v>1126700</v>
      </c>
      <c r="B76" s="763" t="s">
        <v>230</v>
      </c>
      <c r="C76" s="742" t="s">
        <v>395</v>
      </c>
      <c r="D76" s="846">
        <v>0</v>
      </c>
      <c r="E76" s="846"/>
      <c r="F76" s="846">
        <f t="shared" si="3"/>
        <v>0</v>
      </c>
      <c r="G76" s="846">
        <v>0</v>
      </c>
      <c r="H76" s="846">
        <v>0</v>
      </c>
      <c r="I76" s="846">
        <v>0</v>
      </c>
      <c r="J76" s="931">
        <f>F76</f>
        <v>0</v>
      </c>
    </row>
    <row r="77" spans="1:10" s="688" customFormat="1" ht="13.5" hidden="1" thickBot="1">
      <c r="A77" s="934">
        <v>1126800</v>
      </c>
      <c r="B77" s="765" t="s">
        <v>480</v>
      </c>
      <c r="C77" s="746" t="s">
        <v>396</v>
      </c>
      <c r="D77" s="847">
        <v>0</v>
      </c>
      <c r="E77" s="847">
        <v>0</v>
      </c>
      <c r="F77" s="846">
        <f t="shared" si="3"/>
        <v>0</v>
      </c>
      <c r="G77" s="847">
        <v>0</v>
      </c>
      <c r="H77" s="847">
        <v>0</v>
      </c>
      <c r="I77" s="847">
        <v>0</v>
      </c>
      <c r="J77" s="931">
        <f>F77</f>
        <v>0</v>
      </c>
    </row>
    <row r="78" spans="1:10" s="688" customFormat="1" ht="14.25" hidden="1">
      <c r="A78" s="936">
        <v>1130000</v>
      </c>
      <c r="B78" s="767" t="s">
        <v>294</v>
      </c>
      <c r="C78" s="734" t="s">
        <v>358</v>
      </c>
      <c r="D78" s="851">
        <v>0</v>
      </c>
      <c r="E78" s="851"/>
      <c r="F78" s="846">
        <f t="shared" si="3"/>
        <v>0</v>
      </c>
      <c r="G78" s="851">
        <v>0</v>
      </c>
      <c r="H78" s="851">
        <v>0</v>
      </c>
      <c r="I78" s="851">
        <v>0</v>
      </c>
      <c r="J78" s="931">
        <v>0</v>
      </c>
    </row>
    <row r="79" spans="1:10" s="688" customFormat="1" hidden="1">
      <c r="A79" s="936">
        <v>1130100</v>
      </c>
      <c r="B79" s="763" t="s">
        <v>481</v>
      </c>
      <c r="C79" s="738" t="s">
        <v>295</v>
      </c>
      <c r="D79" s="846"/>
      <c r="E79" s="846"/>
      <c r="F79" s="846"/>
      <c r="G79" s="846"/>
      <c r="H79" s="846"/>
      <c r="I79" s="846"/>
      <c r="J79" s="931">
        <v>0</v>
      </c>
    </row>
    <row r="80" spans="1:10" s="688" customFormat="1" hidden="1">
      <c r="A80" s="936">
        <v>1130200</v>
      </c>
      <c r="B80" s="763" t="s">
        <v>482</v>
      </c>
      <c r="C80" s="742" t="s">
        <v>296</v>
      </c>
      <c r="D80" s="846"/>
      <c r="E80" s="846"/>
      <c r="F80" s="846"/>
      <c r="G80" s="846"/>
      <c r="H80" s="846"/>
      <c r="I80" s="846"/>
      <c r="J80" s="931">
        <v>0</v>
      </c>
    </row>
    <row r="81" spans="1:10" s="688" customFormat="1" ht="25.5" hidden="1">
      <c r="A81" s="936">
        <v>1130300</v>
      </c>
      <c r="B81" s="763" t="s">
        <v>483</v>
      </c>
      <c r="C81" s="742" t="s">
        <v>297</v>
      </c>
      <c r="D81" s="846"/>
      <c r="E81" s="846"/>
      <c r="F81" s="846"/>
      <c r="G81" s="846"/>
      <c r="H81" s="846"/>
      <c r="I81" s="846"/>
      <c r="J81" s="931">
        <v>0</v>
      </c>
    </row>
    <row r="82" spans="1:10" s="688" customFormat="1" ht="25.5" hidden="1">
      <c r="A82" s="936">
        <v>1130400</v>
      </c>
      <c r="B82" s="768" t="s">
        <v>484</v>
      </c>
      <c r="C82" s="769" t="s">
        <v>298</v>
      </c>
      <c r="D82" s="845"/>
      <c r="E82" s="845"/>
      <c r="F82" s="845"/>
      <c r="G82" s="845"/>
      <c r="H82" s="845"/>
      <c r="I82" s="845"/>
      <c r="J82" s="931">
        <v>0</v>
      </c>
    </row>
    <row r="83" spans="1:10" s="688" customFormat="1" ht="28.5" hidden="1">
      <c r="A83" s="930">
        <v>1131000</v>
      </c>
      <c r="B83" s="770" t="s">
        <v>299</v>
      </c>
      <c r="C83" s="771" t="s">
        <v>358</v>
      </c>
      <c r="D83" s="846"/>
      <c r="E83" s="846"/>
      <c r="F83" s="846"/>
      <c r="G83" s="846"/>
      <c r="H83" s="846"/>
      <c r="I83" s="846"/>
      <c r="J83" s="931">
        <v>0</v>
      </c>
    </row>
    <row r="84" spans="1:10" s="688" customFormat="1" ht="25.5" hidden="1">
      <c r="A84" s="930">
        <v>1131100</v>
      </c>
      <c r="B84" s="763" t="s">
        <v>588</v>
      </c>
      <c r="C84" s="738" t="s">
        <v>300</v>
      </c>
      <c r="D84" s="846"/>
      <c r="E84" s="846"/>
      <c r="F84" s="846"/>
      <c r="G84" s="846"/>
      <c r="H84" s="846"/>
      <c r="I84" s="846"/>
      <c r="J84" s="931">
        <v>0</v>
      </c>
    </row>
    <row r="85" spans="1:10" s="688" customFormat="1" hidden="1">
      <c r="A85" s="930">
        <v>1131200</v>
      </c>
      <c r="B85" s="763" t="s">
        <v>589</v>
      </c>
      <c r="C85" s="742" t="s">
        <v>301</v>
      </c>
      <c r="D85" s="846"/>
      <c r="E85" s="846"/>
      <c r="F85" s="846"/>
      <c r="G85" s="846"/>
      <c r="H85" s="846"/>
      <c r="I85" s="846"/>
      <c r="J85" s="931">
        <v>0</v>
      </c>
    </row>
    <row r="86" spans="1:10" s="688" customFormat="1" ht="13.5" hidden="1" thickBot="1">
      <c r="A86" s="930">
        <v>1131300</v>
      </c>
      <c r="B86" s="765" t="s">
        <v>590</v>
      </c>
      <c r="C86" s="746" t="s">
        <v>302</v>
      </c>
      <c r="D86" s="847"/>
      <c r="E86" s="847"/>
      <c r="F86" s="847"/>
      <c r="G86" s="847"/>
      <c r="H86" s="847"/>
      <c r="I86" s="847"/>
      <c r="J86" s="931">
        <v>0</v>
      </c>
    </row>
    <row r="87" spans="1:10" s="688" customFormat="1" ht="14.25" hidden="1">
      <c r="A87" s="937">
        <v>1140000</v>
      </c>
      <c r="B87" s="767" t="s">
        <v>303</v>
      </c>
      <c r="C87" s="734" t="s">
        <v>358</v>
      </c>
      <c r="D87" s="851">
        <v>0</v>
      </c>
      <c r="E87" s="851"/>
      <c r="F87" s="851">
        <v>0</v>
      </c>
      <c r="G87" s="851">
        <v>0</v>
      </c>
      <c r="H87" s="851">
        <v>0</v>
      </c>
      <c r="I87" s="851">
        <v>0</v>
      </c>
      <c r="J87" s="931">
        <v>0</v>
      </c>
    </row>
    <row r="88" spans="1:10" s="688" customFormat="1" ht="25.5" hidden="1">
      <c r="A88" s="937">
        <v>1141000</v>
      </c>
      <c r="B88" s="763" t="s">
        <v>304</v>
      </c>
      <c r="C88" s="738" t="s">
        <v>1003</v>
      </c>
      <c r="D88" s="846"/>
      <c r="E88" s="846"/>
      <c r="F88" s="846"/>
      <c r="G88" s="846"/>
      <c r="H88" s="846"/>
      <c r="I88" s="846"/>
      <c r="J88" s="931">
        <v>0</v>
      </c>
    </row>
    <row r="89" spans="1:10" s="688" customFormat="1" ht="25.5" hidden="1">
      <c r="A89" s="937">
        <v>1142000</v>
      </c>
      <c r="B89" s="763" t="s">
        <v>42</v>
      </c>
      <c r="C89" s="742" t="s">
        <v>43</v>
      </c>
      <c r="D89" s="846"/>
      <c r="E89" s="846"/>
      <c r="F89" s="846"/>
      <c r="G89" s="846"/>
      <c r="H89" s="846"/>
      <c r="I89" s="846"/>
      <c r="J89" s="931">
        <v>0</v>
      </c>
    </row>
    <row r="90" spans="1:10" s="688" customFormat="1" ht="25.5" hidden="1">
      <c r="A90" s="937">
        <v>1143000</v>
      </c>
      <c r="B90" s="763" t="s">
        <v>44</v>
      </c>
      <c r="C90" s="742" t="s">
        <v>45</v>
      </c>
      <c r="D90" s="846"/>
      <c r="E90" s="846"/>
      <c r="F90" s="846"/>
      <c r="G90" s="846"/>
      <c r="H90" s="846"/>
      <c r="I90" s="846"/>
      <c r="J90" s="931">
        <v>0</v>
      </c>
    </row>
    <row r="91" spans="1:10" s="688" customFormat="1" ht="26.25" hidden="1" thickBot="1">
      <c r="A91" s="933">
        <v>1144000</v>
      </c>
      <c r="B91" s="765" t="s">
        <v>46</v>
      </c>
      <c r="C91" s="746" t="s">
        <v>439</v>
      </c>
      <c r="D91" s="847"/>
      <c r="E91" s="847"/>
      <c r="F91" s="847"/>
      <c r="G91" s="847"/>
      <c r="H91" s="847"/>
      <c r="I91" s="847"/>
      <c r="J91" s="931">
        <v>0</v>
      </c>
    </row>
    <row r="92" spans="1:10" s="688" customFormat="1" ht="12" hidden="1" customHeight="1">
      <c r="A92" s="938">
        <v>1150000</v>
      </c>
      <c r="B92" s="939" t="s">
        <v>730</v>
      </c>
      <c r="C92" s="734" t="s">
        <v>358</v>
      </c>
      <c r="D92" s="851">
        <f>D105</f>
        <v>22000</v>
      </c>
      <c r="E92" s="851"/>
      <c r="F92" s="851">
        <f>F105</f>
        <v>22000</v>
      </c>
      <c r="G92" s="851">
        <f>G105</f>
        <v>3500</v>
      </c>
      <c r="H92" s="851">
        <f>H105</f>
        <v>7000</v>
      </c>
      <c r="I92" s="851">
        <f>I105</f>
        <v>10500</v>
      </c>
      <c r="J92" s="931">
        <f>J105</f>
        <v>22000</v>
      </c>
    </row>
    <row r="93" spans="1:10" s="688" customFormat="1" ht="25.5" hidden="1">
      <c r="A93" s="940">
        <v>1151000</v>
      </c>
      <c r="B93" s="941" t="s">
        <v>681</v>
      </c>
      <c r="C93" s="734" t="s">
        <v>358</v>
      </c>
      <c r="D93" s="942">
        <v>0</v>
      </c>
      <c r="E93" s="942"/>
      <c r="F93" s="942">
        <v>0</v>
      </c>
      <c r="G93" s="942">
        <v>0</v>
      </c>
      <c r="H93" s="942">
        <v>0</v>
      </c>
      <c r="I93" s="942">
        <v>0</v>
      </c>
      <c r="J93" s="931">
        <v>0</v>
      </c>
    </row>
    <row r="94" spans="1:10" s="688" customFormat="1" ht="25.5" hidden="1">
      <c r="A94" s="940">
        <v>1151100</v>
      </c>
      <c r="B94" s="943" t="s">
        <v>265</v>
      </c>
      <c r="C94" s="944">
        <v>461100</v>
      </c>
      <c r="D94" s="942"/>
      <c r="E94" s="942"/>
      <c r="F94" s="942"/>
      <c r="G94" s="942"/>
      <c r="H94" s="942"/>
      <c r="I94" s="942"/>
      <c r="J94" s="931">
        <v>0</v>
      </c>
    </row>
    <row r="95" spans="1:10" s="688" customFormat="1" ht="25.5" hidden="1">
      <c r="A95" s="940">
        <v>1151200</v>
      </c>
      <c r="B95" s="943" t="s">
        <v>637</v>
      </c>
      <c r="C95" s="944">
        <v>461200</v>
      </c>
      <c r="D95" s="863"/>
      <c r="E95" s="863"/>
      <c r="F95" s="863"/>
      <c r="G95" s="863"/>
      <c r="H95" s="863"/>
      <c r="I95" s="863"/>
      <c r="J95" s="931">
        <v>0</v>
      </c>
    </row>
    <row r="96" spans="1:10" s="688" customFormat="1" ht="25.5" hidden="1">
      <c r="A96" s="940">
        <v>1152000</v>
      </c>
      <c r="B96" s="945" t="s">
        <v>518</v>
      </c>
      <c r="C96" s="946" t="s">
        <v>358</v>
      </c>
      <c r="D96" s="947">
        <v>0</v>
      </c>
      <c r="E96" s="947"/>
      <c r="F96" s="947">
        <v>0</v>
      </c>
      <c r="G96" s="947">
        <v>0</v>
      </c>
      <c r="H96" s="947">
        <v>0</v>
      </c>
      <c r="I96" s="947">
        <v>0</v>
      </c>
      <c r="J96" s="931">
        <v>0</v>
      </c>
    </row>
    <row r="97" spans="1:10" s="688" customFormat="1" ht="25.5" hidden="1">
      <c r="A97" s="940">
        <v>1152100</v>
      </c>
      <c r="B97" s="948" t="s">
        <v>541</v>
      </c>
      <c r="C97" s="944">
        <v>462100</v>
      </c>
      <c r="D97" s="860"/>
      <c r="E97" s="860"/>
      <c r="F97" s="860"/>
      <c r="G97" s="949"/>
      <c r="H97" s="949"/>
      <c r="I97" s="846"/>
      <c r="J97" s="931">
        <v>0</v>
      </c>
    </row>
    <row r="98" spans="1:10" s="688" customFormat="1" ht="26.25" hidden="1" thickBot="1">
      <c r="A98" s="950">
        <v>1152200</v>
      </c>
      <c r="B98" s="951" t="s">
        <v>759</v>
      </c>
      <c r="C98" s="952">
        <v>462200</v>
      </c>
      <c r="D98" s="855"/>
      <c r="E98" s="855"/>
      <c r="F98" s="855"/>
      <c r="G98" s="953"/>
      <c r="H98" s="953"/>
      <c r="I98" s="847"/>
      <c r="J98" s="931">
        <v>0</v>
      </c>
    </row>
    <row r="99" spans="1:10" s="688" customFormat="1" ht="25.5" hidden="1">
      <c r="A99" s="938">
        <v>1153000</v>
      </c>
      <c r="B99" s="954" t="s">
        <v>760</v>
      </c>
      <c r="C99" s="955" t="s">
        <v>358</v>
      </c>
      <c r="D99" s="956">
        <v>0</v>
      </c>
      <c r="E99" s="956"/>
      <c r="F99" s="956">
        <v>0</v>
      </c>
      <c r="G99" s="956">
        <v>0</v>
      </c>
      <c r="H99" s="956">
        <v>0</v>
      </c>
      <c r="I99" s="956">
        <v>0</v>
      </c>
      <c r="J99" s="931">
        <v>0</v>
      </c>
    </row>
    <row r="100" spans="1:10" s="688" customFormat="1" ht="25.5" hidden="1">
      <c r="A100" s="940">
        <v>1153100</v>
      </c>
      <c r="B100" s="948" t="s">
        <v>761</v>
      </c>
      <c r="C100" s="944">
        <v>463100</v>
      </c>
      <c r="D100" s="947"/>
      <c r="E100" s="947"/>
      <c r="F100" s="947"/>
      <c r="G100" s="947"/>
      <c r="H100" s="947"/>
      <c r="I100" s="947"/>
      <c r="J100" s="931">
        <v>0</v>
      </c>
    </row>
    <row r="101" spans="1:10" s="688" customFormat="1" hidden="1">
      <c r="A101" s="940">
        <v>1153200</v>
      </c>
      <c r="B101" s="948" t="s">
        <v>101</v>
      </c>
      <c r="C101" s="944">
        <v>463200</v>
      </c>
      <c r="D101" s="947"/>
      <c r="E101" s="947"/>
      <c r="F101" s="947"/>
      <c r="G101" s="947"/>
      <c r="H101" s="947"/>
      <c r="I101" s="947"/>
      <c r="J101" s="931">
        <v>0</v>
      </c>
    </row>
    <row r="102" spans="1:10" s="688" customFormat="1" ht="51" hidden="1">
      <c r="A102" s="940">
        <v>1153300</v>
      </c>
      <c r="B102" s="948" t="s">
        <v>501</v>
      </c>
      <c r="C102" s="944">
        <v>463300</v>
      </c>
      <c r="D102" s="947"/>
      <c r="E102" s="947"/>
      <c r="F102" s="947"/>
      <c r="G102" s="947"/>
      <c r="H102" s="947"/>
      <c r="I102" s="947"/>
      <c r="J102" s="931">
        <v>0</v>
      </c>
    </row>
    <row r="103" spans="1:10" s="688" customFormat="1" ht="38.25" hidden="1">
      <c r="A103" s="940">
        <v>1153400</v>
      </c>
      <c r="B103" s="948" t="s">
        <v>502</v>
      </c>
      <c r="C103" s="944">
        <v>463400</v>
      </c>
      <c r="D103" s="947"/>
      <c r="E103" s="947"/>
      <c r="F103" s="947"/>
      <c r="G103" s="947"/>
      <c r="H103" s="947"/>
      <c r="I103" s="947"/>
      <c r="J103" s="931">
        <v>0</v>
      </c>
    </row>
    <row r="104" spans="1:10" s="688" customFormat="1" ht="25.5">
      <c r="A104" s="940">
        <v>1153500</v>
      </c>
      <c r="B104" s="957" t="s">
        <v>503</v>
      </c>
      <c r="C104" s="944">
        <v>463500</v>
      </c>
      <c r="D104" s="947"/>
      <c r="E104" s="947"/>
      <c r="F104" s="947"/>
      <c r="G104" s="947"/>
      <c r="H104" s="947"/>
      <c r="I104" s="947"/>
      <c r="J104" s="931">
        <v>0</v>
      </c>
    </row>
    <row r="105" spans="1:10" s="688" customFormat="1" ht="38.25">
      <c r="A105" s="940">
        <v>1153700</v>
      </c>
      <c r="B105" s="957" t="s">
        <v>504</v>
      </c>
      <c r="C105" s="944">
        <v>463700</v>
      </c>
      <c r="D105" s="1124">
        <v>22000</v>
      </c>
      <c r="E105" s="1124">
        <v>0</v>
      </c>
      <c r="F105" s="947">
        <f>D105+E105</f>
        <v>22000</v>
      </c>
      <c r="G105" s="947">
        <v>3500</v>
      </c>
      <c r="H105" s="947">
        <v>7000</v>
      </c>
      <c r="I105" s="1124">
        <v>10500</v>
      </c>
      <c r="J105" s="970">
        <f>F105</f>
        <v>22000</v>
      </c>
    </row>
    <row r="106" spans="1:10" s="688" customFormat="1" ht="30" customHeight="1">
      <c r="A106" s="940">
        <v>1153800</v>
      </c>
      <c r="B106" s="957" t="s">
        <v>995</v>
      </c>
      <c r="C106" s="944">
        <v>463800</v>
      </c>
      <c r="D106" s="947"/>
      <c r="E106" s="947"/>
      <c r="F106" s="947"/>
      <c r="G106" s="947"/>
      <c r="H106" s="947"/>
      <c r="I106" s="947"/>
      <c r="J106" s="931">
        <v>0</v>
      </c>
    </row>
    <row r="107" spans="1:10" s="688" customFormat="1" hidden="1">
      <c r="A107" s="940">
        <v>1153900</v>
      </c>
      <c r="B107" s="957" t="s">
        <v>996</v>
      </c>
      <c r="C107" s="944">
        <v>463900</v>
      </c>
      <c r="D107" s="947"/>
      <c r="E107" s="947"/>
      <c r="F107" s="947"/>
      <c r="G107" s="947"/>
      <c r="H107" s="947"/>
      <c r="I107" s="947"/>
      <c r="J107" s="931">
        <v>0</v>
      </c>
    </row>
    <row r="108" spans="1:10" s="688" customFormat="1" ht="25.5" hidden="1">
      <c r="A108" s="940">
        <v>1154000</v>
      </c>
      <c r="B108" s="958" t="s">
        <v>997</v>
      </c>
      <c r="C108" s="946" t="s">
        <v>358</v>
      </c>
      <c r="D108" s="947">
        <v>0</v>
      </c>
      <c r="E108" s="947"/>
      <c r="F108" s="947">
        <v>0</v>
      </c>
      <c r="G108" s="947">
        <v>0</v>
      </c>
      <c r="H108" s="947">
        <v>0</v>
      </c>
      <c r="I108" s="947">
        <v>0</v>
      </c>
      <c r="J108" s="931">
        <v>0</v>
      </c>
    </row>
    <row r="109" spans="1:10" s="688" customFormat="1" ht="25.5" hidden="1">
      <c r="A109" s="940">
        <v>1154100</v>
      </c>
      <c r="B109" s="957" t="s">
        <v>210</v>
      </c>
      <c r="C109" s="944">
        <v>465100</v>
      </c>
      <c r="D109" s="959"/>
      <c r="E109" s="959"/>
      <c r="F109" s="959"/>
      <c r="G109" s="960"/>
      <c r="H109" s="960"/>
      <c r="I109" s="961"/>
      <c r="J109" s="931">
        <v>0</v>
      </c>
    </row>
    <row r="110" spans="1:10" s="688" customFormat="1" hidden="1">
      <c r="A110" s="940">
        <v>1154200</v>
      </c>
      <c r="B110" s="957" t="s">
        <v>211</v>
      </c>
      <c r="C110" s="944">
        <v>465200</v>
      </c>
      <c r="D110" s="959"/>
      <c r="E110" s="959"/>
      <c r="F110" s="959"/>
      <c r="G110" s="960"/>
      <c r="H110" s="960"/>
      <c r="I110" s="961"/>
      <c r="J110" s="931">
        <v>0</v>
      </c>
    </row>
    <row r="111" spans="1:10" s="688" customFormat="1" ht="25.5" hidden="1">
      <c r="A111" s="940">
        <v>1154300</v>
      </c>
      <c r="B111" s="957" t="s">
        <v>212</v>
      </c>
      <c r="C111" s="944">
        <v>465300</v>
      </c>
      <c r="D111" s="959"/>
      <c r="E111" s="959"/>
      <c r="F111" s="959"/>
      <c r="G111" s="960"/>
      <c r="H111" s="960"/>
      <c r="I111" s="961"/>
      <c r="J111" s="931">
        <v>0</v>
      </c>
    </row>
    <row r="112" spans="1:10" s="688" customFormat="1" ht="38.25" hidden="1">
      <c r="A112" s="940">
        <v>1154500</v>
      </c>
      <c r="B112" s="957" t="s">
        <v>67</v>
      </c>
      <c r="C112" s="944">
        <v>465500</v>
      </c>
      <c r="D112" s="959"/>
      <c r="E112" s="959"/>
      <c r="F112" s="959"/>
      <c r="G112" s="960"/>
      <c r="H112" s="960"/>
      <c r="I112" s="961"/>
      <c r="J112" s="931">
        <v>0</v>
      </c>
    </row>
    <row r="113" spans="1:10" s="688" customFormat="1" ht="38.25" hidden="1">
      <c r="A113" s="940">
        <v>1154600</v>
      </c>
      <c r="B113" s="957" t="s">
        <v>68</v>
      </c>
      <c r="C113" s="944">
        <v>465600</v>
      </c>
      <c r="D113" s="860"/>
      <c r="E113" s="860"/>
      <c r="F113" s="860"/>
      <c r="G113" s="949"/>
      <c r="H113" s="949"/>
      <c r="I113" s="846"/>
      <c r="J113" s="931">
        <v>0</v>
      </c>
    </row>
    <row r="114" spans="1:10" s="688" customFormat="1" ht="13.5" hidden="1" thickBot="1">
      <c r="A114" s="950">
        <v>1154700</v>
      </c>
      <c r="B114" s="962" t="s">
        <v>78</v>
      </c>
      <c r="C114" s="746" t="s">
        <v>79</v>
      </c>
      <c r="D114" s="855"/>
      <c r="E114" s="855"/>
      <c r="F114" s="855"/>
      <c r="G114" s="953"/>
      <c r="H114" s="953"/>
      <c r="I114" s="847"/>
      <c r="J114" s="931">
        <v>0</v>
      </c>
    </row>
    <row r="115" spans="1:10" s="688" customFormat="1" ht="25.5" hidden="1">
      <c r="A115" s="963">
        <v>1160000</v>
      </c>
      <c r="B115" s="780" t="s">
        <v>80</v>
      </c>
      <c r="C115" s="734" t="s">
        <v>358</v>
      </c>
      <c r="D115" s="858">
        <v>0</v>
      </c>
      <c r="E115" s="858"/>
      <c r="F115" s="858">
        <v>0</v>
      </c>
      <c r="G115" s="858">
        <v>0</v>
      </c>
      <c r="H115" s="858">
        <v>0</v>
      </c>
      <c r="I115" s="858">
        <v>0</v>
      </c>
      <c r="J115" s="931">
        <v>0</v>
      </c>
    </row>
    <row r="116" spans="1:10" s="688" customFormat="1" ht="25.5" hidden="1">
      <c r="A116" s="935">
        <v>1161000</v>
      </c>
      <c r="B116" s="782" t="s">
        <v>81</v>
      </c>
      <c r="C116" s="783" t="s">
        <v>358</v>
      </c>
      <c r="D116" s="860">
        <v>0</v>
      </c>
      <c r="E116" s="860"/>
      <c r="F116" s="860">
        <v>0</v>
      </c>
      <c r="G116" s="860">
        <v>0</v>
      </c>
      <c r="H116" s="860">
        <v>0</v>
      </c>
      <c r="I116" s="860">
        <v>0</v>
      </c>
      <c r="J116" s="931">
        <v>0</v>
      </c>
    </row>
    <row r="117" spans="1:10" s="688" customFormat="1" ht="38.25" hidden="1">
      <c r="A117" s="935">
        <v>1161100</v>
      </c>
      <c r="B117" s="741" t="s">
        <v>1705</v>
      </c>
      <c r="C117" s="762">
        <v>471100</v>
      </c>
      <c r="D117" s="860"/>
      <c r="E117" s="860"/>
      <c r="F117" s="860"/>
      <c r="G117" s="860"/>
      <c r="H117" s="860"/>
      <c r="I117" s="860"/>
      <c r="J117" s="931">
        <v>0</v>
      </c>
    </row>
    <row r="118" spans="1:10" s="688" customFormat="1" ht="38.25" hidden="1">
      <c r="A118" s="935">
        <v>1161200</v>
      </c>
      <c r="B118" s="776" t="s">
        <v>1667</v>
      </c>
      <c r="C118" s="762">
        <v>471200</v>
      </c>
      <c r="D118" s="860"/>
      <c r="E118" s="860"/>
      <c r="F118" s="860"/>
      <c r="G118" s="860"/>
      <c r="H118" s="860"/>
      <c r="I118" s="860"/>
      <c r="J118" s="931">
        <v>0</v>
      </c>
    </row>
    <row r="119" spans="1:10" s="688" customFormat="1" ht="38.25" hidden="1">
      <c r="A119" s="935">
        <v>1162000</v>
      </c>
      <c r="B119" s="782" t="s">
        <v>1125</v>
      </c>
      <c r="C119" s="783" t="s">
        <v>358</v>
      </c>
      <c r="D119" s="860">
        <v>0</v>
      </c>
      <c r="E119" s="860"/>
      <c r="F119" s="860">
        <v>0</v>
      </c>
      <c r="G119" s="860">
        <v>0</v>
      </c>
      <c r="H119" s="860">
        <v>0</v>
      </c>
      <c r="I119" s="860">
        <v>0</v>
      </c>
      <c r="J119" s="931">
        <v>0</v>
      </c>
    </row>
    <row r="120" spans="1:10" s="688" customFormat="1" ht="25.5" hidden="1">
      <c r="A120" s="935">
        <v>1162100</v>
      </c>
      <c r="B120" s="776" t="s">
        <v>1668</v>
      </c>
      <c r="C120" s="742" t="s">
        <v>130</v>
      </c>
      <c r="D120" s="860"/>
      <c r="E120" s="860"/>
      <c r="F120" s="860"/>
      <c r="G120" s="860"/>
      <c r="H120" s="860"/>
      <c r="I120" s="860"/>
      <c r="J120" s="931">
        <v>0</v>
      </c>
    </row>
    <row r="121" spans="1:10" s="688" customFormat="1" hidden="1">
      <c r="A121" s="935">
        <v>1162200</v>
      </c>
      <c r="B121" s="776" t="s">
        <v>1669</v>
      </c>
      <c r="C121" s="742" t="s">
        <v>24</v>
      </c>
      <c r="D121" s="860"/>
      <c r="E121" s="860"/>
      <c r="F121" s="860"/>
      <c r="G121" s="860"/>
      <c r="H121" s="860"/>
      <c r="I121" s="860"/>
      <c r="J121" s="931">
        <v>0</v>
      </c>
    </row>
    <row r="122" spans="1:10" s="688" customFormat="1" ht="25.5" hidden="1">
      <c r="A122" s="935">
        <v>1162300</v>
      </c>
      <c r="B122" s="776" t="s">
        <v>1670</v>
      </c>
      <c r="C122" s="742" t="s">
        <v>26</v>
      </c>
      <c r="D122" s="860"/>
      <c r="E122" s="860"/>
      <c r="F122" s="860"/>
      <c r="G122" s="860"/>
      <c r="H122" s="860"/>
      <c r="I122" s="860"/>
      <c r="J122" s="931">
        <v>0</v>
      </c>
    </row>
    <row r="123" spans="1:10" s="688" customFormat="1" hidden="1">
      <c r="A123" s="935">
        <v>1162400</v>
      </c>
      <c r="B123" s="776" t="s">
        <v>1671</v>
      </c>
      <c r="C123" s="742" t="s">
        <v>832</v>
      </c>
      <c r="D123" s="860"/>
      <c r="E123" s="860"/>
      <c r="F123" s="860"/>
      <c r="G123" s="860"/>
      <c r="H123" s="860"/>
      <c r="I123" s="860"/>
      <c r="J123" s="931">
        <v>0</v>
      </c>
    </row>
    <row r="124" spans="1:10" s="688" customFormat="1" ht="25.5" hidden="1">
      <c r="A124" s="935">
        <v>1162500</v>
      </c>
      <c r="B124" s="776" t="s">
        <v>1672</v>
      </c>
      <c r="C124" s="742" t="s">
        <v>834</v>
      </c>
      <c r="D124" s="860"/>
      <c r="E124" s="860"/>
      <c r="F124" s="860"/>
      <c r="G124" s="860"/>
      <c r="H124" s="860"/>
      <c r="I124" s="860"/>
      <c r="J124" s="931">
        <v>0</v>
      </c>
    </row>
    <row r="125" spans="1:10" s="688" customFormat="1" hidden="1">
      <c r="A125" s="935">
        <v>1162600</v>
      </c>
      <c r="B125" s="776" t="s">
        <v>1673</v>
      </c>
      <c r="C125" s="742" t="s">
        <v>511</v>
      </c>
      <c r="D125" s="860"/>
      <c r="E125" s="860"/>
      <c r="F125" s="860"/>
      <c r="G125" s="860"/>
      <c r="H125" s="860"/>
      <c r="I125" s="860"/>
      <c r="J125" s="931">
        <v>0</v>
      </c>
    </row>
    <row r="126" spans="1:10" s="688" customFormat="1" ht="25.5" hidden="1">
      <c r="A126" s="935">
        <v>1162700</v>
      </c>
      <c r="B126" s="741" t="s">
        <v>1674</v>
      </c>
      <c r="C126" s="742" t="s">
        <v>513</v>
      </c>
      <c r="D126" s="860"/>
      <c r="E126" s="860"/>
      <c r="F126" s="860"/>
      <c r="G126" s="860"/>
      <c r="H126" s="860"/>
      <c r="I126" s="860"/>
      <c r="J126" s="931">
        <v>0</v>
      </c>
    </row>
    <row r="127" spans="1:10" s="688" customFormat="1" hidden="1">
      <c r="A127" s="935">
        <v>1162800</v>
      </c>
      <c r="B127" s="776" t="s">
        <v>1675</v>
      </c>
      <c r="C127" s="742" t="s">
        <v>872</v>
      </c>
      <c r="D127" s="949"/>
      <c r="E127" s="949"/>
      <c r="F127" s="949"/>
      <c r="G127" s="949"/>
      <c r="H127" s="949"/>
      <c r="I127" s="949"/>
      <c r="J127" s="931">
        <v>0</v>
      </c>
    </row>
    <row r="128" spans="1:10" s="688" customFormat="1" hidden="1">
      <c r="A128" s="964">
        <v>1162900</v>
      </c>
      <c r="B128" s="776" t="s">
        <v>1676</v>
      </c>
      <c r="C128" s="742" t="s">
        <v>874</v>
      </c>
      <c r="D128" s="949"/>
      <c r="E128" s="949"/>
      <c r="F128" s="949"/>
      <c r="G128" s="949"/>
      <c r="H128" s="949"/>
      <c r="I128" s="949"/>
      <c r="J128" s="931">
        <v>0</v>
      </c>
    </row>
    <row r="129" spans="1:10" s="688" customFormat="1" hidden="1">
      <c r="A129" s="964">
        <v>1163000</v>
      </c>
      <c r="B129" s="782" t="s">
        <v>58</v>
      </c>
      <c r="C129" s="771" t="s">
        <v>358</v>
      </c>
      <c r="D129" s="949">
        <v>0</v>
      </c>
      <c r="E129" s="949"/>
      <c r="F129" s="949">
        <v>0</v>
      </c>
      <c r="G129" s="949">
        <v>0</v>
      </c>
      <c r="H129" s="949">
        <v>0</v>
      </c>
      <c r="I129" s="949">
        <v>0</v>
      </c>
      <c r="J129" s="931">
        <v>0</v>
      </c>
    </row>
    <row r="130" spans="1:10" s="688" customFormat="1" ht="13.5" hidden="1" thickBot="1">
      <c r="A130" s="965">
        <v>1163100</v>
      </c>
      <c r="B130" s="765" t="s">
        <v>798</v>
      </c>
      <c r="C130" s="746" t="s">
        <v>799</v>
      </c>
      <c r="D130" s="953"/>
      <c r="E130" s="953"/>
      <c r="F130" s="953"/>
      <c r="G130" s="953"/>
      <c r="H130" s="953"/>
      <c r="I130" s="953"/>
      <c r="J130" s="931">
        <v>0</v>
      </c>
    </row>
    <row r="131" spans="1:10" s="688" customFormat="1" ht="0.75" hidden="1" customHeight="1">
      <c r="A131" s="966">
        <v>1170000</v>
      </c>
      <c r="B131" s="788" t="s">
        <v>875</v>
      </c>
      <c r="C131" s="734" t="s">
        <v>358</v>
      </c>
      <c r="D131" s="967">
        <f>D135</f>
        <v>0</v>
      </c>
      <c r="E131" s="967"/>
      <c r="F131" s="967">
        <f>F135</f>
        <v>0</v>
      </c>
      <c r="G131" s="967">
        <f>G135</f>
        <v>0</v>
      </c>
      <c r="H131" s="967">
        <f>H135</f>
        <v>0</v>
      </c>
      <c r="I131" s="967">
        <f>I135</f>
        <v>0</v>
      </c>
      <c r="J131" s="931">
        <f>J135</f>
        <v>0</v>
      </c>
    </row>
    <row r="132" spans="1:10" s="688" customFormat="1" ht="38.25" hidden="1">
      <c r="A132" s="964">
        <v>1171000</v>
      </c>
      <c r="B132" s="792" t="s">
        <v>215</v>
      </c>
      <c r="C132" s="734" t="s">
        <v>358</v>
      </c>
      <c r="D132" s="863">
        <v>0</v>
      </c>
      <c r="E132" s="863"/>
      <c r="F132" s="863">
        <v>0</v>
      </c>
      <c r="G132" s="863">
        <v>0</v>
      </c>
      <c r="H132" s="863">
        <v>0</v>
      </c>
      <c r="I132" s="863">
        <v>0</v>
      </c>
      <c r="J132" s="970">
        <v>0</v>
      </c>
    </row>
    <row r="133" spans="1:10" s="688" customFormat="1" ht="51" hidden="1">
      <c r="A133" s="964">
        <v>1171100</v>
      </c>
      <c r="B133" s="741" t="s">
        <v>1677</v>
      </c>
      <c r="C133" s="738" t="s">
        <v>479</v>
      </c>
      <c r="D133" s="949"/>
      <c r="E133" s="949"/>
      <c r="F133" s="949"/>
      <c r="G133" s="949"/>
      <c r="H133" s="949"/>
      <c r="I133" s="949"/>
      <c r="J133" s="931">
        <v>0</v>
      </c>
    </row>
    <row r="134" spans="1:10" s="688" customFormat="1" ht="25.5" hidden="1">
      <c r="A134" s="964">
        <v>1171200</v>
      </c>
      <c r="B134" s="776" t="s">
        <v>1678</v>
      </c>
      <c r="C134" s="794" t="s">
        <v>352</v>
      </c>
      <c r="D134" s="949"/>
      <c r="E134" s="949"/>
      <c r="F134" s="949"/>
      <c r="G134" s="949"/>
      <c r="H134" s="949"/>
      <c r="I134" s="949"/>
      <c r="J134" s="931">
        <v>0</v>
      </c>
    </row>
    <row r="135" spans="1:10" s="688" customFormat="1" ht="51" hidden="1">
      <c r="A135" s="935">
        <v>1172000</v>
      </c>
      <c r="B135" s="795" t="s">
        <v>1017</v>
      </c>
      <c r="C135" s="771" t="s">
        <v>358</v>
      </c>
      <c r="D135" s="967">
        <f>D137+D138</f>
        <v>0</v>
      </c>
      <c r="E135" s="967"/>
      <c r="F135" s="967">
        <f>F137+F138</f>
        <v>0</v>
      </c>
      <c r="G135" s="967">
        <f>G137+G138</f>
        <v>0</v>
      </c>
      <c r="H135" s="967">
        <f>H137+H138</f>
        <v>0</v>
      </c>
      <c r="I135" s="967">
        <f>I137+I138</f>
        <v>0</v>
      </c>
      <c r="J135" s="931">
        <f>F135</f>
        <v>0</v>
      </c>
    </row>
    <row r="136" spans="1:10" s="688" customFormat="1" hidden="1">
      <c r="A136" s="935">
        <v>1172100</v>
      </c>
      <c r="B136" s="763" t="s">
        <v>1102</v>
      </c>
      <c r="C136" s="738" t="s">
        <v>1018</v>
      </c>
      <c r="D136" s="949"/>
      <c r="E136" s="846"/>
      <c r="F136" s="949"/>
      <c r="G136" s="949"/>
      <c r="H136" s="949"/>
      <c r="I136" s="949"/>
      <c r="J136" s="931">
        <v>0</v>
      </c>
    </row>
    <row r="137" spans="1:10" s="688" customFormat="1" hidden="1">
      <c r="A137" s="935">
        <v>1172200</v>
      </c>
      <c r="B137" s="763" t="s">
        <v>1103</v>
      </c>
      <c r="C137" s="796">
        <v>482200</v>
      </c>
      <c r="D137" s="949">
        <v>0</v>
      </c>
      <c r="E137" s="846"/>
      <c r="F137" s="949">
        <v>0</v>
      </c>
      <c r="G137" s="949">
        <v>0</v>
      </c>
      <c r="H137" s="949">
        <v>0</v>
      </c>
      <c r="I137" s="949">
        <v>0</v>
      </c>
      <c r="J137" s="931">
        <f>F137</f>
        <v>0</v>
      </c>
    </row>
    <row r="138" spans="1:10" s="688" customFormat="1" hidden="1">
      <c r="A138" s="935">
        <v>1172300</v>
      </c>
      <c r="B138" s="776" t="s">
        <v>1679</v>
      </c>
      <c r="C138" s="742" t="s">
        <v>1020</v>
      </c>
      <c r="D138" s="949">
        <v>0</v>
      </c>
      <c r="E138" s="846"/>
      <c r="F138" s="949">
        <f>D138+E138</f>
        <v>0</v>
      </c>
      <c r="G138" s="949">
        <v>0</v>
      </c>
      <c r="H138" s="949">
        <v>0</v>
      </c>
      <c r="I138" s="949">
        <v>0</v>
      </c>
      <c r="J138" s="931">
        <f>F138</f>
        <v>0</v>
      </c>
    </row>
    <row r="139" spans="1:10" s="688" customFormat="1" ht="38.25" hidden="1">
      <c r="A139" s="935">
        <v>1172400</v>
      </c>
      <c r="B139" s="797" t="s">
        <v>1680</v>
      </c>
      <c r="C139" s="742" t="s">
        <v>125</v>
      </c>
      <c r="D139" s="865"/>
      <c r="E139" s="846"/>
      <c r="F139" s="865"/>
      <c r="G139" s="865"/>
      <c r="H139" s="865"/>
      <c r="I139" s="865"/>
      <c r="J139" s="931">
        <v>0</v>
      </c>
    </row>
    <row r="140" spans="1:10" s="688" customFormat="1" ht="25.5" hidden="1">
      <c r="A140" s="935">
        <v>1173000</v>
      </c>
      <c r="B140" s="795" t="s">
        <v>126</v>
      </c>
      <c r="C140" s="771" t="s">
        <v>358</v>
      </c>
      <c r="D140" s="865">
        <v>0</v>
      </c>
      <c r="E140" s="865"/>
      <c r="F140" s="865">
        <v>0</v>
      </c>
      <c r="G140" s="865">
        <v>0</v>
      </c>
      <c r="H140" s="865">
        <v>0</v>
      </c>
      <c r="I140" s="865">
        <v>0</v>
      </c>
      <c r="J140" s="931">
        <v>0</v>
      </c>
    </row>
    <row r="141" spans="1:10" s="688" customFormat="1" ht="25.5" hidden="1">
      <c r="A141" s="964">
        <v>1173100</v>
      </c>
      <c r="B141" s="798" t="s">
        <v>127</v>
      </c>
      <c r="C141" s="742" t="s">
        <v>1088</v>
      </c>
      <c r="D141" s="865"/>
      <c r="E141" s="846"/>
      <c r="F141" s="865"/>
      <c r="G141" s="865"/>
      <c r="H141" s="865"/>
      <c r="I141" s="865"/>
      <c r="J141" s="931">
        <v>0</v>
      </c>
    </row>
    <row r="142" spans="1:10" s="688" customFormat="1" ht="51" hidden="1">
      <c r="A142" s="964">
        <v>1174000</v>
      </c>
      <c r="B142" s="795" t="s">
        <v>1089</v>
      </c>
      <c r="C142" s="771" t="s">
        <v>358</v>
      </c>
      <c r="D142" s="865">
        <v>0</v>
      </c>
      <c r="E142" s="865"/>
      <c r="F142" s="865">
        <v>0</v>
      </c>
      <c r="G142" s="865">
        <v>0</v>
      </c>
      <c r="H142" s="865">
        <v>0</v>
      </c>
      <c r="I142" s="865">
        <v>0</v>
      </c>
      <c r="J142" s="931">
        <v>0</v>
      </c>
    </row>
    <row r="143" spans="1:10" s="688" customFormat="1" ht="38.25" hidden="1">
      <c r="A143" s="964">
        <v>1174100</v>
      </c>
      <c r="B143" s="798" t="s">
        <v>1104</v>
      </c>
      <c r="C143" s="742" t="s">
        <v>1090</v>
      </c>
      <c r="D143" s="865"/>
      <c r="E143" s="865"/>
      <c r="F143" s="865"/>
      <c r="G143" s="865"/>
      <c r="H143" s="865"/>
      <c r="I143" s="865"/>
      <c r="J143" s="931">
        <v>0</v>
      </c>
    </row>
    <row r="144" spans="1:10" s="688" customFormat="1" ht="25.5" hidden="1">
      <c r="A144" s="964">
        <v>1174200</v>
      </c>
      <c r="B144" s="797" t="s">
        <v>1681</v>
      </c>
      <c r="C144" s="742" t="s">
        <v>447</v>
      </c>
      <c r="D144" s="865"/>
      <c r="E144" s="865"/>
      <c r="F144" s="865"/>
      <c r="G144" s="865"/>
      <c r="H144" s="865"/>
      <c r="I144" s="865"/>
      <c r="J144" s="931">
        <v>0</v>
      </c>
    </row>
    <row r="145" spans="1:11" s="688" customFormat="1" ht="51.75" hidden="1" thickBot="1">
      <c r="A145" s="964">
        <v>1175000</v>
      </c>
      <c r="B145" s="795" t="s">
        <v>558</v>
      </c>
      <c r="C145" s="771" t="s">
        <v>358</v>
      </c>
      <c r="D145" s="865">
        <v>0</v>
      </c>
      <c r="E145" s="865"/>
      <c r="F145" s="865">
        <v>0</v>
      </c>
      <c r="G145" s="865">
        <v>0</v>
      </c>
      <c r="H145" s="865">
        <v>0</v>
      </c>
      <c r="I145" s="865">
        <v>0</v>
      </c>
      <c r="J145" s="931">
        <v>0</v>
      </c>
    </row>
    <row r="146" spans="1:11" s="688" customFormat="1" ht="51.75" hidden="1" thickBot="1">
      <c r="A146" s="964">
        <v>1175100</v>
      </c>
      <c r="B146" s="797" t="s">
        <v>1682</v>
      </c>
      <c r="C146" s="742" t="s">
        <v>227</v>
      </c>
      <c r="D146" s="865"/>
      <c r="E146" s="865"/>
      <c r="F146" s="865"/>
      <c r="G146" s="865"/>
      <c r="H146" s="865"/>
      <c r="I146" s="865"/>
      <c r="J146" s="931">
        <v>0</v>
      </c>
    </row>
    <row r="147" spans="1:11" s="688" customFormat="1" ht="13.5" hidden="1" thickBot="1">
      <c r="A147" s="964">
        <v>1176000</v>
      </c>
      <c r="B147" s="795" t="s">
        <v>228</v>
      </c>
      <c r="C147" s="771" t="s">
        <v>358</v>
      </c>
      <c r="D147" s="865">
        <v>0</v>
      </c>
      <c r="E147" s="865"/>
      <c r="F147" s="865">
        <v>0</v>
      </c>
      <c r="G147" s="865">
        <v>0</v>
      </c>
      <c r="H147" s="865">
        <v>0</v>
      </c>
      <c r="I147" s="865">
        <v>0</v>
      </c>
      <c r="J147" s="931">
        <v>0</v>
      </c>
    </row>
    <row r="148" spans="1:11" s="688" customFormat="1" ht="13.5" hidden="1" thickBot="1">
      <c r="A148" s="964">
        <v>1176100</v>
      </c>
      <c r="B148" s="797" t="s">
        <v>1683</v>
      </c>
      <c r="C148" s="742" t="s">
        <v>8</v>
      </c>
      <c r="D148" s="865"/>
      <c r="E148" s="846"/>
      <c r="F148" s="865"/>
      <c r="G148" s="865"/>
      <c r="H148" s="865"/>
      <c r="I148" s="865"/>
      <c r="J148" s="931">
        <v>0</v>
      </c>
    </row>
    <row r="149" spans="1:11" s="688" customFormat="1" ht="13.5" hidden="1" thickBot="1">
      <c r="A149" s="964">
        <v>1177000</v>
      </c>
      <c r="B149" s="795" t="s">
        <v>587</v>
      </c>
      <c r="C149" s="771" t="s">
        <v>358</v>
      </c>
      <c r="D149" s="865">
        <v>0</v>
      </c>
      <c r="E149" s="865"/>
      <c r="F149" s="865">
        <v>0</v>
      </c>
      <c r="G149" s="865">
        <v>0</v>
      </c>
      <c r="H149" s="865">
        <v>0</v>
      </c>
      <c r="I149" s="865">
        <v>0</v>
      </c>
      <c r="J149" s="931">
        <v>0</v>
      </c>
    </row>
    <row r="150" spans="1:11" s="688" customFormat="1" ht="13.5" hidden="1" thickBot="1">
      <c r="A150" s="965">
        <v>1177100</v>
      </c>
      <c r="B150" s="799" t="s">
        <v>1684</v>
      </c>
      <c r="C150" s="746" t="s">
        <v>259</v>
      </c>
      <c r="D150" s="953"/>
      <c r="E150" s="953"/>
      <c r="F150" s="953"/>
      <c r="G150" s="953"/>
      <c r="H150" s="953"/>
      <c r="I150" s="953"/>
      <c r="J150" s="931">
        <v>0</v>
      </c>
    </row>
    <row r="151" spans="1:11" s="688" customFormat="1" ht="22.5" hidden="1" customHeight="1" thickBot="1">
      <c r="A151" s="968" t="s">
        <v>262</v>
      </c>
      <c r="B151" s="806" t="s">
        <v>648</v>
      </c>
      <c r="C151" s="807" t="s">
        <v>358</v>
      </c>
      <c r="D151" s="969">
        <f>D152+D163</f>
        <v>0</v>
      </c>
      <c r="E151" s="969"/>
      <c r="F151" s="969">
        <f>F152+F163</f>
        <v>0</v>
      </c>
      <c r="G151" s="969">
        <f>G152</f>
        <v>0</v>
      </c>
      <c r="H151" s="969">
        <f>H152</f>
        <v>0</v>
      </c>
      <c r="I151" s="969">
        <f>I152</f>
        <v>0</v>
      </c>
      <c r="J151" s="970">
        <f>F152</f>
        <v>0</v>
      </c>
    </row>
    <row r="152" spans="1:11" s="688" customFormat="1" ht="1.5" hidden="1" customHeight="1">
      <c r="A152" s="966" t="s">
        <v>650</v>
      </c>
      <c r="B152" s="815" t="s">
        <v>651</v>
      </c>
      <c r="C152" s="734" t="s">
        <v>358</v>
      </c>
      <c r="D152" s="858">
        <f>SUM(D153:D162)</f>
        <v>0</v>
      </c>
      <c r="E152" s="858"/>
      <c r="F152" s="858">
        <f>SUM(F153:F162)</f>
        <v>0</v>
      </c>
      <c r="G152" s="858">
        <f>SUM(G153:G162)</f>
        <v>0</v>
      </c>
      <c r="H152" s="858">
        <f>SUM(H153:H162)</f>
        <v>0</v>
      </c>
      <c r="I152" s="858">
        <f>SUM(I153:I162)</f>
        <v>0</v>
      </c>
      <c r="J152" s="970">
        <f>F152</f>
        <v>0</v>
      </c>
    </row>
    <row r="153" spans="1:11" s="688" customFormat="1" ht="0.75" hidden="1" customHeight="1">
      <c r="A153" s="964" t="s">
        <v>652</v>
      </c>
      <c r="B153" s="797" t="s">
        <v>1685</v>
      </c>
      <c r="C153" s="971" t="s">
        <v>987</v>
      </c>
      <c r="D153" s="863"/>
      <c r="E153" s="860"/>
      <c r="F153" s="863"/>
      <c r="G153" s="863"/>
      <c r="H153" s="863"/>
      <c r="I153" s="863"/>
      <c r="J153" s="970">
        <f>F153</f>
        <v>0</v>
      </c>
    </row>
    <row r="154" spans="1:11" s="688" customFormat="1" hidden="1">
      <c r="A154" s="964" t="s">
        <v>988</v>
      </c>
      <c r="B154" s="797" t="s">
        <v>1686</v>
      </c>
      <c r="C154" s="971" t="s">
        <v>965</v>
      </c>
      <c r="D154" s="863">
        <v>0</v>
      </c>
      <c r="E154" s="860"/>
      <c r="F154" s="863">
        <f>D154+E154</f>
        <v>0</v>
      </c>
      <c r="G154" s="863">
        <v>0</v>
      </c>
      <c r="H154" s="863">
        <v>0</v>
      </c>
      <c r="I154" s="863">
        <v>0</v>
      </c>
      <c r="J154" s="970">
        <f>F154</f>
        <v>0</v>
      </c>
    </row>
    <row r="155" spans="1:11" s="688" customFormat="1" ht="25.5" hidden="1">
      <c r="A155" s="964" t="s">
        <v>966</v>
      </c>
      <c r="B155" s="797" t="s">
        <v>1687</v>
      </c>
      <c r="C155" s="971" t="s">
        <v>968</v>
      </c>
      <c r="D155" s="972">
        <v>0</v>
      </c>
      <c r="E155" s="1212">
        <v>0</v>
      </c>
      <c r="F155" s="972">
        <f>D155</f>
        <v>0</v>
      </c>
      <c r="G155" s="1213">
        <v>0</v>
      </c>
      <c r="H155" s="1214">
        <v>0</v>
      </c>
      <c r="I155" s="1214">
        <v>0</v>
      </c>
      <c r="J155" s="1215">
        <f>F155</f>
        <v>0</v>
      </c>
      <c r="K155" s="694"/>
    </row>
    <row r="156" spans="1:11" s="688" customFormat="1" hidden="1">
      <c r="A156" s="973" t="s">
        <v>969</v>
      </c>
      <c r="B156" s="797" t="s">
        <v>1688</v>
      </c>
      <c r="C156" s="971" t="s">
        <v>1099</v>
      </c>
      <c r="D156" s="863"/>
      <c r="E156" s="860"/>
      <c r="F156" s="863"/>
      <c r="G156" s="863"/>
      <c r="H156" s="863"/>
      <c r="I156" s="863"/>
      <c r="J156" s="970">
        <v>0</v>
      </c>
    </row>
    <row r="157" spans="1:11" s="688" customFormat="1" hidden="1">
      <c r="A157" s="973" t="s">
        <v>138</v>
      </c>
      <c r="B157" s="798" t="s">
        <v>139</v>
      </c>
      <c r="C157" s="971" t="s">
        <v>140</v>
      </c>
      <c r="D157" s="863">
        <v>0</v>
      </c>
      <c r="E157" s="860"/>
      <c r="F157" s="863">
        <f>D157+E157</f>
        <v>0</v>
      </c>
      <c r="G157" s="863"/>
      <c r="H157" s="863"/>
      <c r="I157" s="863">
        <v>0</v>
      </c>
      <c r="J157" s="970">
        <f>F157</f>
        <v>0</v>
      </c>
    </row>
    <row r="158" spans="1:11" s="688" customFormat="1" hidden="1">
      <c r="A158" s="973" t="s">
        <v>141</v>
      </c>
      <c r="B158" s="797" t="s">
        <v>1689</v>
      </c>
      <c r="C158" s="971" t="s">
        <v>897</v>
      </c>
      <c r="D158" s="863">
        <v>0</v>
      </c>
      <c r="E158" s="860"/>
      <c r="F158" s="863">
        <f>D158</f>
        <v>0</v>
      </c>
      <c r="G158" s="863">
        <v>0</v>
      </c>
      <c r="H158" s="863">
        <v>0</v>
      </c>
      <c r="I158" s="863">
        <v>0</v>
      </c>
      <c r="J158" s="970">
        <f>F158</f>
        <v>0</v>
      </c>
    </row>
    <row r="159" spans="1:11" s="688" customFormat="1" ht="11.25" hidden="1" customHeight="1">
      <c r="A159" s="973" t="s">
        <v>898</v>
      </c>
      <c r="B159" s="797" t="s">
        <v>1690</v>
      </c>
      <c r="C159" s="971" t="s">
        <v>900</v>
      </c>
      <c r="D159" s="863"/>
      <c r="E159" s="860"/>
      <c r="F159" s="863"/>
      <c r="G159" s="863"/>
      <c r="H159" s="863"/>
      <c r="I159" s="863"/>
      <c r="J159" s="970">
        <v>0</v>
      </c>
    </row>
    <row r="160" spans="1:11" s="688" customFormat="1" hidden="1">
      <c r="A160" s="974" t="s">
        <v>800</v>
      </c>
      <c r="B160" s="975" t="s">
        <v>1691</v>
      </c>
      <c r="C160" s="976" t="s">
        <v>657</v>
      </c>
      <c r="D160" s="863"/>
      <c r="E160" s="860"/>
      <c r="F160" s="863"/>
      <c r="G160" s="863"/>
      <c r="H160" s="863"/>
      <c r="I160" s="863"/>
      <c r="J160" s="970">
        <v>0</v>
      </c>
    </row>
    <row r="161" spans="1:10" s="688" customFormat="1" hidden="1">
      <c r="A161" s="940" t="s">
        <v>801</v>
      </c>
      <c r="B161" s="977" t="s">
        <v>1063</v>
      </c>
      <c r="C161" s="944" t="s">
        <v>1064</v>
      </c>
      <c r="D161" s="863"/>
      <c r="E161" s="860"/>
      <c r="F161" s="863"/>
      <c r="G161" s="863"/>
      <c r="H161" s="863"/>
      <c r="I161" s="863"/>
      <c r="J161" s="970">
        <v>0</v>
      </c>
    </row>
    <row r="162" spans="1:10" s="688" customFormat="1" hidden="1">
      <c r="A162" s="940" t="s">
        <v>1065</v>
      </c>
      <c r="B162" s="977" t="s">
        <v>1066</v>
      </c>
      <c r="C162" s="944" t="s">
        <v>1067</v>
      </c>
      <c r="D162" s="863"/>
      <c r="E162" s="860"/>
      <c r="F162" s="863"/>
      <c r="G162" s="863"/>
      <c r="H162" s="863"/>
      <c r="I162" s="863"/>
      <c r="J162" s="970">
        <v>0</v>
      </c>
    </row>
    <row r="163" spans="1:10" s="688" customFormat="1" hidden="1">
      <c r="A163" s="978" t="s">
        <v>658</v>
      </c>
      <c r="B163" s="979" t="s">
        <v>659</v>
      </c>
      <c r="C163" s="980" t="s">
        <v>358</v>
      </c>
      <c r="D163" s="863">
        <v>0</v>
      </c>
      <c r="E163" s="863"/>
      <c r="F163" s="863">
        <v>0</v>
      </c>
      <c r="G163" s="863">
        <v>0</v>
      </c>
      <c r="H163" s="863">
        <v>0</v>
      </c>
      <c r="I163" s="863">
        <v>0</v>
      </c>
      <c r="J163" s="970">
        <v>0</v>
      </c>
    </row>
    <row r="164" spans="1:10" hidden="1">
      <c r="A164" s="973" t="s">
        <v>660</v>
      </c>
      <c r="B164" s="798" t="s">
        <v>661</v>
      </c>
      <c r="C164" s="971" t="s">
        <v>662</v>
      </c>
      <c r="D164" s="863"/>
      <c r="E164" s="860"/>
      <c r="F164" s="863"/>
      <c r="G164" s="863"/>
      <c r="H164" s="863"/>
      <c r="I164" s="863"/>
      <c r="J164" s="970">
        <v>0</v>
      </c>
    </row>
    <row r="165" spans="1:10" hidden="1">
      <c r="A165" s="973" t="s">
        <v>663</v>
      </c>
      <c r="B165" s="798" t="s">
        <v>664</v>
      </c>
      <c r="C165" s="971" t="s">
        <v>665</v>
      </c>
      <c r="D165" s="863"/>
      <c r="E165" s="860"/>
      <c r="F165" s="863"/>
      <c r="G165" s="863"/>
      <c r="H165" s="863"/>
      <c r="I165" s="863"/>
      <c r="J165" s="970">
        <v>0</v>
      </c>
    </row>
    <row r="166" spans="1:10" ht="25.5" hidden="1">
      <c r="A166" s="973" t="s">
        <v>666</v>
      </c>
      <c r="B166" s="797" t="s">
        <v>1692</v>
      </c>
      <c r="C166" s="971" t="s">
        <v>314</v>
      </c>
      <c r="D166" s="863"/>
      <c r="E166" s="860"/>
      <c r="F166" s="863"/>
      <c r="G166" s="863"/>
      <c r="H166" s="863"/>
      <c r="I166" s="863"/>
      <c r="J166" s="970">
        <v>0</v>
      </c>
    </row>
    <row r="167" spans="1:10" ht="25.5" hidden="1">
      <c r="A167" s="973" t="s">
        <v>315</v>
      </c>
      <c r="B167" s="797" t="s">
        <v>1693</v>
      </c>
      <c r="C167" s="971" t="s">
        <v>317</v>
      </c>
      <c r="D167" s="863"/>
      <c r="E167" s="860"/>
      <c r="F167" s="863"/>
      <c r="G167" s="863"/>
      <c r="H167" s="863"/>
      <c r="I167" s="863"/>
      <c r="J167" s="970">
        <v>0</v>
      </c>
    </row>
    <row r="168" spans="1:10" hidden="1">
      <c r="A168" s="973" t="s">
        <v>318</v>
      </c>
      <c r="B168" s="795" t="s">
        <v>319</v>
      </c>
      <c r="C168" s="783" t="s">
        <v>358</v>
      </c>
      <c r="D168" s="863">
        <v>0</v>
      </c>
      <c r="E168" s="863"/>
      <c r="F168" s="863">
        <v>0</v>
      </c>
      <c r="G168" s="863">
        <v>0</v>
      </c>
      <c r="H168" s="863">
        <v>0</v>
      </c>
      <c r="I168" s="863">
        <v>0</v>
      </c>
      <c r="J168" s="970">
        <v>0</v>
      </c>
    </row>
    <row r="169" spans="1:10">
      <c r="A169" s="973" t="s">
        <v>320</v>
      </c>
      <c r="B169" s="798" t="s">
        <v>1105</v>
      </c>
      <c r="C169" s="971" t="s">
        <v>321</v>
      </c>
      <c r="D169" s="863"/>
      <c r="E169" s="860"/>
      <c r="F169" s="863"/>
      <c r="G169" s="863"/>
      <c r="H169" s="863"/>
      <c r="I169" s="863"/>
      <c r="J169" s="970">
        <v>0</v>
      </c>
    </row>
    <row r="170" spans="1:10">
      <c r="A170" s="981" t="s">
        <v>322</v>
      </c>
      <c r="B170" s="822" t="s">
        <v>1068</v>
      </c>
      <c r="C170" s="783" t="s">
        <v>358</v>
      </c>
      <c r="D170" s="863">
        <v>0</v>
      </c>
      <c r="E170" s="863"/>
      <c r="F170" s="863">
        <v>0</v>
      </c>
      <c r="G170" s="863">
        <v>0</v>
      </c>
      <c r="H170" s="863">
        <v>0</v>
      </c>
      <c r="I170" s="863">
        <v>0</v>
      </c>
      <c r="J170" s="970">
        <v>0</v>
      </c>
    </row>
    <row r="171" spans="1:10">
      <c r="A171" s="973" t="s">
        <v>324</v>
      </c>
      <c r="B171" s="798" t="s">
        <v>1106</v>
      </c>
      <c r="C171" s="971" t="s">
        <v>325</v>
      </c>
      <c r="D171" s="863"/>
      <c r="E171" s="863"/>
      <c r="F171" s="863"/>
      <c r="G171" s="863"/>
      <c r="H171" s="863"/>
      <c r="I171" s="863"/>
      <c r="J171" s="970">
        <v>0</v>
      </c>
    </row>
    <row r="172" spans="1:10">
      <c r="A172" s="973" t="s">
        <v>326</v>
      </c>
      <c r="B172" s="798" t="s">
        <v>1107</v>
      </c>
      <c r="C172" s="971" t="s">
        <v>327</v>
      </c>
      <c r="D172" s="863"/>
      <c r="E172" s="863"/>
      <c r="F172" s="863"/>
      <c r="G172" s="863"/>
      <c r="H172" s="863"/>
      <c r="I172" s="863"/>
      <c r="J172" s="863"/>
    </row>
    <row r="173" spans="1:10">
      <c r="A173" s="973" t="s">
        <v>328</v>
      </c>
      <c r="B173" s="797" t="s">
        <v>1694</v>
      </c>
      <c r="C173" s="971" t="s">
        <v>330</v>
      </c>
      <c r="D173" s="863"/>
      <c r="E173" s="863"/>
      <c r="F173" s="863"/>
      <c r="G173" s="863"/>
      <c r="H173" s="863"/>
      <c r="I173" s="863"/>
      <c r="J173" s="863"/>
    </row>
    <row r="174" spans="1:10" ht="13.5" thickBot="1">
      <c r="A174" s="982">
        <v>1244000</v>
      </c>
      <c r="B174" s="983" t="s">
        <v>1706</v>
      </c>
      <c r="C174" s="976" t="s">
        <v>1134</v>
      </c>
      <c r="D174" s="947"/>
      <c r="E174" s="947"/>
      <c r="F174" s="947"/>
      <c r="G174" s="947"/>
      <c r="H174" s="947"/>
      <c r="I174" s="947"/>
      <c r="J174" s="947"/>
    </row>
    <row r="175" spans="1:10" ht="13.5" thickBot="1">
      <c r="A175" s="984">
        <v>1000000</v>
      </c>
      <c r="B175" s="985" t="s">
        <v>1070</v>
      </c>
      <c r="C175" s="986" t="s">
        <v>358</v>
      </c>
      <c r="D175" s="969">
        <f>D32+D151</f>
        <v>22000</v>
      </c>
      <c r="E175" s="969"/>
      <c r="F175" s="969">
        <f>F32+F151</f>
        <v>22000</v>
      </c>
      <c r="G175" s="969">
        <f>G32+G151</f>
        <v>3500</v>
      </c>
      <c r="H175" s="969">
        <f>H32+H151</f>
        <v>7000</v>
      </c>
      <c r="I175" s="969">
        <f>I32+I151</f>
        <v>10500</v>
      </c>
      <c r="J175" s="969">
        <f>J32+J151</f>
        <v>22000</v>
      </c>
    </row>
    <row r="176" spans="1:10" ht="14.25">
      <c r="A176" s="2617"/>
      <c r="B176" s="2617"/>
      <c r="C176" s="2617"/>
      <c r="D176" s="2617"/>
      <c r="E176" s="2617"/>
      <c r="F176" s="2617"/>
      <c r="G176" s="2617"/>
      <c r="H176" s="2617"/>
      <c r="I176" s="2617"/>
      <c r="J176" s="2617"/>
    </row>
    <row r="177" spans="1:10">
      <c r="A177" s="2625" t="s">
        <v>1114</v>
      </c>
      <c r="B177" s="2625"/>
      <c r="C177" s="2625"/>
      <c r="D177" s="2625"/>
      <c r="E177" s="2625"/>
      <c r="F177" s="2625"/>
      <c r="G177" s="2625"/>
      <c r="H177" s="2625"/>
      <c r="I177" s="2625"/>
      <c r="J177" s="2625"/>
    </row>
    <row r="178" spans="1:10" ht="14.25">
      <c r="A178" s="2625" t="s">
        <v>1725</v>
      </c>
      <c r="B178" s="2625"/>
      <c r="C178" s="2625"/>
      <c r="D178" s="2625"/>
      <c r="E178" s="2625"/>
      <c r="F178" s="2625"/>
      <c r="G178" s="2625"/>
      <c r="H178" s="2625"/>
      <c r="I178" s="2625"/>
      <c r="J178" s="2625"/>
    </row>
    <row r="179" spans="1:10">
      <c r="A179" s="2623" t="s">
        <v>992</v>
      </c>
      <c r="B179" s="2623"/>
      <c r="C179" s="2623"/>
      <c r="D179" s="2623"/>
      <c r="E179" s="2623"/>
      <c r="F179" s="2623"/>
      <c r="G179" s="2623"/>
      <c r="H179" s="2623"/>
      <c r="I179" s="2623"/>
      <c r="J179" s="2623"/>
    </row>
    <row r="180" spans="1:10" ht="14.25">
      <c r="A180" s="2631" t="s">
        <v>1714</v>
      </c>
      <c r="B180" s="2631"/>
      <c r="C180" s="2631"/>
      <c r="D180" s="2631"/>
      <c r="E180" s="2631"/>
      <c r="F180" s="2631"/>
      <c r="G180" s="2631"/>
      <c r="H180" s="2631"/>
      <c r="I180" s="2631"/>
      <c r="J180" s="2631"/>
    </row>
    <row r="181" spans="1:10">
      <c r="A181" s="2625" t="s">
        <v>993</v>
      </c>
      <c r="B181" s="2625"/>
      <c r="C181" s="2625"/>
      <c r="D181" s="2625"/>
      <c r="E181" s="2625"/>
      <c r="F181" s="2625"/>
      <c r="G181" s="2625"/>
      <c r="H181" s="2625"/>
      <c r="I181" s="2625"/>
      <c r="J181" s="2625"/>
    </row>
    <row r="182" spans="1:10">
      <c r="A182" s="2594" t="s">
        <v>1649</v>
      </c>
      <c r="B182" s="2594"/>
      <c r="C182" s="2594"/>
      <c r="D182" s="2594"/>
      <c r="E182" s="2594"/>
      <c r="F182" s="2594"/>
      <c r="G182" s="2594"/>
      <c r="H182" s="2594"/>
      <c r="I182" s="2594"/>
      <c r="J182" s="2594"/>
    </row>
    <row r="183" spans="1:10" ht="14.25">
      <c r="A183" s="2630" t="s">
        <v>1708</v>
      </c>
      <c r="B183" s="2630"/>
      <c r="C183" s="2630"/>
      <c r="D183" s="2630"/>
      <c r="E183" s="2630"/>
      <c r="F183" s="2630"/>
      <c r="G183" s="2630"/>
      <c r="H183" s="2630"/>
      <c r="I183" s="2630"/>
      <c r="J183" s="2630"/>
    </row>
    <row r="184" spans="1:10">
      <c r="A184" s="2600"/>
      <c r="B184" s="2600"/>
      <c r="C184" s="2600"/>
      <c r="D184" s="2600"/>
      <c r="E184" s="2600"/>
      <c r="F184" s="2600"/>
      <c r="G184" s="2600"/>
      <c r="H184" s="2600"/>
      <c r="I184" s="2600"/>
      <c r="J184" s="2600"/>
    </row>
    <row r="185" spans="1:10">
      <c r="A185" s="2626"/>
      <c r="B185" s="2626"/>
      <c r="C185" s="2626"/>
      <c r="D185" s="2626"/>
      <c r="E185" s="2626"/>
      <c r="F185" s="2626"/>
      <c r="G185" s="2626"/>
      <c r="H185" s="2626"/>
      <c r="I185" s="2626"/>
      <c r="J185" s="2626"/>
    </row>
    <row r="186" spans="1:10">
      <c r="A186" s="2626"/>
      <c r="B186" s="2626"/>
      <c r="C186" s="2626"/>
      <c r="D186" s="2626"/>
      <c r="E186" s="2626"/>
      <c r="F186" s="2626"/>
      <c r="G186" s="2626"/>
      <c r="H186" s="2626"/>
      <c r="I186" s="2626"/>
      <c r="J186" s="2626"/>
    </row>
    <row r="187" spans="1:10">
      <c r="A187" s="2626"/>
      <c r="B187" s="2626"/>
      <c r="C187" s="2626"/>
      <c r="D187" s="2626"/>
      <c r="E187" s="2626"/>
      <c r="F187" s="2626"/>
      <c r="G187" s="2626"/>
      <c r="H187" s="2626"/>
      <c r="I187" s="2626"/>
      <c r="J187" s="2626"/>
    </row>
    <row r="188" spans="1:10">
      <c r="A188" s="2626"/>
      <c r="B188" s="2626"/>
      <c r="C188" s="2626"/>
      <c r="D188" s="2626"/>
      <c r="E188" s="2626"/>
      <c r="F188" s="2626"/>
      <c r="G188" s="2626"/>
      <c r="H188" s="2626"/>
      <c r="I188" s="2626"/>
      <c r="J188" s="2626"/>
    </row>
    <row r="189" spans="1:10">
      <c r="A189" s="2626"/>
      <c r="B189" s="2626"/>
      <c r="C189" s="2626"/>
      <c r="D189" s="2626"/>
      <c r="E189" s="2626"/>
      <c r="F189" s="2626"/>
      <c r="G189" s="2626"/>
      <c r="H189" s="2626"/>
      <c r="I189" s="2626"/>
      <c r="J189" s="2626"/>
    </row>
    <row r="190" spans="1:10">
      <c r="A190" s="2626"/>
      <c r="B190" s="2626"/>
      <c r="C190" s="2626"/>
      <c r="D190" s="2626"/>
      <c r="E190" s="2626"/>
      <c r="F190" s="2626"/>
      <c r="G190" s="2626"/>
      <c r="H190" s="2626"/>
      <c r="I190" s="2626"/>
      <c r="J190" s="2626"/>
    </row>
    <row r="191" spans="1:10">
      <c r="A191" s="2626"/>
      <c r="B191" s="2626"/>
      <c r="C191" s="2626"/>
      <c r="D191" s="2626"/>
      <c r="E191" s="2626"/>
      <c r="F191" s="2626"/>
      <c r="G191" s="2626"/>
      <c r="H191" s="2626"/>
      <c r="I191" s="2626"/>
      <c r="J191" s="2626"/>
    </row>
    <row r="192" spans="1:10">
      <c r="A192" s="2626"/>
      <c r="B192" s="2626"/>
      <c r="C192" s="2626"/>
      <c r="D192" s="2626"/>
      <c r="E192" s="2626"/>
      <c r="F192" s="2626"/>
      <c r="G192" s="2626"/>
      <c r="H192" s="2626"/>
      <c r="I192" s="2626"/>
      <c r="J192" s="2626"/>
    </row>
    <row r="193" spans="1:10">
      <c r="A193" s="987"/>
      <c r="B193" s="987"/>
      <c r="C193" s="987"/>
      <c r="D193" s="987"/>
      <c r="E193" s="987"/>
      <c r="F193" s="987"/>
      <c r="G193" s="987"/>
      <c r="H193" s="987"/>
      <c r="I193" s="987"/>
      <c r="J193" s="987"/>
    </row>
    <row r="194" spans="1:10">
      <c r="A194" s="2626"/>
      <c r="B194" s="2626"/>
      <c r="C194" s="2626"/>
      <c r="D194" s="2626"/>
      <c r="E194" s="2626"/>
      <c r="F194" s="2626"/>
      <c r="G194" s="2626"/>
      <c r="H194" s="2626"/>
      <c r="I194" s="2626"/>
      <c r="J194" s="2626"/>
    </row>
    <row r="195" spans="1:10">
      <c r="A195" s="987"/>
      <c r="B195" s="987"/>
      <c r="C195" s="987"/>
      <c r="D195" s="987"/>
      <c r="E195" s="987"/>
      <c r="F195" s="989"/>
      <c r="G195" s="989"/>
      <c r="H195" s="989"/>
      <c r="I195" s="989"/>
      <c r="J195" s="989"/>
    </row>
    <row r="196" spans="1:10">
      <c r="A196" s="2626"/>
      <c r="B196" s="2626"/>
      <c r="C196" s="2626"/>
      <c r="D196" s="2626"/>
      <c r="E196" s="2626"/>
      <c r="F196" s="2626"/>
      <c r="G196" s="2626"/>
      <c r="H196" s="2626"/>
      <c r="I196" s="2626"/>
      <c r="J196" s="2626"/>
    </row>
    <row r="197" spans="1:10">
      <c r="A197" s="987"/>
      <c r="B197" s="987"/>
      <c r="C197" s="987"/>
      <c r="D197" s="987"/>
      <c r="E197" s="987"/>
      <c r="F197" s="987"/>
      <c r="G197" s="987"/>
      <c r="H197" s="987"/>
      <c r="I197" s="987"/>
      <c r="J197" s="987"/>
    </row>
    <row r="198" spans="1:10">
      <c r="A198" s="2626"/>
      <c r="B198" s="2626"/>
      <c r="C198" s="2626"/>
      <c r="D198" s="2626"/>
      <c r="E198" s="2626"/>
      <c r="F198" s="2626"/>
      <c r="G198" s="2626"/>
      <c r="H198" s="2626"/>
      <c r="I198" s="2626"/>
      <c r="J198" s="2626"/>
    </row>
    <row r="199" spans="1:10">
      <c r="A199" s="987"/>
      <c r="B199" s="987"/>
      <c r="C199" s="987"/>
      <c r="D199" s="987"/>
      <c r="E199" s="987"/>
      <c r="F199" s="987"/>
      <c r="G199" s="987"/>
      <c r="H199" s="987"/>
      <c r="I199" s="987"/>
      <c r="J199" s="987"/>
    </row>
    <row r="200" spans="1:10">
      <c r="A200" s="2626" t="s">
        <v>53</v>
      </c>
      <c r="B200" s="2626"/>
      <c r="C200" s="2626"/>
      <c r="D200" s="2626"/>
      <c r="E200" s="2626"/>
      <c r="F200" s="2626"/>
      <c r="G200" s="2626"/>
      <c r="H200" s="2626"/>
      <c r="I200" s="2626"/>
      <c r="J200" s="2626"/>
    </row>
    <row r="201" spans="1:10">
      <c r="A201" s="2628" t="s">
        <v>1709</v>
      </c>
      <c r="B201" s="2628"/>
      <c r="C201" s="2628"/>
      <c r="D201" s="2628"/>
      <c r="E201" s="2628"/>
      <c r="F201" s="2628"/>
      <c r="G201" s="2628"/>
      <c r="H201" s="2628"/>
      <c r="I201" s="2628"/>
      <c r="J201" s="2628"/>
    </row>
    <row r="202" spans="1:10">
      <c r="A202" s="2628" t="s">
        <v>1710</v>
      </c>
      <c r="B202" s="2628"/>
      <c r="C202" s="2628"/>
      <c r="D202" s="2628"/>
      <c r="E202" s="2628"/>
      <c r="F202" s="2628"/>
      <c r="G202" s="2628"/>
      <c r="H202" s="2628"/>
      <c r="I202" s="2628"/>
      <c r="J202" s="2628"/>
    </row>
    <row r="203" spans="1:10">
      <c r="A203" s="2628" t="s">
        <v>1711</v>
      </c>
      <c r="B203" s="2628"/>
      <c r="C203" s="2628"/>
      <c r="D203" s="2628"/>
      <c r="E203" s="2628"/>
      <c r="F203" s="2628"/>
      <c r="G203" s="2628"/>
      <c r="H203" s="2628"/>
      <c r="I203" s="2628"/>
      <c r="J203" s="2628"/>
    </row>
    <row r="204" spans="1:10">
      <c r="A204" s="987" t="s">
        <v>932</v>
      </c>
      <c r="B204" s="990"/>
      <c r="C204" s="990"/>
      <c r="D204" s="990"/>
      <c r="E204" s="990"/>
      <c r="F204" s="990"/>
      <c r="G204" s="990"/>
      <c r="H204" s="990"/>
      <c r="I204" s="990"/>
      <c r="J204" s="990"/>
    </row>
    <row r="205" spans="1:10">
      <c r="A205" s="2628" t="s">
        <v>1712</v>
      </c>
      <c r="B205" s="2628"/>
      <c r="C205" s="2628"/>
      <c r="D205" s="2628"/>
      <c r="E205" s="2628"/>
      <c r="F205" s="2628"/>
      <c r="G205" s="2628"/>
      <c r="H205" s="2628"/>
      <c r="I205" s="2628"/>
      <c r="J205" s="2628"/>
    </row>
    <row r="206" spans="1:10">
      <c r="A206" s="2594" t="s">
        <v>675</v>
      </c>
      <c r="B206" s="2594"/>
      <c r="C206" s="2594"/>
      <c r="D206" s="2594"/>
      <c r="E206" s="2594"/>
      <c r="F206" s="2594"/>
      <c r="G206" s="2594"/>
      <c r="H206" s="2594"/>
      <c r="I206" s="2594"/>
      <c r="J206" s="2594"/>
    </row>
    <row r="207" spans="1:10">
      <c r="A207" s="2625" t="s">
        <v>1114</v>
      </c>
      <c r="B207" s="2625"/>
      <c r="C207" s="2625"/>
      <c r="D207" s="2625"/>
      <c r="E207" s="2625"/>
      <c r="F207" s="2625"/>
      <c r="G207" s="2625"/>
      <c r="H207" s="2625"/>
      <c r="I207" s="2625"/>
      <c r="J207" s="2625"/>
    </row>
    <row r="208" spans="1:10" ht="14.25">
      <c r="A208" s="2625" t="s">
        <v>1713</v>
      </c>
      <c r="B208" s="2625"/>
      <c r="C208" s="2625"/>
      <c r="D208" s="2625"/>
      <c r="E208" s="2625"/>
      <c r="F208" s="2625"/>
      <c r="G208" s="2625"/>
      <c r="H208" s="2625"/>
      <c r="I208" s="2625"/>
      <c r="J208" s="2625"/>
    </row>
    <row r="209" spans="1:10">
      <c r="A209" s="2623" t="s">
        <v>992</v>
      </c>
      <c r="B209" s="2623"/>
      <c r="C209" s="2623"/>
      <c r="D209" s="2623"/>
      <c r="E209" s="2623"/>
      <c r="F209" s="2623"/>
      <c r="G209" s="2623"/>
      <c r="H209" s="2623"/>
      <c r="I209" s="2623"/>
      <c r="J209" s="2623"/>
    </row>
    <row r="210" spans="1:10" ht="14.25">
      <c r="A210" s="2631" t="s">
        <v>1714</v>
      </c>
      <c r="B210" s="2631"/>
      <c r="C210" s="2631"/>
      <c r="D210" s="2631"/>
      <c r="E210" s="2631"/>
      <c r="F210" s="2631"/>
      <c r="G210" s="2631"/>
      <c r="H210" s="2631"/>
      <c r="I210" s="2631"/>
      <c r="J210" s="2631"/>
    </row>
    <row r="211" spans="1:10">
      <c r="A211" s="2625" t="s">
        <v>993</v>
      </c>
      <c r="B211" s="2625"/>
      <c r="C211" s="2625"/>
      <c r="D211" s="2625"/>
      <c r="E211" s="2625"/>
      <c r="F211" s="2625"/>
      <c r="G211" s="2625"/>
      <c r="H211" s="2625"/>
      <c r="I211" s="2625"/>
      <c r="J211" s="2625"/>
    </row>
    <row r="212" spans="1:10">
      <c r="A212" s="2625" t="s">
        <v>994</v>
      </c>
      <c r="B212" s="2625"/>
      <c r="C212" s="2625"/>
      <c r="D212" s="2625"/>
      <c r="E212" s="2625"/>
      <c r="F212" s="2625"/>
      <c r="G212" s="2625"/>
      <c r="H212" s="2625"/>
      <c r="I212" s="2625"/>
      <c r="J212" s="2625"/>
    </row>
    <row r="213" spans="1:10" ht="14.25">
      <c r="A213" s="2630" t="s">
        <v>1708</v>
      </c>
      <c r="B213" s="2630"/>
      <c r="C213" s="2630"/>
      <c r="D213" s="2630"/>
      <c r="E213" s="2630"/>
      <c r="F213" s="2630"/>
      <c r="G213" s="2630"/>
      <c r="H213" s="2630"/>
      <c r="I213" s="2630"/>
      <c r="J213" s="2630"/>
    </row>
    <row r="214" spans="1:10">
      <c r="A214" s="2600"/>
      <c r="B214" s="2600"/>
      <c r="C214" s="2600"/>
      <c r="D214" s="2600"/>
      <c r="E214" s="2600"/>
      <c r="F214" s="2600"/>
      <c r="G214" s="2600"/>
      <c r="H214" s="2600"/>
      <c r="I214" s="2600"/>
      <c r="J214" s="2600"/>
    </row>
  </sheetData>
  <mergeCells count="40">
    <mergeCell ref="A211:J211"/>
    <mergeCell ref="A212:J212"/>
    <mergeCell ref="A213:J213"/>
    <mergeCell ref="A214:J214"/>
    <mergeCell ref="A205:J205"/>
    <mergeCell ref="A206:J206"/>
    <mergeCell ref="A207:J207"/>
    <mergeCell ref="A208:J208"/>
    <mergeCell ref="A209:J209"/>
    <mergeCell ref="A210:J210"/>
    <mergeCell ref="A203:J203"/>
    <mergeCell ref="A188:J188"/>
    <mergeCell ref="A189:J189"/>
    <mergeCell ref="A190:J190"/>
    <mergeCell ref="A191:J191"/>
    <mergeCell ref="A192:J192"/>
    <mergeCell ref="A194:J194"/>
    <mergeCell ref="A196:J196"/>
    <mergeCell ref="A198:J198"/>
    <mergeCell ref="A200:J200"/>
    <mergeCell ref="A201:J201"/>
    <mergeCell ref="A202:J202"/>
    <mergeCell ref="A187:J187"/>
    <mergeCell ref="A176:J176"/>
    <mergeCell ref="A177:J177"/>
    <mergeCell ref="A178:J178"/>
    <mergeCell ref="A179:J179"/>
    <mergeCell ref="A180:J180"/>
    <mergeCell ref="A181:J181"/>
    <mergeCell ref="A182:J182"/>
    <mergeCell ref="A183:J183"/>
    <mergeCell ref="A184:J184"/>
    <mergeCell ref="A185:J185"/>
    <mergeCell ref="A186:J186"/>
    <mergeCell ref="G29:J29"/>
    <mergeCell ref="A9:E9"/>
    <mergeCell ref="A14:B14"/>
    <mergeCell ref="B15:E15"/>
    <mergeCell ref="B16:F16"/>
    <mergeCell ref="F29:F30"/>
  </mergeCells>
  <pageMargins left="0.25" right="0.25" top="0.75" bottom="0.75" header="0.3" footer="0.3"/>
  <pageSetup paperSize="9" orientation="landscape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K216"/>
  <sheetViews>
    <sheetView topLeftCell="A7" workbookViewId="0">
      <selection activeCell="A7" sqref="A1:XFD1048576"/>
    </sheetView>
  </sheetViews>
  <sheetFormatPr defaultRowHeight="12.75"/>
  <cols>
    <col min="1" max="1" width="8.28515625" style="688" customWidth="1"/>
    <col min="2" max="2" width="46.28515625" style="679" customWidth="1"/>
    <col min="3" max="3" width="8.7109375" style="689" customWidth="1"/>
    <col min="4" max="4" width="11" style="678" customWidth="1"/>
    <col min="5" max="5" width="11.42578125" style="678" customWidth="1"/>
    <col min="6" max="6" width="11.28515625" style="678" customWidth="1"/>
    <col min="7" max="7" width="12.42578125" style="678" customWidth="1"/>
    <col min="8" max="8" width="11.7109375" style="678" customWidth="1"/>
    <col min="9" max="9" width="11.5703125" style="678" customWidth="1"/>
    <col min="10" max="10" width="11.28515625" style="678" customWidth="1"/>
    <col min="11" max="16384" width="9.140625" style="678"/>
  </cols>
  <sheetData>
    <row r="1" spans="1:10">
      <c r="I1" s="884" t="s">
        <v>931</v>
      </c>
    </row>
    <row r="2" spans="1:10">
      <c r="F2" s="885"/>
      <c r="G2" s="885"/>
      <c r="H2" s="885"/>
      <c r="I2" s="885"/>
    </row>
    <row r="3" spans="1:10">
      <c r="H3" s="886" t="s">
        <v>888</v>
      </c>
    </row>
    <row r="4" spans="1:10">
      <c r="G4" s="885" t="s">
        <v>1025</v>
      </c>
    </row>
    <row r="5" spans="1:10">
      <c r="H5" s="685" t="s">
        <v>174</v>
      </c>
    </row>
    <row r="6" spans="1:10" ht="15.75">
      <c r="B6" s="887" t="s">
        <v>35</v>
      </c>
      <c r="C6" s="888"/>
      <c r="D6" s="887"/>
      <c r="E6" s="887"/>
      <c r="G6" s="889" t="s">
        <v>1014</v>
      </c>
      <c r="H6" s="836"/>
    </row>
    <row r="7" spans="1:10">
      <c r="B7" s="678"/>
      <c r="C7" s="890"/>
    </row>
    <row r="8" spans="1:10">
      <c r="A8" s="688" t="s">
        <v>2212</v>
      </c>
      <c r="F8" s="681"/>
      <c r="G8" s="681"/>
    </row>
    <row r="9" spans="1:10" s="688" customFormat="1" ht="10.5">
      <c r="A9" s="2600" t="s">
        <v>1118</v>
      </c>
      <c r="B9" s="2600"/>
      <c r="C9" s="2600"/>
      <c r="D9" s="2600"/>
      <c r="E9" s="2600"/>
    </row>
    <row r="10" spans="1:10">
      <c r="A10" s="688" t="s">
        <v>473</v>
      </c>
      <c r="B10" s="891"/>
      <c r="C10" s="892"/>
      <c r="D10" s="840"/>
      <c r="E10" s="840"/>
    </row>
    <row r="11" spans="1:10">
      <c r="B11" s="893"/>
      <c r="C11" s="894"/>
      <c r="D11" s="893"/>
      <c r="E11" s="893"/>
      <c r="F11" s="893"/>
      <c r="G11" s="893"/>
      <c r="H11" s="895"/>
    </row>
    <row r="12" spans="1:10">
      <c r="A12" s="896" t="s">
        <v>474</v>
      </c>
      <c r="B12" s="889" t="s">
        <v>1145</v>
      </c>
      <c r="C12" s="890"/>
      <c r="D12" s="889"/>
      <c r="E12" s="889"/>
      <c r="F12" s="889"/>
      <c r="G12" s="836"/>
      <c r="H12" s="897" t="s">
        <v>208</v>
      </c>
    </row>
    <row r="13" spans="1:10" ht="21.75">
      <c r="A13" s="898" t="s">
        <v>611</v>
      </c>
      <c r="B13" s="898"/>
      <c r="C13" s="894"/>
      <c r="D13" s="898"/>
      <c r="E13" s="898"/>
      <c r="F13" s="898"/>
      <c r="G13" s="899"/>
    </row>
    <row r="14" spans="1:10" s="857" customFormat="1">
      <c r="A14" s="2603" t="s">
        <v>2196</v>
      </c>
      <c r="B14" s="2604"/>
      <c r="C14" s="1530"/>
      <c r="F14" s="1531"/>
      <c r="G14" s="1531"/>
    </row>
    <row r="15" spans="1:10" ht="18">
      <c r="A15" s="900"/>
      <c r="B15" s="2605" t="s">
        <v>612</v>
      </c>
      <c r="C15" s="2605"/>
      <c r="D15" s="2605"/>
      <c r="E15" s="2605"/>
      <c r="F15" s="901"/>
      <c r="G15" s="901"/>
      <c r="H15" s="901"/>
      <c r="I15" s="901"/>
      <c r="J15" s="901"/>
    </row>
    <row r="16" spans="1:10" ht="14.25">
      <c r="A16" s="678"/>
      <c r="B16" s="2607" t="s">
        <v>258</v>
      </c>
      <c r="C16" s="2607"/>
      <c r="D16" s="2607"/>
      <c r="E16" s="2607"/>
      <c r="F16" s="2607"/>
      <c r="G16" s="902"/>
      <c r="H16" s="902"/>
      <c r="I16" s="902"/>
      <c r="J16" s="902"/>
    </row>
    <row r="17" spans="1:10" s="688" customFormat="1">
      <c r="A17" s="898"/>
      <c r="B17" s="2609" t="s">
        <v>2191</v>
      </c>
      <c r="C17" s="2609"/>
      <c r="D17" s="2609"/>
      <c r="E17" s="2609"/>
      <c r="F17" s="2609"/>
      <c r="G17" s="903"/>
      <c r="H17" s="903"/>
      <c r="I17" s="903"/>
      <c r="J17" s="903"/>
    </row>
    <row r="18" spans="1:10" s="688" customFormat="1" ht="14.25">
      <c r="A18" s="899"/>
      <c r="B18" s="2609"/>
      <c r="C18" s="2609"/>
      <c r="D18" s="2609"/>
      <c r="E18" s="2609"/>
      <c r="F18" s="2609"/>
      <c r="G18" s="692"/>
      <c r="H18" s="692"/>
      <c r="I18" s="691"/>
      <c r="J18" s="691"/>
    </row>
    <row r="19" spans="1:10" s="683" customFormat="1" thickBot="1">
      <c r="A19" s="693" t="s">
        <v>218</v>
      </c>
      <c r="B19" s="904"/>
      <c r="C19" s="905"/>
      <c r="D19" s="685"/>
      <c r="E19" s="685"/>
      <c r="G19" s="906" t="s">
        <v>647</v>
      </c>
      <c r="H19" s="907"/>
      <c r="I19" s="907"/>
      <c r="J19" s="907"/>
    </row>
    <row r="20" spans="1:10" s="885" customFormat="1" thickBot="1">
      <c r="A20" s="693" t="s">
        <v>89</v>
      </c>
      <c r="B20" s="908"/>
      <c r="C20" s="905"/>
      <c r="G20" s="908" t="s">
        <v>333</v>
      </c>
      <c r="H20" s="909">
        <v>9</v>
      </c>
      <c r="I20" s="910">
        <v>5</v>
      </c>
      <c r="J20" s="911">
        <v>1</v>
      </c>
    </row>
    <row r="21" spans="1:10" s="908" customFormat="1" thickBot="1">
      <c r="A21" s="693" t="s">
        <v>630</v>
      </c>
      <c r="C21" s="905"/>
      <c r="G21" s="908" t="s">
        <v>1175</v>
      </c>
    </row>
    <row r="22" spans="1:10" s="908" customFormat="1" thickBot="1">
      <c r="A22" s="693" t="s">
        <v>554</v>
      </c>
      <c r="C22" s="912"/>
      <c r="D22" s="913"/>
      <c r="G22" s="908" t="s">
        <v>555</v>
      </c>
    </row>
    <row r="23" spans="1:10" s="885" customFormat="1" thickBot="1">
      <c r="A23" s="693" t="s">
        <v>729</v>
      </c>
      <c r="B23" s="908"/>
      <c r="C23" s="905"/>
      <c r="G23" s="908" t="s">
        <v>944</v>
      </c>
      <c r="I23" s="914"/>
    </row>
    <row r="24" spans="1:10" s="885" customFormat="1" ht="12">
      <c r="A24" s="693" t="s">
        <v>217</v>
      </c>
      <c r="B24" s="915"/>
      <c r="C24" s="916"/>
      <c r="F24" s="917"/>
      <c r="G24" s="908" t="s">
        <v>946</v>
      </c>
    </row>
    <row r="25" spans="1:10" s="885" customFormat="1" thickBot="1">
      <c r="A25" s="695" t="s">
        <v>306</v>
      </c>
      <c r="B25" s="906"/>
      <c r="C25" s="916"/>
      <c r="D25" s="918"/>
      <c r="E25" s="918"/>
      <c r="G25" s="908" t="s">
        <v>233</v>
      </c>
      <c r="I25" s="917"/>
    </row>
    <row r="26" spans="1:10" s="917" customFormat="1" thickBot="1">
      <c r="A26" s="693" t="s">
        <v>116</v>
      </c>
      <c r="B26" s="908"/>
      <c r="C26" s="916"/>
      <c r="D26" s="919"/>
      <c r="E26" s="885"/>
      <c r="G26" s="917" t="s">
        <v>1703</v>
      </c>
      <c r="H26" s="920"/>
      <c r="I26" s="921"/>
      <c r="J26" s="922"/>
    </row>
    <row r="27" spans="1:10" s="917" customFormat="1" thickBot="1">
      <c r="A27" s="693" t="s">
        <v>638</v>
      </c>
      <c r="B27" s="908"/>
      <c r="C27" s="916"/>
      <c r="E27" s="923" t="s">
        <v>740</v>
      </c>
      <c r="G27" s="908" t="s">
        <v>419</v>
      </c>
      <c r="I27" s="885"/>
      <c r="J27" s="885"/>
    </row>
    <row r="28" spans="1:10" s="917" customFormat="1" thickBot="1">
      <c r="A28" s="696"/>
      <c r="B28" s="885"/>
      <c r="C28" s="924"/>
      <c r="E28" s="925"/>
      <c r="F28" s="885"/>
      <c r="G28" s="885"/>
      <c r="H28" s="2621">
        <v>900272190027</v>
      </c>
      <c r="I28" s="2621"/>
      <c r="J28" s="2621"/>
    </row>
    <row r="29" spans="1:10" s="688" customFormat="1" ht="42.75" thickBot="1">
      <c r="A29" s="711" t="s">
        <v>406</v>
      </c>
      <c r="B29" s="712" t="s">
        <v>639</v>
      </c>
      <c r="C29" s="713"/>
      <c r="D29" s="712" t="s">
        <v>422</v>
      </c>
      <c r="E29" s="714"/>
      <c r="F29" s="2612" t="s">
        <v>362</v>
      </c>
      <c r="G29" s="2614" t="s">
        <v>363</v>
      </c>
      <c r="H29" s="2615"/>
      <c r="I29" s="2615"/>
      <c r="J29" s="2616"/>
    </row>
    <row r="30" spans="1:10" s="688" customFormat="1" ht="105.75" thickBot="1">
      <c r="A30" s="715"/>
      <c r="B30" s="716" t="s">
        <v>349</v>
      </c>
      <c r="C30" s="717" t="s">
        <v>671</v>
      </c>
      <c r="D30" s="718" t="s">
        <v>796</v>
      </c>
      <c r="E30" s="719" t="s">
        <v>971</v>
      </c>
      <c r="F30" s="2613"/>
      <c r="G30" s="718" t="s">
        <v>972</v>
      </c>
      <c r="H30" s="718" t="s">
        <v>973</v>
      </c>
      <c r="I30" s="718" t="s">
        <v>974</v>
      </c>
      <c r="J30" s="718" t="s">
        <v>975</v>
      </c>
    </row>
    <row r="31" spans="1:10" s="926" customFormat="1" ht="11.25" thickBot="1">
      <c r="A31" s="720" t="s">
        <v>976</v>
      </c>
      <c r="B31" s="721" t="s">
        <v>977</v>
      </c>
      <c r="C31" s="722" t="s">
        <v>978</v>
      </c>
      <c r="D31" s="723" t="s">
        <v>739</v>
      </c>
      <c r="E31" s="723" t="s">
        <v>740</v>
      </c>
      <c r="F31" s="723" t="s">
        <v>672</v>
      </c>
      <c r="G31" s="724">
        <v>4</v>
      </c>
      <c r="H31" s="725">
        <v>5</v>
      </c>
      <c r="I31" s="726">
        <v>6</v>
      </c>
      <c r="J31" s="725">
        <v>7</v>
      </c>
    </row>
    <row r="32" spans="1:10" s="829" customFormat="1" ht="36" customHeight="1" thickBot="1">
      <c r="A32" s="927">
        <v>1100000</v>
      </c>
      <c r="B32" s="727" t="s">
        <v>1704</v>
      </c>
      <c r="C32" s="728" t="s">
        <v>358</v>
      </c>
      <c r="D32" s="842">
        <f>D33+D42+D105</f>
        <v>34000</v>
      </c>
      <c r="E32" s="842">
        <f>E105</f>
        <v>0</v>
      </c>
      <c r="F32" s="842">
        <f>F33+F42+F138+F105</f>
        <v>34000</v>
      </c>
      <c r="G32" s="842">
        <f>G33+G42+G131+G105</f>
        <v>9000</v>
      </c>
      <c r="H32" s="842">
        <f>H33+H42+H131+H105</f>
        <v>21000</v>
      </c>
      <c r="I32" s="842">
        <f>I33+I42+I131+I105</f>
        <v>26000</v>
      </c>
      <c r="J32" s="1120">
        <f>J33+J42+J131+J105</f>
        <v>34000</v>
      </c>
    </row>
    <row r="33" spans="1:10" s="688" customFormat="1" ht="90" hidden="1" thickBot="1">
      <c r="A33" s="927">
        <v>1110000</v>
      </c>
      <c r="B33" s="730" t="s">
        <v>1662</v>
      </c>
      <c r="C33" s="728" t="s">
        <v>358</v>
      </c>
      <c r="D33" s="843">
        <f>D34</f>
        <v>0</v>
      </c>
      <c r="E33" s="843"/>
      <c r="F33" s="843">
        <f>F34</f>
        <v>0</v>
      </c>
      <c r="G33" s="843">
        <f>G34</f>
        <v>0</v>
      </c>
      <c r="H33" s="843">
        <f>H34</f>
        <v>0</v>
      </c>
      <c r="I33" s="843">
        <f>I34</f>
        <v>0</v>
      </c>
      <c r="J33" s="843">
        <f>J34</f>
        <v>0</v>
      </c>
    </row>
    <row r="34" spans="1:10" s="688" customFormat="1" ht="14.25">
      <c r="A34" s="928">
        <v>1110000</v>
      </c>
      <c r="B34" s="733" t="s">
        <v>803</v>
      </c>
      <c r="C34" s="734" t="s">
        <v>358</v>
      </c>
      <c r="D34" s="844">
        <f>SUM(D35:D41)</f>
        <v>0</v>
      </c>
      <c r="E34" s="844"/>
      <c r="F34" s="844">
        <f>SUM(F35:F41)</f>
        <v>0</v>
      </c>
      <c r="G34" s="844">
        <f>SUM(G35:G41)</f>
        <v>0</v>
      </c>
      <c r="H34" s="844">
        <f>SUM(H35:H41)</f>
        <v>0</v>
      </c>
      <c r="I34" s="844">
        <f>SUM(I35:I41)</f>
        <v>0</v>
      </c>
      <c r="J34" s="844">
        <f>SUM(J35:J41)</f>
        <v>0</v>
      </c>
    </row>
    <row r="35" spans="1:10" s="688" customFormat="1" ht="25.5">
      <c r="A35" s="929">
        <v>1111000</v>
      </c>
      <c r="B35" s="737" t="s">
        <v>673</v>
      </c>
      <c r="C35" s="738" t="s">
        <v>804</v>
      </c>
      <c r="D35" s="878">
        <v>0</v>
      </c>
      <c r="E35" s="1140"/>
      <c r="F35" s="878">
        <f>D35+E35</f>
        <v>0</v>
      </c>
      <c r="G35" s="845">
        <v>0</v>
      </c>
      <c r="H35" s="845">
        <v>0</v>
      </c>
      <c r="I35" s="845">
        <v>0</v>
      </c>
      <c r="J35" s="845">
        <f>F35</f>
        <v>0</v>
      </c>
    </row>
    <row r="36" spans="1:10" s="688" customFormat="1" ht="25.5" hidden="1">
      <c r="A36" s="930">
        <v>1112000</v>
      </c>
      <c r="B36" s="741" t="s">
        <v>271</v>
      </c>
      <c r="C36" s="742" t="s">
        <v>805</v>
      </c>
      <c r="D36" s="846">
        <v>0</v>
      </c>
      <c r="E36" s="846"/>
      <c r="F36" s="846">
        <v>0</v>
      </c>
      <c r="G36" s="846">
        <v>0</v>
      </c>
      <c r="H36" s="846">
        <v>0</v>
      </c>
      <c r="I36" s="846">
        <v>0</v>
      </c>
      <c r="J36" s="846">
        <f>F36</f>
        <v>0</v>
      </c>
    </row>
    <row r="37" spans="1:10" s="688" customFormat="1" ht="24" hidden="1" customHeight="1">
      <c r="A37" s="930">
        <v>1113000</v>
      </c>
      <c r="B37" s="741" t="s">
        <v>806</v>
      </c>
      <c r="C37" s="742" t="s">
        <v>807</v>
      </c>
      <c r="D37" s="846"/>
      <c r="E37" s="846"/>
      <c r="F37" s="846"/>
      <c r="G37" s="846"/>
      <c r="H37" s="846"/>
      <c r="I37" s="846"/>
      <c r="J37" s="931">
        <v>0</v>
      </c>
    </row>
    <row r="38" spans="1:10" s="688" customFormat="1" ht="38.25" hidden="1">
      <c r="A38" s="930">
        <v>1114000</v>
      </c>
      <c r="B38" s="741" t="s">
        <v>398</v>
      </c>
      <c r="C38" s="742" t="s">
        <v>399</v>
      </c>
      <c r="D38" s="846"/>
      <c r="E38" s="846"/>
      <c r="F38" s="846"/>
      <c r="G38" s="846"/>
      <c r="H38" s="846"/>
      <c r="I38" s="846"/>
      <c r="J38" s="931">
        <v>0</v>
      </c>
    </row>
    <row r="39" spans="1:10" s="688" customFormat="1" hidden="1">
      <c r="A39" s="930">
        <v>1115000</v>
      </c>
      <c r="B39" s="741" t="s">
        <v>615</v>
      </c>
      <c r="C39" s="742" t="s">
        <v>388</v>
      </c>
      <c r="D39" s="846"/>
      <c r="E39" s="846"/>
      <c r="F39" s="846"/>
      <c r="G39" s="846"/>
      <c r="H39" s="846"/>
      <c r="I39" s="846"/>
      <c r="J39" s="931">
        <v>0</v>
      </c>
    </row>
    <row r="40" spans="1:10" s="688" customFormat="1" ht="25.5" hidden="1">
      <c r="A40" s="930">
        <v>1116000</v>
      </c>
      <c r="B40" s="741" t="s">
        <v>1024</v>
      </c>
      <c r="C40" s="742" t="s">
        <v>389</v>
      </c>
      <c r="D40" s="846"/>
      <c r="E40" s="846"/>
      <c r="F40" s="846"/>
      <c r="G40" s="846"/>
      <c r="H40" s="846"/>
      <c r="I40" s="846"/>
      <c r="J40" s="931">
        <v>0</v>
      </c>
    </row>
    <row r="41" spans="1:10" s="688" customFormat="1" ht="13.5" hidden="1" thickBot="1">
      <c r="A41" s="932">
        <v>1117000</v>
      </c>
      <c r="B41" s="745" t="s">
        <v>640</v>
      </c>
      <c r="C41" s="746" t="s">
        <v>20</v>
      </c>
      <c r="D41" s="847">
        <v>0</v>
      </c>
      <c r="E41" s="847"/>
      <c r="F41" s="847">
        <f>D41+E41</f>
        <v>0</v>
      </c>
      <c r="G41" s="847">
        <v>0</v>
      </c>
      <c r="H41" s="847">
        <v>0</v>
      </c>
      <c r="I41" s="847">
        <v>0</v>
      </c>
      <c r="J41" s="931">
        <f>F41</f>
        <v>0</v>
      </c>
    </row>
    <row r="42" spans="1:10" s="688" customFormat="1" ht="29.25" hidden="1" thickBot="1">
      <c r="A42" s="933">
        <v>1120000</v>
      </c>
      <c r="B42" s="749" t="s">
        <v>21</v>
      </c>
      <c r="C42" s="728" t="s">
        <v>358</v>
      </c>
      <c r="D42" s="848">
        <f>D43+D55+D66+D69+D51+D64</f>
        <v>0</v>
      </c>
      <c r="E42" s="848"/>
      <c r="F42" s="848">
        <f>F43+F55+F66+F69+F51+F64</f>
        <v>0</v>
      </c>
      <c r="G42" s="848">
        <f>G43+G51+G55+G64+G66+G69</f>
        <v>0</v>
      </c>
      <c r="H42" s="848">
        <f>H43+H51+H55+H64+H66+H69</f>
        <v>0</v>
      </c>
      <c r="I42" s="848">
        <f>I43+I51+I55+I64+I66+I69</f>
        <v>0</v>
      </c>
      <c r="J42" s="931">
        <f>F42</f>
        <v>0</v>
      </c>
    </row>
    <row r="43" spans="1:10" s="688" customFormat="1" ht="14.25" hidden="1">
      <c r="A43" s="928">
        <v>1121000</v>
      </c>
      <c r="B43" s="751" t="s">
        <v>22</v>
      </c>
      <c r="C43" s="752"/>
      <c r="D43" s="845">
        <f>SUM(D44:D49)</f>
        <v>0</v>
      </c>
      <c r="E43" s="845"/>
      <c r="F43" s="845">
        <f>SUM(F44:F49)</f>
        <v>0</v>
      </c>
      <c r="G43" s="845">
        <f>SUM(G44:G49)</f>
        <v>0</v>
      </c>
      <c r="H43" s="845">
        <f>SUM(H44:H49)</f>
        <v>0</v>
      </c>
      <c r="I43" s="845">
        <f>SUM(I44:I49)</f>
        <v>0</v>
      </c>
      <c r="J43" s="931">
        <f>SUM(J44:J49)</f>
        <v>0</v>
      </c>
    </row>
    <row r="44" spans="1:10" s="688" customFormat="1" ht="25.5" hidden="1">
      <c r="A44" s="930">
        <v>1121100</v>
      </c>
      <c r="B44" s="753" t="s">
        <v>380</v>
      </c>
      <c r="C44" s="742" t="s">
        <v>381</v>
      </c>
      <c r="D44" s="846"/>
      <c r="E44" s="846"/>
      <c r="F44" s="846"/>
      <c r="G44" s="846"/>
      <c r="H44" s="846"/>
      <c r="I44" s="846"/>
      <c r="J44" s="931">
        <v>0</v>
      </c>
    </row>
    <row r="45" spans="1:10" s="688" customFormat="1" hidden="1">
      <c r="A45" s="930">
        <v>1121200</v>
      </c>
      <c r="B45" s="754" t="s">
        <v>1663</v>
      </c>
      <c r="C45" s="742" t="s">
        <v>383</v>
      </c>
      <c r="D45" s="846">
        <v>0</v>
      </c>
      <c r="E45" s="846">
        <v>0</v>
      </c>
      <c r="F45" s="846">
        <f>E45+D45</f>
        <v>0</v>
      </c>
      <c r="G45" s="846">
        <v>0</v>
      </c>
      <c r="H45" s="846">
        <v>0</v>
      </c>
      <c r="I45" s="846">
        <v>0</v>
      </c>
      <c r="J45" s="931">
        <f>F45</f>
        <v>0</v>
      </c>
    </row>
    <row r="46" spans="1:10" s="688" customFormat="1" hidden="1">
      <c r="A46" s="930">
        <v>1121300</v>
      </c>
      <c r="B46" s="753" t="s">
        <v>769</v>
      </c>
      <c r="C46" s="742" t="s">
        <v>384</v>
      </c>
      <c r="D46" s="846">
        <v>0</v>
      </c>
      <c r="E46" s="846"/>
      <c r="F46" s="846">
        <f>D46+E46</f>
        <v>0</v>
      </c>
      <c r="G46" s="846">
        <v>0</v>
      </c>
      <c r="H46" s="846">
        <v>0</v>
      </c>
      <c r="I46" s="846">
        <v>0</v>
      </c>
      <c r="J46" s="931">
        <f>F46</f>
        <v>0</v>
      </c>
    </row>
    <row r="47" spans="1:10" s="688" customFormat="1" hidden="1">
      <c r="A47" s="930">
        <v>1121400</v>
      </c>
      <c r="B47" s="753" t="s">
        <v>770</v>
      </c>
      <c r="C47" s="742" t="s">
        <v>385</v>
      </c>
      <c r="D47" s="846">
        <v>0</v>
      </c>
      <c r="E47" s="846"/>
      <c r="F47" s="846">
        <f>D47+E47</f>
        <v>0</v>
      </c>
      <c r="G47" s="846">
        <v>0</v>
      </c>
      <c r="H47" s="846">
        <v>0</v>
      </c>
      <c r="I47" s="846">
        <v>0</v>
      </c>
      <c r="J47" s="931">
        <f>F47</f>
        <v>0</v>
      </c>
    </row>
    <row r="48" spans="1:10" s="688" customFormat="1" hidden="1">
      <c r="A48" s="930">
        <v>1121500</v>
      </c>
      <c r="B48" s="753" t="s">
        <v>69</v>
      </c>
      <c r="C48" s="742" t="s">
        <v>386</v>
      </c>
      <c r="D48" s="845">
        <v>0</v>
      </c>
      <c r="E48" s="846"/>
      <c r="F48" s="845"/>
      <c r="G48" s="845"/>
      <c r="H48" s="845">
        <v>0</v>
      </c>
      <c r="I48" s="845">
        <v>0</v>
      </c>
      <c r="J48" s="931">
        <v>0</v>
      </c>
    </row>
    <row r="49" spans="1:10" s="688" customFormat="1" hidden="1">
      <c r="A49" s="930">
        <v>1121600</v>
      </c>
      <c r="B49" s="753" t="s">
        <v>70</v>
      </c>
      <c r="C49" s="742" t="s">
        <v>387</v>
      </c>
      <c r="D49" s="846"/>
      <c r="E49" s="846"/>
      <c r="F49" s="846"/>
      <c r="G49" s="846"/>
      <c r="H49" s="846"/>
      <c r="I49" s="846"/>
      <c r="J49" s="931">
        <v>0</v>
      </c>
    </row>
    <row r="50" spans="1:10" s="688" customFormat="1" ht="13.5" hidden="1" thickBot="1">
      <c r="A50" s="934">
        <v>1121700</v>
      </c>
      <c r="B50" s="757" t="s">
        <v>71</v>
      </c>
      <c r="C50" s="746" t="s">
        <v>766</v>
      </c>
      <c r="D50" s="847"/>
      <c r="E50" s="847"/>
      <c r="F50" s="847"/>
      <c r="G50" s="847"/>
      <c r="H50" s="847"/>
      <c r="I50" s="847"/>
      <c r="J50" s="931">
        <v>0</v>
      </c>
    </row>
    <row r="51" spans="1:10" s="688" customFormat="1" ht="28.5" hidden="1">
      <c r="A51" s="928">
        <v>1122000</v>
      </c>
      <c r="B51" s="758" t="s">
        <v>767</v>
      </c>
      <c r="C51" s="734" t="s">
        <v>358</v>
      </c>
      <c r="D51" s="851">
        <f>D52</f>
        <v>0</v>
      </c>
      <c r="E51" s="851"/>
      <c r="F51" s="851">
        <f>F52</f>
        <v>0</v>
      </c>
      <c r="G51" s="851">
        <f>G52</f>
        <v>0</v>
      </c>
      <c r="H51" s="851">
        <f>H52</f>
        <v>0</v>
      </c>
      <c r="I51" s="851">
        <f>I52</f>
        <v>0</v>
      </c>
      <c r="J51" s="931">
        <f>J52</f>
        <v>0</v>
      </c>
    </row>
    <row r="52" spans="1:10" s="688" customFormat="1" hidden="1">
      <c r="A52" s="935">
        <v>1122100</v>
      </c>
      <c r="B52" s="753" t="s">
        <v>72</v>
      </c>
      <c r="C52" s="738" t="s">
        <v>768</v>
      </c>
      <c r="D52" s="846">
        <v>0</v>
      </c>
      <c r="E52" s="846"/>
      <c r="F52" s="846">
        <v>0</v>
      </c>
      <c r="G52" s="846">
        <v>0</v>
      </c>
      <c r="H52" s="846">
        <v>0</v>
      </c>
      <c r="I52" s="846">
        <v>0</v>
      </c>
      <c r="J52" s="931">
        <f>F52</f>
        <v>0</v>
      </c>
    </row>
    <row r="53" spans="1:10" s="688" customFormat="1" hidden="1">
      <c r="A53" s="935">
        <v>1122200</v>
      </c>
      <c r="B53" s="753" t="s">
        <v>487</v>
      </c>
      <c r="C53" s="742" t="s">
        <v>1021</v>
      </c>
      <c r="D53" s="846"/>
      <c r="E53" s="846"/>
      <c r="F53" s="846"/>
      <c r="G53" s="846"/>
      <c r="H53" s="846"/>
      <c r="I53" s="846"/>
      <c r="J53" s="931">
        <v>0</v>
      </c>
    </row>
    <row r="54" spans="1:10" s="688" customFormat="1" ht="13.5" hidden="1" thickBot="1">
      <c r="A54" s="933">
        <v>1122300</v>
      </c>
      <c r="B54" s="757" t="s">
        <v>148</v>
      </c>
      <c r="C54" s="746" t="s">
        <v>1022</v>
      </c>
      <c r="D54" s="847"/>
      <c r="E54" s="847"/>
      <c r="F54" s="847"/>
      <c r="G54" s="847"/>
      <c r="H54" s="847"/>
      <c r="I54" s="847"/>
      <c r="J54" s="931">
        <v>0</v>
      </c>
    </row>
    <row r="55" spans="1:10" s="688" customFormat="1" ht="27.75" hidden="1" customHeight="1">
      <c r="A55" s="928">
        <v>1123000</v>
      </c>
      <c r="B55" s="758" t="s">
        <v>56</v>
      </c>
      <c r="C55" s="734" t="s">
        <v>358</v>
      </c>
      <c r="D55" s="851">
        <f>SUM(D56:D63)</f>
        <v>0</v>
      </c>
      <c r="E55" s="851"/>
      <c r="F55" s="851">
        <f>SUM(F56:F63)</f>
        <v>0</v>
      </c>
      <c r="G55" s="851">
        <f>SUM(G56:G63)</f>
        <v>0</v>
      </c>
      <c r="H55" s="851">
        <f>SUM(H56:H63)</f>
        <v>0</v>
      </c>
      <c r="I55" s="851">
        <f>SUM(I56:I63)</f>
        <v>0</v>
      </c>
      <c r="J55" s="931">
        <f>F55</f>
        <v>0</v>
      </c>
    </row>
    <row r="56" spans="1:10" s="688" customFormat="1" hidden="1">
      <c r="A56" s="935">
        <v>1123100</v>
      </c>
      <c r="B56" s="753" t="s">
        <v>149</v>
      </c>
      <c r="C56" s="738" t="s">
        <v>365</v>
      </c>
      <c r="D56" s="846"/>
      <c r="E56" s="846"/>
      <c r="F56" s="846"/>
      <c r="G56" s="846"/>
      <c r="H56" s="846"/>
      <c r="I56" s="846"/>
      <c r="J56" s="931">
        <f>F56</f>
        <v>0</v>
      </c>
    </row>
    <row r="57" spans="1:10" s="688" customFormat="1" ht="12" hidden="1" customHeight="1">
      <c r="A57" s="935">
        <v>1123200</v>
      </c>
      <c r="B57" s="753" t="s">
        <v>150</v>
      </c>
      <c r="C57" s="742" t="s">
        <v>366</v>
      </c>
      <c r="D57" s="846">
        <v>0</v>
      </c>
      <c r="E57" s="846"/>
      <c r="F57" s="846">
        <v>0</v>
      </c>
      <c r="G57" s="846">
        <v>0</v>
      </c>
      <c r="H57" s="846">
        <v>0</v>
      </c>
      <c r="I57" s="846">
        <v>0</v>
      </c>
      <c r="J57" s="931">
        <f>F57</f>
        <v>0</v>
      </c>
    </row>
    <row r="58" spans="1:10" s="688" customFormat="1" ht="25.5" hidden="1">
      <c r="A58" s="935">
        <v>1123300</v>
      </c>
      <c r="B58" s="753" t="s">
        <v>151</v>
      </c>
      <c r="C58" s="742" t="s">
        <v>367</v>
      </c>
      <c r="D58" s="846"/>
      <c r="E58" s="846"/>
      <c r="F58" s="846"/>
      <c r="G58" s="846"/>
      <c r="H58" s="846"/>
      <c r="I58" s="846"/>
      <c r="J58" s="931"/>
    </row>
    <row r="59" spans="1:10" s="688" customFormat="1" hidden="1">
      <c r="A59" s="935">
        <v>1123400</v>
      </c>
      <c r="B59" s="753" t="s">
        <v>556</v>
      </c>
      <c r="C59" s="742" t="s">
        <v>368</v>
      </c>
      <c r="D59" s="846">
        <v>0</v>
      </c>
      <c r="E59" s="846"/>
      <c r="F59" s="846">
        <v>0</v>
      </c>
      <c r="G59" s="846">
        <v>0</v>
      </c>
      <c r="H59" s="846">
        <v>0</v>
      </c>
      <c r="I59" s="846">
        <v>0</v>
      </c>
      <c r="J59" s="931">
        <f t="shared" ref="J59:J65" si="0">F59</f>
        <v>0</v>
      </c>
    </row>
    <row r="60" spans="1:10" s="688" customFormat="1" hidden="1">
      <c r="A60" s="935">
        <v>1123500</v>
      </c>
      <c r="B60" s="761" t="s">
        <v>557</v>
      </c>
      <c r="C60" s="762">
        <v>423500</v>
      </c>
      <c r="D60" s="846"/>
      <c r="E60" s="846"/>
      <c r="F60" s="846"/>
      <c r="G60" s="846"/>
      <c r="H60" s="846"/>
      <c r="I60" s="846"/>
      <c r="J60" s="931">
        <f t="shared" si="0"/>
        <v>0</v>
      </c>
    </row>
    <row r="61" spans="1:10" s="688" customFormat="1" hidden="1">
      <c r="A61" s="935">
        <v>1123600</v>
      </c>
      <c r="B61" s="753" t="s">
        <v>186</v>
      </c>
      <c r="C61" s="742" t="s">
        <v>369</v>
      </c>
      <c r="D61" s="846"/>
      <c r="E61" s="846"/>
      <c r="F61" s="846"/>
      <c r="G61" s="846"/>
      <c r="H61" s="846"/>
      <c r="I61" s="846"/>
      <c r="J61" s="931">
        <f t="shared" si="0"/>
        <v>0</v>
      </c>
    </row>
    <row r="62" spans="1:10" s="688" customFormat="1" hidden="1">
      <c r="A62" s="935">
        <v>1123700</v>
      </c>
      <c r="B62" s="753" t="s">
        <v>187</v>
      </c>
      <c r="C62" s="742" t="s">
        <v>370</v>
      </c>
      <c r="D62" s="846">
        <v>0</v>
      </c>
      <c r="E62" s="846"/>
      <c r="F62" s="846">
        <v>0</v>
      </c>
      <c r="G62" s="846">
        <v>0</v>
      </c>
      <c r="H62" s="846">
        <v>0</v>
      </c>
      <c r="I62" s="846">
        <v>0</v>
      </c>
      <c r="J62" s="931">
        <f t="shared" si="0"/>
        <v>0</v>
      </c>
    </row>
    <row r="63" spans="1:10" s="688" customFormat="1" ht="13.5" hidden="1" thickBot="1">
      <c r="A63" s="933">
        <v>1123800</v>
      </c>
      <c r="B63" s="757" t="s">
        <v>188</v>
      </c>
      <c r="C63" s="746" t="s">
        <v>371</v>
      </c>
      <c r="D63" s="847">
        <v>0</v>
      </c>
      <c r="E63" s="847">
        <v>0</v>
      </c>
      <c r="F63" s="847">
        <f>D63+E63</f>
        <v>0</v>
      </c>
      <c r="G63" s="847">
        <v>0</v>
      </c>
      <c r="H63" s="847">
        <v>0</v>
      </c>
      <c r="I63" s="847">
        <v>0</v>
      </c>
      <c r="J63" s="931">
        <f t="shared" si="0"/>
        <v>0</v>
      </c>
    </row>
    <row r="64" spans="1:10" s="688" customFormat="1" ht="28.5" hidden="1">
      <c r="A64" s="928">
        <v>1124000</v>
      </c>
      <c r="B64" s="758" t="s">
        <v>213</v>
      </c>
      <c r="C64" s="734" t="s">
        <v>358</v>
      </c>
      <c r="D64" s="851">
        <f t="shared" ref="D64:I64" si="1">D65</f>
        <v>0</v>
      </c>
      <c r="E64" s="851">
        <f t="shared" si="1"/>
        <v>0</v>
      </c>
      <c r="F64" s="851">
        <f t="shared" si="1"/>
        <v>0</v>
      </c>
      <c r="G64" s="851">
        <f t="shared" si="1"/>
        <v>0</v>
      </c>
      <c r="H64" s="851">
        <f t="shared" si="1"/>
        <v>0</v>
      </c>
      <c r="I64" s="851">
        <f t="shared" si="1"/>
        <v>0</v>
      </c>
      <c r="J64" s="931">
        <f t="shared" si="0"/>
        <v>0</v>
      </c>
    </row>
    <row r="65" spans="1:10" s="688" customFormat="1" ht="13.5" hidden="1" thickBot="1">
      <c r="A65" s="933">
        <v>1124100</v>
      </c>
      <c r="B65" s="757" t="s">
        <v>189</v>
      </c>
      <c r="C65" s="746" t="s">
        <v>214</v>
      </c>
      <c r="D65" s="847">
        <v>0</v>
      </c>
      <c r="E65" s="847">
        <v>0</v>
      </c>
      <c r="F65" s="847">
        <f>D65+E65</f>
        <v>0</v>
      </c>
      <c r="G65" s="847"/>
      <c r="H65" s="847"/>
      <c r="I65" s="847">
        <v>0</v>
      </c>
      <c r="J65" s="931">
        <f t="shared" si="0"/>
        <v>0</v>
      </c>
    </row>
    <row r="66" spans="1:10" s="688" customFormat="1" ht="28.5" hidden="1">
      <c r="A66" s="928">
        <v>1125000</v>
      </c>
      <c r="B66" s="758" t="s">
        <v>918</v>
      </c>
      <c r="C66" s="734" t="s">
        <v>358</v>
      </c>
      <c r="D66" s="851">
        <f>D67+D68</f>
        <v>0</v>
      </c>
      <c r="E66" s="851"/>
      <c r="F66" s="851">
        <f>F67+F68</f>
        <v>0</v>
      </c>
      <c r="G66" s="851">
        <f>G67+G68</f>
        <v>0</v>
      </c>
      <c r="H66" s="851">
        <f>H67+H68</f>
        <v>0</v>
      </c>
      <c r="I66" s="851">
        <f>I67+I68</f>
        <v>0</v>
      </c>
      <c r="J66" s="931">
        <f>J67+J68</f>
        <v>0</v>
      </c>
    </row>
    <row r="67" spans="1:10" s="688" customFormat="1" ht="25.5" hidden="1">
      <c r="A67" s="935">
        <v>1125100</v>
      </c>
      <c r="B67" s="753" t="s">
        <v>190</v>
      </c>
      <c r="C67" s="738" t="s">
        <v>919</v>
      </c>
      <c r="D67" s="846"/>
      <c r="E67" s="846"/>
      <c r="F67" s="846"/>
      <c r="G67" s="846"/>
      <c r="H67" s="846"/>
      <c r="I67" s="846"/>
      <c r="J67" s="931">
        <f t="shared" ref="J67:J73" si="2">F67</f>
        <v>0</v>
      </c>
    </row>
    <row r="68" spans="1:10" s="688" customFormat="1" ht="26.25" hidden="1" thickBot="1">
      <c r="A68" s="933">
        <v>1125200</v>
      </c>
      <c r="B68" s="757" t="s">
        <v>703</v>
      </c>
      <c r="C68" s="746" t="s">
        <v>1031</v>
      </c>
      <c r="D68" s="847">
        <v>0</v>
      </c>
      <c r="E68" s="847"/>
      <c r="F68" s="847">
        <v>0</v>
      </c>
      <c r="G68" s="847">
        <v>0</v>
      </c>
      <c r="H68" s="847">
        <v>0</v>
      </c>
      <c r="I68" s="847">
        <v>0</v>
      </c>
      <c r="J68" s="931">
        <f t="shared" si="2"/>
        <v>0</v>
      </c>
    </row>
    <row r="69" spans="1:10" s="688" customFormat="1" ht="14.25" hidden="1">
      <c r="A69" s="928">
        <v>1126000</v>
      </c>
      <c r="B69" s="758" t="s">
        <v>1032</v>
      </c>
      <c r="C69" s="734" t="s">
        <v>358</v>
      </c>
      <c r="D69" s="851">
        <f>SUM(D70:D77)</f>
        <v>0</v>
      </c>
      <c r="E69" s="851"/>
      <c r="F69" s="851">
        <f>F70+F76</f>
        <v>0</v>
      </c>
      <c r="G69" s="851">
        <f>G70+G76</f>
        <v>0</v>
      </c>
      <c r="H69" s="851">
        <f>H70+H76</f>
        <v>0</v>
      </c>
      <c r="I69" s="851">
        <f>I70+I76</f>
        <v>0</v>
      </c>
      <c r="J69" s="931">
        <f t="shared" si="2"/>
        <v>0</v>
      </c>
    </row>
    <row r="70" spans="1:10" s="688" customFormat="1" hidden="1">
      <c r="A70" s="928">
        <v>1126100</v>
      </c>
      <c r="B70" s="753" t="s">
        <v>983</v>
      </c>
      <c r="C70" s="738" t="s">
        <v>1033</v>
      </c>
      <c r="D70" s="846">
        <v>0</v>
      </c>
      <c r="E70" s="846"/>
      <c r="F70" s="846">
        <f>D70+E70</f>
        <v>0</v>
      </c>
      <c r="G70" s="846">
        <v>0</v>
      </c>
      <c r="H70" s="846">
        <v>0</v>
      </c>
      <c r="I70" s="846">
        <v>0</v>
      </c>
      <c r="J70" s="931">
        <f t="shared" si="2"/>
        <v>0</v>
      </c>
    </row>
    <row r="71" spans="1:10" s="688" customFormat="1" hidden="1">
      <c r="A71" s="928">
        <v>1126200</v>
      </c>
      <c r="B71" s="753" t="s">
        <v>984</v>
      </c>
      <c r="C71" s="742" t="s">
        <v>1034</v>
      </c>
      <c r="D71" s="846"/>
      <c r="E71" s="846"/>
      <c r="F71" s="846"/>
      <c r="G71" s="846"/>
      <c r="H71" s="846"/>
      <c r="I71" s="846"/>
      <c r="J71" s="931">
        <f t="shared" si="2"/>
        <v>0</v>
      </c>
    </row>
    <row r="72" spans="1:10" s="688" customFormat="1" hidden="1">
      <c r="A72" s="928">
        <v>1126300</v>
      </c>
      <c r="B72" s="753" t="s">
        <v>390</v>
      </c>
      <c r="C72" s="742" t="s">
        <v>391</v>
      </c>
      <c r="D72" s="846"/>
      <c r="E72" s="846"/>
      <c r="F72" s="846"/>
      <c r="G72" s="846"/>
      <c r="H72" s="846"/>
      <c r="I72" s="846"/>
      <c r="J72" s="931">
        <f t="shared" si="2"/>
        <v>0</v>
      </c>
    </row>
    <row r="73" spans="1:10" s="688" customFormat="1" hidden="1">
      <c r="A73" s="930">
        <v>1126400</v>
      </c>
      <c r="B73" s="763" t="s">
        <v>985</v>
      </c>
      <c r="C73" s="742" t="s">
        <v>392</v>
      </c>
      <c r="D73" s="846">
        <v>0</v>
      </c>
      <c r="E73" s="846"/>
      <c r="F73" s="846">
        <v>0</v>
      </c>
      <c r="G73" s="846">
        <v>0</v>
      </c>
      <c r="H73" s="846">
        <v>0</v>
      </c>
      <c r="I73" s="846">
        <v>0</v>
      </c>
      <c r="J73" s="931">
        <f t="shared" si="2"/>
        <v>0</v>
      </c>
    </row>
    <row r="74" spans="1:10" s="688" customFormat="1" ht="25.5" hidden="1">
      <c r="A74" s="932">
        <v>1126500</v>
      </c>
      <c r="B74" s="764" t="s">
        <v>943</v>
      </c>
      <c r="C74" s="742" t="s">
        <v>393</v>
      </c>
      <c r="D74" s="846"/>
      <c r="E74" s="846"/>
      <c r="F74" s="846"/>
      <c r="G74" s="846"/>
      <c r="H74" s="846"/>
      <c r="I74" s="846"/>
      <c r="J74" s="931">
        <v>0</v>
      </c>
    </row>
    <row r="75" spans="1:10" s="688" customFormat="1" hidden="1">
      <c r="A75" s="930">
        <v>1126600</v>
      </c>
      <c r="B75" s="763" t="s">
        <v>229</v>
      </c>
      <c r="C75" s="742" t="s">
        <v>394</v>
      </c>
      <c r="D75" s="846"/>
      <c r="E75" s="846"/>
      <c r="F75" s="846"/>
      <c r="G75" s="846"/>
      <c r="H75" s="846"/>
      <c r="I75" s="846"/>
      <c r="J75" s="931">
        <f>F75</f>
        <v>0</v>
      </c>
    </row>
    <row r="76" spans="1:10" s="688" customFormat="1" hidden="1">
      <c r="A76" s="930">
        <v>1126700</v>
      </c>
      <c r="B76" s="763" t="s">
        <v>230</v>
      </c>
      <c r="C76" s="742" t="s">
        <v>395</v>
      </c>
      <c r="D76" s="846">
        <v>0</v>
      </c>
      <c r="E76" s="846"/>
      <c r="F76" s="846">
        <f>D76+E76</f>
        <v>0</v>
      </c>
      <c r="G76" s="846">
        <v>0</v>
      </c>
      <c r="H76" s="846">
        <v>0</v>
      </c>
      <c r="I76" s="846">
        <v>0</v>
      </c>
      <c r="J76" s="931">
        <f>F76</f>
        <v>0</v>
      </c>
    </row>
    <row r="77" spans="1:10" s="688" customFormat="1" ht="13.5" hidden="1" thickBot="1">
      <c r="A77" s="934">
        <v>1126800</v>
      </c>
      <c r="B77" s="765" t="s">
        <v>480</v>
      </c>
      <c r="C77" s="746" t="s">
        <v>396</v>
      </c>
      <c r="D77" s="847">
        <v>0</v>
      </c>
      <c r="E77" s="847">
        <v>0</v>
      </c>
      <c r="F77" s="847">
        <v>0</v>
      </c>
      <c r="G77" s="847">
        <v>0</v>
      </c>
      <c r="H77" s="847">
        <v>0</v>
      </c>
      <c r="I77" s="847">
        <v>0</v>
      </c>
      <c r="J77" s="931">
        <f>F77</f>
        <v>0</v>
      </c>
    </row>
    <row r="78" spans="1:10" s="688" customFormat="1" ht="14.25" hidden="1">
      <c r="A78" s="936">
        <v>1130000</v>
      </c>
      <c r="B78" s="767" t="s">
        <v>294</v>
      </c>
      <c r="C78" s="734" t="s">
        <v>358</v>
      </c>
      <c r="D78" s="851">
        <v>0</v>
      </c>
      <c r="E78" s="851"/>
      <c r="F78" s="851">
        <v>0</v>
      </c>
      <c r="G78" s="851">
        <v>0</v>
      </c>
      <c r="H78" s="851">
        <v>0</v>
      </c>
      <c r="I78" s="851">
        <v>0</v>
      </c>
      <c r="J78" s="931">
        <v>0</v>
      </c>
    </row>
    <row r="79" spans="1:10" s="688" customFormat="1" hidden="1">
      <c r="A79" s="936">
        <v>1130100</v>
      </c>
      <c r="B79" s="763" t="s">
        <v>481</v>
      </c>
      <c r="C79" s="738" t="s">
        <v>295</v>
      </c>
      <c r="D79" s="846"/>
      <c r="E79" s="846"/>
      <c r="F79" s="846"/>
      <c r="G79" s="846"/>
      <c r="H79" s="846"/>
      <c r="I79" s="846"/>
      <c r="J79" s="931">
        <v>0</v>
      </c>
    </row>
    <row r="80" spans="1:10" s="688" customFormat="1" hidden="1">
      <c r="A80" s="936">
        <v>1130200</v>
      </c>
      <c r="B80" s="763" t="s">
        <v>482</v>
      </c>
      <c r="C80" s="742" t="s">
        <v>296</v>
      </c>
      <c r="D80" s="846"/>
      <c r="E80" s="846"/>
      <c r="F80" s="846"/>
      <c r="G80" s="846"/>
      <c r="H80" s="846"/>
      <c r="I80" s="846"/>
      <c r="J80" s="931">
        <v>0</v>
      </c>
    </row>
    <row r="81" spans="1:10" s="688" customFormat="1" hidden="1">
      <c r="A81" s="936">
        <v>1130300</v>
      </c>
      <c r="B81" s="763" t="s">
        <v>483</v>
      </c>
      <c r="C81" s="742" t="s">
        <v>297</v>
      </c>
      <c r="D81" s="846"/>
      <c r="E81" s="846"/>
      <c r="F81" s="846"/>
      <c r="G81" s="846"/>
      <c r="H81" s="846"/>
      <c r="I81" s="846"/>
      <c r="J81" s="931">
        <v>0</v>
      </c>
    </row>
    <row r="82" spans="1:10" s="688" customFormat="1" hidden="1">
      <c r="A82" s="936">
        <v>1130400</v>
      </c>
      <c r="B82" s="768" t="s">
        <v>484</v>
      </c>
      <c r="C82" s="769" t="s">
        <v>298</v>
      </c>
      <c r="D82" s="845"/>
      <c r="E82" s="845"/>
      <c r="F82" s="845"/>
      <c r="G82" s="845"/>
      <c r="H82" s="845"/>
      <c r="I82" s="845"/>
      <c r="J82" s="931">
        <v>0</v>
      </c>
    </row>
    <row r="83" spans="1:10" s="688" customFormat="1" ht="14.25" hidden="1">
      <c r="A83" s="930">
        <v>1131000</v>
      </c>
      <c r="B83" s="770" t="s">
        <v>299</v>
      </c>
      <c r="C83" s="771" t="s">
        <v>358</v>
      </c>
      <c r="D83" s="846"/>
      <c r="E83" s="846"/>
      <c r="F83" s="846"/>
      <c r="G83" s="846"/>
      <c r="H83" s="846"/>
      <c r="I83" s="846"/>
      <c r="J83" s="931">
        <v>0</v>
      </c>
    </row>
    <row r="84" spans="1:10" s="688" customFormat="1" ht="25.5" hidden="1">
      <c r="A84" s="930">
        <v>1131100</v>
      </c>
      <c r="B84" s="763" t="s">
        <v>588</v>
      </c>
      <c r="C84" s="738" t="s">
        <v>300</v>
      </c>
      <c r="D84" s="846"/>
      <c r="E84" s="846"/>
      <c r="F84" s="846"/>
      <c r="G84" s="846"/>
      <c r="H84" s="846"/>
      <c r="I84" s="846"/>
      <c r="J84" s="931">
        <v>0</v>
      </c>
    </row>
    <row r="85" spans="1:10" s="688" customFormat="1" hidden="1">
      <c r="A85" s="930">
        <v>1131200</v>
      </c>
      <c r="B85" s="763" t="s">
        <v>589</v>
      </c>
      <c r="C85" s="742" t="s">
        <v>301</v>
      </c>
      <c r="D85" s="846"/>
      <c r="E85" s="846"/>
      <c r="F85" s="846"/>
      <c r="G85" s="846"/>
      <c r="H85" s="846"/>
      <c r="I85" s="846"/>
      <c r="J85" s="931">
        <v>0</v>
      </c>
    </row>
    <row r="86" spans="1:10" s="688" customFormat="1" ht="13.5" hidden="1" thickBot="1">
      <c r="A86" s="930">
        <v>1131300</v>
      </c>
      <c r="B86" s="765" t="s">
        <v>590</v>
      </c>
      <c r="C86" s="746" t="s">
        <v>302</v>
      </c>
      <c r="D86" s="847"/>
      <c r="E86" s="847"/>
      <c r="F86" s="847"/>
      <c r="G86" s="847"/>
      <c r="H86" s="847"/>
      <c r="I86" s="847"/>
      <c r="J86" s="931">
        <v>0</v>
      </c>
    </row>
    <row r="87" spans="1:10" s="688" customFormat="1" ht="14.25" hidden="1">
      <c r="A87" s="937">
        <v>1140000</v>
      </c>
      <c r="B87" s="767" t="s">
        <v>303</v>
      </c>
      <c r="C87" s="734" t="s">
        <v>358</v>
      </c>
      <c r="D87" s="851">
        <v>0</v>
      </c>
      <c r="E87" s="851"/>
      <c r="F87" s="851">
        <v>0</v>
      </c>
      <c r="G87" s="851">
        <v>0</v>
      </c>
      <c r="H87" s="851">
        <v>0</v>
      </c>
      <c r="I87" s="851">
        <v>0</v>
      </c>
      <c r="J87" s="931">
        <v>0</v>
      </c>
    </row>
    <row r="88" spans="1:10" s="688" customFormat="1" ht="25.5" hidden="1">
      <c r="A88" s="937">
        <v>1141000</v>
      </c>
      <c r="B88" s="763" t="s">
        <v>304</v>
      </c>
      <c r="C88" s="738" t="s">
        <v>1003</v>
      </c>
      <c r="D88" s="846"/>
      <c r="E88" s="846"/>
      <c r="F88" s="846"/>
      <c r="G88" s="846"/>
      <c r="H88" s="846"/>
      <c r="I88" s="846"/>
      <c r="J88" s="931">
        <v>0</v>
      </c>
    </row>
    <row r="89" spans="1:10" s="688" customFormat="1" ht="25.5" hidden="1">
      <c r="A89" s="937">
        <v>1142000</v>
      </c>
      <c r="B89" s="763" t="s">
        <v>42</v>
      </c>
      <c r="C89" s="742" t="s">
        <v>43</v>
      </c>
      <c r="D89" s="846"/>
      <c r="E89" s="846"/>
      <c r="F89" s="846"/>
      <c r="G89" s="846"/>
      <c r="H89" s="846"/>
      <c r="I89" s="846"/>
      <c r="J89" s="931">
        <v>0</v>
      </c>
    </row>
    <row r="90" spans="1:10" s="688" customFormat="1" ht="25.5" hidden="1">
      <c r="A90" s="937">
        <v>1143000</v>
      </c>
      <c r="B90" s="763" t="s">
        <v>44</v>
      </c>
      <c r="C90" s="742" t="s">
        <v>45</v>
      </c>
      <c r="D90" s="846"/>
      <c r="E90" s="846"/>
      <c r="F90" s="846"/>
      <c r="G90" s="846"/>
      <c r="H90" s="846"/>
      <c r="I90" s="846"/>
      <c r="J90" s="931">
        <v>0</v>
      </c>
    </row>
    <row r="91" spans="1:10" s="688" customFormat="1" ht="26.25" hidden="1" thickBot="1">
      <c r="A91" s="933">
        <v>1144000</v>
      </c>
      <c r="B91" s="765" t="s">
        <v>46</v>
      </c>
      <c r="C91" s="746" t="s">
        <v>439</v>
      </c>
      <c r="D91" s="847"/>
      <c r="E91" s="847"/>
      <c r="F91" s="847"/>
      <c r="G91" s="847"/>
      <c r="H91" s="847"/>
      <c r="I91" s="847"/>
      <c r="J91" s="931">
        <v>0</v>
      </c>
    </row>
    <row r="92" spans="1:10" s="688" customFormat="1" ht="14.25" hidden="1">
      <c r="A92" s="938">
        <v>1150000</v>
      </c>
      <c r="B92" s="939" t="s">
        <v>730</v>
      </c>
      <c r="C92" s="734" t="s">
        <v>358</v>
      </c>
      <c r="D92" s="851">
        <v>0</v>
      </c>
      <c r="E92" s="851"/>
      <c r="F92" s="851">
        <v>0</v>
      </c>
      <c r="G92" s="851">
        <v>0</v>
      </c>
      <c r="H92" s="851">
        <v>0</v>
      </c>
      <c r="I92" s="851">
        <v>0</v>
      </c>
      <c r="J92" s="931">
        <v>0</v>
      </c>
    </row>
    <row r="93" spans="1:10" s="688" customFormat="1" ht="25.5" hidden="1">
      <c r="A93" s="940">
        <v>1151000</v>
      </c>
      <c r="B93" s="941" t="s">
        <v>681</v>
      </c>
      <c r="C93" s="734" t="s">
        <v>358</v>
      </c>
      <c r="D93" s="942">
        <v>0</v>
      </c>
      <c r="E93" s="942"/>
      <c r="F93" s="942">
        <v>0</v>
      </c>
      <c r="G93" s="942">
        <v>0</v>
      </c>
      <c r="H93" s="942">
        <v>0</v>
      </c>
      <c r="I93" s="942">
        <v>0</v>
      </c>
      <c r="J93" s="931">
        <v>0</v>
      </c>
    </row>
    <row r="94" spans="1:10" s="688" customFormat="1" ht="25.5" hidden="1">
      <c r="A94" s="940">
        <v>1151100</v>
      </c>
      <c r="B94" s="943" t="s">
        <v>265</v>
      </c>
      <c r="C94" s="944">
        <v>461100</v>
      </c>
      <c r="D94" s="942"/>
      <c r="E94" s="942"/>
      <c r="F94" s="942"/>
      <c r="G94" s="942"/>
      <c r="H94" s="942"/>
      <c r="I94" s="942"/>
      <c r="J94" s="931">
        <v>0</v>
      </c>
    </row>
    <row r="95" spans="1:10" s="688" customFormat="1" ht="25.5" hidden="1">
      <c r="A95" s="940">
        <v>1151200</v>
      </c>
      <c r="B95" s="943" t="s">
        <v>637</v>
      </c>
      <c r="C95" s="944">
        <v>461200</v>
      </c>
      <c r="D95" s="863"/>
      <c r="E95" s="863"/>
      <c r="F95" s="863"/>
      <c r="G95" s="863"/>
      <c r="H95" s="863"/>
      <c r="I95" s="863"/>
      <c r="J95" s="931">
        <v>0</v>
      </c>
    </row>
    <row r="96" spans="1:10" s="688" customFormat="1" ht="25.5">
      <c r="A96" s="940">
        <v>1152000</v>
      </c>
      <c r="B96" s="945" t="s">
        <v>518</v>
      </c>
      <c r="C96" s="946" t="s">
        <v>358</v>
      </c>
      <c r="D96" s="947">
        <v>0</v>
      </c>
      <c r="E96" s="947"/>
      <c r="F96" s="947">
        <v>0</v>
      </c>
      <c r="G96" s="947">
        <v>0</v>
      </c>
      <c r="H96" s="947">
        <v>0</v>
      </c>
      <c r="I96" s="947">
        <v>0</v>
      </c>
      <c r="J96" s="931">
        <v>0</v>
      </c>
    </row>
    <row r="97" spans="1:11" s="688" customFormat="1" ht="25.5" hidden="1">
      <c r="A97" s="940">
        <v>1152100</v>
      </c>
      <c r="B97" s="948" t="s">
        <v>541</v>
      </c>
      <c r="C97" s="944">
        <v>462100</v>
      </c>
      <c r="D97" s="860"/>
      <c r="E97" s="860"/>
      <c r="F97" s="860"/>
      <c r="G97" s="949"/>
      <c r="H97" s="949"/>
      <c r="I97" s="846"/>
      <c r="J97" s="931">
        <v>0</v>
      </c>
    </row>
    <row r="98" spans="1:11" s="688" customFormat="1" ht="26.25" hidden="1" thickBot="1">
      <c r="A98" s="950">
        <v>1152200</v>
      </c>
      <c r="B98" s="951" t="s">
        <v>759</v>
      </c>
      <c r="C98" s="952">
        <v>462200</v>
      </c>
      <c r="D98" s="855"/>
      <c r="E98" s="855"/>
      <c r="F98" s="855"/>
      <c r="G98" s="953"/>
      <c r="H98" s="953"/>
      <c r="I98" s="847"/>
      <c r="J98" s="931">
        <v>0</v>
      </c>
    </row>
    <row r="99" spans="1:11" s="688" customFormat="1" ht="25.5" hidden="1">
      <c r="A99" s="938">
        <v>1153000</v>
      </c>
      <c r="B99" s="954" t="s">
        <v>760</v>
      </c>
      <c r="C99" s="955" t="s">
        <v>358</v>
      </c>
      <c r="D99" s="956">
        <v>0</v>
      </c>
      <c r="E99" s="956"/>
      <c r="F99" s="956">
        <v>0</v>
      </c>
      <c r="G99" s="956">
        <v>0</v>
      </c>
      <c r="H99" s="956">
        <v>0</v>
      </c>
      <c r="I99" s="956">
        <v>0</v>
      </c>
      <c r="J99" s="931">
        <v>0</v>
      </c>
    </row>
    <row r="100" spans="1:11" s="688" customFormat="1" ht="25.5" hidden="1">
      <c r="A100" s="940">
        <v>1153100</v>
      </c>
      <c r="B100" s="948" t="s">
        <v>761</v>
      </c>
      <c r="C100" s="944">
        <v>463100</v>
      </c>
      <c r="D100" s="947"/>
      <c r="E100" s="947"/>
      <c r="F100" s="947"/>
      <c r="G100" s="947"/>
      <c r="H100" s="947"/>
      <c r="I100" s="947"/>
      <c r="J100" s="931">
        <v>0</v>
      </c>
    </row>
    <row r="101" spans="1:11" s="688" customFormat="1" hidden="1">
      <c r="A101" s="940">
        <v>1153200</v>
      </c>
      <c r="B101" s="948" t="s">
        <v>101</v>
      </c>
      <c r="C101" s="944">
        <v>463200</v>
      </c>
      <c r="D101" s="947"/>
      <c r="E101" s="947"/>
      <c r="F101" s="947"/>
      <c r="G101" s="947"/>
      <c r="H101" s="947"/>
      <c r="I101" s="947"/>
      <c r="J101" s="931">
        <v>0</v>
      </c>
    </row>
    <row r="102" spans="1:11" s="688" customFormat="1" ht="38.25" hidden="1">
      <c r="A102" s="940">
        <v>1153300</v>
      </c>
      <c r="B102" s="948" t="s">
        <v>501</v>
      </c>
      <c r="C102" s="944">
        <v>463300</v>
      </c>
      <c r="D102" s="947"/>
      <c r="E102" s="947"/>
      <c r="F102" s="947"/>
      <c r="G102" s="947"/>
      <c r="H102" s="947"/>
      <c r="I102" s="947"/>
      <c r="J102" s="931">
        <v>0</v>
      </c>
    </row>
    <row r="103" spans="1:11" s="688" customFormat="1" ht="38.25" hidden="1">
      <c r="A103" s="940">
        <v>1153400</v>
      </c>
      <c r="B103" s="948" t="s">
        <v>502</v>
      </c>
      <c r="C103" s="944">
        <v>463400</v>
      </c>
      <c r="D103" s="947"/>
      <c r="E103" s="947"/>
      <c r="F103" s="947"/>
      <c r="G103" s="947"/>
      <c r="H103" s="947"/>
      <c r="I103" s="947"/>
      <c r="J103" s="931">
        <v>0</v>
      </c>
    </row>
    <row r="104" spans="1:11" s="688" customFormat="1" hidden="1">
      <c r="A104" s="940">
        <v>1153500</v>
      </c>
      <c r="B104" s="957" t="s">
        <v>503</v>
      </c>
      <c r="C104" s="944">
        <v>463500</v>
      </c>
      <c r="D104" s="947"/>
      <c r="E104" s="947"/>
      <c r="F104" s="947"/>
      <c r="G104" s="947"/>
      <c r="H104" s="947"/>
      <c r="I104" s="947"/>
      <c r="J104" s="931">
        <v>0</v>
      </c>
    </row>
    <row r="105" spans="1:11" s="688" customFormat="1" ht="32.25" customHeight="1">
      <c r="A105" s="940">
        <v>1153700</v>
      </c>
      <c r="B105" s="957" t="s">
        <v>504</v>
      </c>
      <c r="C105" s="762">
        <v>463700</v>
      </c>
      <c r="D105" s="1124">
        <v>34000</v>
      </c>
      <c r="E105" s="1124">
        <v>0</v>
      </c>
      <c r="F105" s="1124">
        <f>D105+E105</f>
        <v>34000</v>
      </c>
      <c r="G105" s="947">
        <v>9000</v>
      </c>
      <c r="H105" s="947">
        <v>21000</v>
      </c>
      <c r="I105" s="947">
        <v>26000</v>
      </c>
      <c r="J105" s="970">
        <f>F105</f>
        <v>34000</v>
      </c>
      <c r="K105" s="1001"/>
    </row>
    <row r="106" spans="1:11" s="688" customFormat="1" ht="38.25" hidden="1">
      <c r="A106" s="940">
        <v>1153800</v>
      </c>
      <c r="B106" s="957" t="s">
        <v>995</v>
      </c>
      <c r="C106" s="944">
        <v>463800</v>
      </c>
      <c r="D106" s="947"/>
      <c r="E106" s="947"/>
      <c r="F106" s="947"/>
      <c r="G106" s="947"/>
      <c r="H106" s="947"/>
      <c r="I106" s="947"/>
      <c r="J106" s="931">
        <v>0</v>
      </c>
    </row>
    <row r="107" spans="1:11" s="688" customFormat="1" ht="1.5" hidden="1" customHeight="1">
      <c r="A107" s="940">
        <v>1153900</v>
      </c>
      <c r="B107" s="957" t="s">
        <v>996</v>
      </c>
      <c r="C107" s="944">
        <v>463900</v>
      </c>
      <c r="D107" s="947"/>
      <c r="E107" s="947"/>
      <c r="F107" s="947"/>
      <c r="G107" s="947"/>
      <c r="H107" s="947"/>
      <c r="I107" s="947"/>
      <c r="J107" s="931">
        <v>0</v>
      </c>
    </row>
    <row r="108" spans="1:11" s="688" customFormat="1" ht="25.5" hidden="1">
      <c r="A108" s="940">
        <v>1154000</v>
      </c>
      <c r="B108" s="958" t="s">
        <v>997</v>
      </c>
      <c r="C108" s="946" t="s">
        <v>358</v>
      </c>
      <c r="D108" s="947">
        <v>0</v>
      </c>
      <c r="E108" s="947"/>
      <c r="F108" s="947">
        <v>0</v>
      </c>
      <c r="G108" s="947">
        <v>0</v>
      </c>
      <c r="H108" s="947">
        <v>0</v>
      </c>
      <c r="I108" s="947">
        <v>0</v>
      </c>
      <c r="J108" s="931">
        <v>0</v>
      </c>
    </row>
    <row r="109" spans="1:11" s="688" customFormat="1" ht="25.5" hidden="1">
      <c r="A109" s="940">
        <v>1154100</v>
      </c>
      <c r="B109" s="957" t="s">
        <v>210</v>
      </c>
      <c r="C109" s="944">
        <v>465100</v>
      </c>
      <c r="D109" s="959"/>
      <c r="E109" s="959"/>
      <c r="F109" s="959"/>
      <c r="G109" s="960"/>
      <c r="H109" s="960"/>
      <c r="I109" s="961"/>
      <c r="J109" s="931">
        <v>0</v>
      </c>
    </row>
    <row r="110" spans="1:11" s="688" customFormat="1" hidden="1">
      <c r="A110" s="940">
        <v>1154200</v>
      </c>
      <c r="B110" s="957" t="s">
        <v>211</v>
      </c>
      <c r="C110" s="944">
        <v>465200</v>
      </c>
      <c r="D110" s="959"/>
      <c r="E110" s="959"/>
      <c r="F110" s="959"/>
      <c r="G110" s="960"/>
      <c r="H110" s="960"/>
      <c r="I110" s="961"/>
      <c r="J110" s="931">
        <v>0</v>
      </c>
    </row>
    <row r="111" spans="1:11" s="688" customFormat="1" hidden="1">
      <c r="A111" s="940">
        <v>1154300</v>
      </c>
      <c r="B111" s="957" t="s">
        <v>212</v>
      </c>
      <c r="C111" s="944">
        <v>465300</v>
      </c>
      <c r="D111" s="959"/>
      <c r="E111" s="959"/>
      <c r="F111" s="959"/>
      <c r="G111" s="960"/>
      <c r="H111" s="960"/>
      <c r="I111" s="961"/>
      <c r="J111" s="931">
        <v>0</v>
      </c>
    </row>
    <row r="112" spans="1:11" s="688" customFormat="1" ht="38.25" hidden="1">
      <c r="A112" s="940">
        <v>1154500</v>
      </c>
      <c r="B112" s="957" t="s">
        <v>67</v>
      </c>
      <c r="C112" s="944">
        <v>465500</v>
      </c>
      <c r="D112" s="959"/>
      <c r="E112" s="959"/>
      <c r="F112" s="959"/>
      <c r="G112" s="960"/>
      <c r="H112" s="960"/>
      <c r="I112" s="961"/>
      <c r="J112" s="931">
        <v>0</v>
      </c>
    </row>
    <row r="113" spans="1:10" s="688" customFormat="1" ht="38.25">
      <c r="A113" s="940">
        <v>1154600</v>
      </c>
      <c r="B113" s="957" t="s">
        <v>68</v>
      </c>
      <c r="C113" s="944">
        <v>465600</v>
      </c>
      <c r="D113" s="860"/>
      <c r="E113" s="860"/>
      <c r="F113" s="860"/>
      <c r="G113" s="949"/>
      <c r="H113" s="949"/>
      <c r="I113" s="846"/>
      <c r="J113" s="931">
        <v>0</v>
      </c>
    </row>
    <row r="114" spans="1:10" s="688" customFormat="1" ht="0.75" customHeight="1" thickBot="1">
      <c r="A114" s="950">
        <v>1154700</v>
      </c>
      <c r="B114" s="962" t="s">
        <v>78</v>
      </c>
      <c r="C114" s="746" t="s">
        <v>79</v>
      </c>
      <c r="D114" s="855"/>
      <c r="E114" s="855"/>
      <c r="F114" s="855"/>
      <c r="G114" s="953"/>
      <c r="H114" s="953"/>
      <c r="I114" s="847"/>
      <c r="J114" s="931">
        <v>0</v>
      </c>
    </row>
    <row r="115" spans="1:10" s="688" customFormat="1" ht="25.5" hidden="1">
      <c r="A115" s="963">
        <v>1160000</v>
      </c>
      <c r="B115" s="780" t="s">
        <v>80</v>
      </c>
      <c r="C115" s="734" t="s">
        <v>358</v>
      </c>
      <c r="D115" s="858">
        <v>0</v>
      </c>
      <c r="E115" s="858"/>
      <c r="F115" s="858">
        <v>0</v>
      </c>
      <c r="G115" s="858">
        <v>0</v>
      </c>
      <c r="H115" s="858">
        <v>0</v>
      </c>
      <c r="I115" s="858">
        <v>0</v>
      </c>
      <c r="J115" s="931">
        <v>0</v>
      </c>
    </row>
    <row r="116" spans="1:10" s="688" customFormat="1" hidden="1">
      <c r="A116" s="935">
        <v>1161000</v>
      </c>
      <c r="B116" s="782" t="s">
        <v>81</v>
      </c>
      <c r="C116" s="783" t="s">
        <v>358</v>
      </c>
      <c r="D116" s="860">
        <v>0</v>
      </c>
      <c r="E116" s="860"/>
      <c r="F116" s="860">
        <v>0</v>
      </c>
      <c r="G116" s="860">
        <v>0</v>
      </c>
      <c r="H116" s="860">
        <v>0</v>
      </c>
      <c r="I116" s="860">
        <v>0</v>
      </c>
      <c r="J116" s="931">
        <v>0</v>
      </c>
    </row>
    <row r="117" spans="1:10" s="688" customFormat="1" ht="25.5" hidden="1">
      <c r="A117" s="935">
        <v>1161100</v>
      </c>
      <c r="B117" s="741" t="s">
        <v>1705</v>
      </c>
      <c r="C117" s="762">
        <v>471100</v>
      </c>
      <c r="D117" s="860"/>
      <c r="E117" s="860"/>
      <c r="F117" s="860"/>
      <c r="G117" s="860"/>
      <c r="H117" s="860"/>
      <c r="I117" s="860"/>
      <c r="J117" s="931">
        <v>0</v>
      </c>
    </row>
    <row r="118" spans="1:10" s="688" customFormat="1" ht="25.5" hidden="1">
      <c r="A118" s="935">
        <v>1161200</v>
      </c>
      <c r="B118" s="776" t="s">
        <v>1667</v>
      </c>
      <c r="C118" s="762">
        <v>471200</v>
      </c>
      <c r="D118" s="860"/>
      <c r="E118" s="860"/>
      <c r="F118" s="860"/>
      <c r="G118" s="860"/>
      <c r="H118" s="860"/>
      <c r="I118" s="860"/>
      <c r="J118" s="931">
        <v>0</v>
      </c>
    </row>
    <row r="119" spans="1:10" s="688" customFormat="1" ht="25.5" hidden="1">
      <c r="A119" s="935">
        <v>1162000</v>
      </c>
      <c r="B119" s="782" t="s">
        <v>1125</v>
      </c>
      <c r="C119" s="783" t="s">
        <v>358</v>
      </c>
      <c r="D119" s="860">
        <v>0</v>
      </c>
      <c r="E119" s="860"/>
      <c r="F119" s="860">
        <v>0</v>
      </c>
      <c r="G119" s="860">
        <v>0</v>
      </c>
      <c r="H119" s="860">
        <v>0</v>
      </c>
      <c r="I119" s="860">
        <v>0</v>
      </c>
      <c r="J119" s="931">
        <v>0</v>
      </c>
    </row>
    <row r="120" spans="1:10" s="688" customFormat="1" ht="25.5" hidden="1">
      <c r="A120" s="935">
        <v>1162100</v>
      </c>
      <c r="B120" s="776" t="s">
        <v>1668</v>
      </c>
      <c r="C120" s="742" t="s">
        <v>130</v>
      </c>
      <c r="D120" s="860"/>
      <c r="E120" s="860"/>
      <c r="F120" s="860"/>
      <c r="G120" s="860"/>
      <c r="H120" s="860"/>
      <c r="I120" s="860"/>
      <c r="J120" s="931">
        <v>0</v>
      </c>
    </row>
    <row r="121" spans="1:10" s="688" customFormat="1" hidden="1">
      <c r="A121" s="935">
        <v>1162200</v>
      </c>
      <c r="B121" s="776" t="s">
        <v>1669</v>
      </c>
      <c r="C121" s="742" t="s">
        <v>24</v>
      </c>
      <c r="D121" s="860"/>
      <c r="E121" s="860"/>
      <c r="F121" s="860"/>
      <c r="G121" s="860"/>
      <c r="H121" s="860"/>
      <c r="I121" s="860"/>
      <c r="J121" s="931">
        <v>0</v>
      </c>
    </row>
    <row r="122" spans="1:10" s="688" customFormat="1" ht="25.5" hidden="1">
      <c r="A122" s="935">
        <v>1162300</v>
      </c>
      <c r="B122" s="776" t="s">
        <v>1670</v>
      </c>
      <c r="C122" s="742" t="s">
        <v>26</v>
      </c>
      <c r="D122" s="860"/>
      <c r="E122" s="860"/>
      <c r="F122" s="860"/>
      <c r="G122" s="860"/>
      <c r="H122" s="860"/>
      <c r="I122" s="860"/>
      <c r="J122" s="931">
        <v>0</v>
      </c>
    </row>
    <row r="123" spans="1:10" s="688" customFormat="1" hidden="1">
      <c r="A123" s="935">
        <v>1162400</v>
      </c>
      <c r="B123" s="776" t="s">
        <v>1671</v>
      </c>
      <c r="C123" s="742" t="s">
        <v>832</v>
      </c>
      <c r="D123" s="860"/>
      <c r="E123" s="860"/>
      <c r="F123" s="860"/>
      <c r="G123" s="860"/>
      <c r="H123" s="860"/>
      <c r="I123" s="860"/>
      <c r="J123" s="931">
        <v>0</v>
      </c>
    </row>
    <row r="124" spans="1:10" s="688" customFormat="1" ht="25.5" hidden="1">
      <c r="A124" s="935">
        <v>1162500</v>
      </c>
      <c r="B124" s="776" t="s">
        <v>1672</v>
      </c>
      <c r="C124" s="742" t="s">
        <v>834</v>
      </c>
      <c r="D124" s="860"/>
      <c r="E124" s="860"/>
      <c r="F124" s="860"/>
      <c r="G124" s="860"/>
      <c r="H124" s="860"/>
      <c r="I124" s="860"/>
      <c r="J124" s="931">
        <v>0</v>
      </c>
    </row>
    <row r="125" spans="1:10" s="688" customFormat="1" hidden="1">
      <c r="A125" s="935">
        <v>1162600</v>
      </c>
      <c r="B125" s="776" t="s">
        <v>1673</v>
      </c>
      <c r="C125" s="742" t="s">
        <v>511</v>
      </c>
      <c r="D125" s="860"/>
      <c r="E125" s="860"/>
      <c r="F125" s="860"/>
      <c r="G125" s="860"/>
      <c r="H125" s="860"/>
      <c r="I125" s="860"/>
      <c r="J125" s="931">
        <v>0</v>
      </c>
    </row>
    <row r="126" spans="1:10" s="688" customFormat="1" ht="25.5" hidden="1">
      <c r="A126" s="935">
        <v>1162700</v>
      </c>
      <c r="B126" s="741" t="s">
        <v>1674</v>
      </c>
      <c r="C126" s="742" t="s">
        <v>513</v>
      </c>
      <c r="D126" s="860"/>
      <c r="E126" s="860"/>
      <c r="F126" s="860"/>
      <c r="G126" s="860"/>
      <c r="H126" s="860"/>
      <c r="I126" s="860"/>
      <c r="J126" s="931">
        <v>0</v>
      </c>
    </row>
    <row r="127" spans="1:10" s="688" customFormat="1" hidden="1">
      <c r="A127" s="935">
        <v>1162800</v>
      </c>
      <c r="B127" s="776" t="s">
        <v>1675</v>
      </c>
      <c r="C127" s="742" t="s">
        <v>872</v>
      </c>
      <c r="D127" s="949"/>
      <c r="E127" s="949"/>
      <c r="F127" s="949"/>
      <c r="G127" s="949"/>
      <c r="H127" s="949"/>
      <c r="I127" s="949"/>
      <c r="J127" s="931">
        <v>0</v>
      </c>
    </row>
    <row r="128" spans="1:10" s="688" customFormat="1" hidden="1">
      <c r="A128" s="964">
        <v>1162900</v>
      </c>
      <c r="B128" s="776" t="s">
        <v>1676</v>
      </c>
      <c r="C128" s="742" t="s">
        <v>874</v>
      </c>
      <c r="D128" s="949"/>
      <c r="E128" s="949"/>
      <c r="F128" s="949"/>
      <c r="G128" s="949"/>
      <c r="H128" s="949"/>
      <c r="I128" s="949"/>
      <c r="J128" s="931">
        <v>0</v>
      </c>
    </row>
    <row r="129" spans="1:10" s="688" customFormat="1" hidden="1">
      <c r="A129" s="964">
        <v>1163000</v>
      </c>
      <c r="B129" s="782" t="s">
        <v>58</v>
      </c>
      <c r="C129" s="771" t="s">
        <v>358</v>
      </c>
      <c r="D129" s="949">
        <v>0</v>
      </c>
      <c r="E129" s="949"/>
      <c r="F129" s="949">
        <v>0</v>
      </c>
      <c r="G129" s="949">
        <v>0</v>
      </c>
      <c r="H129" s="949">
        <v>0</v>
      </c>
      <c r="I129" s="949">
        <v>0</v>
      </c>
      <c r="J129" s="931">
        <v>0</v>
      </c>
    </row>
    <row r="130" spans="1:10" s="688" customFormat="1" ht="13.5" hidden="1" thickBot="1">
      <c r="A130" s="965">
        <v>1163100</v>
      </c>
      <c r="B130" s="765" t="s">
        <v>798</v>
      </c>
      <c r="C130" s="746" t="s">
        <v>799</v>
      </c>
      <c r="D130" s="953"/>
      <c r="E130" s="953"/>
      <c r="F130" s="953"/>
      <c r="G130" s="953"/>
      <c r="H130" s="953"/>
      <c r="I130" s="953"/>
      <c r="J130" s="931">
        <v>0</v>
      </c>
    </row>
    <row r="131" spans="1:10" s="688" customFormat="1" hidden="1">
      <c r="A131" s="966">
        <v>1170000</v>
      </c>
      <c r="B131" s="788" t="s">
        <v>875</v>
      </c>
      <c r="C131" s="734" t="s">
        <v>358</v>
      </c>
      <c r="D131" s="967">
        <f>D135</f>
        <v>0</v>
      </c>
      <c r="E131" s="967"/>
      <c r="F131" s="967">
        <f>F135</f>
        <v>0</v>
      </c>
      <c r="G131" s="967">
        <f>G135</f>
        <v>0</v>
      </c>
      <c r="H131" s="967">
        <f>H135</f>
        <v>0</v>
      </c>
      <c r="I131" s="967">
        <f>I135</f>
        <v>0</v>
      </c>
      <c r="J131" s="931">
        <f>J135</f>
        <v>0</v>
      </c>
    </row>
    <row r="132" spans="1:10" s="688" customFormat="1" ht="38.25" hidden="1">
      <c r="A132" s="964">
        <v>1171000</v>
      </c>
      <c r="B132" s="792" t="s">
        <v>215</v>
      </c>
      <c r="C132" s="734" t="s">
        <v>358</v>
      </c>
      <c r="D132" s="865">
        <v>0</v>
      </c>
      <c r="E132" s="865"/>
      <c r="F132" s="865">
        <v>0</v>
      </c>
      <c r="G132" s="865">
        <v>0</v>
      </c>
      <c r="H132" s="865">
        <v>0</v>
      </c>
      <c r="I132" s="865">
        <v>0</v>
      </c>
      <c r="J132" s="931">
        <v>0</v>
      </c>
    </row>
    <row r="133" spans="1:10" s="688" customFormat="1" ht="38.25" hidden="1">
      <c r="A133" s="964">
        <v>1171100</v>
      </c>
      <c r="B133" s="741" t="s">
        <v>1677</v>
      </c>
      <c r="C133" s="738" t="s">
        <v>479</v>
      </c>
      <c r="D133" s="949"/>
      <c r="E133" s="949"/>
      <c r="F133" s="949"/>
      <c r="G133" s="949"/>
      <c r="H133" s="949"/>
      <c r="I133" s="949"/>
      <c r="J133" s="931">
        <v>0</v>
      </c>
    </row>
    <row r="134" spans="1:10" s="688" customFormat="1" ht="25.5" hidden="1">
      <c r="A134" s="964">
        <v>1171200</v>
      </c>
      <c r="B134" s="776" t="s">
        <v>1678</v>
      </c>
      <c r="C134" s="794" t="s">
        <v>352</v>
      </c>
      <c r="D134" s="949"/>
      <c r="E134" s="949"/>
      <c r="F134" s="949"/>
      <c r="G134" s="949"/>
      <c r="H134" s="949"/>
      <c r="I134" s="949"/>
      <c r="J134" s="931">
        <v>0</v>
      </c>
    </row>
    <row r="135" spans="1:10" s="688" customFormat="1" ht="51" hidden="1">
      <c r="A135" s="935">
        <v>1172000</v>
      </c>
      <c r="B135" s="795" t="s">
        <v>1017</v>
      </c>
      <c r="C135" s="771" t="s">
        <v>358</v>
      </c>
      <c r="D135" s="967">
        <f>D137+D138</f>
        <v>0</v>
      </c>
      <c r="E135" s="967"/>
      <c r="F135" s="967">
        <f>F137+F138</f>
        <v>0</v>
      </c>
      <c r="G135" s="967">
        <f>G137+G138</f>
        <v>0</v>
      </c>
      <c r="H135" s="967">
        <f>H137+H138</f>
        <v>0</v>
      </c>
      <c r="I135" s="967">
        <f>I137+I138</f>
        <v>0</v>
      </c>
      <c r="J135" s="931">
        <f>F135</f>
        <v>0</v>
      </c>
    </row>
    <row r="136" spans="1:10" s="688" customFormat="1" hidden="1">
      <c r="A136" s="935">
        <v>1172100</v>
      </c>
      <c r="B136" s="763" t="s">
        <v>1102</v>
      </c>
      <c r="C136" s="738" t="s">
        <v>1018</v>
      </c>
      <c r="D136" s="949"/>
      <c r="E136" s="846"/>
      <c r="F136" s="949"/>
      <c r="G136" s="949"/>
      <c r="H136" s="949"/>
      <c r="I136" s="949"/>
      <c r="J136" s="931">
        <v>0</v>
      </c>
    </row>
    <row r="137" spans="1:10" s="688" customFormat="1" hidden="1">
      <c r="A137" s="935">
        <v>1172200</v>
      </c>
      <c r="B137" s="763" t="s">
        <v>1103</v>
      </c>
      <c r="C137" s="796">
        <v>482200</v>
      </c>
      <c r="D137" s="949">
        <v>0</v>
      </c>
      <c r="E137" s="846"/>
      <c r="F137" s="949">
        <v>0</v>
      </c>
      <c r="G137" s="949">
        <v>0</v>
      </c>
      <c r="H137" s="949">
        <v>0</v>
      </c>
      <c r="I137" s="949">
        <v>0</v>
      </c>
      <c r="J137" s="931">
        <f>F137</f>
        <v>0</v>
      </c>
    </row>
    <row r="138" spans="1:10" s="688" customFormat="1" hidden="1">
      <c r="A138" s="935">
        <v>1172300</v>
      </c>
      <c r="B138" s="776" t="s">
        <v>1679</v>
      </c>
      <c r="C138" s="742" t="s">
        <v>1020</v>
      </c>
      <c r="D138" s="949">
        <v>0</v>
      </c>
      <c r="E138" s="846"/>
      <c r="F138" s="949">
        <v>0</v>
      </c>
      <c r="G138" s="949">
        <v>0</v>
      </c>
      <c r="H138" s="949">
        <v>0</v>
      </c>
      <c r="I138" s="949">
        <v>0</v>
      </c>
      <c r="J138" s="931">
        <f>F138</f>
        <v>0</v>
      </c>
    </row>
    <row r="139" spans="1:10" s="688" customFormat="1" ht="25.5" hidden="1">
      <c r="A139" s="935">
        <v>1172400</v>
      </c>
      <c r="B139" s="797" t="s">
        <v>1680</v>
      </c>
      <c r="C139" s="742" t="s">
        <v>125</v>
      </c>
      <c r="D139" s="865"/>
      <c r="E139" s="846"/>
      <c r="F139" s="865"/>
      <c r="G139" s="865"/>
      <c r="H139" s="865"/>
      <c r="I139" s="865"/>
      <c r="J139" s="931">
        <v>0</v>
      </c>
    </row>
    <row r="140" spans="1:10" s="688" customFormat="1" ht="25.5" hidden="1">
      <c r="A140" s="935">
        <v>1173000</v>
      </c>
      <c r="B140" s="795" t="s">
        <v>126</v>
      </c>
      <c r="C140" s="771" t="s">
        <v>358</v>
      </c>
      <c r="D140" s="865">
        <v>0</v>
      </c>
      <c r="E140" s="865"/>
      <c r="F140" s="865">
        <v>0</v>
      </c>
      <c r="G140" s="865">
        <v>0</v>
      </c>
      <c r="H140" s="865">
        <v>0</v>
      </c>
      <c r="I140" s="865">
        <v>0</v>
      </c>
      <c r="J140" s="931">
        <v>0</v>
      </c>
    </row>
    <row r="141" spans="1:10" s="688" customFormat="1" ht="25.5" hidden="1">
      <c r="A141" s="964">
        <v>1173100</v>
      </c>
      <c r="B141" s="798" t="s">
        <v>127</v>
      </c>
      <c r="C141" s="742" t="s">
        <v>1088</v>
      </c>
      <c r="D141" s="865"/>
      <c r="E141" s="846"/>
      <c r="F141" s="865"/>
      <c r="G141" s="865"/>
      <c r="H141" s="865"/>
      <c r="I141" s="865"/>
      <c r="J141" s="931">
        <v>0</v>
      </c>
    </row>
    <row r="142" spans="1:10" s="688" customFormat="1" ht="38.25" hidden="1">
      <c r="A142" s="964">
        <v>1174000</v>
      </c>
      <c r="B142" s="795" t="s">
        <v>1089</v>
      </c>
      <c r="C142" s="771" t="s">
        <v>358</v>
      </c>
      <c r="D142" s="865">
        <v>0</v>
      </c>
      <c r="E142" s="865"/>
      <c r="F142" s="865">
        <v>0</v>
      </c>
      <c r="G142" s="865">
        <v>0</v>
      </c>
      <c r="H142" s="865">
        <v>0</v>
      </c>
      <c r="I142" s="865">
        <v>0</v>
      </c>
      <c r="J142" s="931">
        <v>0</v>
      </c>
    </row>
    <row r="143" spans="1:10" s="688" customFormat="1" ht="25.5" hidden="1">
      <c r="A143" s="964">
        <v>1174100</v>
      </c>
      <c r="B143" s="798" t="s">
        <v>1104</v>
      </c>
      <c r="C143" s="742" t="s">
        <v>1090</v>
      </c>
      <c r="D143" s="865"/>
      <c r="E143" s="865"/>
      <c r="F143" s="865"/>
      <c r="G143" s="865"/>
      <c r="H143" s="865"/>
      <c r="I143" s="865"/>
      <c r="J143" s="931">
        <v>0</v>
      </c>
    </row>
    <row r="144" spans="1:10" s="688" customFormat="1" ht="25.5" hidden="1">
      <c r="A144" s="964">
        <v>1174200</v>
      </c>
      <c r="B144" s="797" t="s">
        <v>1681</v>
      </c>
      <c r="C144" s="742" t="s">
        <v>447</v>
      </c>
      <c r="D144" s="865"/>
      <c r="E144" s="865"/>
      <c r="F144" s="865"/>
      <c r="G144" s="865"/>
      <c r="H144" s="865"/>
      <c r="I144" s="865"/>
      <c r="J144" s="931">
        <v>0</v>
      </c>
    </row>
    <row r="145" spans="1:10" s="688" customFormat="1" ht="51" hidden="1">
      <c r="A145" s="964">
        <v>1175000</v>
      </c>
      <c r="B145" s="795" t="s">
        <v>558</v>
      </c>
      <c r="C145" s="771" t="s">
        <v>358</v>
      </c>
      <c r="D145" s="865">
        <v>0</v>
      </c>
      <c r="E145" s="865"/>
      <c r="F145" s="865">
        <v>0</v>
      </c>
      <c r="G145" s="865">
        <v>0</v>
      </c>
      <c r="H145" s="865">
        <v>0</v>
      </c>
      <c r="I145" s="865">
        <v>0</v>
      </c>
      <c r="J145" s="931">
        <v>0</v>
      </c>
    </row>
    <row r="146" spans="1:10" s="688" customFormat="1" ht="38.25" hidden="1">
      <c r="A146" s="964">
        <v>1175100</v>
      </c>
      <c r="B146" s="797" t="s">
        <v>1682</v>
      </c>
      <c r="C146" s="742" t="s">
        <v>227</v>
      </c>
      <c r="D146" s="865"/>
      <c r="E146" s="865"/>
      <c r="F146" s="865"/>
      <c r="G146" s="865"/>
      <c r="H146" s="865"/>
      <c r="I146" s="865"/>
      <c r="J146" s="931">
        <v>0</v>
      </c>
    </row>
    <row r="147" spans="1:10" s="688" customFormat="1" hidden="1">
      <c r="A147" s="964">
        <v>1176000</v>
      </c>
      <c r="B147" s="795" t="s">
        <v>228</v>
      </c>
      <c r="C147" s="771" t="s">
        <v>358</v>
      </c>
      <c r="D147" s="865">
        <v>0</v>
      </c>
      <c r="E147" s="865"/>
      <c r="F147" s="865">
        <v>0</v>
      </c>
      <c r="G147" s="865">
        <v>0</v>
      </c>
      <c r="H147" s="865">
        <v>0</v>
      </c>
      <c r="I147" s="865">
        <v>0</v>
      </c>
      <c r="J147" s="931">
        <v>0</v>
      </c>
    </row>
    <row r="148" spans="1:10" s="688" customFormat="1" hidden="1">
      <c r="A148" s="964">
        <v>1176100</v>
      </c>
      <c r="B148" s="797" t="s">
        <v>1683</v>
      </c>
      <c r="C148" s="742" t="s">
        <v>8</v>
      </c>
      <c r="D148" s="865"/>
      <c r="E148" s="846"/>
      <c r="F148" s="865"/>
      <c r="G148" s="865"/>
      <c r="H148" s="865"/>
      <c r="I148" s="865"/>
      <c r="J148" s="931">
        <v>0</v>
      </c>
    </row>
    <row r="149" spans="1:10" s="688" customFormat="1" hidden="1">
      <c r="A149" s="964">
        <v>1177000</v>
      </c>
      <c r="B149" s="795" t="s">
        <v>587</v>
      </c>
      <c r="C149" s="771" t="s">
        <v>358</v>
      </c>
      <c r="D149" s="865">
        <v>0</v>
      </c>
      <c r="E149" s="865"/>
      <c r="F149" s="865">
        <v>0</v>
      </c>
      <c r="G149" s="865">
        <v>0</v>
      </c>
      <c r="H149" s="865">
        <v>0</v>
      </c>
      <c r="I149" s="865">
        <v>0</v>
      </c>
      <c r="J149" s="931">
        <v>0</v>
      </c>
    </row>
    <row r="150" spans="1:10" s="688" customFormat="1" ht="13.5" hidden="1" thickBot="1">
      <c r="A150" s="965">
        <v>1177100</v>
      </c>
      <c r="B150" s="799" t="s">
        <v>1684</v>
      </c>
      <c r="C150" s="746" t="s">
        <v>259</v>
      </c>
      <c r="D150" s="953"/>
      <c r="E150" s="953"/>
      <c r="F150" s="953"/>
      <c r="G150" s="953"/>
      <c r="H150" s="953"/>
      <c r="I150" s="953"/>
      <c r="J150" s="931">
        <v>0</v>
      </c>
    </row>
    <row r="151" spans="1:10" s="688" customFormat="1" ht="26.25" hidden="1" thickBot="1">
      <c r="A151" s="968" t="s">
        <v>262</v>
      </c>
      <c r="B151" s="806" t="s">
        <v>648</v>
      </c>
      <c r="C151" s="807" t="s">
        <v>358</v>
      </c>
      <c r="D151" s="1139">
        <f>D152</f>
        <v>0</v>
      </c>
      <c r="E151" s="1139"/>
      <c r="F151" s="1139">
        <f>F152</f>
        <v>0</v>
      </c>
      <c r="G151" s="1139">
        <f>G152</f>
        <v>0</v>
      </c>
      <c r="H151" s="1139">
        <f>H152</f>
        <v>0</v>
      </c>
      <c r="I151" s="1139">
        <f>I152</f>
        <v>0</v>
      </c>
      <c r="J151" s="931">
        <f>F152</f>
        <v>0</v>
      </c>
    </row>
    <row r="152" spans="1:10" s="688" customFormat="1" hidden="1">
      <c r="A152" s="966" t="s">
        <v>650</v>
      </c>
      <c r="B152" s="815" t="s">
        <v>651</v>
      </c>
      <c r="C152" s="734" t="s">
        <v>358</v>
      </c>
      <c r="D152" s="967">
        <f>SUM(D153:D155)</f>
        <v>0</v>
      </c>
      <c r="E152" s="967"/>
      <c r="F152" s="967">
        <f>SUM(F153:F155)</f>
        <v>0</v>
      </c>
      <c r="G152" s="967">
        <f>SUM(G153:G155)</f>
        <v>0</v>
      </c>
      <c r="H152" s="967">
        <f>+SUM(H153:H155)</f>
        <v>0</v>
      </c>
      <c r="I152" s="967">
        <f>SUM(I153:I155)</f>
        <v>0</v>
      </c>
      <c r="J152" s="931">
        <f>F152</f>
        <v>0</v>
      </c>
    </row>
    <row r="153" spans="1:10" s="688" customFormat="1" hidden="1">
      <c r="A153" s="964" t="s">
        <v>652</v>
      </c>
      <c r="B153" s="797" t="s">
        <v>1685</v>
      </c>
      <c r="C153" s="971" t="s">
        <v>987</v>
      </c>
      <c r="D153" s="865"/>
      <c r="E153" s="846"/>
      <c r="F153" s="865"/>
      <c r="G153" s="865"/>
      <c r="H153" s="865"/>
      <c r="I153" s="865"/>
      <c r="J153" s="931">
        <f>F153</f>
        <v>0</v>
      </c>
    </row>
    <row r="154" spans="1:10" s="688" customFormat="1" hidden="1">
      <c r="A154" s="964" t="s">
        <v>988</v>
      </c>
      <c r="B154" s="797" t="s">
        <v>1686</v>
      </c>
      <c r="C154" s="971" t="s">
        <v>965</v>
      </c>
      <c r="D154" s="865">
        <v>0</v>
      </c>
      <c r="E154" s="846"/>
      <c r="F154" s="865">
        <f>D154+E154</f>
        <v>0</v>
      </c>
      <c r="G154" s="865">
        <v>0</v>
      </c>
      <c r="H154" s="865">
        <v>0</v>
      </c>
      <c r="I154" s="865">
        <v>0</v>
      </c>
      <c r="J154" s="931">
        <f>F154</f>
        <v>0</v>
      </c>
    </row>
    <row r="155" spans="1:10" s="688" customFormat="1" ht="25.5" hidden="1">
      <c r="A155" s="964" t="s">
        <v>966</v>
      </c>
      <c r="B155" s="797" t="s">
        <v>1687</v>
      </c>
      <c r="C155" s="971" t="s">
        <v>968</v>
      </c>
      <c r="D155" s="1372">
        <v>0</v>
      </c>
      <c r="E155" s="1576">
        <v>0</v>
      </c>
      <c r="F155" s="1372">
        <f>D155+E155</f>
        <v>0</v>
      </c>
      <c r="G155" s="1213">
        <v>0</v>
      </c>
      <c r="H155" s="1213">
        <v>0</v>
      </c>
      <c r="I155" s="1213">
        <v>0</v>
      </c>
      <c r="J155" s="1215">
        <f>F155</f>
        <v>0</v>
      </c>
    </row>
    <row r="156" spans="1:10" s="688" customFormat="1" hidden="1">
      <c r="A156" s="973" t="s">
        <v>969</v>
      </c>
      <c r="B156" s="797" t="s">
        <v>1688</v>
      </c>
      <c r="C156" s="971" t="s">
        <v>1099</v>
      </c>
      <c r="D156" s="865"/>
      <c r="E156" s="846"/>
      <c r="F156" s="865"/>
      <c r="G156" s="865"/>
      <c r="H156" s="865"/>
      <c r="I156" s="865"/>
      <c r="J156" s="931">
        <v>0</v>
      </c>
    </row>
    <row r="157" spans="1:10" s="688" customFormat="1" hidden="1">
      <c r="A157" s="973" t="s">
        <v>138</v>
      </c>
      <c r="B157" s="798" t="s">
        <v>139</v>
      </c>
      <c r="C157" s="971" t="s">
        <v>140</v>
      </c>
      <c r="D157" s="865"/>
      <c r="E157" s="846"/>
      <c r="F157" s="865"/>
      <c r="G157" s="865"/>
      <c r="H157" s="865"/>
      <c r="I157" s="865"/>
      <c r="J157" s="931">
        <v>0</v>
      </c>
    </row>
    <row r="158" spans="1:10" s="688" customFormat="1" hidden="1">
      <c r="A158" s="973" t="s">
        <v>141</v>
      </c>
      <c r="B158" s="797" t="s">
        <v>1689</v>
      </c>
      <c r="C158" s="971" t="s">
        <v>897</v>
      </c>
      <c r="D158" s="865"/>
      <c r="E158" s="846"/>
      <c r="F158" s="865"/>
      <c r="G158" s="865"/>
      <c r="H158" s="865"/>
      <c r="I158" s="865"/>
      <c r="J158" s="931">
        <v>0</v>
      </c>
    </row>
    <row r="159" spans="1:10" s="688" customFormat="1" hidden="1">
      <c r="A159" s="973" t="s">
        <v>898</v>
      </c>
      <c r="B159" s="797" t="s">
        <v>1690</v>
      </c>
      <c r="C159" s="971" t="s">
        <v>900</v>
      </c>
      <c r="D159" s="865"/>
      <c r="E159" s="846"/>
      <c r="F159" s="865"/>
      <c r="G159" s="865"/>
      <c r="H159" s="865"/>
      <c r="I159" s="865"/>
      <c r="J159" s="931">
        <v>0</v>
      </c>
    </row>
    <row r="160" spans="1:10" s="688" customFormat="1" hidden="1">
      <c r="A160" s="974" t="s">
        <v>800</v>
      </c>
      <c r="B160" s="975" t="s">
        <v>1691</v>
      </c>
      <c r="C160" s="976" t="s">
        <v>657</v>
      </c>
      <c r="D160" s="865"/>
      <c r="E160" s="846"/>
      <c r="F160" s="865"/>
      <c r="G160" s="865"/>
      <c r="H160" s="865"/>
      <c r="I160" s="865"/>
      <c r="J160" s="931">
        <v>0</v>
      </c>
    </row>
    <row r="161" spans="1:10" s="688" customFormat="1" hidden="1">
      <c r="A161" s="940" t="s">
        <v>801</v>
      </c>
      <c r="B161" s="977" t="s">
        <v>1063</v>
      </c>
      <c r="C161" s="944" t="s">
        <v>1064</v>
      </c>
      <c r="D161" s="865"/>
      <c r="E161" s="846"/>
      <c r="F161" s="865"/>
      <c r="G161" s="865"/>
      <c r="H161" s="865"/>
      <c r="I161" s="865"/>
      <c r="J161" s="931">
        <v>0</v>
      </c>
    </row>
    <row r="162" spans="1:10" s="688" customFormat="1" hidden="1">
      <c r="A162" s="940" t="s">
        <v>1065</v>
      </c>
      <c r="B162" s="977" t="s">
        <v>1066</v>
      </c>
      <c r="C162" s="944" t="s">
        <v>1067</v>
      </c>
      <c r="D162" s="865"/>
      <c r="E162" s="846"/>
      <c r="F162" s="865"/>
      <c r="G162" s="865"/>
      <c r="H162" s="865"/>
      <c r="I162" s="865"/>
      <c r="J162" s="931">
        <v>0</v>
      </c>
    </row>
    <row r="163" spans="1:10" s="688" customFormat="1" hidden="1">
      <c r="A163" s="978" t="s">
        <v>658</v>
      </c>
      <c r="B163" s="979" t="s">
        <v>659</v>
      </c>
      <c r="C163" s="980" t="s">
        <v>358</v>
      </c>
      <c r="D163" s="865">
        <v>0</v>
      </c>
      <c r="E163" s="865"/>
      <c r="F163" s="865">
        <v>0</v>
      </c>
      <c r="G163" s="865">
        <v>0</v>
      </c>
      <c r="H163" s="865">
        <v>0</v>
      </c>
      <c r="I163" s="865">
        <v>0</v>
      </c>
      <c r="J163" s="931">
        <v>0</v>
      </c>
    </row>
    <row r="164" spans="1:10" hidden="1">
      <c r="A164" s="973" t="s">
        <v>660</v>
      </c>
      <c r="B164" s="798" t="s">
        <v>661</v>
      </c>
      <c r="C164" s="971" t="s">
        <v>662</v>
      </c>
      <c r="D164" s="865"/>
      <c r="E164" s="846"/>
      <c r="F164" s="865"/>
      <c r="G164" s="865"/>
      <c r="H164" s="865"/>
      <c r="I164" s="865"/>
      <c r="J164" s="931">
        <v>0</v>
      </c>
    </row>
    <row r="165" spans="1:10" hidden="1">
      <c r="A165" s="973" t="s">
        <v>663</v>
      </c>
      <c r="B165" s="798" t="s">
        <v>664</v>
      </c>
      <c r="C165" s="971" t="s">
        <v>665</v>
      </c>
      <c r="D165" s="865"/>
      <c r="E165" s="846"/>
      <c r="F165" s="865"/>
      <c r="G165" s="865"/>
      <c r="H165" s="865"/>
      <c r="I165" s="865"/>
      <c r="J165" s="931">
        <v>0</v>
      </c>
    </row>
    <row r="166" spans="1:10" ht="25.5" hidden="1">
      <c r="A166" s="973" t="s">
        <v>666</v>
      </c>
      <c r="B166" s="797" t="s">
        <v>1692</v>
      </c>
      <c r="C166" s="971" t="s">
        <v>314</v>
      </c>
      <c r="D166" s="865"/>
      <c r="E166" s="846"/>
      <c r="F166" s="865"/>
      <c r="G166" s="865"/>
      <c r="H166" s="865"/>
      <c r="I166" s="865"/>
      <c r="J166" s="931">
        <v>0</v>
      </c>
    </row>
    <row r="167" spans="1:10" hidden="1">
      <c r="A167" s="973" t="s">
        <v>315</v>
      </c>
      <c r="B167" s="797" t="s">
        <v>1693</v>
      </c>
      <c r="C167" s="971" t="s">
        <v>317</v>
      </c>
      <c r="D167" s="865"/>
      <c r="E167" s="846"/>
      <c r="F167" s="865"/>
      <c r="G167" s="865"/>
      <c r="H167" s="865"/>
      <c r="I167" s="865"/>
      <c r="J167" s="931">
        <v>0</v>
      </c>
    </row>
    <row r="168" spans="1:10" hidden="1">
      <c r="A168" s="973" t="s">
        <v>318</v>
      </c>
      <c r="B168" s="795" t="s">
        <v>319</v>
      </c>
      <c r="C168" s="783" t="s">
        <v>358</v>
      </c>
      <c r="D168" s="865">
        <v>0</v>
      </c>
      <c r="E168" s="865"/>
      <c r="F168" s="865">
        <v>0</v>
      </c>
      <c r="G168" s="865">
        <v>0</v>
      </c>
      <c r="H168" s="865">
        <v>0</v>
      </c>
      <c r="I168" s="865">
        <v>0</v>
      </c>
      <c r="J168" s="931">
        <v>0</v>
      </c>
    </row>
    <row r="169" spans="1:10" hidden="1">
      <c r="A169" s="973" t="s">
        <v>320</v>
      </c>
      <c r="B169" s="798" t="s">
        <v>1105</v>
      </c>
      <c r="C169" s="971" t="s">
        <v>321</v>
      </c>
      <c r="D169" s="865"/>
      <c r="E169" s="846"/>
      <c r="F169" s="865"/>
      <c r="G169" s="865"/>
      <c r="H169" s="865"/>
      <c r="I169" s="865"/>
      <c r="J169" s="931">
        <v>0</v>
      </c>
    </row>
    <row r="170" spans="1:10">
      <c r="A170" s="981" t="s">
        <v>322</v>
      </c>
      <c r="B170" s="822" t="s">
        <v>1068</v>
      </c>
      <c r="C170" s="783" t="s">
        <v>358</v>
      </c>
      <c r="D170" s="865">
        <v>0</v>
      </c>
      <c r="E170" s="865"/>
      <c r="F170" s="865">
        <v>0</v>
      </c>
      <c r="G170" s="865">
        <v>0</v>
      </c>
      <c r="H170" s="865">
        <v>0</v>
      </c>
      <c r="I170" s="865">
        <v>0</v>
      </c>
      <c r="J170" s="931">
        <v>0</v>
      </c>
    </row>
    <row r="171" spans="1:10">
      <c r="A171" s="973" t="s">
        <v>324</v>
      </c>
      <c r="B171" s="798" t="s">
        <v>1106</v>
      </c>
      <c r="C171" s="971" t="s">
        <v>325</v>
      </c>
      <c r="D171" s="865"/>
      <c r="E171" s="865"/>
      <c r="F171" s="865"/>
      <c r="G171" s="865"/>
      <c r="H171" s="865"/>
      <c r="I171" s="865"/>
      <c r="J171" s="931">
        <v>0</v>
      </c>
    </row>
    <row r="172" spans="1:10">
      <c r="A172" s="973" t="s">
        <v>326</v>
      </c>
      <c r="B172" s="798" t="s">
        <v>1107</v>
      </c>
      <c r="C172" s="971" t="s">
        <v>327</v>
      </c>
      <c r="D172" s="865"/>
      <c r="E172" s="865"/>
      <c r="F172" s="865"/>
      <c r="G172" s="865"/>
      <c r="H172" s="865"/>
      <c r="I172" s="865"/>
      <c r="J172" s="865"/>
    </row>
    <row r="173" spans="1:10">
      <c r="A173" s="973" t="s">
        <v>328</v>
      </c>
      <c r="B173" s="797" t="s">
        <v>1694</v>
      </c>
      <c r="C173" s="971" t="s">
        <v>330</v>
      </c>
      <c r="D173" s="865"/>
      <c r="E173" s="865"/>
      <c r="F173" s="865"/>
      <c r="G173" s="865"/>
      <c r="H173" s="865"/>
      <c r="I173" s="865"/>
      <c r="J173" s="865"/>
    </row>
    <row r="174" spans="1:10" ht="13.5" thickBot="1">
      <c r="A174" s="982">
        <v>1244000</v>
      </c>
      <c r="B174" s="983" t="s">
        <v>1706</v>
      </c>
      <c r="C174" s="976" t="s">
        <v>1134</v>
      </c>
      <c r="D174" s="883"/>
      <c r="E174" s="883"/>
      <c r="F174" s="883"/>
      <c r="G174" s="883"/>
      <c r="H174" s="883"/>
      <c r="I174" s="883"/>
      <c r="J174" s="883"/>
    </row>
    <row r="175" spans="1:10" ht="13.5" thickBot="1">
      <c r="A175" s="984">
        <v>1000000</v>
      </c>
      <c r="B175" s="985" t="s">
        <v>1070</v>
      </c>
      <c r="C175" s="986" t="s">
        <v>358</v>
      </c>
      <c r="D175" s="969">
        <f>D32+D151</f>
        <v>34000</v>
      </c>
      <c r="E175" s="969">
        <f>E32</f>
        <v>0</v>
      </c>
      <c r="F175" s="969">
        <f>F32+F151</f>
        <v>34000</v>
      </c>
      <c r="G175" s="969">
        <f>G32+G151</f>
        <v>9000</v>
      </c>
      <c r="H175" s="969">
        <f>H32+H151</f>
        <v>21000</v>
      </c>
      <c r="I175" s="969">
        <f>I32+I151</f>
        <v>26000</v>
      </c>
      <c r="J175" s="1127">
        <f>J32+J151</f>
        <v>34000</v>
      </c>
    </row>
    <row r="176" spans="1:10">
      <c r="A176" s="1392"/>
      <c r="B176" s="830"/>
      <c r="C176" s="831"/>
      <c r="D176" s="1847"/>
      <c r="E176" s="2720"/>
      <c r="F176" s="2721"/>
      <c r="G176" s="2721"/>
      <c r="H176" s="2721"/>
      <c r="I176" s="2721"/>
      <c r="J176" s="2721"/>
    </row>
    <row r="177" spans="1:10">
      <c r="A177" s="2594"/>
      <c r="B177" s="2594"/>
      <c r="C177" s="2594"/>
      <c r="D177" s="2594"/>
      <c r="E177" s="2594"/>
      <c r="F177" s="2594"/>
      <c r="G177" s="2594"/>
      <c r="H177" s="2594"/>
      <c r="I177" s="2594"/>
      <c r="J177" s="2594"/>
    </row>
    <row r="178" spans="1:10">
      <c r="A178" s="2594" t="s">
        <v>2192</v>
      </c>
      <c r="B178" s="2594"/>
      <c r="C178" s="2594"/>
      <c r="D178" s="2594"/>
      <c r="E178" s="2594"/>
      <c r="F178" s="2594"/>
      <c r="G178" s="2594"/>
      <c r="H178" s="2594"/>
      <c r="I178" s="2594"/>
      <c r="J178" s="2594"/>
    </row>
    <row r="179" spans="1:10" ht="14.25">
      <c r="A179" s="2594" t="s">
        <v>1720</v>
      </c>
      <c r="B179" s="2594"/>
      <c r="C179" s="2594"/>
      <c r="D179" s="2594"/>
      <c r="E179" s="2594"/>
      <c r="F179" s="2594"/>
      <c r="G179" s="2594"/>
      <c r="H179" s="2594"/>
      <c r="I179" s="2594"/>
      <c r="J179" s="2594"/>
    </row>
    <row r="180" spans="1:10">
      <c r="A180" s="2623" t="s">
        <v>992</v>
      </c>
      <c r="B180" s="2623"/>
      <c r="C180" s="2623"/>
      <c r="D180" s="2623"/>
      <c r="E180" s="2623"/>
      <c r="F180" s="2623"/>
      <c r="G180" s="2623"/>
      <c r="H180" s="2623"/>
      <c r="I180" s="2623"/>
      <c r="J180" s="2623"/>
    </row>
    <row r="181" spans="1:10" ht="14.25">
      <c r="A181" s="2624"/>
      <c r="B181" s="2624"/>
      <c r="C181" s="2624"/>
      <c r="D181" s="2624"/>
      <c r="E181" s="2624"/>
      <c r="F181" s="2624"/>
      <c r="G181" s="2624"/>
      <c r="H181" s="2624"/>
      <c r="I181" s="2624"/>
      <c r="J181" s="2624"/>
    </row>
    <row r="182" spans="1:10">
      <c r="A182" s="2594" t="s">
        <v>993</v>
      </c>
      <c r="B182" s="2594"/>
      <c r="C182" s="2594"/>
      <c r="D182" s="2594"/>
      <c r="E182" s="2594"/>
      <c r="F182" s="2594"/>
      <c r="G182" s="2594"/>
      <c r="H182" s="2594"/>
      <c r="I182" s="2594"/>
      <c r="J182" s="2594"/>
    </row>
    <row r="183" spans="1:10" s="626" customFormat="1" ht="14.25">
      <c r="A183" s="832" t="s">
        <v>2075</v>
      </c>
      <c r="B183" s="832"/>
      <c r="C183" s="833"/>
      <c r="D183" s="832"/>
      <c r="E183" s="832"/>
      <c r="F183" s="832"/>
      <c r="G183" s="832" t="s">
        <v>1147</v>
      </c>
      <c r="H183" s="832"/>
      <c r="I183" s="832"/>
      <c r="J183" s="832"/>
    </row>
    <row r="184" spans="1:10" s="626" customFormat="1" ht="14.25">
      <c r="A184" s="834" t="s">
        <v>1700</v>
      </c>
      <c r="B184" s="833" t="s">
        <v>642</v>
      </c>
      <c r="C184" s="836"/>
      <c r="D184" s="678"/>
      <c r="E184" s="675" t="s">
        <v>309</v>
      </c>
      <c r="F184" s="678"/>
      <c r="G184" s="675" t="s">
        <v>310</v>
      </c>
      <c r="H184" s="678"/>
      <c r="I184" s="678"/>
      <c r="J184" s="834"/>
    </row>
    <row r="185" spans="1:10">
      <c r="A185" s="2600"/>
      <c r="B185" s="2600"/>
      <c r="C185" s="2600"/>
      <c r="D185" s="2600"/>
      <c r="E185" s="2600"/>
      <c r="F185" s="2600"/>
      <c r="G185" s="2600"/>
      <c r="H185" s="2600"/>
      <c r="I185" s="2600"/>
      <c r="J185" s="2600"/>
    </row>
    <row r="186" spans="1:10">
      <c r="A186" s="2626"/>
      <c r="B186" s="2626"/>
      <c r="C186" s="2626"/>
      <c r="D186" s="2626"/>
      <c r="E186" s="2626"/>
      <c r="F186" s="2626"/>
      <c r="G186" s="2626"/>
      <c r="H186" s="2626"/>
      <c r="I186" s="2626"/>
      <c r="J186" s="2626"/>
    </row>
    <row r="187" spans="1:10">
      <c r="A187" s="2626"/>
      <c r="B187" s="2626"/>
      <c r="C187" s="2626"/>
      <c r="D187" s="2626"/>
      <c r="E187" s="2626"/>
      <c r="F187" s="2626"/>
      <c r="G187" s="2626"/>
      <c r="H187" s="2626"/>
      <c r="I187" s="2626"/>
      <c r="J187" s="2626"/>
    </row>
    <row r="188" spans="1:10">
      <c r="A188" s="2626"/>
      <c r="B188" s="2626"/>
      <c r="C188" s="2626"/>
      <c r="D188" s="2626"/>
      <c r="E188" s="2626"/>
      <c r="F188" s="2626"/>
      <c r="G188" s="2626"/>
      <c r="H188" s="2626"/>
      <c r="I188" s="2626"/>
      <c r="J188" s="2626"/>
    </row>
    <row r="189" spans="1:10">
      <c r="A189" s="2626"/>
      <c r="B189" s="2626"/>
      <c r="C189" s="2626"/>
      <c r="D189" s="2626"/>
      <c r="E189" s="2626"/>
      <c r="F189" s="2626"/>
      <c r="G189" s="2626"/>
      <c r="H189" s="2626"/>
      <c r="I189" s="2626"/>
      <c r="J189" s="2626"/>
    </row>
    <row r="190" spans="1:10">
      <c r="A190" s="987"/>
      <c r="B190" s="987"/>
      <c r="C190" s="987"/>
      <c r="D190" s="987"/>
      <c r="E190" s="987"/>
      <c r="F190" s="987"/>
      <c r="G190" s="987"/>
      <c r="H190" s="987"/>
      <c r="I190" s="987"/>
      <c r="J190" s="988"/>
    </row>
    <row r="191" spans="1:10">
      <c r="A191" s="2626"/>
      <c r="B191" s="2626"/>
      <c r="C191" s="2626"/>
      <c r="D191" s="2626"/>
      <c r="E191" s="2626"/>
      <c r="F191" s="2626"/>
      <c r="G191" s="2626"/>
      <c r="H191" s="2626"/>
      <c r="I191" s="2626"/>
      <c r="J191" s="2626"/>
    </row>
    <row r="192" spans="1:10">
      <c r="A192" s="2626"/>
      <c r="B192" s="2626"/>
      <c r="C192" s="2626"/>
      <c r="D192" s="2626"/>
      <c r="E192" s="2626"/>
      <c r="F192" s="2626"/>
      <c r="G192" s="2626"/>
      <c r="H192" s="2626"/>
      <c r="I192" s="2626"/>
      <c r="J192" s="2626"/>
    </row>
    <row r="193" spans="1:10">
      <c r="A193" s="2626"/>
      <c r="B193" s="2626"/>
      <c r="C193" s="2626"/>
      <c r="D193" s="2626"/>
      <c r="E193" s="2626"/>
      <c r="F193" s="2626"/>
      <c r="G193" s="2626"/>
      <c r="H193" s="2626"/>
      <c r="I193" s="2626"/>
      <c r="J193" s="2626"/>
    </row>
    <row r="194" spans="1:10">
      <c r="A194" s="2626"/>
      <c r="B194" s="2626"/>
      <c r="C194" s="2626"/>
      <c r="D194" s="2626"/>
      <c r="E194" s="2626"/>
      <c r="F194" s="2626"/>
      <c r="G194" s="2626"/>
      <c r="H194" s="2626"/>
      <c r="I194" s="2626"/>
      <c r="J194" s="2626"/>
    </row>
    <row r="195" spans="1:10">
      <c r="A195" s="987"/>
      <c r="B195" s="987"/>
      <c r="C195" s="987"/>
      <c r="D195" s="987"/>
      <c r="E195" s="987"/>
      <c r="F195" s="987"/>
      <c r="G195" s="987"/>
      <c r="H195" s="987"/>
      <c r="I195" s="987"/>
      <c r="J195" s="987"/>
    </row>
    <row r="196" spans="1:10">
      <c r="A196" s="2626"/>
      <c r="B196" s="2626"/>
      <c r="C196" s="2626"/>
      <c r="D196" s="2626"/>
      <c r="E196" s="2626"/>
      <c r="F196" s="2626"/>
      <c r="G196" s="2626"/>
      <c r="H196" s="2626"/>
      <c r="I196" s="2626"/>
      <c r="J196" s="2626"/>
    </row>
    <row r="197" spans="1:10">
      <c r="A197" s="987"/>
      <c r="B197" s="987"/>
      <c r="C197" s="987"/>
      <c r="D197" s="987"/>
      <c r="E197" s="987"/>
      <c r="F197" s="989"/>
      <c r="G197" s="989"/>
      <c r="H197" s="989"/>
      <c r="I197" s="989"/>
      <c r="J197" s="989"/>
    </row>
    <row r="198" spans="1:10">
      <c r="A198" s="2626"/>
      <c r="B198" s="2626"/>
      <c r="C198" s="2626"/>
      <c r="D198" s="2626"/>
      <c r="E198" s="2626"/>
      <c r="F198" s="2626"/>
      <c r="G198" s="2626"/>
      <c r="H198" s="2626"/>
      <c r="I198" s="2626"/>
      <c r="J198" s="2626"/>
    </row>
    <row r="199" spans="1:10">
      <c r="A199" s="987"/>
      <c r="B199" s="987"/>
      <c r="C199" s="987"/>
      <c r="D199" s="987"/>
      <c r="E199" s="987"/>
      <c r="F199" s="987"/>
      <c r="G199" s="987"/>
      <c r="H199" s="987"/>
      <c r="I199" s="987"/>
      <c r="J199" s="987"/>
    </row>
    <row r="200" spans="1:10">
      <c r="A200" s="2626"/>
      <c r="B200" s="2626"/>
      <c r="C200" s="2626"/>
      <c r="D200" s="2626"/>
      <c r="E200" s="2626"/>
      <c r="F200" s="2626"/>
      <c r="G200" s="2626"/>
      <c r="H200" s="2626"/>
      <c r="I200" s="2626"/>
      <c r="J200" s="2626"/>
    </row>
    <row r="201" spans="1:10">
      <c r="A201" s="987"/>
      <c r="B201" s="987"/>
      <c r="C201" s="987"/>
      <c r="D201" s="987"/>
      <c r="E201" s="987"/>
      <c r="F201" s="987"/>
      <c r="G201" s="987"/>
      <c r="H201" s="987"/>
      <c r="I201" s="987"/>
      <c r="J201" s="987"/>
    </row>
    <row r="202" spans="1:10">
      <c r="A202" s="2626" t="s">
        <v>53</v>
      </c>
      <c r="B202" s="2626"/>
      <c r="C202" s="2626"/>
      <c r="D202" s="2626"/>
      <c r="E202" s="2626"/>
      <c r="F202" s="2626"/>
      <c r="G202" s="2626"/>
      <c r="H202" s="2626"/>
      <c r="I202" s="2626"/>
      <c r="J202" s="2626"/>
    </row>
    <row r="203" spans="1:10">
      <c r="A203" s="2628" t="s">
        <v>1709</v>
      </c>
      <c r="B203" s="2628"/>
      <c r="C203" s="2628"/>
      <c r="D203" s="2628"/>
      <c r="E203" s="2628"/>
      <c r="F203" s="2628"/>
      <c r="G203" s="2628"/>
      <c r="H203" s="2628"/>
      <c r="I203" s="2628"/>
      <c r="J203" s="2628"/>
    </row>
    <row r="204" spans="1:10">
      <c r="A204" s="2628" t="s">
        <v>1710</v>
      </c>
      <c r="B204" s="2628"/>
      <c r="C204" s="2628"/>
      <c r="D204" s="2628"/>
      <c r="E204" s="2628"/>
      <c r="F204" s="2628"/>
      <c r="G204" s="2628"/>
      <c r="H204" s="2628"/>
      <c r="I204" s="2628"/>
      <c r="J204" s="2628"/>
    </row>
    <row r="205" spans="1:10">
      <c r="A205" s="2628" t="s">
        <v>1711</v>
      </c>
      <c r="B205" s="2628"/>
      <c r="C205" s="2628"/>
      <c r="D205" s="2628"/>
      <c r="E205" s="2628"/>
      <c r="F205" s="2628"/>
      <c r="G205" s="2628"/>
      <c r="H205" s="2628"/>
      <c r="I205" s="2628"/>
      <c r="J205" s="2628"/>
    </row>
    <row r="206" spans="1:10">
      <c r="A206" s="987" t="s">
        <v>932</v>
      </c>
      <c r="B206" s="990"/>
      <c r="C206" s="990"/>
      <c r="D206" s="990"/>
      <c r="E206" s="990"/>
      <c r="F206" s="990"/>
      <c r="G206" s="990"/>
      <c r="H206" s="990"/>
      <c r="I206" s="990"/>
      <c r="J206" s="990"/>
    </row>
    <row r="207" spans="1:10">
      <c r="A207" s="2628" t="s">
        <v>1712</v>
      </c>
      <c r="B207" s="2628"/>
      <c r="C207" s="2628"/>
      <c r="D207" s="2628"/>
      <c r="E207" s="2628"/>
      <c r="F207" s="2628"/>
      <c r="G207" s="2628"/>
      <c r="H207" s="2628"/>
      <c r="I207" s="2628"/>
      <c r="J207" s="2628"/>
    </row>
    <row r="208" spans="1:10">
      <c r="A208" s="2594" t="s">
        <v>675</v>
      </c>
      <c r="B208" s="2594"/>
      <c r="C208" s="2594"/>
      <c r="D208" s="2594"/>
      <c r="E208" s="2594"/>
      <c r="F208" s="2594"/>
      <c r="G208" s="2594"/>
      <c r="H208" s="2594"/>
      <c r="I208" s="2594"/>
      <c r="J208" s="2594"/>
    </row>
    <row r="209" spans="1:10">
      <c r="A209" s="2625" t="s">
        <v>1114</v>
      </c>
      <c r="B209" s="2625"/>
      <c r="C209" s="2625"/>
      <c r="D209" s="2625"/>
      <c r="E209" s="2625"/>
      <c r="F209" s="2625"/>
      <c r="G209" s="2625"/>
      <c r="H209" s="2625"/>
      <c r="I209" s="2625"/>
      <c r="J209" s="2625"/>
    </row>
    <row r="210" spans="1:10" ht="14.25">
      <c r="A210" s="2625" t="s">
        <v>1713</v>
      </c>
      <c r="B210" s="2625"/>
      <c r="C210" s="2625"/>
      <c r="D210" s="2625"/>
      <c r="E210" s="2625"/>
      <c r="F210" s="2625"/>
      <c r="G210" s="2625"/>
      <c r="H210" s="2625"/>
      <c r="I210" s="2625"/>
      <c r="J210" s="2625"/>
    </row>
    <row r="211" spans="1:10">
      <c r="A211" s="2623" t="s">
        <v>992</v>
      </c>
      <c r="B211" s="2623"/>
      <c r="C211" s="2623"/>
      <c r="D211" s="2623"/>
      <c r="E211" s="2623"/>
      <c r="F211" s="2623"/>
      <c r="G211" s="2623"/>
      <c r="H211" s="2623"/>
      <c r="I211" s="2623"/>
      <c r="J211" s="2623"/>
    </row>
    <row r="212" spans="1:10" ht="14.25">
      <c r="A212" s="2631" t="s">
        <v>1714</v>
      </c>
      <c r="B212" s="2631"/>
      <c r="C212" s="2631"/>
      <c r="D212" s="2631"/>
      <c r="E212" s="2631"/>
      <c r="F212" s="2631"/>
      <c r="G212" s="2631"/>
      <c r="H212" s="2631"/>
      <c r="I212" s="2631"/>
      <c r="J212" s="2631"/>
    </row>
    <row r="213" spans="1:10">
      <c r="A213" s="2625" t="s">
        <v>993</v>
      </c>
      <c r="B213" s="2625"/>
      <c r="C213" s="2625"/>
      <c r="D213" s="2625"/>
      <c r="E213" s="2625"/>
      <c r="F213" s="2625"/>
      <c r="G213" s="2625"/>
      <c r="H213" s="2625"/>
      <c r="I213" s="2625"/>
      <c r="J213" s="2625"/>
    </row>
    <row r="214" spans="1:10">
      <c r="A214" s="2625" t="s">
        <v>994</v>
      </c>
      <c r="B214" s="2625"/>
      <c r="C214" s="2625"/>
      <c r="D214" s="2625"/>
      <c r="E214" s="2625"/>
      <c r="F214" s="2625"/>
      <c r="G214" s="2625"/>
      <c r="H214" s="2625"/>
      <c r="I214" s="2625"/>
      <c r="J214" s="2625"/>
    </row>
    <row r="215" spans="1:10" ht="14.25">
      <c r="A215" s="2630" t="s">
        <v>1708</v>
      </c>
      <c r="B215" s="2630"/>
      <c r="C215" s="2630"/>
      <c r="D215" s="2630"/>
      <c r="E215" s="2630"/>
      <c r="F215" s="2630"/>
      <c r="G215" s="2630"/>
      <c r="H215" s="2630"/>
      <c r="I215" s="2630"/>
      <c r="J215" s="2630"/>
    </row>
    <row r="216" spans="1:10">
      <c r="A216" s="2600"/>
      <c r="B216" s="2600"/>
      <c r="C216" s="2600"/>
      <c r="D216" s="2600"/>
      <c r="E216" s="2600"/>
      <c r="F216" s="2600"/>
      <c r="G216" s="2600"/>
      <c r="H216" s="2600"/>
      <c r="I216" s="2600"/>
      <c r="J216" s="2600"/>
    </row>
  </sheetData>
  <mergeCells count="41"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E176:J176"/>
    <mergeCell ref="A177:J177"/>
    <mergeCell ref="A178:J178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25" right="0.25" top="0.75" bottom="0.75" header="0.3" footer="0.3"/>
  <pageSetup paperSize="9" orientation="landscape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K216"/>
  <sheetViews>
    <sheetView workbookViewId="0">
      <selection activeCell="G30" sqref="G30"/>
    </sheetView>
  </sheetViews>
  <sheetFormatPr defaultRowHeight="12.75"/>
  <cols>
    <col min="1" max="1" width="8.28515625" style="688" customWidth="1"/>
    <col min="2" max="2" width="46.28515625" style="679" customWidth="1"/>
    <col min="3" max="3" width="8.7109375" style="689" customWidth="1"/>
    <col min="4" max="4" width="11" style="678" customWidth="1"/>
    <col min="5" max="5" width="11.42578125" style="678" customWidth="1"/>
    <col min="6" max="6" width="11.28515625" style="678" customWidth="1"/>
    <col min="7" max="7" width="12.42578125" style="678" customWidth="1"/>
    <col min="8" max="8" width="11.7109375" style="678" customWidth="1"/>
    <col min="9" max="9" width="11.5703125" style="678" customWidth="1"/>
    <col min="10" max="10" width="11.28515625" style="678" customWidth="1"/>
    <col min="11" max="16384" width="9.140625" style="678"/>
  </cols>
  <sheetData>
    <row r="1" spans="1:10">
      <c r="I1" s="884" t="s">
        <v>931</v>
      </c>
    </row>
    <row r="2" spans="1:10">
      <c r="F2" s="885"/>
      <c r="G2" s="885"/>
      <c r="H2" s="885"/>
      <c r="I2" s="885"/>
    </row>
    <row r="3" spans="1:10">
      <c r="H3" s="886" t="s">
        <v>888</v>
      </c>
    </row>
    <row r="4" spans="1:10">
      <c r="G4" s="885" t="s">
        <v>1025</v>
      </c>
    </row>
    <row r="5" spans="1:10">
      <c r="H5" s="685" t="s">
        <v>174</v>
      </c>
    </row>
    <row r="6" spans="1:10" ht="15.75">
      <c r="B6" s="887" t="s">
        <v>35</v>
      </c>
      <c r="C6" s="888"/>
      <c r="D6" s="887"/>
      <c r="E6" s="887"/>
      <c r="G6" s="889" t="s">
        <v>1014</v>
      </c>
      <c r="H6" s="836"/>
    </row>
    <row r="7" spans="1:10">
      <c r="B7" s="678"/>
      <c r="C7" s="890"/>
    </row>
    <row r="8" spans="1:10">
      <c r="A8" s="688" t="s">
        <v>2213</v>
      </c>
      <c r="F8" s="681"/>
      <c r="G8" s="681"/>
    </row>
    <row r="9" spans="1:10" s="688" customFormat="1" ht="10.5">
      <c r="A9" s="2600" t="s">
        <v>1118</v>
      </c>
      <c r="B9" s="2600"/>
      <c r="C9" s="2600"/>
      <c r="D9" s="2600"/>
      <c r="E9" s="2600"/>
    </row>
    <row r="10" spans="1:10">
      <c r="A10" s="688" t="s">
        <v>473</v>
      </c>
      <c r="B10" s="891"/>
      <c r="C10" s="892"/>
      <c r="D10" s="840"/>
      <c r="E10" s="840"/>
    </row>
    <row r="11" spans="1:10">
      <c r="B11" s="893"/>
      <c r="C11" s="894"/>
      <c r="D11" s="893"/>
      <c r="E11" s="893"/>
      <c r="F11" s="893"/>
      <c r="G11" s="893"/>
      <c r="H11" s="895"/>
    </row>
    <row r="12" spans="1:10">
      <c r="A12" s="896" t="s">
        <v>474</v>
      </c>
      <c r="B12" s="889" t="s">
        <v>1145</v>
      </c>
      <c r="C12" s="890"/>
      <c r="D12" s="889"/>
      <c r="E12" s="889"/>
      <c r="F12" s="889"/>
      <c r="G12" s="836"/>
      <c r="H12" s="897" t="s">
        <v>208</v>
      </c>
    </row>
    <row r="13" spans="1:10" ht="21.75">
      <c r="A13" s="898" t="s">
        <v>611</v>
      </c>
      <c r="B13" s="898"/>
      <c r="C13" s="894"/>
      <c r="D13" s="898"/>
      <c r="E13" s="898"/>
      <c r="F13" s="898"/>
      <c r="G13" s="899"/>
    </row>
    <row r="14" spans="1:10" s="857" customFormat="1">
      <c r="A14" s="2603" t="s">
        <v>2214</v>
      </c>
      <c r="B14" s="2604"/>
      <c r="C14" s="1530"/>
      <c r="F14" s="1531"/>
      <c r="G14" s="1531"/>
    </row>
    <row r="15" spans="1:10" ht="18">
      <c r="A15" s="900"/>
      <c r="B15" s="2605" t="s">
        <v>612</v>
      </c>
      <c r="C15" s="2605"/>
      <c r="D15" s="2605"/>
      <c r="E15" s="2605"/>
      <c r="F15" s="901"/>
      <c r="G15" s="901"/>
      <c r="H15" s="901"/>
      <c r="I15" s="901"/>
      <c r="J15" s="901"/>
    </row>
    <row r="16" spans="1:10" ht="14.25">
      <c r="A16" s="678"/>
      <c r="B16" s="2607" t="s">
        <v>258</v>
      </c>
      <c r="C16" s="2607"/>
      <c r="D16" s="2607"/>
      <c r="E16" s="2607"/>
      <c r="F16" s="2607"/>
      <c r="G16" s="902"/>
      <c r="H16" s="902"/>
      <c r="I16" s="902"/>
      <c r="J16" s="902"/>
    </row>
    <row r="17" spans="1:10" s="688" customFormat="1">
      <c r="A17" s="898"/>
      <c r="B17" s="2609" t="s">
        <v>2191</v>
      </c>
      <c r="C17" s="2609"/>
      <c r="D17" s="2609"/>
      <c r="E17" s="2609"/>
      <c r="F17" s="2609"/>
      <c r="G17" s="903"/>
      <c r="H17" s="903"/>
      <c r="I17" s="903"/>
      <c r="J17" s="903"/>
    </row>
    <row r="18" spans="1:10" s="688" customFormat="1" ht="14.25">
      <c r="A18" s="899"/>
      <c r="B18" s="2609"/>
      <c r="C18" s="2609"/>
      <c r="D18" s="2609"/>
      <c r="E18" s="2609"/>
      <c r="F18" s="2609"/>
      <c r="G18" s="692"/>
      <c r="H18" s="692"/>
      <c r="I18" s="691"/>
      <c r="J18" s="691"/>
    </row>
    <row r="19" spans="1:10" s="683" customFormat="1" thickBot="1">
      <c r="A19" s="693" t="s">
        <v>218</v>
      </c>
      <c r="B19" s="904"/>
      <c r="C19" s="905"/>
      <c r="D19" s="685"/>
      <c r="E19" s="685"/>
      <c r="G19" s="906" t="s">
        <v>647</v>
      </c>
      <c r="H19" s="907"/>
      <c r="I19" s="907"/>
      <c r="J19" s="907"/>
    </row>
    <row r="20" spans="1:10" s="885" customFormat="1" thickBot="1">
      <c r="A20" s="693" t="s">
        <v>89</v>
      </c>
      <c r="B20" s="908"/>
      <c r="C20" s="905"/>
      <c r="G20" s="908" t="s">
        <v>333</v>
      </c>
      <c r="H20" s="909">
        <v>9</v>
      </c>
      <c r="I20" s="910">
        <v>5</v>
      </c>
      <c r="J20" s="911">
        <v>1</v>
      </c>
    </row>
    <row r="21" spans="1:10" s="908" customFormat="1" thickBot="1">
      <c r="A21" s="693" t="s">
        <v>630</v>
      </c>
      <c r="C21" s="905"/>
      <c r="G21" s="908" t="s">
        <v>1175</v>
      </c>
    </row>
    <row r="22" spans="1:10" s="908" customFormat="1" thickBot="1">
      <c r="A22" s="693" t="s">
        <v>554</v>
      </c>
      <c r="C22" s="912"/>
      <c r="D22" s="913"/>
      <c r="G22" s="908" t="s">
        <v>555</v>
      </c>
    </row>
    <row r="23" spans="1:10" s="885" customFormat="1" thickBot="1">
      <c r="A23" s="693" t="s">
        <v>729</v>
      </c>
      <c r="B23" s="908"/>
      <c r="C23" s="905"/>
      <c r="G23" s="908" t="s">
        <v>944</v>
      </c>
      <c r="I23" s="914"/>
    </row>
    <row r="24" spans="1:10" s="885" customFormat="1" ht="12">
      <c r="A24" s="693" t="s">
        <v>217</v>
      </c>
      <c r="B24" s="915"/>
      <c r="C24" s="916"/>
      <c r="F24" s="917"/>
      <c r="G24" s="908" t="s">
        <v>946</v>
      </c>
    </row>
    <row r="25" spans="1:10" s="885" customFormat="1" thickBot="1">
      <c r="A25" s="695" t="s">
        <v>306</v>
      </c>
      <c r="B25" s="906"/>
      <c r="C25" s="916"/>
      <c r="D25" s="918"/>
      <c r="E25" s="918"/>
      <c r="G25" s="908" t="s">
        <v>233</v>
      </c>
      <c r="I25" s="917"/>
    </row>
    <row r="26" spans="1:10" s="917" customFormat="1" thickBot="1">
      <c r="A26" s="693" t="s">
        <v>116</v>
      </c>
      <c r="B26" s="908"/>
      <c r="C26" s="916"/>
      <c r="D26" s="919"/>
      <c r="E26" s="885"/>
      <c r="G26" s="917" t="s">
        <v>1703</v>
      </c>
      <c r="H26" s="920"/>
      <c r="I26" s="921"/>
      <c r="J26" s="922"/>
    </row>
    <row r="27" spans="1:10" s="917" customFormat="1" thickBot="1">
      <c r="A27" s="693" t="s">
        <v>638</v>
      </c>
      <c r="B27" s="908"/>
      <c r="C27" s="916"/>
      <c r="E27" s="923" t="s">
        <v>740</v>
      </c>
      <c r="G27" s="908" t="s">
        <v>419</v>
      </c>
      <c r="I27" s="885"/>
      <c r="J27" s="885"/>
    </row>
    <row r="28" spans="1:10" s="917" customFormat="1" thickBot="1">
      <c r="A28" s="696"/>
      <c r="B28" s="885"/>
      <c r="C28" s="924"/>
      <c r="E28" s="925"/>
      <c r="F28" s="885"/>
      <c r="G28" s="885"/>
      <c r="H28" s="2621">
        <v>900272190027</v>
      </c>
      <c r="I28" s="2621"/>
      <c r="J28" s="2621"/>
    </row>
    <row r="29" spans="1:10" s="688" customFormat="1" ht="42.75" thickBot="1">
      <c r="A29" s="711" t="s">
        <v>406</v>
      </c>
      <c r="B29" s="712" t="s">
        <v>639</v>
      </c>
      <c r="C29" s="713"/>
      <c r="D29" s="712" t="s">
        <v>422</v>
      </c>
      <c r="E29" s="714"/>
      <c r="F29" s="2612" t="s">
        <v>362</v>
      </c>
      <c r="G29" s="2614" t="s">
        <v>363</v>
      </c>
      <c r="H29" s="2615"/>
      <c r="I29" s="2615"/>
      <c r="J29" s="2616"/>
    </row>
    <row r="30" spans="1:10" s="688" customFormat="1" ht="105.75" thickBot="1">
      <c r="A30" s="715"/>
      <c r="B30" s="716" t="s">
        <v>349</v>
      </c>
      <c r="C30" s="717" t="s">
        <v>671</v>
      </c>
      <c r="D30" s="718" t="s">
        <v>796</v>
      </c>
      <c r="E30" s="719" t="s">
        <v>971</v>
      </c>
      <c r="F30" s="2613"/>
      <c r="G30" s="718" t="s">
        <v>972</v>
      </c>
      <c r="H30" s="718" t="s">
        <v>973</v>
      </c>
      <c r="I30" s="718" t="s">
        <v>974</v>
      </c>
      <c r="J30" s="718" t="s">
        <v>975</v>
      </c>
    </row>
    <row r="31" spans="1:10" s="926" customFormat="1" ht="11.25" thickBot="1">
      <c r="A31" s="720" t="s">
        <v>976</v>
      </c>
      <c r="B31" s="721" t="s">
        <v>977</v>
      </c>
      <c r="C31" s="722" t="s">
        <v>978</v>
      </c>
      <c r="D31" s="723" t="s">
        <v>739</v>
      </c>
      <c r="E31" s="723" t="s">
        <v>740</v>
      </c>
      <c r="F31" s="723" t="s">
        <v>672</v>
      </c>
      <c r="G31" s="724">
        <v>4</v>
      </c>
      <c r="H31" s="725">
        <v>5</v>
      </c>
      <c r="I31" s="726">
        <v>6</v>
      </c>
      <c r="J31" s="725">
        <v>7</v>
      </c>
    </row>
    <row r="32" spans="1:10" s="829" customFormat="1" ht="36.75" customHeight="1" thickBot="1">
      <c r="A32" s="927">
        <v>1100000</v>
      </c>
      <c r="B32" s="727" t="s">
        <v>1704</v>
      </c>
      <c r="C32" s="728" t="s">
        <v>358</v>
      </c>
      <c r="D32" s="842">
        <f>D33+D42+D105</f>
        <v>5200</v>
      </c>
      <c r="E32" s="842">
        <f>E105</f>
        <v>0</v>
      </c>
      <c r="F32" s="842">
        <f>F33+F42+F138+F105</f>
        <v>5200</v>
      </c>
      <c r="G32" s="842">
        <f>G33+G42+G131+G105</f>
        <v>2100</v>
      </c>
      <c r="H32" s="842">
        <f>H33+H42+H131+H105</f>
        <v>4200</v>
      </c>
      <c r="I32" s="842">
        <f>I33+I42+I131+I105</f>
        <v>5200</v>
      </c>
      <c r="J32" s="1120">
        <f>J33+J42+J131+J105</f>
        <v>5200</v>
      </c>
    </row>
    <row r="33" spans="1:10" s="688" customFormat="1" ht="90" hidden="1" thickBot="1">
      <c r="A33" s="927">
        <v>1110000</v>
      </c>
      <c r="B33" s="730" t="s">
        <v>1662</v>
      </c>
      <c r="C33" s="728" t="s">
        <v>358</v>
      </c>
      <c r="D33" s="843">
        <f>D34</f>
        <v>0</v>
      </c>
      <c r="E33" s="843"/>
      <c r="F33" s="843">
        <f>F34</f>
        <v>0</v>
      </c>
      <c r="G33" s="843">
        <f>G34</f>
        <v>0</v>
      </c>
      <c r="H33" s="843">
        <f>H34</f>
        <v>0</v>
      </c>
      <c r="I33" s="843">
        <f>I34</f>
        <v>0</v>
      </c>
      <c r="J33" s="843">
        <f>J34</f>
        <v>0</v>
      </c>
    </row>
    <row r="34" spans="1:10" s="688" customFormat="1" ht="14.25" hidden="1">
      <c r="A34" s="928">
        <v>1110000</v>
      </c>
      <c r="B34" s="733" t="s">
        <v>803</v>
      </c>
      <c r="C34" s="734" t="s">
        <v>358</v>
      </c>
      <c r="D34" s="844">
        <f>SUM(D35:D41)</f>
        <v>0</v>
      </c>
      <c r="E34" s="844"/>
      <c r="F34" s="844">
        <f>SUM(F35:F41)</f>
        <v>0</v>
      </c>
      <c r="G34" s="844">
        <f>SUM(G35:G41)</f>
        <v>0</v>
      </c>
      <c r="H34" s="844">
        <f>SUM(H35:H41)</f>
        <v>0</v>
      </c>
      <c r="I34" s="844">
        <f>SUM(I35:I41)</f>
        <v>0</v>
      </c>
      <c r="J34" s="844">
        <f>SUM(J35:J41)</f>
        <v>0</v>
      </c>
    </row>
    <row r="35" spans="1:10" s="688" customFormat="1" ht="25.5" hidden="1">
      <c r="A35" s="929">
        <v>1111000</v>
      </c>
      <c r="B35" s="737" t="s">
        <v>673</v>
      </c>
      <c r="C35" s="738" t="s">
        <v>804</v>
      </c>
      <c r="D35" s="878">
        <v>0</v>
      </c>
      <c r="E35" s="1140"/>
      <c r="F35" s="878">
        <f>D35+E35</f>
        <v>0</v>
      </c>
      <c r="G35" s="845">
        <v>0</v>
      </c>
      <c r="H35" s="845">
        <v>0</v>
      </c>
      <c r="I35" s="845">
        <v>0</v>
      </c>
      <c r="J35" s="845">
        <f>F35</f>
        <v>0</v>
      </c>
    </row>
    <row r="36" spans="1:10" s="688" customFormat="1" ht="25.5" hidden="1">
      <c r="A36" s="930">
        <v>1112000</v>
      </c>
      <c r="B36" s="741" t="s">
        <v>271</v>
      </c>
      <c r="C36" s="742" t="s">
        <v>805</v>
      </c>
      <c r="D36" s="846">
        <v>0</v>
      </c>
      <c r="E36" s="846"/>
      <c r="F36" s="846">
        <v>0</v>
      </c>
      <c r="G36" s="846">
        <v>0</v>
      </c>
      <c r="H36" s="846">
        <v>0</v>
      </c>
      <c r="I36" s="846">
        <v>0</v>
      </c>
      <c r="J36" s="846">
        <f>F36</f>
        <v>0</v>
      </c>
    </row>
    <row r="37" spans="1:10" s="688" customFormat="1" ht="25.5" hidden="1">
      <c r="A37" s="930">
        <v>1113000</v>
      </c>
      <c r="B37" s="741" t="s">
        <v>806</v>
      </c>
      <c r="C37" s="742" t="s">
        <v>807</v>
      </c>
      <c r="D37" s="846"/>
      <c r="E37" s="846"/>
      <c r="F37" s="846"/>
      <c r="G37" s="846"/>
      <c r="H37" s="846"/>
      <c r="I37" s="846"/>
      <c r="J37" s="931">
        <v>0</v>
      </c>
    </row>
    <row r="38" spans="1:10" s="688" customFormat="1" ht="38.25" hidden="1">
      <c r="A38" s="930">
        <v>1114000</v>
      </c>
      <c r="B38" s="741" t="s">
        <v>398</v>
      </c>
      <c r="C38" s="742" t="s">
        <v>399</v>
      </c>
      <c r="D38" s="846"/>
      <c r="E38" s="846"/>
      <c r="F38" s="846"/>
      <c r="G38" s="846"/>
      <c r="H38" s="846"/>
      <c r="I38" s="846"/>
      <c r="J38" s="931">
        <v>0</v>
      </c>
    </row>
    <row r="39" spans="1:10" s="688" customFormat="1" hidden="1">
      <c r="A39" s="930">
        <v>1115000</v>
      </c>
      <c r="B39" s="741" t="s">
        <v>615</v>
      </c>
      <c r="C39" s="742" t="s">
        <v>388</v>
      </c>
      <c r="D39" s="846"/>
      <c r="E39" s="846"/>
      <c r="F39" s="846"/>
      <c r="G39" s="846"/>
      <c r="H39" s="846"/>
      <c r="I39" s="846"/>
      <c r="J39" s="931">
        <v>0</v>
      </c>
    </row>
    <row r="40" spans="1:10" s="688" customFormat="1" ht="25.5" hidden="1">
      <c r="A40" s="930">
        <v>1116000</v>
      </c>
      <c r="B40" s="741" t="s">
        <v>1024</v>
      </c>
      <c r="C40" s="742" t="s">
        <v>389</v>
      </c>
      <c r="D40" s="846"/>
      <c r="E40" s="846"/>
      <c r="F40" s="846"/>
      <c r="G40" s="846"/>
      <c r="H40" s="846"/>
      <c r="I40" s="846"/>
      <c r="J40" s="931">
        <v>0</v>
      </c>
    </row>
    <row r="41" spans="1:10" s="688" customFormat="1" ht="13.5" hidden="1" thickBot="1">
      <c r="A41" s="932">
        <v>1117000</v>
      </c>
      <c r="B41" s="745" t="s">
        <v>640</v>
      </c>
      <c r="C41" s="746" t="s">
        <v>20</v>
      </c>
      <c r="D41" s="847">
        <v>0</v>
      </c>
      <c r="E41" s="847"/>
      <c r="F41" s="847">
        <f>D41+E41</f>
        <v>0</v>
      </c>
      <c r="G41" s="847">
        <v>0</v>
      </c>
      <c r="H41" s="847">
        <v>0</v>
      </c>
      <c r="I41" s="847">
        <v>0</v>
      </c>
      <c r="J41" s="931">
        <f>F41</f>
        <v>0</v>
      </c>
    </row>
    <row r="42" spans="1:10" s="688" customFormat="1" ht="29.25" hidden="1" thickBot="1">
      <c r="A42" s="933">
        <v>1120000</v>
      </c>
      <c r="B42" s="749" t="s">
        <v>21</v>
      </c>
      <c r="C42" s="728" t="s">
        <v>358</v>
      </c>
      <c r="D42" s="848">
        <f>D43+D55+D66+D69+D51+D64</f>
        <v>0</v>
      </c>
      <c r="E42" s="848"/>
      <c r="F42" s="848">
        <f>F43+F55+F66+F69+F51+F64</f>
        <v>0</v>
      </c>
      <c r="G42" s="848">
        <f>G43+G51+G55+G64+G66+G69</f>
        <v>0</v>
      </c>
      <c r="H42" s="848">
        <f>H43+H51+H55+H64+H66+H69</f>
        <v>0</v>
      </c>
      <c r="I42" s="848">
        <f>I43+I51+I55+I64+I66+I69</f>
        <v>0</v>
      </c>
      <c r="J42" s="931">
        <f>F42</f>
        <v>0</v>
      </c>
    </row>
    <row r="43" spans="1:10" s="688" customFormat="1" ht="14.25" hidden="1">
      <c r="A43" s="928">
        <v>1121000</v>
      </c>
      <c r="B43" s="751" t="s">
        <v>22</v>
      </c>
      <c r="C43" s="752"/>
      <c r="D43" s="845">
        <f>SUM(D44:D49)</f>
        <v>0</v>
      </c>
      <c r="E43" s="845"/>
      <c r="F43" s="845">
        <f>SUM(F44:F49)</f>
        <v>0</v>
      </c>
      <c r="G43" s="845">
        <f>SUM(G44:G49)</f>
        <v>0</v>
      </c>
      <c r="H43" s="845">
        <f>SUM(H44:H49)</f>
        <v>0</v>
      </c>
      <c r="I43" s="845">
        <f>SUM(I44:I49)</f>
        <v>0</v>
      </c>
      <c r="J43" s="931">
        <f>SUM(J44:J49)</f>
        <v>0</v>
      </c>
    </row>
    <row r="44" spans="1:10" s="688" customFormat="1" ht="25.5" hidden="1">
      <c r="A44" s="930">
        <v>1121100</v>
      </c>
      <c r="B44" s="753" t="s">
        <v>380</v>
      </c>
      <c r="C44" s="742" t="s">
        <v>381</v>
      </c>
      <c r="D44" s="846"/>
      <c r="E44" s="846"/>
      <c r="F44" s="846"/>
      <c r="G44" s="846"/>
      <c r="H44" s="846"/>
      <c r="I44" s="846"/>
      <c r="J44" s="931">
        <v>0</v>
      </c>
    </row>
    <row r="45" spans="1:10" s="688" customFormat="1" hidden="1">
      <c r="A45" s="930">
        <v>1121200</v>
      </c>
      <c r="B45" s="754" t="s">
        <v>1663</v>
      </c>
      <c r="C45" s="742" t="s">
        <v>383</v>
      </c>
      <c r="D45" s="846">
        <v>0</v>
      </c>
      <c r="E45" s="846">
        <v>0</v>
      </c>
      <c r="F45" s="846">
        <f>E45+D45</f>
        <v>0</v>
      </c>
      <c r="G45" s="846">
        <v>0</v>
      </c>
      <c r="H45" s="846">
        <v>0</v>
      </c>
      <c r="I45" s="846">
        <v>0</v>
      </c>
      <c r="J45" s="931">
        <f>F45</f>
        <v>0</v>
      </c>
    </row>
    <row r="46" spans="1:10" s="688" customFormat="1" hidden="1">
      <c r="A46" s="930">
        <v>1121300</v>
      </c>
      <c r="B46" s="753" t="s">
        <v>769</v>
      </c>
      <c r="C46" s="742" t="s">
        <v>384</v>
      </c>
      <c r="D46" s="846">
        <v>0</v>
      </c>
      <c r="E46" s="846"/>
      <c r="F46" s="846">
        <f>D46+E46</f>
        <v>0</v>
      </c>
      <c r="G46" s="846">
        <v>0</v>
      </c>
      <c r="H46" s="846">
        <v>0</v>
      </c>
      <c r="I46" s="846">
        <v>0</v>
      </c>
      <c r="J46" s="931">
        <f>F46</f>
        <v>0</v>
      </c>
    </row>
    <row r="47" spans="1:10" s="688" customFormat="1" hidden="1">
      <c r="A47" s="930">
        <v>1121400</v>
      </c>
      <c r="B47" s="753" t="s">
        <v>770</v>
      </c>
      <c r="C47" s="742" t="s">
        <v>385</v>
      </c>
      <c r="D47" s="846">
        <v>0</v>
      </c>
      <c r="E47" s="846"/>
      <c r="F47" s="846">
        <f>D47+E47</f>
        <v>0</v>
      </c>
      <c r="G47" s="846">
        <v>0</v>
      </c>
      <c r="H47" s="846">
        <v>0</v>
      </c>
      <c r="I47" s="846">
        <v>0</v>
      </c>
      <c r="J47" s="931">
        <f>F47</f>
        <v>0</v>
      </c>
    </row>
    <row r="48" spans="1:10" s="688" customFormat="1" hidden="1">
      <c r="A48" s="930">
        <v>1121500</v>
      </c>
      <c r="B48" s="753" t="s">
        <v>69</v>
      </c>
      <c r="C48" s="742" t="s">
        <v>386</v>
      </c>
      <c r="D48" s="845">
        <v>0</v>
      </c>
      <c r="E48" s="846"/>
      <c r="F48" s="845"/>
      <c r="G48" s="845"/>
      <c r="H48" s="845">
        <v>0</v>
      </c>
      <c r="I48" s="845">
        <v>0</v>
      </c>
      <c r="J48" s="931">
        <v>0</v>
      </c>
    </row>
    <row r="49" spans="1:10" s="688" customFormat="1" hidden="1">
      <c r="A49" s="930">
        <v>1121600</v>
      </c>
      <c r="B49" s="753" t="s">
        <v>70</v>
      </c>
      <c r="C49" s="742" t="s">
        <v>387</v>
      </c>
      <c r="D49" s="846"/>
      <c r="E49" s="846"/>
      <c r="F49" s="846"/>
      <c r="G49" s="846"/>
      <c r="H49" s="846"/>
      <c r="I49" s="846"/>
      <c r="J49" s="931">
        <v>0</v>
      </c>
    </row>
    <row r="50" spans="1:10" s="688" customFormat="1" ht="8.25" hidden="1" customHeight="1" thickBot="1">
      <c r="A50" s="934">
        <v>1121700</v>
      </c>
      <c r="B50" s="757" t="s">
        <v>71</v>
      </c>
      <c r="C50" s="746" t="s">
        <v>766</v>
      </c>
      <c r="D50" s="847"/>
      <c r="E50" s="847"/>
      <c r="F50" s="847"/>
      <c r="G50" s="847"/>
      <c r="H50" s="847"/>
      <c r="I50" s="847"/>
      <c r="J50" s="931">
        <v>0</v>
      </c>
    </row>
    <row r="51" spans="1:10" s="688" customFormat="1" ht="28.5" hidden="1">
      <c r="A51" s="928">
        <v>1122000</v>
      </c>
      <c r="B51" s="758" t="s">
        <v>767</v>
      </c>
      <c r="C51" s="734" t="s">
        <v>358</v>
      </c>
      <c r="D51" s="851">
        <f>D52</f>
        <v>0</v>
      </c>
      <c r="E51" s="851"/>
      <c r="F51" s="851">
        <f>F52</f>
        <v>0</v>
      </c>
      <c r="G51" s="851">
        <f>G52</f>
        <v>0</v>
      </c>
      <c r="H51" s="851">
        <f>H52</f>
        <v>0</v>
      </c>
      <c r="I51" s="851">
        <f>I52</f>
        <v>0</v>
      </c>
      <c r="J51" s="931">
        <f>J52</f>
        <v>0</v>
      </c>
    </row>
    <row r="52" spans="1:10" s="688" customFormat="1" hidden="1">
      <c r="A52" s="935">
        <v>1122100</v>
      </c>
      <c r="B52" s="753" t="s">
        <v>72</v>
      </c>
      <c r="C52" s="738" t="s">
        <v>768</v>
      </c>
      <c r="D52" s="846">
        <v>0</v>
      </c>
      <c r="E52" s="846"/>
      <c r="F52" s="846">
        <v>0</v>
      </c>
      <c r="G52" s="846">
        <v>0</v>
      </c>
      <c r="H52" s="846">
        <v>0</v>
      </c>
      <c r="I52" s="846">
        <v>0</v>
      </c>
      <c r="J52" s="931">
        <f>F52</f>
        <v>0</v>
      </c>
    </row>
    <row r="53" spans="1:10" s="688" customFormat="1" hidden="1">
      <c r="A53" s="935">
        <v>1122200</v>
      </c>
      <c r="B53" s="753" t="s">
        <v>487</v>
      </c>
      <c r="C53" s="742" t="s">
        <v>1021</v>
      </c>
      <c r="D53" s="846"/>
      <c r="E53" s="846"/>
      <c r="F53" s="846"/>
      <c r="G53" s="846"/>
      <c r="H53" s="846"/>
      <c r="I53" s="846"/>
      <c r="J53" s="931">
        <v>0</v>
      </c>
    </row>
    <row r="54" spans="1:10" s="688" customFormat="1" ht="13.5" hidden="1" thickBot="1">
      <c r="A54" s="933">
        <v>1122300</v>
      </c>
      <c r="B54" s="757" t="s">
        <v>148</v>
      </c>
      <c r="C54" s="746" t="s">
        <v>1022</v>
      </c>
      <c r="D54" s="847"/>
      <c r="E54" s="847"/>
      <c r="F54" s="847"/>
      <c r="G54" s="847"/>
      <c r="H54" s="847"/>
      <c r="I54" s="847"/>
      <c r="J54" s="931">
        <v>0</v>
      </c>
    </row>
    <row r="55" spans="1:10" s="688" customFormat="1" ht="28.5" hidden="1">
      <c r="A55" s="928">
        <v>1123000</v>
      </c>
      <c r="B55" s="758" t="s">
        <v>56</v>
      </c>
      <c r="C55" s="734" t="s">
        <v>358</v>
      </c>
      <c r="D55" s="851">
        <f>SUM(D56:D63)</f>
        <v>0</v>
      </c>
      <c r="E55" s="851"/>
      <c r="F55" s="851">
        <f>SUM(F56:F63)</f>
        <v>0</v>
      </c>
      <c r="G55" s="851">
        <f>SUM(G56:G63)</f>
        <v>0</v>
      </c>
      <c r="H55" s="851">
        <f>SUM(H56:H63)</f>
        <v>0</v>
      </c>
      <c r="I55" s="851">
        <f>SUM(I56:I63)</f>
        <v>0</v>
      </c>
      <c r="J55" s="931">
        <f>F55</f>
        <v>0</v>
      </c>
    </row>
    <row r="56" spans="1:10" s="688" customFormat="1" hidden="1">
      <c r="A56" s="935">
        <v>1123100</v>
      </c>
      <c r="B56" s="753" t="s">
        <v>149</v>
      </c>
      <c r="C56" s="738" t="s">
        <v>365</v>
      </c>
      <c r="D56" s="846"/>
      <c r="E56" s="846"/>
      <c r="F56" s="846"/>
      <c r="G56" s="846"/>
      <c r="H56" s="846"/>
      <c r="I56" s="846"/>
      <c r="J56" s="931">
        <f>F56</f>
        <v>0</v>
      </c>
    </row>
    <row r="57" spans="1:10" s="688" customFormat="1" hidden="1">
      <c r="A57" s="935">
        <v>1123200</v>
      </c>
      <c r="B57" s="753" t="s">
        <v>150</v>
      </c>
      <c r="C57" s="742" t="s">
        <v>366</v>
      </c>
      <c r="D57" s="846">
        <v>0</v>
      </c>
      <c r="E57" s="846"/>
      <c r="F57" s="846">
        <v>0</v>
      </c>
      <c r="G57" s="846">
        <v>0</v>
      </c>
      <c r="H57" s="846">
        <v>0</v>
      </c>
      <c r="I57" s="846">
        <v>0</v>
      </c>
      <c r="J57" s="931">
        <f>F57</f>
        <v>0</v>
      </c>
    </row>
    <row r="58" spans="1:10" s="688" customFormat="1" ht="25.5" hidden="1">
      <c r="A58" s="935">
        <v>1123300</v>
      </c>
      <c r="B58" s="753" t="s">
        <v>151</v>
      </c>
      <c r="C58" s="742" t="s">
        <v>367</v>
      </c>
      <c r="D58" s="846"/>
      <c r="E58" s="846"/>
      <c r="F58" s="846"/>
      <c r="G58" s="846"/>
      <c r="H58" s="846"/>
      <c r="I58" s="846"/>
      <c r="J58" s="931"/>
    </row>
    <row r="59" spans="1:10" s="688" customFormat="1" hidden="1">
      <c r="A59" s="935">
        <v>1123400</v>
      </c>
      <c r="B59" s="753" t="s">
        <v>556</v>
      </c>
      <c r="C59" s="742" t="s">
        <v>368</v>
      </c>
      <c r="D59" s="846">
        <v>0</v>
      </c>
      <c r="E59" s="846"/>
      <c r="F59" s="846">
        <v>0</v>
      </c>
      <c r="G59" s="846">
        <v>0</v>
      </c>
      <c r="H59" s="846">
        <v>0</v>
      </c>
      <c r="I59" s="846">
        <v>0</v>
      </c>
      <c r="J59" s="931">
        <f t="shared" ref="J59:J65" si="0">F59</f>
        <v>0</v>
      </c>
    </row>
    <row r="60" spans="1:10" s="688" customFormat="1" hidden="1">
      <c r="A60" s="935">
        <v>1123500</v>
      </c>
      <c r="B60" s="761" t="s">
        <v>557</v>
      </c>
      <c r="C60" s="762">
        <v>423500</v>
      </c>
      <c r="D60" s="846"/>
      <c r="E60" s="846"/>
      <c r="F60" s="846"/>
      <c r="G60" s="846"/>
      <c r="H60" s="846"/>
      <c r="I60" s="846"/>
      <c r="J60" s="931">
        <f t="shared" si="0"/>
        <v>0</v>
      </c>
    </row>
    <row r="61" spans="1:10" s="688" customFormat="1" hidden="1">
      <c r="A61" s="935">
        <v>1123600</v>
      </c>
      <c r="B61" s="753" t="s">
        <v>186</v>
      </c>
      <c r="C61" s="742" t="s">
        <v>369</v>
      </c>
      <c r="D61" s="846"/>
      <c r="E61" s="846"/>
      <c r="F61" s="846"/>
      <c r="G61" s="846"/>
      <c r="H61" s="846"/>
      <c r="I61" s="846"/>
      <c r="J61" s="931">
        <f t="shared" si="0"/>
        <v>0</v>
      </c>
    </row>
    <row r="62" spans="1:10" s="688" customFormat="1" hidden="1">
      <c r="A62" s="935">
        <v>1123700</v>
      </c>
      <c r="B62" s="753" t="s">
        <v>187</v>
      </c>
      <c r="C62" s="742" t="s">
        <v>370</v>
      </c>
      <c r="D62" s="846">
        <v>0</v>
      </c>
      <c r="E62" s="846"/>
      <c r="F62" s="846">
        <v>0</v>
      </c>
      <c r="G62" s="846">
        <v>0</v>
      </c>
      <c r="H62" s="846">
        <v>0</v>
      </c>
      <c r="I62" s="846">
        <v>0</v>
      </c>
      <c r="J62" s="931">
        <f t="shared" si="0"/>
        <v>0</v>
      </c>
    </row>
    <row r="63" spans="1:10" s="688" customFormat="1" ht="13.5" hidden="1" thickBot="1">
      <c r="A63" s="933">
        <v>1123800</v>
      </c>
      <c r="B63" s="757" t="s">
        <v>188</v>
      </c>
      <c r="C63" s="746" t="s">
        <v>371</v>
      </c>
      <c r="D63" s="847">
        <v>0</v>
      </c>
      <c r="E63" s="847">
        <v>0</v>
      </c>
      <c r="F63" s="847">
        <f>D63+E63</f>
        <v>0</v>
      </c>
      <c r="G63" s="847">
        <v>0</v>
      </c>
      <c r="H63" s="847">
        <v>0</v>
      </c>
      <c r="I63" s="847">
        <v>0</v>
      </c>
      <c r="J63" s="931">
        <f t="shared" si="0"/>
        <v>0</v>
      </c>
    </row>
    <row r="64" spans="1:10" s="688" customFormat="1" ht="28.5" hidden="1">
      <c r="A64" s="928">
        <v>1124000</v>
      </c>
      <c r="B64" s="758" t="s">
        <v>213</v>
      </c>
      <c r="C64" s="734" t="s">
        <v>358</v>
      </c>
      <c r="D64" s="851">
        <f t="shared" ref="D64:I64" si="1">D65</f>
        <v>0</v>
      </c>
      <c r="E64" s="851">
        <f t="shared" si="1"/>
        <v>0</v>
      </c>
      <c r="F64" s="851">
        <f t="shared" si="1"/>
        <v>0</v>
      </c>
      <c r="G64" s="851">
        <f t="shared" si="1"/>
        <v>0</v>
      </c>
      <c r="H64" s="851">
        <f t="shared" si="1"/>
        <v>0</v>
      </c>
      <c r="I64" s="851">
        <f t="shared" si="1"/>
        <v>0</v>
      </c>
      <c r="J64" s="931">
        <f t="shared" si="0"/>
        <v>0</v>
      </c>
    </row>
    <row r="65" spans="1:10" s="688" customFormat="1" ht="13.5" hidden="1" thickBot="1">
      <c r="A65" s="933">
        <v>1124100</v>
      </c>
      <c r="B65" s="757" t="s">
        <v>189</v>
      </c>
      <c r="C65" s="746" t="s">
        <v>214</v>
      </c>
      <c r="D65" s="847">
        <v>0</v>
      </c>
      <c r="E65" s="847">
        <v>0</v>
      </c>
      <c r="F65" s="847">
        <f>D65+E65</f>
        <v>0</v>
      </c>
      <c r="G65" s="847"/>
      <c r="H65" s="847"/>
      <c r="I65" s="847">
        <v>0</v>
      </c>
      <c r="J65" s="931">
        <f t="shared" si="0"/>
        <v>0</v>
      </c>
    </row>
    <row r="66" spans="1:10" s="688" customFormat="1" ht="28.5" hidden="1">
      <c r="A66" s="928">
        <v>1125000</v>
      </c>
      <c r="B66" s="758" t="s">
        <v>918</v>
      </c>
      <c r="C66" s="734" t="s">
        <v>358</v>
      </c>
      <c r="D66" s="851">
        <f>D67+D68</f>
        <v>0</v>
      </c>
      <c r="E66" s="851"/>
      <c r="F66" s="851">
        <f>F67+F68</f>
        <v>0</v>
      </c>
      <c r="G66" s="851">
        <f>G67+G68</f>
        <v>0</v>
      </c>
      <c r="H66" s="851">
        <f>H67+H68</f>
        <v>0</v>
      </c>
      <c r="I66" s="851">
        <f>I67+I68</f>
        <v>0</v>
      </c>
      <c r="J66" s="931">
        <f>J67+J68</f>
        <v>0</v>
      </c>
    </row>
    <row r="67" spans="1:10" s="688" customFormat="1" ht="25.5" hidden="1">
      <c r="A67" s="935">
        <v>1125100</v>
      </c>
      <c r="B67" s="753" t="s">
        <v>190</v>
      </c>
      <c r="C67" s="738" t="s">
        <v>919</v>
      </c>
      <c r="D67" s="846"/>
      <c r="E67" s="846"/>
      <c r="F67" s="846"/>
      <c r="G67" s="846"/>
      <c r="H67" s="846"/>
      <c r="I67" s="846"/>
      <c r="J67" s="931">
        <f t="shared" ref="J67:J73" si="2">F67</f>
        <v>0</v>
      </c>
    </row>
    <row r="68" spans="1:10" s="688" customFormat="1" ht="26.25" hidden="1" thickBot="1">
      <c r="A68" s="933">
        <v>1125200</v>
      </c>
      <c r="B68" s="757" t="s">
        <v>703</v>
      </c>
      <c r="C68" s="746" t="s">
        <v>1031</v>
      </c>
      <c r="D68" s="847">
        <v>0</v>
      </c>
      <c r="E68" s="847"/>
      <c r="F68" s="847">
        <v>0</v>
      </c>
      <c r="G68" s="847">
        <v>0</v>
      </c>
      <c r="H68" s="847">
        <v>0</v>
      </c>
      <c r="I68" s="847">
        <v>0</v>
      </c>
      <c r="J68" s="931">
        <f t="shared" si="2"/>
        <v>0</v>
      </c>
    </row>
    <row r="69" spans="1:10" s="688" customFormat="1" ht="14.25" hidden="1">
      <c r="A69" s="928">
        <v>1126000</v>
      </c>
      <c r="B69" s="758" t="s">
        <v>1032</v>
      </c>
      <c r="C69" s="734" t="s">
        <v>358</v>
      </c>
      <c r="D69" s="851">
        <f>SUM(D70:D77)</f>
        <v>0</v>
      </c>
      <c r="E69" s="851"/>
      <c r="F69" s="851">
        <f>F70+F76</f>
        <v>0</v>
      </c>
      <c r="G69" s="851">
        <f>G70+G76</f>
        <v>0</v>
      </c>
      <c r="H69" s="851">
        <f>H70+H76</f>
        <v>0</v>
      </c>
      <c r="I69" s="851">
        <f>I70+I76</f>
        <v>0</v>
      </c>
      <c r="J69" s="931">
        <f t="shared" si="2"/>
        <v>0</v>
      </c>
    </row>
    <row r="70" spans="1:10" s="688" customFormat="1" hidden="1">
      <c r="A70" s="928">
        <v>1126100</v>
      </c>
      <c r="B70" s="753" t="s">
        <v>983</v>
      </c>
      <c r="C70" s="738" t="s">
        <v>1033</v>
      </c>
      <c r="D70" s="846">
        <v>0</v>
      </c>
      <c r="E70" s="846"/>
      <c r="F70" s="846">
        <f>D70+E70</f>
        <v>0</v>
      </c>
      <c r="G70" s="846">
        <v>0</v>
      </c>
      <c r="H70" s="846">
        <v>0</v>
      </c>
      <c r="I70" s="846">
        <v>0</v>
      </c>
      <c r="J70" s="931">
        <f t="shared" si="2"/>
        <v>0</v>
      </c>
    </row>
    <row r="71" spans="1:10" s="688" customFormat="1" hidden="1">
      <c r="A71" s="928">
        <v>1126200</v>
      </c>
      <c r="B71" s="753" t="s">
        <v>984</v>
      </c>
      <c r="C71" s="742" t="s">
        <v>1034</v>
      </c>
      <c r="D71" s="846"/>
      <c r="E71" s="846"/>
      <c r="F71" s="846"/>
      <c r="G71" s="846"/>
      <c r="H71" s="846"/>
      <c r="I71" s="846"/>
      <c r="J71" s="931">
        <f t="shared" si="2"/>
        <v>0</v>
      </c>
    </row>
    <row r="72" spans="1:10" s="688" customFormat="1" hidden="1">
      <c r="A72" s="928">
        <v>1126300</v>
      </c>
      <c r="B72" s="753" t="s">
        <v>390</v>
      </c>
      <c r="C72" s="742" t="s">
        <v>391</v>
      </c>
      <c r="D72" s="846"/>
      <c r="E72" s="846"/>
      <c r="F72" s="846"/>
      <c r="G72" s="846"/>
      <c r="H72" s="846"/>
      <c r="I72" s="846"/>
      <c r="J72" s="931">
        <f t="shared" si="2"/>
        <v>0</v>
      </c>
    </row>
    <row r="73" spans="1:10" s="688" customFormat="1" hidden="1">
      <c r="A73" s="930">
        <v>1126400</v>
      </c>
      <c r="B73" s="763" t="s">
        <v>985</v>
      </c>
      <c r="C73" s="742" t="s">
        <v>392</v>
      </c>
      <c r="D73" s="846">
        <v>0</v>
      </c>
      <c r="E73" s="846"/>
      <c r="F73" s="846">
        <v>0</v>
      </c>
      <c r="G73" s="846">
        <v>0</v>
      </c>
      <c r="H73" s="846">
        <v>0</v>
      </c>
      <c r="I73" s="846">
        <v>0</v>
      </c>
      <c r="J73" s="931">
        <f t="shared" si="2"/>
        <v>0</v>
      </c>
    </row>
    <row r="74" spans="1:10" s="688" customFormat="1" ht="25.5" hidden="1">
      <c r="A74" s="932">
        <v>1126500</v>
      </c>
      <c r="B74" s="764" t="s">
        <v>943</v>
      </c>
      <c r="C74" s="742" t="s">
        <v>393</v>
      </c>
      <c r="D74" s="846"/>
      <c r="E74" s="846"/>
      <c r="F74" s="846"/>
      <c r="G74" s="846"/>
      <c r="H74" s="846"/>
      <c r="I74" s="846"/>
      <c r="J74" s="931">
        <v>0</v>
      </c>
    </row>
    <row r="75" spans="1:10" s="688" customFormat="1" hidden="1">
      <c r="A75" s="930">
        <v>1126600</v>
      </c>
      <c r="B75" s="763" t="s">
        <v>229</v>
      </c>
      <c r="C75" s="742" t="s">
        <v>394</v>
      </c>
      <c r="D75" s="846"/>
      <c r="E75" s="846"/>
      <c r="F75" s="846"/>
      <c r="G75" s="846"/>
      <c r="H75" s="846"/>
      <c r="I75" s="846"/>
      <c r="J75" s="931">
        <f>F75</f>
        <v>0</v>
      </c>
    </row>
    <row r="76" spans="1:10" s="688" customFormat="1" hidden="1">
      <c r="A76" s="930">
        <v>1126700</v>
      </c>
      <c r="B76" s="763" t="s">
        <v>230</v>
      </c>
      <c r="C76" s="742" t="s">
        <v>395</v>
      </c>
      <c r="D76" s="846">
        <v>0</v>
      </c>
      <c r="E76" s="846"/>
      <c r="F76" s="846">
        <f>D76+E76</f>
        <v>0</v>
      </c>
      <c r="G76" s="846">
        <v>0</v>
      </c>
      <c r="H76" s="846">
        <v>0</v>
      </c>
      <c r="I76" s="846">
        <v>0</v>
      </c>
      <c r="J76" s="931">
        <f>F76</f>
        <v>0</v>
      </c>
    </row>
    <row r="77" spans="1:10" s="688" customFormat="1" ht="13.5" hidden="1" thickBot="1">
      <c r="A77" s="934">
        <v>1126800</v>
      </c>
      <c r="B77" s="765" t="s">
        <v>480</v>
      </c>
      <c r="C77" s="746" t="s">
        <v>396</v>
      </c>
      <c r="D77" s="847">
        <v>0</v>
      </c>
      <c r="E77" s="847">
        <v>0</v>
      </c>
      <c r="F77" s="847">
        <v>0</v>
      </c>
      <c r="G77" s="847">
        <v>0</v>
      </c>
      <c r="H77" s="847">
        <v>0</v>
      </c>
      <c r="I77" s="847">
        <v>0</v>
      </c>
      <c r="J77" s="931">
        <f>F77</f>
        <v>0</v>
      </c>
    </row>
    <row r="78" spans="1:10" s="688" customFormat="1" ht="14.25" hidden="1">
      <c r="A78" s="936">
        <v>1130000</v>
      </c>
      <c r="B78" s="767" t="s">
        <v>294</v>
      </c>
      <c r="C78" s="734" t="s">
        <v>358</v>
      </c>
      <c r="D78" s="851">
        <v>0</v>
      </c>
      <c r="E78" s="851"/>
      <c r="F78" s="851">
        <v>0</v>
      </c>
      <c r="G78" s="851">
        <v>0</v>
      </c>
      <c r="H78" s="851">
        <v>0</v>
      </c>
      <c r="I78" s="851">
        <v>0</v>
      </c>
      <c r="J78" s="931">
        <v>0</v>
      </c>
    </row>
    <row r="79" spans="1:10" s="688" customFormat="1" hidden="1">
      <c r="A79" s="936">
        <v>1130100</v>
      </c>
      <c r="B79" s="763" t="s">
        <v>481</v>
      </c>
      <c r="C79" s="738" t="s">
        <v>295</v>
      </c>
      <c r="D79" s="846"/>
      <c r="E79" s="846"/>
      <c r="F79" s="846"/>
      <c r="G79" s="846"/>
      <c r="H79" s="846"/>
      <c r="I79" s="846"/>
      <c r="J79" s="931">
        <v>0</v>
      </c>
    </row>
    <row r="80" spans="1:10" s="688" customFormat="1" hidden="1">
      <c r="A80" s="936">
        <v>1130200</v>
      </c>
      <c r="B80" s="763" t="s">
        <v>482</v>
      </c>
      <c r="C80" s="742" t="s">
        <v>296</v>
      </c>
      <c r="D80" s="846"/>
      <c r="E80" s="846"/>
      <c r="F80" s="846"/>
      <c r="G80" s="846"/>
      <c r="H80" s="846"/>
      <c r="I80" s="846"/>
      <c r="J80" s="931">
        <v>0</v>
      </c>
    </row>
    <row r="81" spans="1:10" s="688" customFormat="1" hidden="1">
      <c r="A81" s="936">
        <v>1130300</v>
      </c>
      <c r="B81" s="763" t="s">
        <v>483</v>
      </c>
      <c r="C81" s="742" t="s">
        <v>297</v>
      </c>
      <c r="D81" s="846"/>
      <c r="E81" s="846"/>
      <c r="F81" s="846"/>
      <c r="G81" s="846"/>
      <c r="H81" s="846"/>
      <c r="I81" s="846"/>
      <c r="J81" s="931">
        <v>0</v>
      </c>
    </row>
    <row r="82" spans="1:10" s="688" customFormat="1" hidden="1">
      <c r="A82" s="936">
        <v>1130400</v>
      </c>
      <c r="B82" s="768" t="s">
        <v>484</v>
      </c>
      <c r="C82" s="769" t="s">
        <v>298</v>
      </c>
      <c r="D82" s="845"/>
      <c r="E82" s="845"/>
      <c r="F82" s="845"/>
      <c r="G82" s="845"/>
      <c r="H82" s="845"/>
      <c r="I82" s="845"/>
      <c r="J82" s="931">
        <v>0</v>
      </c>
    </row>
    <row r="83" spans="1:10" s="688" customFormat="1" ht="14.25" hidden="1">
      <c r="A83" s="930">
        <v>1131000</v>
      </c>
      <c r="B83" s="770" t="s">
        <v>299</v>
      </c>
      <c r="C83" s="771" t="s">
        <v>358</v>
      </c>
      <c r="D83" s="846"/>
      <c r="E83" s="846"/>
      <c r="F83" s="846"/>
      <c r="G83" s="846"/>
      <c r="H83" s="846"/>
      <c r="I83" s="846"/>
      <c r="J83" s="931">
        <v>0</v>
      </c>
    </row>
    <row r="84" spans="1:10" s="688" customFormat="1" ht="25.5" hidden="1">
      <c r="A84" s="930">
        <v>1131100</v>
      </c>
      <c r="B84" s="763" t="s">
        <v>588</v>
      </c>
      <c r="C84" s="738" t="s">
        <v>300</v>
      </c>
      <c r="D84" s="846"/>
      <c r="E84" s="846"/>
      <c r="F84" s="846"/>
      <c r="G84" s="846"/>
      <c r="H84" s="846"/>
      <c r="I84" s="846"/>
      <c r="J84" s="931">
        <v>0</v>
      </c>
    </row>
    <row r="85" spans="1:10" s="688" customFormat="1" hidden="1">
      <c r="A85" s="930">
        <v>1131200</v>
      </c>
      <c r="B85" s="763" t="s">
        <v>589</v>
      </c>
      <c r="C85" s="742" t="s">
        <v>301</v>
      </c>
      <c r="D85" s="846"/>
      <c r="E85" s="846"/>
      <c r="F85" s="846"/>
      <c r="G85" s="846"/>
      <c r="H85" s="846"/>
      <c r="I85" s="846"/>
      <c r="J85" s="931">
        <v>0</v>
      </c>
    </row>
    <row r="86" spans="1:10" s="688" customFormat="1" ht="13.5" hidden="1" thickBot="1">
      <c r="A86" s="930">
        <v>1131300</v>
      </c>
      <c r="B86" s="765" t="s">
        <v>590</v>
      </c>
      <c r="C86" s="746" t="s">
        <v>302</v>
      </c>
      <c r="D86" s="847"/>
      <c r="E86" s="847"/>
      <c r="F86" s="847"/>
      <c r="G86" s="847"/>
      <c r="H86" s="847"/>
      <c r="I86" s="847"/>
      <c r="J86" s="931">
        <v>0</v>
      </c>
    </row>
    <row r="87" spans="1:10" s="688" customFormat="1" ht="14.25" hidden="1">
      <c r="A87" s="937">
        <v>1140000</v>
      </c>
      <c r="B87" s="767" t="s">
        <v>303</v>
      </c>
      <c r="C87" s="734" t="s">
        <v>358</v>
      </c>
      <c r="D87" s="851">
        <v>0</v>
      </c>
      <c r="E87" s="851"/>
      <c r="F87" s="851">
        <v>0</v>
      </c>
      <c r="G87" s="851">
        <v>0</v>
      </c>
      <c r="H87" s="851">
        <v>0</v>
      </c>
      <c r="I87" s="851">
        <v>0</v>
      </c>
      <c r="J87" s="931">
        <v>0</v>
      </c>
    </row>
    <row r="88" spans="1:10" s="688" customFormat="1" ht="25.5" hidden="1">
      <c r="A88" s="937">
        <v>1141000</v>
      </c>
      <c r="B88" s="763" t="s">
        <v>304</v>
      </c>
      <c r="C88" s="738" t="s">
        <v>1003</v>
      </c>
      <c r="D88" s="846"/>
      <c r="E88" s="846"/>
      <c r="F88" s="846"/>
      <c r="G88" s="846"/>
      <c r="H88" s="846"/>
      <c r="I88" s="846"/>
      <c r="J88" s="931">
        <v>0</v>
      </c>
    </row>
    <row r="89" spans="1:10" s="688" customFormat="1" ht="25.5" hidden="1">
      <c r="A89" s="937">
        <v>1142000</v>
      </c>
      <c r="B89" s="763" t="s">
        <v>42</v>
      </c>
      <c r="C89" s="742" t="s">
        <v>43</v>
      </c>
      <c r="D89" s="846"/>
      <c r="E89" s="846"/>
      <c r="F89" s="846"/>
      <c r="G89" s="846"/>
      <c r="H89" s="846"/>
      <c r="I89" s="846"/>
      <c r="J89" s="931">
        <v>0</v>
      </c>
    </row>
    <row r="90" spans="1:10" s="688" customFormat="1" ht="25.5" hidden="1">
      <c r="A90" s="937">
        <v>1143000</v>
      </c>
      <c r="B90" s="763" t="s">
        <v>44</v>
      </c>
      <c r="C90" s="742" t="s">
        <v>45</v>
      </c>
      <c r="D90" s="846"/>
      <c r="E90" s="846"/>
      <c r="F90" s="846"/>
      <c r="G90" s="846"/>
      <c r="H90" s="846"/>
      <c r="I90" s="846"/>
      <c r="J90" s="931">
        <v>0</v>
      </c>
    </row>
    <row r="91" spans="1:10" s="688" customFormat="1" ht="26.25" hidden="1" thickBot="1">
      <c r="A91" s="933">
        <v>1144000</v>
      </c>
      <c r="B91" s="765" t="s">
        <v>46</v>
      </c>
      <c r="C91" s="746" t="s">
        <v>439</v>
      </c>
      <c r="D91" s="847"/>
      <c r="E91" s="847"/>
      <c r="F91" s="847"/>
      <c r="G91" s="847"/>
      <c r="H91" s="847"/>
      <c r="I91" s="847"/>
      <c r="J91" s="931">
        <v>0</v>
      </c>
    </row>
    <row r="92" spans="1:10" s="688" customFormat="1" ht="14.25">
      <c r="A92" s="938">
        <v>1150000</v>
      </c>
      <c r="B92" s="939" t="s">
        <v>730</v>
      </c>
      <c r="C92" s="734" t="s">
        <v>358</v>
      </c>
      <c r="D92" s="851">
        <v>0</v>
      </c>
      <c r="E92" s="851"/>
      <c r="F92" s="851">
        <v>0</v>
      </c>
      <c r="G92" s="851">
        <v>0</v>
      </c>
      <c r="H92" s="851">
        <v>0</v>
      </c>
      <c r="I92" s="851">
        <v>0</v>
      </c>
      <c r="J92" s="931">
        <v>0</v>
      </c>
    </row>
    <row r="93" spans="1:10" s="688" customFormat="1" ht="25.5" hidden="1">
      <c r="A93" s="940">
        <v>1151000</v>
      </c>
      <c r="B93" s="941" t="s">
        <v>681</v>
      </c>
      <c r="C93" s="734" t="s">
        <v>358</v>
      </c>
      <c r="D93" s="942">
        <v>0</v>
      </c>
      <c r="E93" s="942"/>
      <c r="F93" s="942">
        <v>0</v>
      </c>
      <c r="G93" s="942">
        <v>0</v>
      </c>
      <c r="H93" s="942">
        <v>0</v>
      </c>
      <c r="I93" s="942">
        <v>0</v>
      </c>
      <c r="J93" s="931">
        <v>0</v>
      </c>
    </row>
    <row r="94" spans="1:10" s="688" customFormat="1" ht="25.5" hidden="1">
      <c r="A94" s="940">
        <v>1151100</v>
      </c>
      <c r="B94" s="943" t="s">
        <v>265</v>
      </c>
      <c r="C94" s="944">
        <v>461100</v>
      </c>
      <c r="D94" s="942"/>
      <c r="E94" s="942"/>
      <c r="F94" s="942"/>
      <c r="G94" s="942"/>
      <c r="H94" s="942"/>
      <c r="I94" s="942"/>
      <c r="J94" s="931">
        <v>0</v>
      </c>
    </row>
    <row r="95" spans="1:10" s="688" customFormat="1" ht="25.5">
      <c r="A95" s="940">
        <v>1151200</v>
      </c>
      <c r="B95" s="943" t="s">
        <v>637</v>
      </c>
      <c r="C95" s="944">
        <v>461200</v>
      </c>
      <c r="D95" s="863"/>
      <c r="E95" s="863"/>
      <c r="F95" s="863"/>
      <c r="G95" s="863"/>
      <c r="H95" s="863"/>
      <c r="I95" s="863"/>
      <c r="J95" s="931">
        <v>0</v>
      </c>
    </row>
    <row r="96" spans="1:10" s="688" customFormat="1" ht="25.5">
      <c r="A96" s="940">
        <v>1152000</v>
      </c>
      <c r="B96" s="945" t="s">
        <v>518</v>
      </c>
      <c r="C96" s="946" t="s">
        <v>358</v>
      </c>
      <c r="D96" s="947">
        <v>0</v>
      </c>
      <c r="E96" s="947"/>
      <c r="F96" s="947">
        <v>0</v>
      </c>
      <c r="G96" s="947">
        <v>0</v>
      </c>
      <c r="H96" s="947">
        <v>0</v>
      </c>
      <c r="I96" s="947">
        <v>0</v>
      </c>
      <c r="J96" s="931">
        <v>0</v>
      </c>
    </row>
    <row r="97" spans="1:11" s="688" customFormat="1" ht="25.5" hidden="1">
      <c r="A97" s="940">
        <v>1152100</v>
      </c>
      <c r="B97" s="948" t="s">
        <v>541</v>
      </c>
      <c r="C97" s="944">
        <v>462100</v>
      </c>
      <c r="D97" s="860"/>
      <c r="E97" s="860"/>
      <c r="F97" s="860"/>
      <c r="G97" s="949"/>
      <c r="H97" s="949"/>
      <c r="I97" s="846"/>
      <c r="J97" s="931">
        <v>0</v>
      </c>
    </row>
    <row r="98" spans="1:11" s="688" customFormat="1" ht="26.25" hidden="1" thickBot="1">
      <c r="A98" s="950">
        <v>1152200</v>
      </c>
      <c r="B98" s="951" t="s">
        <v>759</v>
      </c>
      <c r="C98" s="952">
        <v>462200</v>
      </c>
      <c r="D98" s="855"/>
      <c r="E98" s="855"/>
      <c r="F98" s="855"/>
      <c r="G98" s="953"/>
      <c r="H98" s="953"/>
      <c r="I98" s="847"/>
      <c r="J98" s="931">
        <v>0</v>
      </c>
    </row>
    <row r="99" spans="1:11" s="688" customFormat="1" ht="25.5" hidden="1">
      <c r="A99" s="938">
        <v>1153000</v>
      </c>
      <c r="B99" s="954" t="s">
        <v>760</v>
      </c>
      <c r="C99" s="955" t="s">
        <v>358</v>
      </c>
      <c r="D99" s="956">
        <v>0</v>
      </c>
      <c r="E99" s="956"/>
      <c r="F99" s="956">
        <v>0</v>
      </c>
      <c r="G99" s="956">
        <v>0</v>
      </c>
      <c r="H99" s="956">
        <v>0</v>
      </c>
      <c r="I99" s="956">
        <v>0</v>
      </c>
      <c r="J99" s="931">
        <v>0</v>
      </c>
    </row>
    <row r="100" spans="1:11" s="688" customFormat="1" ht="25.5" hidden="1">
      <c r="A100" s="940">
        <v>1153100</v>
      </c>
      <c r="B100" s="948" t="s">
        <v>761</v>
      </c>
      <c r="C100" s="944">
        <v>463100</v>
      </c>
      <c r="D100" s="947"/>
      <c r="E100" s="947"/>
      <c r="F100" s="947"/>
      <c r="G100" s="947"/>
      <c r="H100" s="947"/>
      <c r="I100" s="947"/>
      <c r="J100" s="931">
        <v>0</v>
      </c>
    </row>
    <row r="101" spans="1:11" s="688" customFormat="1" hidden="1">
      <c r="A101" s="940">
        <v>1153200</v>
      </c>
      <c r="B101" s="948" t="s">
        <v>101</v>
      </c>
      <c r="C101" s="944">
        <v>463200</v>
      </c>
      <c r="D101" s="947"/>
      <c r="E101" s="947"/>
      <c r="F101" s="947"/>
      <c r="G101" s="947"/>
      <c r="H101" s="947"/>
      <c r="I101" s="947"/>
      <c r="J101" s="931">
        <v>0</v>
      </c>
    </row>
    <row r="102" spans="1:11" s="688" customFormat="1" ht="38.25" hidden="1">
      <c r="A102" s="940">
        <v>1153300</v>
      </c>
      <c r="B102" s="948" t="s">
        <v>501</v>
      </c>
      <c r="C102" s="944">
        <v>463300</v>
      </c>
      <c r="D102" s="947"/>
      <c r="E102" s="947"/>
      <c r="F102" s="947"/>
      <c r="G102" s="947"/>
      <c r="H102" s="947"/>
      <c r="I102" s="947"/>
      <c r="J102" s="931">
        <v>0</v>
      </c>
    </row>
    <row r="103" spans="1:11" s="688" customFormat="1" ht="38.25" hidden="1">
      <c r="A103" s="940">
        <v>1153400</v>
      </c>
      <c r="B103" s="948" t="s">
        <v>502</v>
      </c>
      <c r="C103" s="944">
        <v>463400</v>
      </c>
      <c r="D103" s="947"/>
      <c r="E103" s="947"/>
      <c r="F103" s="947"/>
      <c r="G103" s="947"/>
      <c r="H103" s="947"/>
      <c r="I103" s="947"/>
      <c r="J103" s="931">
        <v>0</v>
      </c>
    </row>
    <row r="104" spans="1:11" s="688" customFormat="1" hidden="1">
      <c r="A104" s="940">
        <v>1153500</v>
      </c>
      <c r="B104" s="957" t="s">
        <v>503</v>
      </c>
      <c r="C104" s="944">
        <v>463500</v>
      </c>
      <c r="D104" s="947"/>
      <c r="E104" s="947"/>
      <c r="F104" s="947"/>
      <c r="G104" s="947"/>
      <c r="H104" s="947"/>
      <c r="I104" s="947"/>
      <c r="J104" s="931">
        <v>0</v>
      </c>
    </row>
    <row r="105" spans="1:11" s="688" customFormat="1" ht="32.25" customHeight="1">
      <c r="A105" s="940">
        <v>1153700</v>
      </c>
      <c r="B105" s="957" t="s">
        <v>504</v>
      </c>
      <c r="C105" s="762">
        <v>463700</v>
      </c>
      <c r="D105" s="1124">
        <v>5200</v>
      </c>
      <c r="E105" s="1124">
        <v>0</v>
      </c>
      <c r="F105" s="1124">
        <f>D105+E105</f>
        <v>5200</v>
      </c>
      <c r="G105" s="947">
        <v>2100</v>
      </c>
      <c r="H105" s="947">
        <v>4200</v>
      </c>
      <c r="I105" s="947">
        <v>5200</v>
      </c>
      <c r="J105" s="970">
        <f>F105</f>
        <v>5200</v>
      </c>
      <c r="K105" s="1001"/>
    </row>
    <row r="106" spans="1:11" s="688" customFormat="1" ht="38.25" hidden="1">
      <c r="A106" s="940">
        <v>1153800</v>
      </c>
      <c r="B106" s="957" t="s">
        <v>995</v>
      </c>
      <c r="C106" s="944">
        <v>463800</v>
      </c>
      <c r="D106" s="947"/>
      <c r="E106" s="947"/>
      <c r="F106" s="947"/>
      <c r="G106" s="947"/>
      <c r="H106" s="947"/>
      <c r="I106" s="947"/>
      <c r="J106" s="931">
        <v>0</v>
      </c>
    </row>
    <row r="107" spans="1:11" s="688" customFormat="1" ht="1.5" hidden="1" customHeight="1">
      <c r="A107" s="940">
        <v>1153900</v>
      </c>
      <c r="B107" s="957" t="s">
        <v>996</v>
      </c>
      <c r="C107" s="944">
        <v>463900</v>
      </c>
      <c r="D107" s="947"/>
      <c r="E107" s="947"/>
      <c r="F107" s="947"/>
      <c r="G107" s="947"/>
      <c r="H107" s="947"/>
      <c r="I107" s="947"/>
      <c r="J107" s="931">
        <v>0</v>
      </c>
    </row>
    <row r="108" spans="1:11" s="688" customFormat="1" ht="25.5" hidden="1">
      <c r="A108" s="940">
        <v>1154000</v>
      </c>
      <c r="B108" s="958" t="s">
        <v>997</v>
      </c>
      <c r="C108" s="946" t="s">
        <v>358</v>
      </c>
      <c r="D108" s="947">
        <v>0</v>
      </c>
      <c r="E108" s="947"/>
      <c r="F108" s="947">
        <v>0</v>
      </c>
      <c r="G108" s="947">
        <v>0</v>
      </c>
      <c r="H108" s="947">
        <v>0</v>
      </c>
      <c r="I108" s="947">
        <v>0</v>
      </c>
      <c r="J108" s="931">
        <v>0</v>
      </c>
    </row>
    <row r="109" spans="1:11" s="688" customFormat="1" ht="25.5" hidden="1">
      <c r="A109" s="940">
        <v>1154100</v>
      </c>
      <c r="B109" s="957" t="s">
        <v>210</v>
      </c>
      <c r="C109" s="944">
        <v>465100</v>
      </c>
      <c r="D109" s="959"/>
      <c r="E109" s="959"/>
      <c r="F109" s="959"/>
      <c r="G109" s="960"/>
      <c r="H109" s="960"/>
      <c r="I109" s="961"/>
      <c r="J109" s="931">
        <v>0</v>
      </c>
    </row>
    <row r="110" spans="1:11" s="688" customFormat="1" hidden="1">
      <c r="A110" s="940">
        <v>1154200</v>
      </c>
      <c r="B110" s="957" t="s">
        <v>211</v>
      </c>
      <c r="C110" s="944">
        <v>465200</v>
      </c>
      <c r="D110" s="959"/>
      <c r="E110" s="959"/>
      <c r="F110" s="959"/>
      <c r="G110" s="960"/>
      <c r="H110" s="960"/>
      <c r="I110" s="961"/>
      <c r="J110" s="931">
        <v>0</v>
      </c>
    </row>
    <row r="111" spans="1:11" s="688" customFormat="1" hidden="1">
      <c r="A111" s="940">
        <v>1154300</v>
      </c>
      <c r="B111" s="957" t="s">
        <v>212</v>
      </c>
      <c r="C111" s="944">
        <v>465300</v>
      </c>
      <c r="D111" s="959"/>
      <c r="E111" s="959"/>
      <c r="F111" s="959"/>
      <c r="G111" s="960"/>
      <c r="H111" s="960"/>
      <c r="I111" s="961"/>
      <c r="J111" s="931">
        <v>0</v>
      </c>
    </row>
    <row r="112" spans="1:11" s="688" customFormat="1" ht="38.25" hidden="1">
      <c r="A112" s="940">
        <v>1154500</v>
      </c>
      <c r="B112" s="957" t="s">
        <v>67</v>
      </c>
      <c r="C112" s="944">
        <v>465500</v>
      </c>
      <c r="D112" s="959"/>
      <c r="E112" s="959"/>
      <c r="F112" s="959"/>
      <c r="G112" s="960"/>
      <c r="H112" s="960"/>
      <c r="I112" s="961"/>
      <c r="J112" s="931">
        <v>0</v>
      </c>
    </row>
    <row r="113" spans="1:10" s="688" customFormat="1" ht="38.25">
      <c r="A113" s="940">
        <v>1154600</v>
      </c>
      <c r="B113" s="957" t="s">
        <v>68</v>
      </c>
      <c r="C113" s="944">
        <v>465600</v>
      </c>
      <c r="D113" s="860"/>
      <c r="E113" s="860"/>
      <c r="F113" s="860"/>
      <c r="G113" s="949"/>
      <c r="H113" s="949"/>
      <c r="I113" s="846"/>
      <c r="J113" s="931">
        <v>0</v>
      </c>
    </row>
    <row r="114" spans="1:10" s="688" customFormat="1" ht="12" customHeight="1" thickBot="1">
      <c r="A114" s="950">
        <v>1154700</v>
      </c>
      <c r="B114" s="962" t="s">
        <v>78</v>
      </c>
      <c r="C114" s="746" t="s">
        <v>79</v>
      </c>
      <c r="D114" s="855"/>
      <c r="E114" s="855"/>
      <c r="F114" s="855"/>
      <c r="G114" s="953"/>
      <c r="H114" s="953"/>
      <c r="I114" s="847"/>
      <c r="J114" s="931">
        <v>0</v>
      </c>
    </row>
    <row r="115" spans="1:10" s="688" customFormat="1" ht="25.5" hidden="1">
      <c r="A115" s="963">
        <v>1160000</v>
      </c>
      <c r="B115" s="780" t="s">
        <v>80</v>
      </c>
      <c r="C115" s="734" t="s">
        <v>358</v>
      </c>
      <c r="D115" s="858">
        <v>0</v>
      </c>
      <c r="E115" s="858"/>
      <c r="F115" s="858">
        <v>0</v>
      </c>
      <c r="G115" s="858">
        <v>0</v>
      </c>
      <c r="H115" s="858">
        <v>0</v>
      </c>
      <c r="I115" s="858">
        <v>0</v>
      </c>
      <c r="J115" s="931">
        <v>0</v>
      </c>
    </row>
    <row r="116" spans="1:10" s="688" customFormat="1" hidden="1">
      <c r="A116" s="935">
        <v>1161000</v>
      </c>
      <c r="B116" s="782" t="s">
        <v>81</v>
      </c>
      <c r="C116" s="783" t="s">
        <v>358</v>
      </c>
      <c r="D116" s="860">
        <v>0</v>
      </c>
      <c r="E116" s="860"/>
      <c r="F116" s="860">
        <v>0</v>
      </c>
      <c r="G116" s="860">
        <v>0</v>
      </c>
      <c r="H116" s="860">
        <v>0</v>
      </c>
      <c r="I116" s="860">
        <v>0</v>
      </c>
      <c r="J116" s="931">
        <v>0</v>
      </c>
    </row>
    <row r="117" spans="1:10" s="688" customFormat="1" ht="25.5" hidden="1">
      <c r="A117" s="935">
        <v>1161100</v>
      </c>
      <c r="B117" s="741" t="s">
        <v>1705</v>
      </c>
      <c r="C117" s="762">
        <v>471100</v>
      </c>
      <c r="D117" s="860"/>
      <c r="E117" s="860"/>
      <c r="F117" s="860"/>
      <c r="G117" s="860"/>
      <c r="H117" s="860"/>
      <c r="I117" s="860"/>
      <c r="J117" s="931">
        <v>0</v>
      </c>
    </row>
    <row r="118" spans="1:10" s="688" customFormat="1" ht="25.5" hidden="1">
      <c r="A118" s="935">
        <v>1161200</v>
      </c>
      <c r="B118" s="776" t="s">
        <v>1667</v>
      </c>
      <c r="C118" s="762">
        <v>471200</v>
      </c>
      <c r="D118" s="860"/>
      <c r="E118" s="860"/>
      <c r="F118" s="860"/>
      <c r="G118" s="860"/>
      <c r="H118" s="860"/>
      <c r="I118" s="860"/>
      <c r="J118" s="931">
        <v>0</v>
      </c>
    </row>
    <row r="119" spans="1:10" s="688" customFormat="1" ht="25.5" hidden="1">
      <c r="A119" s="935">
        <v>1162000</v>
      </c>
      <c r="B119" s="782" t="s">
        <v>1125</v>
      </c>
      <c r="C119" s="783" t="s">
        <v>358</v>
      </c>
      <c r="D119" s="860">
        <v>0</v>
      </c>
      <c r="E119" s="860"/>
      <c r="F119" s="860">
        <v>0</v>
      </c>
      <c r="G119" s="860">
        <v>0</v>
      </c>
      <c r="H119" s="860">
        <v>0</v>
      </c>
      <c r="I119" s="860">
        <v>0</v>
      </c>
      <c r="J119" s="931">
        <v>0</v>
      </c>
    </row>
    <row r="120" spans="1:10" s="688" customFormat="1" ht="25.5" hidden="1">
      <c r="A120" s="935">
        <v>1162100</v>
      </c>
      <c r="B120" s="776" t="s">
        <v>1668</v>
      </c>
      <c r="C120" s="742" t="s">
        <v>130</v>
      </c>
      <c r="D120" s="860"/>
      <c r="E120" s="860"/>
      <c r="F120" s="860"/>
      <c r="G120" s="860"/>
      <c r="H120" s="860"/>
      <c r="I120" s="860"/>
      <c r="J120" s="931">
        <v>0</v>
      </c>
    </row>
    <row r="121" spans="1:10" s="688" customFormat="1" hidden="1">
      <c r="A121" s="935">
        <v>1162200</v>
      </c>
      <c r="B121" s="776" t="s">
        <v>1669</v>
      </c>
      <c r="C121" s="742" t="s">
        <v>24</v>
      </c>
      <c r="D121" s="860"/>
      <c r="E121" s="860"/>
      <c r="F121" s="860"/>
      <c r="G121" s="860"/>
      <c r="H121" s="860"/>
      <c r="I121" s="860"/>
      <c r="J121" s="931">
        <v>0</v>
      </c>
    </row>
    <row r="122" spans="1:10" s="688" customFormat="1" ht="25.5" hidden="1">
      <c r="A122" s="935">
        <v>1162300</v>
      </c>
      <c r="B122" s="776" t="s">
        <v>1670</v>
      </c>
      <c r="C122" s="742" t="s">
        <v>26</v>
      </c>
      <c r="D122" s="860"/>
      <c r="E122" s="860"/>
      <c r="F122" s="860"/>
      <c r="G122" s="860"/>
      <c r="H122" s="860"/>
      <c r="I122" s="860"/>
      <c r="J122" s="931">
        <v>0</v>
      </c>
    </row>
    <row r="123" spans="1:10" s="688" customFormat="1" hidden="1">
      <c r="A123" s="935">
        <v>1162400</v>
      </c>
      <c r="B123" s="776" t="s">
        <v>1671</v>
      </c>
      <c r="C123" s="742" t="s">
        <v>832</v>
      </c>
      <c r="D123" s="860"/>
      <c r="E123" s="860"/>
      <c r="F123" s="860"/>
      <c r="G123" s="860"/>
      <c r="H123" s="860"/>
      <c r="I123" s="860"/>
      <c r="J123" s="931">
        <v>0</v>
      </c>
    </row>
    <row r="124" spans="1:10" s="688" customFormat="1" ht="25.5" hidden="1">
      <c r="A124" s="935">
        <v>1162500</v>
      </c>
      <c r="B124" s="776" t="s">
        <v>1672</v>
      </c>
      <c r="C124" s="742" t="s">
        <v>834</v>
      </c>
      <c r="D124" s="860"/>
      <c r="E124" s="860"/>
      <c r="F124" s="860"/>
      <c r="G124" s="860"/>
      <c r="H124" s="860"/>
      <c r="I124" s="860"/>
      <c r="J124" s="931">
        <v>0</v>
      </c>
    </row>
    <row r="125" spans="1:10" s="688" customFormat="1" hidden="1">
      <c r="A125" s="935">
        <v>1162600</v>
      </c>
      <c r="B125" s="776" t="s">
        <v>1673</v>
      </c>
      <c r="C125" s="742" t="s">
        <v>511</v>
      </c>
      <c r="D125" s="860"/>
      <c r="E125" s="860"/>
      <c r="F125" s="860"/>
      <c r="G125" s="860"/>
      <c r="H125" s="860"/>
      <c r="I125" s="860"/>
      <c r="J125" s="931">
        <v>0</v>
      </c>
    </row>
    <row r="126" spans="1:10" s="688" customFormat="1" ht="25.5" hidden="1">
      <c r="A126" s="935">
        <v>1162700</v>
      </c>
      <c r="B126" s="741" t="s">
        <v>1674</v>
      </c>
      <c r="C126" s="742" t="s">
        <v>513</v>
      </c>
      <c r="D126" s="860"/>
      <c r="E126" s="860"/>
      <c r="F126" s="860"/>
      <c r="G126" s="860"/>
      <c r="H126" s="860"/>
      <c r="I126" s="860"/>
      <c r="J126" s="931">
        <v>0</v>
      </c>
    </row>
    <row r="127" spans="1:10" s="688" customFormat="1" hidden="1">
      <c r="A127" s="935">
        <v>1162800</v>
      </c>
      <c r="B127" s="776" t="s">
        <v>1675</v>
      </c>
      <c r="C127" s="742" t="s">
        <v>872</v>
      </c>
      <c r="D127" s="949"/>
      <c r="E127" s="949"/>
      <c r="F127" s="949"/>
      <c r="G127" s="949"/>
      <c r="H127" s="949"/>
      <c r="I127" s="949"/>
      <c r="J127" s="931">
        <v>0</v>
      </c>
    </row>
    <row r="128" spans="1:10" s="688" customFormat="1" hidden="1">
      <c r="A128" s="964">
        <v>1162900</v>
      </c>
      <c r="B128" s="776" t="s">
        <v>1676</v>
      </c>
      <c r="C128" s="742" t="s">
        <v>874</v>
      </c>
      <c r="D128" s="949"/>
      <c r="E128" s="949"/>
      <c r="F128" s="949"/>
      <c r="G128" s="949"/>
      <c r="H128" s="949"/>
      <c r="I128" s="949"/>
      <c r="J128" s="931">
        <v>0</v>
      </c>
    </row>
    <row r="129" spans="1:10" s="688" customFormat="1" hidden="1">
      <c r="A129" s="964">
        <v>1163000</v>
      </c>
      <c r="B129" s="782" t="s">
        <v>58</v>
      </c>
      <c r="C129" s="771" t="s">
        <v>358</v>
      </c>
      <c r="D129" s="949">
        <v>0</v>
      </c>
      <c r="E129" s="949"/>
      <c r="F129" s="949">
        <v>0</v>
      </c>
      <c r="G129" s="949">
        <v>0</v>
      </c>
      <c r="H129" s="949">
        <v>0</v>
      </c>
      <c r="I129" s="949">
        <v>0</v>
      </c>
      <c r="J129" s="931">
        <v>0</v>
      </c>
    </row>
    <row r="130" spans="1:10" s="688" customFormat="1" ht="13.5" hidden="1" thickBot="1">
      <c r="A130" s="965">
        <v>1163100</v>
      </c>
      <c r="B130" s="765" t="s">
        <v>798</v>
      </c>
      <c r="C130" s="746" t="s">
        <v>799</v>
      </c>
      <c r="D130" s="953"/>
      <c r="E130" s="953"/>
      <c r="F130" s="953"/>
      <c r="G130" s="953"/>
      <c r="H130" s="953"/>
      <c r="I130" s="953"/>
      <c r="J130" s="931">
        <v>0</v>
      </c>
    </row>
    <row r="131" spans="1:10" s="688" customFormat="1" hidden="1">
      <c r="A131" s="966">
        <v>1170000</v>
      </c>
      <c r="B131" s="788" t="s">
        <v>875</v>
      </c>
      <c r="C131" s="734" t="s">
        <v>358</v>
      </c>
      <c r="D131" s="967">
        <f>D135</f>
        <v>0</v>
      </c>
      <c r="E131" s="967"/>
      <c r="F131" s="967">
        <f>F135</f>
        <v>0</v>
      </c>
      <c r="G131" s="967">
        <f>G135</f>
        <v>0</v>
      </c>
      <c r="H131" s="967">
        <f>H135</f>
        <v>0</v>
      </c>
      <c r="I131" s="967">
        <f>I135</f>
        <v>0</v>
      </c>
      <c r="J131" s="931">
        <f>J135</f>
        <v>0</v>
      </c>
    </row>
    <row r="132" spans="1:10" s="688" customFormat="1" ht="38.25" hidden="1">
      <c r="A132" s="964">
        <v>1171000</v>
      </c>
      <c r="B132" s="792" t="s">
        <v>215</v>
      </c>
      <c r="C132" s="734" t="s">
        <v>358</v>
      </c>
      <c r="D132" s="865">
        <v>0</v>
      </c>
      <c r="E132" s="865"/>
      <c r="F132" s="865">
        <v>0</v>
      </c>
      <c r="G132" s="865">
        <v>0</v>
      </c>
      <c r="H132" s="865">
        <v>0</v>
      </c>
      <c r="I132" s="865">
        <v>0</v>
      </c>
      <c r="J132" s="931">
        <v>0</v>
      </c>
    </row>
    <row r="133" spans="1:10" s="688" customFormat="1" ht="38.25" hidden="1">
      <c r="A133" s="964">
        <v>1171100</v>
      </c>
      <c r="B133" s="741" t="s">
        <v>1677</v>
      </c>
      <c r="C133" s="738" t="s">
        <v>479</v>
      </c>
      <c r="D133" s="949"/>
      <c r="E133" s="949"/>
      <c r="F133" s="949"/>
      <c r="G133" s="949"/>
      <c r="H133" s="949"/>
      <c r="I133" s="949"/>
      <c r="J133" s="931">
        <v>0</v>
      </c>
    </row>
    <row r="134" spans="1:10" s="688" customFormat="1" ht="25.5" hidden="1">
      <c r="A134" s="964">
        <v>1171200</v>
      </c>
      <c r="B134" s="776" t="s">
        <v>1678</v>
      </c>
      <c r="C134" s="794" t="s">
        <v>352</v>
      </c>
      <c r="D134" s="949"/>
      <c r="E134" s="949"/>
      <c r="F134" s="949"/>
      <c r="G134" s="949"/>
      <c r="H134" s="949"/>
      <c r="I134" s="949"/>
      <c r="J134" s="931">
        <v>0</v>
      </c>
    </row>
    <row r="135" spans="1:10" s="688" customFormat="1" ht="51" hidden="1">
      <c r="A135" s="935">
        <v>1172000</v>
      </c>
      <c r="B135" s="795" t="s">
        <v>1017</v>
      </c>
      <c r="C135" s="771" t="s">
        <v>358</v>
      </c>
      <c r="D135" s="967">
        <f>D137+D138</f>
        <v>0</v>
      </c>
      <c r="E135" s="967"/>
      <c r="F135" s="967">
        <f>F137+F138</f>
        <v>0</v>
      </c>
      <c r="G135" s="967">
        <f>G137+G138</f>
        <v>0</v>
      </c>
      <c r="H135" s="967">
        <f>H137+H138</f>
        <v>0</v>
      </c>
      <c r="I135" s="967">
        <f>I137+I138</f>
        <v>0</v>
      </c>
      <c r="J135" s="931">
        <f>F135</f>
        <v>0</v>
      </c>
    </row>
    <row r="136" spans="1:10" s="688" customFormat="1" hidden="1">
      <c r="A136" s="935">
        <v>1172100</v>
      </c>
      <c r="B136" s="763" t="s">
        <v>1102</v>
      </c>
      <c r="C136" s="738" t="s">
        <v>1018</v>
      </c>
      <c r="D136" s="949"/>
      <c r="E136" s="846"/>
      <c r="F136" s="949"/>
      <c r="G136" s="949"/>
      <c r="H136" s="949"/>
      <c r="I136" s="949"/>
      <c r="J136" s="931">
        <v>0</v>
      </c>
    </row>
    <row r="137" spans="1:10" s="688" customFormat="1" hidden="1">
      <c r="A137" s="935">
        <v>1172200</v>
      </c>
      <c r="B137" s="763" t="s">
        <v>1103</v>
      </c>
      <c r="C137" s="796">
        <v>482200</v>
      </c>
      <c r="D137" s="949">
        <v>0</v>
      </c>
      <c r="E137" s="846"/>
      <c r="F137" s="949">
        <v>0</v>
      </c>
      <c r="G137" s="949">
        <v>0</v>
      </c>
      <c r="H137" s="949">
        <v>0</v>
      </c>
      <c r="I137" s="949">
        <v>0</v>
      </c>
      <c r="J137" s="931">
        <f>F137</f>
        <v>0</v>
      </c>
    </row>
    <row r="138" spans="1:10" s="688" customFormat="1" hidden="1">
      <c r="A138" s="935">
        <v>1172300</v>
      </c>
      <c r="B138" s="776" t="s">
        <v>1679</v>
      </c>
      <c r="C138" s="742" t="s">
        <v>1020</v>
      </c>
      <c r="D138" s="949">
        <v>0</v>
      </c>
      <c r="E138" s="846"/>
      <c r="F138" s="949">
        <v>0</v>
      </c>
      <c r="G138" s="949">
        <v>0</v>
      </c>
      <c r="H138" s="949">
        <v>0</v>
      </c>
      <c r="I138" s="949">
        <v>0</v>
      </c>
      <c r="J138" s="931">
        <f>F138</f>
        <v>0</v>
      </c>
    </row>
    <row r="139" spans="1:10" s="688" customFormat="1" ht="25.5" hidden="1">
      <c r="A139" s="935">
        <v>1172400</v>
      </c>
      <c r="B139" s="797" t="s">
        <v>1680</v>
      </c>
      <c r="C139" s="742" t="s">
        <v>125</v>
      </c>
      <c r="D139" s="865"/>
      <c r="E139" s="846"/>
      <c r="F139" s="865"/>
      <c r="G139" s="865"/>
      <c r="H139" s="865"/>
      <c r="I139" s="865"/>
      <c r="J139" s="931">
        <v>0</v>
      </c>
    </row>
    <row r="140" spans="1:10" s="688" customFormat="1" ht="25.5" hidden="1">
      <c r="A140" s="935">
        <v>1173000</v>
      </c>
      <c r="B140" s="795" t="s">
        <v>126</v>
      </c>
      <c r="C140" s="771" t="s">
        <v>358</v>
      </c>
      <c r="D140" s="865">
        <v>0</v>
      </c>
      <c r="E140" s="865"/>
      <c r="F140" s="865">
        <v>0</v>
      </c>
      <c r="G140" s="865">
        <v>0</v>
      </c>
      <c r="H140" s="865">
        <v>0</v>
      </c>
      <c r="I140" s="865">
        <v>0</v>
      </c>
      <c r="J140" s="931">
        <v>0</v>
      </c>
    </row>
    <row r="141" spans="1:10" s="688" customFormat="1" ht="25.5" hidden="1">
      <c r="A141" s="964">
        <v>1173100</v>
      </c>
      <c r="B141" s="798" t="s">
        <v>127</v>
      </c>
      <c r="C141" s="742" t="s">
        <v>1088</v>
      </c>
      <c r="D141" s="865"/>
      <c r="E141" s="846"/>
      <c r="F141" s="865"/>
      <c r="G141" s="865"/>
      <c r="H141" s="865"/>
      <c r="I141" s="865"/>
      <c r="J141" s="931">
        <v>0</v>
      </c>
    </row>
    <row r="142" spans="1:10" s="688" customFormat="1" ht="38.25" hidden="1">
      <c r="A142" s="964">
        <v>1174000</v>
      </c>
      <c r="B142" s="795" t="s">
        <v>1089</v>
      </c>
      <c r="C142" s="771" t="s">
        <v>358</v>
      </c>
      <c r="D142" s="865">
        <v>0</v>
      </c>
      <c r="E142" s="865"/>
      <c r="F142" s="865">
        <v>0</v>
      </c>
      <c r="G142" s="865">
        <v>0</v>
      </c>
      <c r="H142" s="865">
        <v>0</v>
      </c>
      <c r="I142" s="865">
        <v>0</v>
      </c>
      <c r="J142" s="931">
        <v>0</v>
      </c>
    </row>
    <row r="143" spans="1:10" s="688" customFormat="1" ht="25.5" hidden="1">
      <c r="A143" s="964">
        <v>1174100</v>
      </c>
      <c r="B143" s="798" t="s">
        <v>1104</v>
      </c>
      <c r="C143" s="742" t="s">
        <v>1090</v>
      </c>
      <c r="D143" s="865"/>
      <c r="E143" s="865"/>
      <c r="F143" s="865"/>
      <c r="G143" s="865"/>
      <c r="H143" s="865"/>
      <c r="I143" s="865"/>
      <c r="J143" s="931">
        <v>0</v>
      </c>
    </row>
    <row r="144" spans="1:10" s="688" customFormat="1" ht="25.5" hidden="1">
      <c r="A144" s="964">
        <v>1174200</v>
      </c>
      <c r="B144" s="797" t="s">
        <v>1681</v>
      </c>
      <c r="C144" s="742" t="s">
        <v>447</v>
      </c>
      <c r="D144" s="865"/>
      <c r="E144" s="865"/>
      <c r="F144" s="865"/>
      <c r="G144" s="865"/>
      <c r="H144" s="865"/>
      <c r="I144" s="865"/>
      <c r="J144" s="931">
        <v>0</v>
      </c>
    </row>
    <row r="145" spans="1:10" s="688" customFormat="1" ht="51" hidden="1">
      <c r="A145" s="964">
        <v>1175000</v>
      </c>
      <c r="B145" s="795" t="s">
        <v>558</v>
      </c>
      <c r="C145" s="771" t="s">
        <v>358</v>
      </c>
      <c r="D145" s="865">
        <v>0</v>
      </c>
      <c r="E145" s="865"/>
      <c r="F145" s="865">
        <v>0</v>
      </c>
      <c r="G145" s="865">
        <v>0</v>
      </c>
      <c r="H145" s="865">
        <v>0</v>
      </c>
      <c r="I145" s="865">
        <v>0</v>
      </c>
      <c r="J145" s="931">
        <v>0</v>
      </c>
    </row>
    <row r="146" spans="1:10" s="688" customFormat="1" ht="38.25" hidden="1">
      <c r="A146" s="964">
        <v>1175100</v>
      </c>
      <c r="B146" s="797" t="s">
        <v>1682</v>
      </c>
      <c r="C146" s="742" t="s">
        <v>227</v>
      </c>
      <c r="D146" s="865"/>
      <c r="E146" s="865"/>
      <c r="F146" s="865"/>
      <c r="G146" s="865"/>
      <c r="H146" s="865"/>
      <c r="I146" s="865"/>
      <c r="J146" s="931">
        <v>0</v>
      </c>
    </row>
    <row r="147" spans="1:10" s="688" customFormat="1" hidden="1">
      <c r="A147" s="964">
        <v>1176000</v>
      </c>
      <c r="B147" s="795" t="s">
        <v>228</v>
      </c>
      <c r="C147" s="771" t="s">
        <v>358</v>
      </c>
      <c r="D147" s="865">
        <v>0</v>
      </c>
      <c r="E147" s="865"/>
      <c r="F147" s="865">
        <v>0</v>
      </c>
      <c r="G147" s="865">
        <v>0</v>
      </c>
      <c r="H147" s="865">
        <v>0</v>
      </c>
      <c r="I147" s="865">
        <v>0</v>
      </c>
      <c r="J147" s="931">
        <v>0</v>
      </c>
    </row>
    <row r="148" spans="1:10" s="688" customFormat="1" hidden="1">
      <c r="A148" s="964">
        <v>1176100</v>
      </c>
      <c r="B148" s="797" t="s">
        <v>1683</v>
      </c>
      <c r="C148" s="742" t="s">
        <v>8</v>
      </c>
      <c r="D148" s="865"/>
      <c r="E148" s="846"/>
      <c r="F148" s="865"/>
      <c r="G148" s="865"/>
      <c r="H148" s="865"/>
      <c r="I148" s="865"/>
      <c r="J148" s="931">
        <v>0</v>
      </c>
    </row>
    <row r="149" spans="1:10" s="688" customFormat="1" hidden="1">
      <c r="A149" s="964">
        <v>1177000</v>
      </c>
      <c r="B149" s="795" t="s">
        <v>587</v>
      </c>
      <c r="C149" s="771" t="s">
        <v>358</v>
      </c>
      <c r="D149" s="865">
        <v>0</v>
      </c>
      <c r="E149" s="865"/>
      <c r="F149" s="865">
        <v>0</v>
      </c>
      <c r="G149" s="865">
        <v>0</v>
      </c>
      <c r="H149" s="865">
        <v>0</v>
      </c>
      <c r="I149" s="865">
        <v>0</v>
      </c>
      <c r="J149" s="931">
        <v>0</v>
      </c>
    </row>
    <row r="150" spans="1:10" s="688" customFormat="1" ht="13.5" hidden="1" thickBot="1">
      <c r="A150" s="965">
        <v>1177100</v>
      </c>
      <c r="B150" s="799" t="s">
        <v>1684</v>
      </c>
      <c r="C150" s="746" t="s">
        <v>259</v>
      </c>
      <c r="D150" s="953"/>
      <c r="E150" s="953"/>
      <c r="F150" s="953"/>
      <c r="G150" s="953"/>
      <c r="H150" s="953"/>
      <c r="I150" s="953"/>
      <c r="J150" s="931">
        <v>0</v>
      </c>
    </row>
    <row r="151" spans="1:10" s="688" customFormat="1" ht="26.25" hidden="1" thickBot="1">
      <c r="A151" s="968" t="s">
        <v>262</v>
      </c>
      <c r="B151" s="806" t="s">
        <v>648</v>
      </c>
      <c r="C151" s="807" t="s">
        <v>358</v>
      </c>
      <c r="D151" s="1139">
        <f>D152</f>
        <v>0</v>
      </c>
      <c r="E151" s="1139"/>
      <c r="F151" s="1139">
        <f>F152</f>
        <v>0</v>
      </c>
      <c r="G151" s="1139">
        <f>G152</f>
        <v>0</v>
      </c>
      <c r="H151" s="1139">
        <f>H152</f>
        <v>0</v>
      </c>
      <c r="I151" s="1139">
        <f>I152</f>
        <v>0</v>
      </c>
      <c r="J151" s="931">
        <f>F152</f>
        <v>0</v>
      </c>
    </row>
    <row r="152" spans="1:10" s="688" customFormat="1" hidden="1">
      <c r="A152" s="966" t="s">
        <v>650</v>
      </c>
      <c r="B152" s="815" t="s">
        <v>651</v>
      </c>
      <c r="C152" s="734" t="s">
        <v>358</v>
      </c>
      <c r="D152" s="967">
        <f>SUM(D153:D155)</f>
        <v>0</v>
      </c>
      <c r="E152" s="967"/>
      <c r="F152" s="967">
        <f>SUM(F153:F155)</f>
        <v>0</v>
      </c>
      <c r="G152" s="967">
        <f>SUM(G153:G155)</f>
        <v>0</v>
      </c>
      <c r="H152" s="967">
        <f>+SUM(H153:H155)</f>
        <v>0</v>
      </c>
      <c r="I152" s="967">
        <f>SUM(I153:I155)</f>
        <v>0</v>
      </c>
      <c r="J152" s="931">
        <f>F152</f>
        <v>0</v>
      </c>
    </row>
    <row r="153" spans="1:10" s="688" customFormat="1" hidden="1">
      <c r="A153" s="964" t="s">
        <v>652</v>
      </c>
      <c r="B153" s="797" t="s">
        <v>1685</v>
      </c>
      <c r="C153" s="971" t="s">
        <v>987</v>
      </c>
      <c r="D153" s="865"/>
      <c r="E153" s="846"/>
      <c r="F153" s="865"/>
      <c r="G153" s="865"/>
      <c r="H153" s="865"/>
      <c r="I153" s="865"/>
      <c r="J153" s="931">
        <f>F153</f>
        <v>0</v>
      </c>
    </row>
    <row r="154" spans="1:10" s="688" customFormat="1" hidden="1">
      <c r="A154" s="964" t="s">
        <v>988</v>
      </c>
      <c r="B154" s="797" t="s">
        <v>1686</v>
      </c>
      <c r="C154" s="971" t="s">
        <v>965</v>
      </c>
      <c r="D154" s="865">
        <v>0</v>
      </c>
      <c r="E154" s="846"/>
      <c r="F154" s="865">
        <f>D154+E154</f>
        <v>0</v>
      </c>
      <c r="G154" s="865">
        <v>0</v>
      </c>
      <c r="H154" s="865">
        <v>0</v>
      </c>
      <c r="I154" s="865">
        <v>0</v>
      </c>
      <c r="J154" s="931">
        <f>F154</f>
        <v>0</v>
      </c>
    </row>
    <row r="155" spans="1:10" s="688" customFormat="1" ht="25.5" hidden="1">
      <c r="A155" s="964" t="s">
        <v>966</v>
      </c>
      <c r="B155" s="797" t="s">
        <v>1687</v>
      </c>
      <c r="C155" s="971" t="s">
        <v>968</v>
      </c>
      <c r="D155" s="1372">
        <v>0</v>
      </c>
      <c r="E155" s="1576">
        <v>0</v>
      </c>
      <c r="F155" s="1372">
        <f>D155+E155</f>
        <v>0</v>
      </c>
      <c r="G155" s="1213">
        <v>0</v>
      </c>
      <c r="H155" s="1213">
        <v>0</v>
      </c>
      <c r="I155" s="1213">
        <v>0</v>
      </c>
      <c r="J155" s="1215">
        <f>F155</f>
        <v>0</v>
      </c>
    </row>
    <row r="156" spans="1:10" s="688" customFormat="1" hidden="1">
      <c r="A156" s="973" t="s">
        <v>969</v>
      </c>
      <c r="B156" s="797" t="s">
        <v>1688</v>
      </c>
      <c r="C156" s="971" t="s">
        <v>1099</v>
      </c>
      <c r="D156" s="865"/>
      <c r="E156" s="846"/>
      <c r="F156" s="865"/>
      <c r="G156" s="865"/>
      <c r="H156" s="865"/>
      <c r="I156" s="865"/>
      <c r="J156" s="931">
        <v>0</v>
      </c>
    </row>
    <row r="157" spans="1:10" s="688" customFormat="1" hidden="1">
      <c r="A157" s="973" t="s">
        <v>138</v>
      </c>
      <c r="B157" s="798" t="s">
        <v>139</v>
      </c>
      <c r="C157" s="971" t="s">
        <v>140</v>
      </c>
      <c r="D157" s="865"/>
      <c r="E157" s="846"/>
      <c r="F157" s="865"/>
      <c r="G157" s="865"/>
      <c r="H157" s="865"/>
      <c r="I157" s="865"/>
      <c r="J157" s="931">
        <v>0</v>
      </c>
    </row>
    <row r="158" spans="1:10" s="688" customFormat="1" hidden="1">
      <c r="A158" s="973" t="s">
        <v>141</v>
      </c>
      <c r="B158" s="797" t="s">
        <v>1689</v>
      </c>
      <c r="C158" s="971" t="s">
        <v>897</v>
      </c>
      <c r="D158" s="865"/>
      <c r="E158" s="846"/>
      <c r="F158" s="865"/>
      <c r="G158" s="865"/>
      <c r="H158" s="865"/>
      <c r="I158" s="865"/>
      <c r="J158" s="931">
        <v>0</v>
      </c>
    </row>
    <row r="159" spans="1:10" s="688" customFormat="1" hidden="1">
      <c r="A159" s="973" t="s">
        <v>898</v>
      </c>
      <c r="B159" s="797" t="s">
        <v>1690</v>
      </c>
      <c r="C159" s="971" t="s">
        <v>900</v>
      </c>
      <c r="D159" s="865"/>
      <c r="E159" s="846"/>
      <c r="F159" s="865"/>
      <c r="G159" s="865"/>
      <c r="H159" s="865"/>
      <c r="I159" s="865"/>
      <c r="J159" s="931">
        <v>0</v>
      </c>
    </row>
    <row r="160" spans="1:10" s="688" customFormat="1" hidden="1">
      <c r="A160" s="974" t="s">
        <v>800</v>
      </c>
      <c r="B160" s="975" t="s">
        <v>1691</v>
      </c>
      <c r="C160" s="976" t="s">
        <v>657</v>
      </c>
      <c r="D160" s="865"/>
      <c r="E160" s="846"/>
      <c r="F160" s="865"/>
      <c r="G160" s="865"/>
      <c r="H160" s="865"/>
      <c r="I160" s="865"/>
      <c r="J160" s="931">
        <v>0</v>
      </c>
    </row>
    <row r="161" spans="1:10" s="688" customFormat="1" hidden="1">
      <c r="A161" s="940" t="s">
        <v>801</v>
      </c>
      <c r="B161" s="977" t="s">
        <v>1063</v>
      </c>
      <c r="C161" s="944" t="s">
        <v>1064</v>
      </c>
      <c r="D161" s="865"/>
      <c r="E161" s="846"/>
      <c r="F161" s="865"/>
      <c r="G161" s="865"/>
      <c r="H161" s="865"/>
      <c r="I161" s="865"/>
      <c r="J161" s="931">
        <v>0</v>
      </c>
    </row>
    <row r="162" spans="1:10" s="688" customFormat="1" hidden="1">
      <c r="A162" s="940" t="s">
        <v>1065</v>
      </c>
      <c r="B162" s="977" t="s">
        <v>1066</v>
      </c>
      <c r="C162" s="944" t="s">
        <v>1067</v>
      </c>
      <c r="D162" s="865"/>
      <c r="E162" s="846"/>
      <c r="F162" s="865"/>
      <c r="G162" s="865"/>
      <c r="H162" s="865"/>
      <c r="I162" s="865"/>
      <c r="J162" s="931">
        <v>0</v>
      </c>
    </row>
    <row r="163" spans="1:10" s="688" customFormat="1" hidden="1">
      <c r="A163" s="978" t="s">
        <v>658</v>
      </c>
      <c r="B163" s="979" t="s">
        <v>659</v>
      </c>
      <c r="C163" s="980" t="s">
        <v>358</v>
      </c>
      <c r="D163" s="865">
        <v>0</v>
      </c>
      <c r="E163" s="865"/>
      <c r="F163" s="865">
        <v>0</v>
      </c>
      <c r="G163" s="865">
        <v>0</v>
      </c>
      <c r="H163" s="865">
        <v>0</v>
      </c>
      <c r="I163" s="865">
        <v>0</v>
      </c>
      <c r="J163" s="931">
        <v>0</v>
      </c>
    </row>
    <row r="164" spans="1:10" hidden="1">
      <c r="A164" s="973" t="s">
        <v>660</v>
      </c>
      <c r="B164" s="798" t="s">
        <v>661</v>
      </c>
      <c r="C164" s="971" t="s">
        <v>662</v>
      </c>
      <c r="D164" s="865"/>
      <c r="E164" s="846"/>
      <c r="F164" s="865"/>
      <c r="G164" s="865"/>
      <c r="H164" s="865"/>
      <c r="I164" s="865"/>
      <c r="J164" s="931">
        <v>0</v>
      </c>
    </row>
    <row r="165" spans="1:10" hidden="1">
      <c r="A165" s="973" t="s">
        <v>663</v>
      </c>
      <c r="B165" s="798" t="s">
        <v>664</v>
      </c>
      <c r="C165" s="971" t="s">
        <v>665</v>
      </c>
      <c r="D165" s="865"/>
      <c r="E165" s="846"/>
      <c r="F165" s="865"/>
      <c r="G165" s="865"/>
      <c r="H165" s="865"/>
      <c r="I165" s="865"/>
      <c r="J165" s="931">
        <v>0</v>
      </c>
    </row>
    <row r="166" spans="1:10" ht="25.5" hidden="1">
      <c r="A166" s="973" t="s">
        <v>666</v>
      </c>
      <c r="B166" s="797" t="s">
        <v>1692</v>
      </c>
      <c r="C166" s="971" t="s">
        <v>314</v>
      </c>
      <c r="D166" s="865"/>
      <c r="E166" s="846"/>
      <c r="F166" s="865"/>
      <c r="G166" s="865"/>
      <c r="H166" s="865"/>
      <c r="I166" s="865"/>
      <c r="J166" s="931">
        <v>0</v>
      </c>
    </row>
    <row r="167" spans="1:10" hidden="1">
      <c r="A167" s="973" t="s">
        <v>315</v>
      </c>
      <c r="B167" s="797" t="s">
        <v>1693</v>
      </c>
      <c r="C167" s="971" t="s">
        <v>317</v>
      </c>
      <c r="D167" s="865"/>
      <c r="E167" s="846"/>
      <c r="F167" s="865"/>
      <c r="G167" s="865"/>
      <c r="H167" s="865"/>
      <c r="I167" s="865"/>
      <c r="J167" s="931">
        <v>0</v>
      </c>
    </row>
    <row r="168" spans="1:10" hidden="1">
      <c r="A168" s="973" t="s">
        <v>318</v>
      </c>
      <c r="B168" s="795" t="s">
        <v>319</v>
      </c>
      <c r="C168" s="783" t="s">
        <v>358</v>
      </c>
      <c r="D168" s="865">
        <v>0</v>
      </c>
      <c r="E168" s="865"/>
      <c r="F168" s="865">
        <v>0</v>
      </c>
      <c r="G168" s="865">
        <v>0</v>
      </c>
      <c r="H168" s="865">
        <v>0</v>
      </c>
      <c r="I168" s="865">
        <v>0</v>
      </c>
      <c r="J168" s="931">
        <v>0</v>
      </c>
    </row>
    <row r="169" spans="1:10" hidden="1">
      <c r="A169" s="973" t="s">
        <v>320</v>
      </c>
      <c r="B169" s="798" t="s">
        <v>1105</v>
      </c>
      <c r="C169" s="971" t="s">
        <v>321</v>
      </c>
      <c r="D169" s="865"/>
      <c r="E169" s="846"/>
      <c r="F169" s="865"/>
      <c r="G169" s="865"/>
      <c r="H169" s="865"/>
      <c r="I169" s="865"/>
      <c r="J169" s="931">
        <v>0</v>
      </c>
    </row>
    <row r="170" spans="1:10" hidden="1">
      <c r="A170" s="981" t="s">
        <v>322</v>
      </c>
      <c r="B170" s="822" t="s">
        <v>1068</v>
      </c>
      <c r="C170" s="783" t="s">
        <v>358</v>
      </c>
      <c r="D170" s="865">
        <v>0</v>
      </c>
      <c r="E170" s="865"/>
      <c r="F170" s="865">
        <v>0</v>
      </c>
      <c r="G170" s="865">
        <v>0</v>
      </c>
      <c r="H170" s="865">
        <v>0</v>
      </c>
      <c r="I170" s="865">
        <v>0</v>
      </c>
      <c r="J170" s="931">
        <v>0</v>
      </c>
    </row>
    <row r="171" spans="1:10" hidden="1">
      <c r="A171" s="973" t="s">
        <v>324</v>
      </c>
      <c r="B171" s="798" t="s">
        <v>1106</v>
      </c>
      <c r="C171" s="971" t="s">
        <v>325</v>
      </c>
      <c r="D171" s="865"/>
      <c r="E171" s="865"/>
      <c r="F171" s="865"/>
      <c r="G171" s="865"/>
      <c r="H171" s="865"/>
      <c r="I171" s="865"/>
      <c r="J171" s="931">
        <v>0</v>
      </c>
    </row>
    <row r="172" spans="1:10" hidden="1">
      <c r="A172" s="973" t="s">
        <v>326</v>
      </c>
      <c r="B172" s="798" t="s">
        <v>1107</v>
      </c>
      <c r="C172" s="971" t="s">
        <v>327</v>
      </c>
      <c r="D172" s="865"/>
      <c r="E172" s="865"/>
      <c r="F172" s="865"/>
      <c r="G172" s="865"/>
      <c r="H172" s="865"/>
      <c r="I172" s="865"/>
      <c r="J172" s="865"/>
    </row>
    <row r="173" spans="1:10">
      <c r="A173" s="973" t="s">
        <v>328</v>
      </c>
      <c r="B173" s="797" t="s">
        <v>1694</v>
      </c>
      <c r="C173" s="971" t="s">
        <v>330</v>
      </c>
      <c r="D173" s="865"/>
      <c r="E173" s="865"/>
      <c r="F173" s="865"/>
      <c r="G173" s="865"/>
      <c r="H173" s="865"/>
      <c r="I173" s="865"/>
      <c r="J173" s="865"/>
    </row>
    <row r="174" spans="1:10" ht="13.5" thickBot="1">
      <c r="A174" s="982">
        <v>1244000</v>
      </c>
      <c r="B174" s="983" t="s">
        <v>1706</v>
      </c>
      <c r="C174" s="976" t="s">
        <v>1134</v>
      </c>
      <c r="D174" s="883"/>
      <c r="E174" s="883"/>
      <c r="F174" s="883"/>
      <c r="G174" s="883"/>
      <c r="H174" s="883"/>
      <c r="I174" s="883"/>
      <c r="J174" s="883"/>
    </row>
    <row r="175" spans="1:10" ht="13.5" thickBot="1">
      <c r="A175" s="984">
        <v>1000000</v>
      </c>
      <c r="B175" s="985" t="s">
        <v>1070</v>
      </c>
      <c r="C175" s="986" t="s">
        <v>358</v>
      </c>
      <c r="D175" s="969">
        <f>D32+D151</f>
        <v>5200</v>
      </c>
      <c r="E175" s="969">
        <f>E32</f>
        <v>0</v>
      </c>
      <c r="F175" s="969">
        <f>F32+F151</f>
        <v>5200</v>
      </c>
      <c r="G175" s="969">
        <f>G32+G151</f>
        <v>2100</v>
      </c>
      <c r="H175" s="969">
        <f>H32+H151</f>
        <v>4200</v>
      </c>
      <c r="I175" s="969">
        <f>I32+I151</f>
        <v>5200</v>
      </c>
      <c r="J175" s="1127">
        <f>J32+J151</f>
        <v>5200</v>
      </c>
    </row>
    <row r="176" spans="1:10">
      <c r="A176" s="1392"/>
      <c r="B176" s="830"/>
      <c r="C176" s="831"/>
      <c r="D176" s="1847"/>
      <c r="E176" s="2720"/>
      <c r="F176" s="2721"/>
      <c r="G176" s="2721"/>
      <c r="H176" s="2721"/>
      <c r="I176" s="2721"/>
      <c r="J176" s="2721"/>
    </row>
    <row r="177" spans="1:10">
      <c r="A177" s="2594"/>
      <c r="B177" s="2594"/>
      <c r="C177" s="2594"/>
      <c r="D177" s="2594"/>
      <c r="E177" s="2594"/>
      <c r="F177" s="2594"/>
      <c r="G177" s="2594"/>
      <c r="H177" s="2594"/>
      <c r="I177" s="2594"/>
      <c r="J177" s="2594"/>
    </row>
    <row r="178" spans="1:10">
      <c r="A178" s="2594" t="s">
        <v>2192</v>
      </c>
      <c r="B178" s="2594"/>
      <c r="C178" s="2594"/>
      <c r="D178" s="2594"/>
      <c r="E178" s="2594"/>
      <c r="F178" s="2594"/>
      <c r="G178" s="2594"/>
      <c r="H178" s="2594"/>
      <c r="I178" s="2594"/>
      <c r="J178" s="2594"/>
    </row>
    <row r="179" spans="1:10" ht="14.25">
      <c r="A179" s="2594" t="s">
        <v>1720</v>
      </c>
      <c r="B179" s="2594"/>
      <c r="C179" s="2594"/>
      <c r="D179" s="2594"/>
      <c r="E179" s="2594"/>
      <c r="F179" s="2594"/>
      <c r="G179" s="2594"/>
      <c r="H179" s="2594"/>
      <c r="I179" s="2594"/>
      <c r="J179" s="2594"/>
    </row>
    <row r="180" spans="1:10">
      <c r="A180" s="2623" t="s">
        <v>992</v>
      </c>
      <c r="B180" s="2623"/>
      <c r="C180" s="2623"/>
      <c r="D180" s="2623"/>
      <c r="E180" s="2623"/>
      <c r="F180" s="2623"/>
      <c r="G180" s="2623"/>
      <c r="H180" s="2623"/>
      <c r="I180" s="2623"/>
      <c r="J180" s="2623"/>
    </row>
    <row r="181" spans="1:10" ht="14.25">
      <c r="A181" s="2624"/>
      <c r="B181" s="2624"/>
      <c r="C181" s="2624"/>
      <c r="D181" s="2624"/>
      <c r="E181" s="2624"/>
      <c r="F181" s="2624"/>
      <c r="G181" s="2624"/>
      <c r="H181" s="2624"/>
      <c r="I181" s="2624"/>
      <c r="J181" s="2624"/>
    </row>
    <row r="182" spans="1:10">
      <c r="A182" s="2594" t="s">
        <v>993</v>
      </c>
      <c r="B182" s="2594"/>
      <c r="C182" s="2594"/>
      <c r="D182" s="2594"/>
      <c r="E182" s="2594"/>
      <c r="F182" s="2594"/>
      <c r="G182" s="2594"/>
      <c r="H182" s="2594"/>
      <c r="I182" s="2594"/>
      <c r="J182" s="2594"/>
    </row>
    <row r="183" spans="1:10" s="626" customFormat="1" ht="14.25">
      <c r="A183" s="832" t="s">
        <v>2075</v>
      </c>
      <c r="B183" s="832"/>
      <c r="C183" s="833"/>
      <c r="D183" s="832"/>
      <c r="E183" s="832"/>
      <c r="F183" s="832"/>
      <c r="G183" s="832" t="s">
        <v>1147</v>
      </c>
      <c r="H183" s="832"/>
      <c r="I183" s="832"/>
      <c r="J183" s="832"/>
    </row>
    <row r="184" spans="1:10" s="626" customFormat="1" ht="14.25">
      <c r="A184" s="834" t="s">
        <v>1700</v>
      </c>
      <c r="B184" s="833" t="s">
        <v>642</v>
      </c>
      <c r="C184" s="836"/>
      <c r="D184" s="678"/>
      <c r="E184" s="675" t="s">
        <v>309</v>
      </c>
      <c r="F184" s="678"/>
      <c r="G184" s="675" t="s">
        <v>310</v>
      </c>
      <c r="H184" s="678"/>
      <c r="I184" s="678"/>
      <c r="J184" s="834"/>
    </row>
    <row r="185" spans="1:10">
      <c r="A185" s="2600"/>
      <c r="B185" s="2600"/>
      <c r="C185" s="2600"/>
      <c r="D185" s="2600"/>
      <c r="E185" s="2600"/>
      <c r="F185" s="2600"/>
      <c r="G185" s="2600"/>
      <c r="H185" s="2600"/>
      <c r="I185" s="2600"/>
      <c r="J185" s="2600"/>
    </row>
    <row r="186" spans="1:10">
      <c r="A186" s="2626"/>
      <c r="B186" s="2626"/>
      <c r="C186" s="2626"/>
      <c r="D186" s="2626"/>
      <c r="E186" s="2626"/>
      <c r="F186" s="2626"/>
      <c r="G186" s="2626"/>
      <c r="H186" s="2626"/>
      <c r="I186" s="2626"/>
      <c r="J186" s="2626"/>
    </row>
    <row r="187" spans="1:10">
      <c r="A187" s="2626"/>
      <c r="B187" s="2626"/>
      <c r="C187" s="2626"/>
      <c r="D187" s="2626"/>
      <c r="E187" s="2626"/>
      <c r="F187" s="2626"/>
      <c r="G187" s="2626"/>
      <c r="H187" s="2626"/>
      <c r="I187" s="2626"/>
      <c r="J187" s="2626"/>
    </row>
    <row r="188" spans="1:10">
      <c r="A188" s="2626"/>
      <c r="B188" s="2626"/>
      <c r="C188" s="2626"/>
      <c r="D188" s="2626"/>
      <c r="E188" s="2626"/>
      <c r="F188" s="2626"/>
      <c r="G188" s="2626"/>
      <c r="H188" s="2626"/>
      <c r="I188" s="2626"/>
      <c r="J188" s="2626"/>
    </row>
    <row r="189" spans="1:10">
      <c r="A189" s="2626"/>
      <c r="B189" s="2626"/>
      <c r="C189" s="2626"/>
      <c r="D189" s="2626"/>
      <c r="E189" s="2626"/>
      <c r="F189" s="2626"/>
      <c r="G189" s="2626"/>
      <c r="H189" s="2626"/>
      <c r="I189" s="2626"/>
      <c r="J189" s="2626"/>
    </row>
    <row r="190" spans="1:10">
      <c r="A190" s="987"/>
      <c r="B190" s="987"/>
      <c r="C190" s="987"/>
      <c r="D190" s="987"/>
      <c r="E190" s="987"/>
      <c r="F190" s="987"/>
      <c r="G190" s="987"/>
      <c r="H190" s="987"/>
      <c r="I190" s="987"/>
      <c r="J190" s="988"/>
    </row>
    <row r="191" spans="1:10">
      <c r="A191" s="2626"/>
      <c r="B191" s="2626"/>
      <c r="C191" s="2626"/>
      <c r="D191" s="2626"/>
      <c r="E191" s="2626"/>
      <c r="F191" s="2626"/>
      <c r="G191" s="2626"/>
      <c r="H191" s="2626"/>
      <c r="I191" s="2626"/>
      <c r="J191" s="2626"/>
    </row>
    <row r="192" spans="1:10">
      <c r="A192" s="2626"/>
      <c r="B192" s="2626"/>
      <c r="C192" s="2626"/>
      <c r="D192" s="2626"/>
      <c r="E192" s="2626"/>
      <c r="F192" s="2626"/>
      <c r="G192" s="2626"/>
      <c r="H192" s="2626"/>
      <c r="I192" s="2626"/>
      <c r="J192" s="2626"/>
    </row>
    <row r="193" spans="1:10">
      <c r="A193" s="2626"/>
      <c r="B193" s="2626"/>
      <c r="C193" s="2626"/>
      <c r="D193" s="2626"/>
      <c r="E193" s="2626"/>
      <c r="F193" s="2626"/>
      <c r="G193" s="2626"/>
      <c r="H193" s="2626"/>
      <c r="I193" s="2626"/>
      <c r="J193" s="2626"/>
    </row>
    <row r="194" spans="1:10">
      <c r="A194" s="2626"/>
      <c r="B194" s="2626"/>
      <c r="C194" s="2626"/>
      <c r="D194" s="2626"/>
      <c r="E194" s="2626"/>
      <c r="F194" s="2626"/>
      <c r="G194" s="2626"/>
      <c r="H194" s="2626"/>
      <c r="I194" s="2626"/>
      <c r="J194" s="2626"/>
    </row>
    <row r="195" spans="1:10">
      <c r="A195" s="987"/>
      <c r="B195" s="987"/>
      <c r="C195" s="987"/>
      <c r="D195" s="987"/>
      <c r="E195" s="987"/>
      <c r="F195" s="987"/>
      <c r="G195" s="987"/>
      <c r="H195" s="987"/>
      <c r="I195" s="987"/>
      <c r="J195" s="987"/>
    </row>
    <row r="196" spans="1:10">
      <c r="A196" s="2626"/>
      <c r="B196" s="2626"/>
      <c r="C196" s="2626"/>
      <c r="D196" s="2626"/>
      <c r="E196" s="2626"/>
      <c r="F196" s="2626"/>
      <c r="G196" s="2626"/>
      <c r="H196" s="2626"/>
      <c r="I196" s="2626"/>
      <c r="J196" s="2626"/>
    </row>
    <row r="197" spans="1:10">
      <c r="A197" s="987"/>
      <c r="B197" s="987"/>
      <c r="C197" s="987"/>
      <c r="D197" s="987"/>
      <c r="E197" s="987"/>
      <c r="F197" s="989"/>
      <c r="G197" s="989"/>
      <c r="H197" s="989"/>
      <c r="I197" s="989"/>
      <c r="J197" s="989"/>
    </row>
    <row r="198" spans="1:10">
      <c r="A198" s="2626"/>
      <c r="B198" s="2626"/>
      <c r="C198" s="2626"/>
      <c r="D198" s="2626"/>
      <c r="E198" s="2626"/>
      <c r="F198" s="2626"/>
      <c r="G198" s="2626"/>
      <c r="H198" s="2626"/>
      <c r="I198" s="2626"/>
      <c r="J198" s="2626"/>
    </row>
    <row r="199" spans="1:10">
      <c r="A199" s="987"/>
      <c r="B199" s="987"/>
      <c r="C199" s="987"/>
      <c r="D199" s="987"/>
      <c r="E199" s="987"/>
      <c r="F199" s="987"/>
      <c r="G199" s="987"/>
      <c r="H199" s="987"/>
      <c r="I199" s="987"/>
      <c r="J199" s="987"/>
    </row>
    <row r="200" spans="1:10">
      <c r="A200" s="2626"/>
      <c r="B200" s="2626"/>
      <c r="C200" s="2626"/>
      <c r="D200" s="2626"/>
      <c r="E200" s="2626"/>
      <c r="F200" s="2626"/>
      <c r="G200" s="2626"/>
      <c r="H200" s="2626"/>
      <c r="I200" s="2626"/>
      <c r="J200" s="2626"/>
    </row>
    <row r="201" spans="1:10">
      <c r="A201" s="987"/>
      <c r="B201" s="987"/>
      <c r="C201" s="987"/>
      <c r="D201" s="987"/>
      <c r="E201" s="987"/>
      <c r="F201" s="987"/>
      <c r="G201" s="987"/>
      <c r="H201" s="987"/>
      <c r="I201" s="987"/>
      <c r="J201" s="987"/>
    </row>
    <row r="202" spans="1:10">
      <c r="A202" s="2626" t="s">
        <v>53</v>
      </c>
      <c r="B202" s="2626"/>
      <c r="C202" s="2626"/>
      <c r="D202" s="2626"/>
      <c r="E202" s="2626"/>
      <c r="F202" s="2626"/>
      <c r="G202" s="2626"/>
      <c r="H202" s="2626"/>
      <c r="I202" s="2626"/>
      <c r="J202" s="2626"/>
    </row>
    <row r="203" spans="1:10">
      <c r="A203" s="2628" t="s">
        <v>1709</v>
      </c>
      <c r="B203" s="2628"/>
      <c r="C203" s="2628"/>
      <c r="D203" s="2628"/>
      <c r="E203" s="2628"/>
      <c r="F203" s="2628"/>
      <c r="G203" s="2628"/>
      <c r="H203" s="2628"/>
      <c r="I203" s="2628"/>
      <c r="J203" s="2628"/>
    </row>
    <row r="204" spans="1:10">
      <c r="A204" s="2628" t="s">
        <v>1710</v>
      </c>
      <c r="B204" s="2628"/>
      <c r="C204" s="2628"/>
      <c r="D204" s="2628"/>
      <c r="E204" s="2628"/>
      <c r="F204" s="2628"/>
      <c r="G204" s="2628"/>
      <c r="H204" s="2628"/>
      <c r="I204" s="2628"/>
      <c r="J204" s="2628"/>
    </row>
    <row r="205" spans="1:10">
      <c r="A205" s="2628" t="s">
        <v>1711</v>
      </c>
      <c r="B205" s="2628"/>
      <c r="C205" s="2628"/>
      <c r="D205" s="2628"/>
      <c r="E205" s="2628"/>
      <c r="F205" s="2628"/>
      <c r="G205" s="2628"/>
      <c r="H205" s="2628"/>
      <c r="I205" s="2628"/>
      <c r="J205" s="2628"/>
    </row>
    <row r="206" spans="1:10">
      <c r="A206" s="987" t="s">
        <v>932</v>
      </c>
      <c r="B206" s="990"/>
      <c r="C206" s="990"/>
      <c r="D206" s="990"/>
      <c r="E206" s="990"/>
      <c r="F206" s="990"/>
      <c r="G206" s="990"/>
      <c r="H206" s="990"/>
      <c r="I206" s="990"/>
      <c r="J206" s="990"/>
    </row>
    <row r="207" spans="1:10">
      <c r="A207" s="2628" t="s">
        <v>1712</v>
      </c>
      <c r="B207" s="2628"/>
      <c r="C207" s="2628"/>
      <c r="D207" s="2628"/>
      <c r="E207" s="2628"/>
      <c r="F207" s="2628"/>
      <c r="G207" s="2628"/>
      <c r="H207" s="2628"/>
      <c r="I207" s="2628"/>
      <c r="J207" s="2628"/>
    </row>
    <row r="208" spans="1:10">
      <c r="A208" s="2594" t="s">
        <v>675</v>
      </c>
      <c r="B208" s="2594"/>
      <c r="C208" s="2594"/>
      <c r="D208" s="2594"/>
      <c r="E208" s="2594"/>
      <c r="F208" s="2594"/>
      <c r="G208" s="2594"/>
      <c r="H208" s="2594"/>
      <c r="I208" s="2594"/>
      <c r="J208" s="2594"/>
    </row>
    <row r="209" spans="1:10">
      <c r="A209" s="2625" t="s">
        <v>1114</v>
      </c>
      <c r="B209" s="2625"/>
      <c r="C209" s="2625"/>
      <c r="D209" s="2625"/>
      <c r="E209" s="2625"/>
      <c r="F209" s="2625"/>
      <c r="G209" s="2625"/>
      <c r="H209" s="2625"/>
      <c r="I209" s="2625"/>
      <c r="J209" s="2625"/>
    </row>
    <row r="210" spans="1:10" ht="14.25">
      <c r="A210" s="2625" t="s">
        <v>1713</v>
      </c>
      <c r="B210" s="2625"/>
      <c r="C210" s="2625"/>
      <c r="D210" s="2625"/>
      <c r="E210" s="2625"/>
      <c r="F210" s="2625"/>
      <c r="G210" s="2625"/>
      <c r="H210" s="2625"/>
      <c r="I210" s="2625"/>
      <c r="J210" s="2625"/>
    </row>
    <row r="211" spans="1:10">
      <c r="A211" s="2623" t="s">
        <v>992</v>
      </c>
      <c r="B211" s="2623"/>
      <c r="C211" s="2623"/>
      <c r="D211" s="2623"/>
      <c r="E211" s="2623"/>
      <c r="F211" s="2623"/>
      <c r="G211" s="2623"/>
      <c r="H211" s="2623"/>
      <c r="I211" s="2623"/>
      <c r="J211" s="2623"/>
    </row>
    <row r="212" spans="1:10" ht="14.25">
      <c r="A212" s="2631" t="s">
        <v>1714</v>
      </c>
      <c r="B212" s="2631"/>
      <c r="C212" s="2631"/>
      <c r="D212" s="2631"/>
      <c r="E212" s="2631"/>
      <c r="F212" s="2631"/>
      <c r="G212" s="2631"/>
      <c r="H212" s="2631"/>
      <c r="I212" s="2631"/>
      <c r="J212" s="2631"/>
    </row>
    <row r="213" spans="1:10">
      <c r="A213" s="2625" t="s">
        <v>993</v>
      </c>
      <c r="B213" s="2625"/>
      <c r="C213" s="2625"/>
      <c r="D213" s="2625"/>
      <c r="E213" s="2625"/>
      <c r="F213" s="2625"/>
      <c r="G213" s="2625"/>
      <c r="H213" s="2625"/>
      <c r="I213" s="2625"/>
      <c r="J213" s="2625"/>
    </row>
    <row r="214" spans="1:10">
      <c r="A214" s="2625" t="s">
        <v>994</v>
      </c>
      <c r="B214" s="2625"/>
      <c r="C214" s="2625"/>
      <c r="D214" s="2625"/>
      <c r="E214" s="2625"/>
      <c r="F214" s="2625"/>
      <c r="G214" s="2625"/>
      <c r="H214" s="2625"/>
      <c r="I214" s="2625"/>
      <c r="J214" s="2625"/>
    </row>
    <row r="215" spans="1:10" ht="14.25">
      <c r="A215" s="2630" t="s">
        <v>1708</v>
      </c>
      <c r="B215" s="2630"/>
      <c r="C215" s="2630"/>
      <c r="D215" s="2630"/>
      <c r="E215" s="2630"/>
      <c r="F215" s="2630"/>
      <c r="G215" s="2630"/>
      <c r="H215" s="2630"/>
      <c r="I215" s="2630"/>
      <c r="J215" s="2630"/>
    </row>
    <row r="216" spans="1:10">
      <c r="A216" s="2600"/>
      <c r="B216" s="2600"/>
      <c r="C216" s="2600"/>
      <c r="D216" s="2600"/>
      <c r="E216" s="2600"/>
      <c r="F216" s="2600"/>
      <c r="G216" s="2600"/>
      <c r="H216" s="2600"/>
      <c r="I216" s="2600"/>
      <c r="J216" s="2600"/>
    </row>
  </sheetData>
  <mergeCells count="41"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E176:J176"/>
    <mergeCell ref="A177:J177"/>
    <mergeCell ref="A178:J178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  <pageSetup paperSize="9" orientation="landscape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L216"/>
  <sheetViews>
    <sheetView topLeftCell="A28" workbookViewId="0">
      <selection activeCell="F31" sqref="F31"/>
    </sheetView>
  </sheetViews>
  <sheetFormatPr defaultRowHeight="12.75"/>
  <cols>
    <col min="1" max="1" width="7.42578125" style="688" customWidth="1"/>
    <col min="2" max="2" width="46.28515625" style="679" customWidth="1"/>
    <col min="3" max="3" width="8.7109375" style="689" customWidth="1"/>
    <col min="4" max="4" width="13.140625" style="678" customWidth="1"/>
    <col min="5" max="5" width="10.7109375" style="857" customWidth="1"/>
    <col min="6" max="6" width="11.28515625" style="678" customWidth="1"/>
    <col min="7" max="7" width="12.42578125" style="678" customWidth="1"/>
    <col min="8" max="8" width="11.7109375" style="678" customWidth="1"/>
    <col min="9" max="9" width="11.5703125" style="678" customWidth="1"/>
    <col min="10" max="10" width="11.28515625" style="678" customWidth="1"/>
    <col min="11" max="16384" width="9.140625" style="678"/>
  </cols>
  <sheetData>
    <row r="1" spans="1:10">
      <c r="I1" s="884" t="s">
        <v>931</v>
      </c>
    </row>
    <row r="2" spans="1:10">
      <c r="F2" s="885"/>
      <c r="G2" s="885"/>
      <c r="H2" s="885"/>
      <c r="I2" s="885"/>
    </row>
    <row r="3" spans="1:10">
      <c r="H3" s="886" t="s">
        <v>888</v>
      </c>
    </row>
    <row r="4" spans="1:10">
      <c r="G4" s="885" t="s">
        <v>1025</v>
      </c>
    </row>
    <row r="5" spans="1:10">
      <c r="H5" s="685" t="s">
        <v>174</v>
      </c>
    </row>
    <row r="6" spans="1:10" ht="15.75">
      <c r="B6" s="887" t="s">
        <v>35</v>
      </c>
      <c r="C6" s="888"/>
      <c r="D6" s="887"/>
      <c r="E6" s="1451"/>
      <c r="G6" s="889" t="s">
        <v>1014</v>
      </c>
      <c r="H6" s="836"/>
    </row>
    <row r="7" spans="1:10">
      <c r="B7" s="678"/>
      <c r="C7" s="890"/>
    </row>
    <row r="8" spans="1:10">
      <c r="A8" s="688" t="s">
        <v>2215</v>
      </c>
      <c r="F8" s="681"/>
      <c r="G8" s="681"/>
    </row>
    <row r="9" spans="1:10" s="688" customFormat="1" ht="10.5">
      <c r="A9" s="2600" t="s">
        <v>1118</v>
      </c>
      <c r="B9" s="2600"/>
      <c r="C9" s="2600"/>
      <c r="D9" s="2600"/>
      <c r="E9" s="2600"/>
    </row>
    <row r="10" spans="1:10">
      <c r="A10" s="688" t="s">
        <v>473</v>
      </c>
      <c r="B10" s="891"/>
      <c r="C10" s="892"/>
      <c r="D10" s="840"/>
      <c r="E10" s="1452"/>
    </row>
    <row r="11" spans="1:10">
      <c r="B11" s="893"/>
      <c r="C11" s="894"/>
      <c r="D11" s="893"/>
      <c r="E11" s="1453"/>
      <c r="F11" s="893"/>
      <c r="G11" s="893"/>
      <c r="H11" s="895"/>
    </row>
    <row r="12" spans="1:10">
      <c r="A12" s="896" t="s">
        <v>474</v>
      </c>
      <c r="B12" s="889"/>
      <c r="C12" s="890"/>
      <c r="D12" s="889"/>
      <c r="E12" s="1454"/>
      <c r="F12" s="889"/>
      <c r="G12" s="836"/>
      <c r="H12" s="897" t="s">
        <v>208</v>
      </c>
    </row>
    <row r="13" spans="1:10" ht="21.75">
      <c r="A13" s="898" t="s">
        <v>611</v>
      </c>
      <c r="B13" s="898"/>
      <c r="C13" s="894"/>
      <c r="D13" s="898"/>
      <c r="E13" s="1455"/>
      <c r="F13" s="898"/>
      <c r="G13" s="899"/>
    </row>
    <row r="14" spans="1:10" s="857" customFormat="1">
      <c r="A14" s="2603" t="s">
        <v>2196</v>
      </c>
      <c r="B14" s="2604"/>
      <c r="C14" s="1530"/>
      <c r="F14" s="1531"/>
      <c r="G14" s="1531"/>
    </row>
    <row r="15" spans="1:10" ht="18">
      <c r="A15" s="900"/>
      <c r="B15" s="2605" t="s">
        <v>612</v>
      </c>
      <c r="C15" s="2605"/>
      <c r="D15" s="2605"/>
      <c r="E15" s="2605"/>
      <c r="F15" s="901"/>
      <c r="G15" s="901"/>
      <c r="H15" s="901"/>
      <c r="I15" s="901"/>
      <c r="J15" s="901"/>
    </row>
    <row r="16" spans="1:10" ht="14.25">
      <c r="A16" s="678"/>
      <c r="B16" s="2607" t="s">
        <v>258</v>
      </c>
      <c r="C16" s="2607"/>
      <c r="D16" s="2607"/>
      <c r="E16" s="2607"/>
      <c r="F16" s="2607"/>
      <c r="G16" s="902"/>
      <c r="H16" s="902"/>
      <c r="I16" s="902"/>
      <c r="J16" s="902"/>
    </row>
    <row r="17" spans="1:12" s="626" customFormat="1" ht="14.25" customHeight="1">
      <c r="A17" s="2609" t="s">
        <v>2191</v>
      </c>
      <c r="B17" s="2609"/>
      <c r="C17" s="2609"/>
      <c r="D17" s="2609"/>
      <c r="E17" s="2609"/>
      <c r="F17" s="2609"/>
      <c r="G17" s="2609"/>
      <c r="H17" s="2609"/>
      <c r="I17" s="2609"/>
      <c r="J17" s="2609"/>
      <c r="K17" s="688"/>
      <c r="L17" s="688"/>
    </row>
    <row r="18" spans="1:12" s="683" customFormat="1" ht="12.75" customHeight="1" thickBot="1">
      <c r="A18" s="2609"/>
      <c r="B18" s="2609"/>
      <c r="C18" s="2609"/>
      <c r="D18" s="2609"/>
      <c r="E18" s="2609"/>
      <c r="F18" s="2609"/>
      <c r="G18" s="2609"/>
      <c r="H18" s="2609"/>
      <c r="I18" s="2609"/>
      <c r="J18" s="2609"/>
    </row>
    <row r="19" spans="1:12" s="885" customFormat="1" ht="21.75" customHeight="1" thickBot="1">
      <c r="A19" s="693" t="s">
        <v>2186</v>
      </c>
      <c r="B19" s="908"/>
      <c r="C19" s="905"/>
      <c r="E19" s="1457"/>
      <c r="G19" s="908" t="s">
        <v>333</v>
      </c>
      <c r="H19" s="909">
        <v>8</v>
      </c>
      <c r="I19" s="910">
        <v>2</v>
      </c>
      <c r="J19" s="911">
        <v>3</v>
      </c>
    </row>
    <row r="20" spans="1:12" s="908" customFormat="1" ht="17.25" customHeight="1" thickBot="1">
      <c r="A20" s="693" t="s">
        <v>630</v>
      </c>
      <c r="C20" s="905"/>
      <c r="E20" s="1458"/>
      <c r="G20" s="908" t="s">
        <v>1178</v>
      </c>
    </row>
    <row r="21" spans="1:12" s="908" customFormat="1" ht="9.75" customHeight="1" thickBot="1">
      <c r="A21" s="693" t="s">
        <v>554</v>
      </c>
      <c r="C21" s="912"/>
      <c r="D21" s="913"/>
      <c r="E21" s="1458"/>
      <c r="G21" s="908" t="s">
        <v>555</v>
      </c>
    </row>
    <row r="22" spans="1:12" s="885" customFormat="1" ht="15.75" customHeight="1" thickBot="1">
      <c r="A22" s="693" t="s">
        <v>729</v>
      </c>
      <c r="B22" s="908"/>
      <c r="C22" s="905"/>
      <c r="E22" s="1457"/>
      <c r="G22" s="908" t="s">
        <v>944</v>
      </c>
      <c r="I22" s="914"/>
    </row>
    <row r="23" spans="1:12" s="885" customFormat="1" ht="12.75" customHeight="1">
      <c r="A23" s="693" t="s">
        <v>307</v>
      </c>
      <c r="B23" s="915"/>
      <c r="C23" s="916"/>
      <c r="E23" s="1457"/>
      <c r="F23" s="917"/>
      <c r="G23" s="908" t="s">
        <v>946</v>
      </c>
    </row>
    <row r="24" spans="1:12" s="885" customFormat="1" ht="15.75" customHeight="1" thickBot="1">
      <c r="A24" s="695" t="s">
        <v>306</v>
      </c>
      <c r="B24" s="906"/>
      <c r="C24" s="916"/>
      <c r="D24" s="918"/>
      <c r="E24" s="1459"/>
      <c r="G24" s="908" t="s">
        <v>233</v>
      </c>
      <c r="I24" s="917"/>
    </row>
    <row r="25" spans="1:12" s="917" customFormat="1" ht="15.75" customHeight="1" thickBot="1">
      <c r="A25" s="693" t="s">
        <v>116</v>
      </c>
      <c r="B25" s="908"/>
      <c r="C25" s="916"/>
      <c r="D25" s="919"/>
      <c r="E25" s="1457"/>
      <c r="G25" s="917" t="s">
        <v>1703</v>
      </c>
      <c r="H25" s="920"/>
      <c r="I25" s="921"/>
      <c r="J25" s="922"/>
    </row>
    <row r="26" spans="1:12" s="917" customFormat="1" ht="15" customHeight="1" thickBot="1">
      <c r="A26" s="693" t="s">
        <v>638</v>
      </c>
      <c r="B26" s="908"/>
      <c r="C26" s="916"/>
      <c r="E26" s="1460" t="s">
        <v>740</v>
      </c>
      <c r="G26" s="908" t="s">
        <v>419</v>
      </c>
      <c r="I26" s="885"/>
      <c r="J26" s="885"/>
    </row>
    <row r="27" spans="1:12" s="917" customFormat="1" ht="16.5" hidden="1" customHeight="1">
      <c r="A27" s="696"/>
      <c r="B27" s="885"/>
      <c r="C27" s="924"/>
      <c r="E27" s="1461"/>
      <c r="F27" s="885"/>
      <c r="G27" s="885"/>
    </row>
    <row r="28" spans="1:12" s="917" customFormat="1" ht="16.5" customHeight="1" thickBot="1">
      <c r="A28" s="696"/>
      <c r="B28" s="885"/>
      <c r="C28" s="924"/>
      <c r="E28" s="1461"/>
      <c r="F28" s="885"/>
      <c r="G28" s="885"/>
      <c r="H28" s="2621">
        <v>900272000366</v>
      </c>
      <c r="I28" s="2621"/>
      <c r="J28" s="2621"/>
    </row>
    <row r="29" spans="1:12" s="688" customFormat="1" ht="35.25" customHeight="1" thickBot="1">
      <c r="A29" s="711" t="s">
        <v>406</v>
      </c>
      <c r="B29" s="712" t="s">
        <v>639</v>
      </c>
      <c r="C29" s="713"/>
      <c r="D29" s="712" t="s">
        <v>422</v>
      </c>
      <c r="E29" s="1462"/>
      <c r="F29" s="2612" t="s">
        <v>362</v>
      </c>
      <c r="G29" s="2614" t="s">
        <v>363</v>
      </c>
      <c r="H29" s="2615"/>
      <c r="I29" s="2615"/>
      <c r="J29" s="2616"/>
    </row>
    <row r="30" spans="1:12" s="688" customFormat="1" ht="65.25" customHeight="1" thickBot="1">
      <c r="A30" s="715"/>
      <c r="B30" s="716" t="s">
        <v>349</v>
      </c>
      <c r="C30" s="717" t="s">
        <v>671</v>
      </c>
      <c r="D30" s="718" t="s">
        <v>796</v>
      </c>
      <c r="E30" s="1463" t="s">
        <v>971</v>
      </c>
      <c r="F30" s="2613"/>
      <c r="G30" s="718" t="s">
        <v>972</v>
      </c>
      <c r="H30" s="718" t="s">
        <v>973</v>
      </c>
      <c r="I30" s="718" t="s">
        <v>974</v>
      </c>
      <c r="J30" s="718" t="s">
        <v>975</v>
      </c>
    </row>
    <row r="31" spans="1:12" s="926" customFormat="1" ht="21" customHeight="1" thickBot="1">
      <c r="A31" s="720" t="s">
        <v>976</v>
      </c>
      <c r="B31" s="721" t="s">
        <v>977</v>
      </c>
      <c r="C31" s="722" t="s">
        <v>978</v>
      </c>
      <c r="D31" s="723" t="s">
        <v>739</v>
      </c>
      <c r="E31" s="1464" t="s">
        <v>740</v>
      </c>
      <c r="F31" s="723" t="s">
        <v>672</v>
      </c>
      <c r="G31" s="724">
        <v>4</v>
      </c>
      <c r="H31" s="725">
        <v>5</v>
      </c>
      <c r="I31" s="726">
        <v>6</v>
      </c>
      <c r="J31" s="725">
        <v>7</v>
      </c>
    </row>
    <row r="32" spans="1:12" s="829" customFormat="1" ht="33" customHeight="1" thickBot="1">
      <c r="A32" s="927">
        <v>1100000</v>
      </c>
      <c r="B32" s="727" t="s">
        <v>1704</v>
      </c>
      <c r="C32" s="728" t="s">
        <v>358</v>
      </c>
      <c r="D32" s="842">
        <f t="shared" ref="D32:I32" si="0">D92</f>
        <v>36000</v>
      </c>
      <c r="E32" s="1120">
        <f>E92+E35+E47</f>
        <v>0</v>
      </c>
      <c r="F32" s="842">
        <f>F92+F33+F43</f>
        <v>36000</v>
      </c>
      <c r="G32" s="842">
        <f t="shared" si="0"/>
        <v>9000</v>
      </c>
      <c r="H32" s="842">
        <f t="shared" si="0"/>
        <v>18000</v>
      </c>
      <c r="I32" s="842">
        <f t="shared" si="0"/>
        <v>27000</v>
      </c>
      <c r="J32" s="1120">
        <f>F32</f>
        <v>36000</v>
      </c>
    </row>
    <row r="33" spans="1:10" s="688" customFormat="1" ht="90" hidden="1" thickBot="1">
      <c r="A33" s="927">
        <v>1110000</v>
      </c>
      <c r="B33" s="730" t="s">
        <v>1662</v>
      </c>
      <c r="C33" s="728" t="s">
        <v>358</v>
      </c>
      <c r="D33" s="843">
        <f>D34</f>
        <v>0</v>
      </c>
      <c r="E33" s="1138"/>
      <c r="F33" s="843">
        <f>F34</f>
        <v>0</v>
      </c>
      <c r="G33" s="843">
        <f>G34</f>
        <v>0</v>
      </c>
      <c r="H33" s="843">
        <f>H34</f>
        <v>0</v>
      </c>
      <c r="I33" s="843">
        <f>I34</f>
        <v>0</v>
      </c>
      <c r="J33" s="843">
        <f>J34</f>
        <v>0</v>
      </c>
    </row>
    <row r="34" spans="1:10" s="688" customFormat="1" ht="14.25" hidden="1">
      <c r="A34" s="928">
        <v>1110000</v>
      </c>
      <c r="B34" s="733" t="s">
        <v>803</v>
      </c>
      <c r="C34" s="734" t="s">
        <v>358</v>
      </c>
      <c r="D34" s="844">
        <f>SUM(D35:D41)</f>
        <v>0</v>
      </c>
      <c r="E34" s="1465"/>
      <c r="F34" s="844">
        <f>SUM(F35:F41)</f>
        <v>0</v>
      </c>
      <c r="G34" s="844">
        <f>SUM(G35:G41)</f>
        <v>0</v>
      </c>
      <c r="H34" s="844">
        <f>SUM(H35:H41)</f>
        <v>0</v>
      </c>
      <c r="I34" s="844">
        <f>SUM(I35:I41)</f>
        <v>0</v>
      </c>
      <c r="J34" s="844">
        <f>SUM(J35:J41)</f>
        <v>0</v>
      </c>
    </row>
    <row r="35" spans="1:10" s="688" customFormat="1" ht="25.5" hidden="1">
      <c r="A35" s="929">
        <v>1111000</v>
      </c>
      <c r="B35" s="737" t="s">
        <v>673</v>
      </c>
      <c r="C35" s="738" t="s">
        <v>804</v>
      </c>
      <c r="D35" s="1121">
        <v>0</v>
      </c>
      <c r="E35" s="1521">
        <v>0</v>
      </c>
      <c r="F35" s="1122">
        <f>D35+E35</f>
        <v>0</v>
      </c>
      <c r="G35" s="862">
        <v>0</v>
      </c>
      <c r="H35" s="862">
        <v>0</v>
      </c>
      <c r="I35" s="862">
        <v>0</v>
      </c>
      <c r="J35" s="862">
        <f>F35</f>
        <v>0</v>
      </c>
    </row>
    <row r="36" spans="1:10" s="688" customFormat="1" ht="25.5" hidden="1">
      <c r="A36" s="930">
        <v>1112000</v>
      </c>
      <c r="B36" s="741" t="s">
        <v>271</v>
      </c>
      <c r="C36" s="742" t="s">
        <v>805</v>
      </c>
      <c r="D36" s="860">
        <v>0</v>
      </c>
      <c r="E36" s="861"/>
      <c r="F36" s="861">
        <v>0</v>
      </c>
      <c r="G36" s="861">
        <v>0</v>
      </c>
      <c r="H36" s="861">
        <v>0</v>
      </c>
      <c r="I36" s="861">
        <v>0</v>
      </c>
      <c r="J36" s="860">
        <f>F36</f>
        <v>0</v>
      </c>
    </row>
    <row r="37" spans="1:10" s="688" customFormat="1" ht="25.5" hidden="1">
      <c r="A37" s="930">
        <v>1113000</v>
      </c>
      <c r="B37" s="741" t="s">
        <v>806</v>
      </c>
      <c r="C37" s="742" t="s">
        <v>807</v>
      </c>
      <c r="D37" s="860"/>
      <c r="E37" s="861"/>
      <c r="F37" s="861"/>
      <c r="G37" s="861"/>
      <c r="H37" s="861"/>
      <c r="I37" s="861"/>
      <c r="J37" s="970">
        <v>0</v>
      </c>
    </row>
    <row r="38" spans="1:10" s="688" customFormat="1" ht="38.25" hidden="1">
      <c r="A38" s="930">
        <v>1114000</v>
      </c>
      <c r="B38" s="741" t="s">
        <v>398</v>
      </c>
      <c r="C38" s="742" t="s">
        <v>399</v>
      </c>
      <c r="D38" s="860"/>
      <c r="E38" s="861"/>
      <c r="F38" s="861"/>
      <c r="G38" s="861"/>
      <c r="H38" s="861"/>
      <c r="I38" s="861"/>
      <c r="J38" s="970">
        <v>0</v>
      </c>
    </row>
    <row r="39" spans="1:10" s="688" customFormat="1" hidden="1">
      <c r="A39" s="930">
        <v>1115000</v>
      </c>
      <c r="B39" s="741" t="s">
        <v>615</v>
      </c>
      <c r="C39" s="742" t="s">
        <v>388</v>
      </c>
      <c r="D39" s="860"/>
      <c r="E39" s="861"/>
      <c r="F39" s="861"/>
      <c r="G39" s="861"/>
      <c r="H39" s="861"/>
      <c r="I39" s="861"/>
      <c r="J39" s="970">
        <v>0</v>
      </c>
    </row>
    <row r="40" spans="1:10" s="688" customFormat="1" ht="25.5" hidden="1">
      <c r="A40" s="930">
        <v>1116000</v>
      </c>
      <c r="B40" s="741" t="s">
        <v>1024</v>
      </c>
      <c r="C40" s="742" t="s">
        <v>389</v>
      </c>
      <c r="D40" s="860"/>
      <c r="E40" s="861"/>
      <c r="F40" s="861"/>
      <c r="G40" s="861"/>
      <c r="H40" s="861"/>
      <c r="I40" s="861"/>
      <c r="J40" s="970">
        <v>0</v>
      </c>
    </row>
    <row r="41" spans="1:10" s="688" customFormat="1" ht="13.5" hidden="1" thickBot="1">
      <c r="A41" s="932">
        <v>1117000</v>
      </c>
      <c r="B41" s="745" t="s">
        <v>640</v>
      </c>
      <c r="C41" s="746" t="s">
        <v>20</v>
      </c>
      <c r="D41" s="855">
        <v>0</v>
      </c>
      <c r="E41" s="856"/>
      <c r="F41" s="856">
        <f>D41</f>
        <v>0</v>
      </c>
      <c r="G41" s="856">
        <v>0</v>
      </c>
      <c r="H41" s="856">
        <v>0</v>
      </c>
      <c r="I41" s="856">
        <v>0</v>
      </c>
      <c r="J41" s="970">
        <f>F41</f>
        <v>0</v>
      </c>
    </row>
    <row r="42" spans="1:10" s="688" customFormat="1" ht="29.25" hidden="1" thickBot="1">
      <c r="A42" s="933">
        <v>1120000</v>
      </c>
      <c r="B42" s="749" t="s">
        <v>21</v>
      </c>
      <c r="C42" s="728" t="s">
        <v>358</v>
      </c>
      <c r="D42" s="849">
        <f>D43+D55+D66+D69+D51+D64</f>
        <v>0</v>
      </c>
      <c r="E42" s="1123"/>
      <c r="F42" s="1123">
        <f>F43+F55+F66+F69+F51+F64</f>
        <v>0</v>
      </c>
      <c r="G42" s="1123">
        <f>G43+G51+G55+G64+G66+G69</f>
        <v>0</v>
      </c>
      <c r="H42" s="1123">
        <f>H43+H51+H55+H64+H66+H69</f>
        <v>0</v>
      </c>
      <c r="I42" s="1123">
        <f>I43+I51+I55+I64+I66+I69</f>
        <v>0</v>
      </c>
      <c r="J42" s="970">
        <f>F42</f>
        <v>0</v>
      </c>
    </row>
    <row r="43" spans="1:10" s="688" customFormat="1" ht="14.25" hidden="1">
      <c r="A43" s="928">
        <v>1121000</v>
      </c>
      <c r="B43" s="751" t="s">
        <v>22</v>
      </c>
      <c r="C43" s="752"/>
      <c r="D43" s="850">
        <f>SUM(D44:D49)</f>
        <v>0</v>
      </c>
      <c r="E43" s="862">
        <v>0</v>
      </c>
      <c r="F43" s="862">
        <f>SUM(F44:F49)</f>
        <v>0</v>
      </c>
      <c r="G43" s="862">
        <f>SUM(G44:G49)</f>
        <v>0</v>
      </c>
      <c r="H43" s="862">
        <f>SUM(H44:H49)</f>
        <v>0</v>
      </c>
      <c r="I43" s="862">
        <f>SUM(I44:I49)</f>
        <v>0</v>
      </c>
      <c r="J43" s="970">
        <f>SUM(J44:J49)</f>
        <v>0</v>
      </c>
    </row>
    <row r="44" spans="1:10" s="688" customFormat="1" ht="25.5" hidden="1">
      <c r="A44" s="930">
        <v>1121100</v>
      </c>
      <c r="B44" s="753" t="s">
        <v>380</v>
      </c>
      <c r="C44" s="742" t="s">
        <v>381</v>
      </c>
      <c r="D44" s="860"/>
      <c r="E44" s="861"/>
      <c r="F44" s="861"/>
      <c r="G44" s="861"/>
      <c r="H44" s="861"/>
      <c r="I44" s="861"/>
      <c r="J44" s="970">
        <v>0</v>
      </c>
    </row>
    <row r="45" spans="1:10" s="688" customFormat="1" hidden="1">
      <c r="A45" s="930">
        <v>1121200</v>
      </c>
      <c r="B45" s="754" t="s">
        <v>1663</v>
      </c>
      <c r="C45" s="742" t="s">
        <v>383</v>
      </c>
      <c r="D45" s="860">
        <v>0</v>
      </c>
      <c r="E45" s="861">
        <v>0</v>
      </c>
      <c r="F45" s="861">
        <f>D45+E45</f>
        <v>0</v>
      </c>
      <c r="G45" s="861">
        <v>0</v>
      </c>
      <c r="H45" s="861">
        <v>0</v>
      </c>
      <c r="I45" s="861">
        <v>0</v>
      </c>
      <c r="J45" s="970">
        <f>F45</f>
        <v>0</v>
      </c>
    </row>
    <row r="46" spans="1:10" s="688" customFormat="1" hidden="1">
      <c r="A46" s="930">
        <v>1121300</v>
      </c>
      <c r="B46" s="753" t="s">
        <v>769</v>
      </c>
      <c r="C46" s="742" t="s">
        <v>384</v>
      </c>
      <c r="D46" s="860">
        <v>0</v>
      </c>
      <c r="E46" s="861">
        <v>0</v>
      </c>
      <c r="F46" s="861">
        <f>D46+E46</f>
        <v>0</v>
      </c>
      <c r="G46" s="861">
        <v>0</v>
      </c>
      <c r="H46" s="861">
        <v>0</v>
      </c>
      <c r="I46" s="861">
        <v>0</v>
      </c>
      <c r="J46" s="970">
        <f>F46</f>
        <v>0</v>
      </c>
    </row>
    <row r="47" spans="1:10" s="688" customFormat="1" hidden="1">
      <c r="A47" s="930">
        <v>1121400</v>
      </c>
      <c r="B47" s="753" t="s">
        <v>770</v>
      </c>
      <c r="C47" s="742" t="s">
        <v>385</v>
      </c>
      <c r="D47" s="860">
        <v>0</v>
      </c>
      <c r="E47" s="861">
        <v>0</v>
      </c>
      <c r="F47" s="861">
        <f>D47+E47</f>
        <v>0</v>
      </c>
      <c r="G47" s="861">
        <v>0</v>
      </c>
      <c r="H47" s="861">
        <v>0</v>
      </c>
      <c r="I47" s="861">
        <v>0</v>
      </c>
      <c r="J47" s="970">
        <f>F47</f>
        <v>0</v>
      </c>
    </row>
    <row r="48" spans="1:10" s="688" customFormat="1" hidden="1">
      <c r="A48" s="930">
        <v>1121500</v>
      </c>
      <c r="B48" s="753" t="s">
        <v>69</v>
      </c>
      <c r="C48" s="742" t="s">
        <v>386</v>
      </c>
      <c r="D48" s="850"/>
      <c r="E48" s="861"/>
      <c r="F48" s="861">
        <f>D48+E48</f>
        <v>0</v>
      </c>
      <c r="G48" s="862"/>
      <c r="H48" s="862"/>
      <c r="I48" s="862"/>
      <c r="J48" s="970">
        <v>0</v>
      </c>
    </row>
    <row r="49" spans="1:11" s="688" customFormat="1" hidden="1">
      <c r="A49" s="930">
        <v>1121600</v>
      </c>
      <c r="B49" s="1221" t="s">
        <v>70</v>
      </c>
      <c r="C49" s="742" t="s">
        <v>387</v>
      </c>
      <c r="D49" s="860">
        <v>0</v>
      </c>
      <c r="E49" s="861">
        <v>0</v>
      </c>
      <c r="F49" s="861">
        <f>D49+E49</f>
        <v>0</v>
      </c>
      <c r="G49" s="861">
        <v>0</v>
      </c>
      <c r="H49" s="861">
        <v>0</v>
      </c>
      <c r="I49" s="861">
        <v>0</v>
      </c>
      <c r="J49" s="970">
        <f>F49</f>
        <v>0</v>
      </c>
    </row>
    <row r="50" spans="1:11" s="688" customFormat="1" ht="13.5" hidden="1" thickBot="1">
      <c r="A50" s="934">
        <v>1121700</v>
      </c>
      <c r="B50" s="757" t="s">
        <v>71</v>
      </c>
      <c r="C50" s="746" t="s">
        <v>766</v>
      </c>
      <c r="D50" s="855"/>
      <c r="E50" s="856"/>
      <c r="F50" s="856"/>
      <c r="G50" s="856"/>
      <c r="H50" s="856"/>
      <c r="I50" s="856"/>
      <c r="J50" s="970">
        <v>0</v>
      </c>
    </row>
    <row r="51" spans="1:11" s="688" customFormat="1" ht="28.5" hidden="1">
      <c r="A51" s="928">
        <v>1122000</v>
      </c>
      <c r="B51" s="758" t="s">
        <v>767</v>
      </c>
      <c r="C51" s="734" t="s">
        <v>358</v>
      </c>
      <c r="D51" s="858">
        <f>D52</f>
        <v>0</v>
      </c>
      <c r="E51" s="859"/>
      <c r="F51" s="859">
        <f>F52</f>
        <v>0</v>
      </c>
      <c r="G51" s="859">
        <f>G52</f>
        <v>0</v>
      </c>
      <c r="H51" s="859">
        <f>H52</f>
        <v>0</v>
      </c>
      <c r="I51" s="859">
        <f>I52</f>
        <v>0</v>
      </c>
      <c r="J51" s="970">
        <f>J52</f>
        <v>0</v>
      </c>
    </row>
    <row r="52" spans="1:11" s="688" customFormat="1" hidden="1">
      <c r="A52" s="935">
        <v>1122100</v>
      </c>
      <c r="B52" s="753" t="s">
        <v>72</v>
      </c>
      <c r="C52" s="738" t="s">
        <v>768</v>
      </c>
      <c r="D52" s="860">
        <v>0</v>
      </c>
      <c r="E52" s="861"/>
      <c r="F52" s="861">
        <v>0</v>
      </c>
      <c r="G52" s="861">
        <v>0</v>
      </c>
      <c r="H52" s="861">
        <v>0</v>
      </c>
      <c r="I52" s="861">
        <v>0</v>
      </c>
      <c r="J52" s="970">
        <f>F52</f>
        <v>0</v>
      </c>
    </row>
    <row r="53" spans="1:11" s="688" customFormat="1" hidden="1">
      <c r="A53" s="935">
        <v>1122200</v>
      </c>
      <c r="B53" s="753" t="s">
        <v>487</v>
      </c>
      <c r="C53" s="742" t="s">
        <v>1021</v>
      </c>
      <c r="D53" s="860"/>
      <c r="E53" s="861"/>
      <c r="F53" s="861"/>
      <c r="G53" s="861"/>
      <c r="H53" s="861"/>
      <c r="I53" s="861"/>
      <c r="J53" s="970">
        <v>0</v>
      </c>
    </row>
    <row r="54" spans="1:11" s="688" customFormat="1" ht="13.5" hidden="1" thickBot="1">
      <c r="A54" s="933">
        <v>1122300</v>
      </c>
      <c r="B54" s="757" t="s">
        <v>148</v>
      </c>
      <c r="C54" s="746" t="s">
        <v>1022</v>
      </c>
      <c r="D54" s="855"/>
      <c r="E54" s="856"/>
      <c r="F54" s="856"/>
      <c r="G54" s="856"/>
      <c r="H54" s="856"/>
      <c r="I54" s="856"/>
      <c r="J54" s="970">
        <v>0</v>
      </c>
    </row>
    <row r="55" spans="1:11" s="688" customFormat="1" ht="28.5" hidden="1">
      <c r="A55" s="928">
        <v>1123000</v>
      </c>
      <c r="B55" s="758" t="s">
        <v>56</v>
      </c>
      <c r="C55" s="734" t="s">
        <v>358</v>
      </c>
      <c r="D55" s="858">
        <f>SUM(D56:D63)</f>
        <v>0</v>
      </c>
      <c r="E55" s="859"/>
      <c r="F55" s="859">
        <f>SUM(F56:F63)</f>
        <v>0</v>
      </c>
      <c r="G55" s="859">
        <f>SUM(G56:G63)</f>
        <v>0</v>
      </c>
      <c r="H55" s="859">
        <f>SUM(H56:H63)</f>
        <v>0</v>
      </c>
      <c r="I55" s="859">
        <f>SUM(I56:I63)</f>
        <v>0</v>
      </c>
      <c r="J55" s="970">
        <f>F55</f>
        <v>0</v>
      </c>
    </row>
    <row r="56" spans="1:11" s="688" customFormat="1" hidden="1">
      <c r="A56" s="935">
        <v>1123100</v>
      </c>
      <c r="B56" s="753" t="s">
        <v>149</v>
      </c>
      <c r="C56" s="738" t="s">
        <v>365</v>
      </c>
      <c r="D56" s="860"/>
      <c r="E56" s="861"/>
      <c r="F56" s="861"/>
      <c r="G56" s="861"/>
      <c r="H56" s="861"/>
      <c r="I56" s="861"/>
      <c r="J56" s="970">
        <f>F56</f>
        <v>0</v>
      </c>
    </row>
    <row r="57" spans="1:11" s="688" customFormat="1" hidden="1">
      <c r="A57" s="935">
        <v>1123200</v>
      </c>
      <c r="B57" s="753" t="s">
        <v>150</v>
      </c>
      <c r="C57" s="742" t="s">
        <v>366</v>
      </c>
      <c r="D57" s="860">
        <v>0</v>
      </c>
      <c r="E57" s="861"/>
      <c r="F57" s="861">
        <v>0</v>
      </c>
      <c r="G57" s="861">
        <v>0</v>
      </c>
      <c r="H57" s="861">
        <v>0</v>
      </c>
      <c r="I57" s="861">
        <v>0</v>
      </c>
      <c r="J57" s="970">
        <f>F57</f>
        <v>0</v>
      </c>
    </row>
    <row r="58" spans="1:11" s="688" customFormat="1" ht="25.5" hidden="1">
      <c r="A58" s="935">
        <v>1123300</v>
      </c>
      <c r="B58" s="753" t="s">
        <v>151</v>
      </c>
      <c r="C58" s="742" t="s">
        <v>367</v>
      </c>
      <c r="D58" s="860"/>
      <c r="E58" s="861"/>
      <c r="F58" s="861"/>
      <c r="G58" s="861"/>
      <c r="H58" s="861"/>
      <c r="I58" s="861"/>
      <c r="J58" s="970"/>
    </row>
    <row r="59" spans="1:11" s="688" customFormat="1" hidden="1">
      <c r="A59" s="935">
        <v>1123400</v>
      </c>
      <c r="B59" s="753" t="s">
        <v>556</v>
      </c>
      <c r="C59" s="742" t="s">
        <v>368</v>
      </c>
      <c r="D59" s="860">
        <v>0</v>
      </c>
      <c r="E59" s="861"/>
      <c r="F59" s="861">
        <v>0</v>
      </c>
      <c r="G59" s="861">
        <v>0</v>
      </c>
      <c r="H59" s="861">
        <v>0</v>
      </c>
      <c r="I59" s="861">
        <v>0</v>
      </c>
      <c r="J59" s="970">
        <f t="shared" ref="J59:J65" si="1">F59</f>
        <v>0</v>
      </c>
    </row>
    <row r="60" spans="1:11" s="688" customFormat="1" hidden="1">
      <c r="A60" s="935">
        <v>1123500</v>
      </c>
      <c r="B60" s="761" t="s">
        <v>557</v>
      </c>
      <c r="C60" s="762">
        <v>423500</v>
      </c>
      <c r="D60" s="860"/>
      <c r="E60" s="861"/>
      <c r="F60" s="861"/>
      <c r="G60" s="861"/>
      <c r="H60" s="861"/>
      <c r="I60" s="861"/>
      <c r="J60" s="970">
        <f t="shared" si="1"/>
        <v>0</v>
      </c>
    </row>
    <row r="61" spans="1:11" s="688" customFormat="1" hidden="1">
      <c r="A61" s="935">
        <v>1123600</v>
      </c>
      <c r="B61" s="753" t="s">
        <v>186</v>
      </c>
      <c r="C61" s="742" t="s">
        <v>369</v>
      </c>
      <c r="D61" s="860"/>
      <c r="E61" s="861"/>
      <c r="F61" s="861"/>
      <c r="G61" s="861"/>
      <c r="H61" s="861"/>
      <c r="I61" s="861"/>
      <c r="J61" s="970">
        <f t="shared" si="1"/>
        <v>0</v>
      </c>
    </row>
    <row r="62" spans="1:11" s="688" customFormat="1" hidden="1">
      <c r="A62" s="935">
        <v>1123700</v>
      </c>
      <c r="B62" s="753" t="s">
        <v>187</v>
      </c>
      <c r="C62" s="742" t="s">
        <v>370</v>
      </c>
      <c r="D62" s="860">
        <v>0</v>
      </c>
      <c r="E62" s="861"/>
      <c r="F62" s="861">
        <v>0</v>
      </c>
      <c r="G62" s="861">
        <v>0</v>
      </c>
      <c r="H62" s="861">
        <v>0</v>
      </c>
      <c r="I62" s="861">
        <v>0</v>
      </c>
      <c r="J62" s="970">
        <f t="shared" si="1"/>
        <v>0</v>
      </c>
    </row>
    <row r="63" spans="1:11" s="688" customFormat="1" ht="13.5" hidden="1" thickBot="1">
      <c r="A63" s="933">
        <v>1123800</v>
      </c>
      <c r="B63" s="757" t="s">
        <v>188</v>
      </c>
      <c r="C63" s="746" t="s">
        <v>371</v>
      </c>
      <c r="D63" s="855">
        <v>0</v>
      </c>
      <c r="E63" s="856">
        <v>0</v>
      </c>
      <c r="F63" s="856">
        <f>D63+E63</f>
        <v>0</v>
      </c>
      <c r="G63" s="856">
        <v>0</v>
      </c>
      <c r="H63" s="856">
        <v>0</v>
      </c>
      <c r="I63" s="856">
        <v>0</v>
      </c>
      <c r="J63" s="970">
        <f t="shared" si="1"/>
        <v>0</v>
      </c>
      <c r="K63" s="1001"/>
    </row>
    <row r="64" spans="1:11" s="688" customFormat="1" ht="28.5" hidden="1">
      <c r="A64" s="928">
        <v>1124000</v>
      </c>
      <c r="B64" s="758" t="s">
        <v>213</v>
      </c>
      <c r="C64" s="734" t="s">
        <v>358</v>
      </c>
      <c r="D64" s="858">
        <f>D65</f>
        <v>0</v>
      </c>
      <c r="E64" s="859"/>
      <c r="F64" s="859">
        <f>F65</f>
        <v>0</v>
      </c>
      <c r="G64" s="859">
        <f>G65</f>
        <v>0</v>
      </c>
      <c r="H64" s="859">
        <f>H65</f>
        <v>0</v>
      </c>
      <c r="I64" s="859">
        <f>I65</f>
        <v>0</v>
      </c>
      <c r="J64" s="970">
        <f t="shared" si="1"/>
        <v>0</v>
      </c>
    </row>
    <row r="65" spans="1:10" s="688" customFormat="1" ht="13.5" hidden="1" thickBot="1">
      <c r="A65" s="933">
        <v>1124100</v>
      </c>
      <c r="B65" s="757" t="s">
        <v>189</v>
      </c>
      <c r="C65" s="746" t="s">
        <v>214</v>
      </c>
      <c r="D65" s="855">
        <v>0</v>
      </c>
      <c r="E65" s="856">
        <v>0</v>
      </c>
      <c r="F65" s="856">
        <f>D65+E65</f>
        <v>0</v>
      </c>
      <c r="G65" s="856">
        <v>0</v>
      </c>
      <c r="H65" s="856">
        <v>0</v>
      </c>
      <c r="I65" s="856">
        <v>0</v>
      </c>
      <c r="J65" s="970">
        <f t="shared" si="1"/>
        <v>0</v>
      </c>
    </row>
    <row r="66" spans="1:10" s="688" customFormat="1" ht="28.5" hidden="1">
      <c r="A66" s="928">
        <v>1125000</v>
      </c>
      <c r="B66" s="758" t="s">
        <v>918</v>
      </c>
      <c r="C66" s="734" t="s">
        <v>358</v>
      </c>
      <c r="D66" s="858">
        <f>D67+D68</f>
        <v>0</v>
      </c>
      <c r="E66" s="859"/>
      <c r="F66" s="859">
        <f>F67+F68</f>
        <v>0</v>
      </c>
      <c r="G66" s="859">
        <f>G67+G68</f>
        <v>0</v>
      </c>
      <c r="H66" s="859">
        <f>H67+H68</f>
        <v>0</v>
      </c>
      <c r="I66" s="859">
        <f>I67+I68</f>
        <v>0</v>
      </c>
      <c r="J66" s="970">
        <f>J67+J68</f>
        <v>0</v>
      </c>
    </row>
    <row r="67" spans="1:10" s="688" customFormat="1" ht="25.5" hidden="1">
      <c r="A67" s="935">
        <v>1125100</v>
      </c>
      <c r="B67" s="753" t="s">
        <v>190</v>
      </c>
      <c r="C67" s="738" t="s">
        <v>919</v>
      </c>
      <c r="D67" s="860">
        <v>0</v>
      </c>
      <c r="E67" s="861">
        <v>0</v>
      </c>
      <c r="F67" s="861">
        <f>D67+E67</f>
        <v>0</v>
      </c>
      <c r="G67" s="861">
        <v>0</v>
      </c>
      <c r="H67" s="861">
        <v>0</v>
      </c>
      <c r="I67" s="861">
        <v>0</v>
      </c>
      <c r="J67" s="970">
        <f t="shared" ref="J67:J73" si="2">F67</f>
        <v>0</v>
      </c>
    </row>
    <row r="68" spans="1:10" s="688" customFormat="1" ht="26.25" hidden="1" thickBot="1">
      <c r="A68" s="933">
        <v>1125200</v>
      </c>
      <c r="B68" s="757" t="s">
        <v>703</v>
      </c>
      <c r="C68" s="746" t="s">
        <v>1031</v>
      </c>
      <c r="D68" s="855">
        <v>0</v>
      </c>
      <c r="E68" s="856">
        <v>0</v>
      </c>
      <c r="F68" s="856">
        <f>D68+E68</f>
        <v>0</v>
      </c>
      <c r="G68" s="856">
        <v>0</v>
      </c>
      <c r="H68" s="856">
        <v>0</v>
      </c>
      <c r="I68" s="856">
        <v>0</v>
      </c>
      <c r="J68" s="970">
        <f t="shared" si="2"/>
        <v>0</v>
      </c>
    </row>
    <row r="69" spans="1:10" s="688" customFormat="1" ht="14.25" hidden="1">
      <c r="A69" s="928">
        <v>1126000</v>
      </c>
      <c r="B69" s="758" t="s">
        <v>1032</v>
      </c>
      <c r="C69" s="734" t="s">
        <v>358</v>
      </c>
      <c r="D69" s="858">
        <f>SUM(D70:D77)</f>
        <v>0</v>
      </c>
      <c r="E69" s="859"/>
      <c r="F69" s="859">
        <f>SUM(F70:F77)</f>
        <v>0</v>
      </c>
      <c r="G69" s="859">
        <f>SUM(G70:G77)</f>
        <v>0</v>
      </c>
      <c r="H69" s="859">
        <f>SUM(H70:H77)</f>
        <v>0</v>
      </c>
      <c r="I69" s="859">
        <f>SUM(I70:I77)</f>
        <v>0</v>
      </c>
      <c r="J69" s="970">
        <f t="shared" si="2"/>
        <v>0</v>
      </c>
    </row>
    <row r="70" spans="1:10" s="688" customFormat="1" hidden="1">
      <c r="A70" s="928">
        <v>1126100</v>
      </c>
      <c r="B70" s="753" t="s">
        <v>983</v>
      </c>
      <c r="C70" s="738" t="s">
        <v>1033</v>
      </c>
      <c r="D70" s="860">
        <v>0</v>
      </c>
      <c r="E70" s="861"/>
      <c r="F70" s="861">
        <f>D70+E70</f>
        <v>0</v>
      </c>
      <c r="G70" s="861">
        <v>0</v>
      </c>
      <c r="H70" s="861">
        <v>0</v>
      </c>
      <c r="I70" s="861">
        <v>0</v>
      </c>
      <c r="J70" s="970">
        <f t="shared" si="2"/>
        <v>0</v>
      </c>
    </row>
    <row r="71" spans="1:10" s="688" customFormat="1" hidden="1">
      <c r="A71" s="928">
        <v>1126200</v>
      </c>
      <c r="B71" s="753" t="s">
        <v>984</v>
      </c>
      <c r="C71" s="742" t="s">
        <v>1034</v>
      </c>
      <c r="D71" s="860"/>
      <c r="E71" s="861"/>
      <c r="F71" s="861">
        <f t="shared" ref="F71:F77" si="3">D71+E71</f>
        <v>0</v>
      </c>
      <c r="G71" s="861"/>
      <c r="H71" s="861"/>
      <c r="I71" s="861"/>
      <c r="J71" s="970">
        <f t="shared" si="2"/>
        <v>0</v>
      </c>
    </row>
    <row r="72" spans="1:10" s="688" customFormat="1" hidden="1">
      <c r="A72" s="928">
        <v>1126300</v>
      </c>
      <c r="B72" s="753" t="s">
        <v>390</v>
      </c>
      <c r="C72" s="742" t="s">
        <v>391</v>
      </c>
      <c r="D72" s="860"/>
      <c r="E72" s="861"/>
      <c r="F72" s="861">
        <f t="shared" si="3"/>
        <v>0</v>
      </c>
      <c r="G72" s="861"/>
      <c r="H72" s="861"/>
      <c r="I72" s="861"/>
      <c r="J72" s="970">
        <f t="shared" si="2"/>
        <v>0</v>
      </c>
    </row>
    <row r="73" spans="1:10" s="688" customFormat="1" hidden="1">
      <c r="A73" s="930">
        <v>1126400</v>
      </c>
      <c r="B73" s="763" t="s">
        <v>985</v>
      </c>
      <c r="C73" s="742" t="s">
        <v>392</v>
      </c>
      <c r="D73" s="860">
        <v>0</v>
      </c>
      <c r="E73" s="861"/>
      <c r="F73" s="861">
        <f t="shared" si="3"/>
        <v>0</v>
      </c>
      <c r="G73" s="861">
        <v>0</v>
      </c>
      <c r="H73" s="861">
        <v>0</v>
      </c>
      <c r="I73" s="861">
        <v>0</v>
      </c>
      <c r="J73" s="970">
        <f t="shared" si="2"/>
        <v>0</v>
      </c>
    </row>
    <row r="74" spans="1:10" s="688" customFormat="1" ht="25.5" hidden="1">
      <c r="A74" s="932">
        <v>1126500</v>
      </c>
      <c r="B74" s="764" t="s">
        <v>943</v>
      </c>
      <c r="C74" s="742" t="s">
        <v>393</v>
      </c>
      <c r="D74" s="860"/>
      <c r="E74" s="861"/>
      <c r="F74" s="861">
        <f t="shared" si="3"/>
        <v>0</v>
      </c>
      <c r="G74" s="861"/>
      <c r="H74" s="861"/>
      <c r="I74" s="861"/>
      <c r="J74" s="970">
        <v>0</v>
      </c>
    </row>
    <row r="75" spans="1:10" s="688" customFormat="1" hidden="1">
      <c r="A75" s="930">
        <v>1126600</v>
      </c>
      <c r="B75" s="763" t="s">
        <v>229</v>
      </c>
      <c r="C75" s="742" t="s">
        <v>394</v>
      </c>
      <c r="D75" s="860"/>
      <c r="E75" s="861"/>
      <c r="F75" s="861">
        <f t="shared" si="3"/>
        <v>0</v>
      </c>
      <c r="G75" s="861"/>
      <c r="H75" s="861"/>
      <c r="I75" s="861"/>
      <c r="J75" s="970">
        <f>F75</f>
        <v>0</v>
      </c>
    </row>
    <row r="76" spans="1:10" s="688" customFormat="1" hidden="1">
      <c r="A76" s="930">
        <v>1126700</v>
      </c>
      <c r="B76" s="763" t="s">
        <v>230</v>
      </c>
      <c r="C76" s="742" t="s">
        <v>395</v>
      </c>
      <c r="D76" s="860">
        <v>0</v>
      </c>
      <c r="E76" s="861">
        <v>0</v>
      </c>
      <c r="F76" s="861">
        <f t="shared" si="3"/>
        <v>0</v>
      </c>
      <c r="G76" s="861">
        <v>0</v>
      </c>
      <c r="H76" s="861">
        <v>0</v>
      </c>
      <c r="I76" s="861">
        <v>0</v>
      </c>
      <c r="J76" s="970">
        <f>F76</f>
        <v>0</v>
      </c>
    </row>
    <row r="77" spans="1:10" s="688" customFormat="1" ht="13.5" hidden="1" thickBot="1">
      <c r="A77" s="934">
        <v>1126800</v>
      </c>
      <c r="B77" s="765" t="s">
        <v>480</v>
      </c>
      <c r="C77" s="746" t="s">
        <v>396</v>
      </c>
      <c r="D77" s="855">
        <v>0</v>
      </c>
      <c r="E77" s="856">
        <v>0</v>
      </c>
      <c r="F77" s="861">
        <f t="shared" si="3"/>
        <v>0</v>
      </c>
      <c r="G77" s="856">
        <v>0</v>
      </c>
      <c r="H77" s="856">
        <v>0</v>
      </c>
      <c r="I77" s="856">
        <v>0</v>
      </c>
      <c r="J77" s="970">
        <f>F77</f>
        <v>0</v>
      </c>
    </row>
    <row r="78" spans="1:10" s="688" customFormat="1" ht="14.25" hidden="1">
      <c r="A78" s="936">
        <v>1130000</v>
      </c>
      <c r="B78" s="767" t="s">
        <v>294</v>
      </c>
      <c r="C78" s="734" t="s">
        <v>358</v>
      </c>
      <c r="D78" s="858">
        <v>0</v>
      </c>
      <c r="E78" s="859"/>
      <c r="F78" s="859">
        <f>F138</f>
        <v>0</v>
      </c>
      <c r="G78" s="859">
        <v>0</v>
      </c>
      <c r="H78" s="859">
        <v>0</v>
      </c>
      <c r="I78" s="859">
        <f>I138</f>
        <v>0</v>
      </c>
      <c r="J78" s="970">
        <f>J138</f>
        <v>0</v>
      </c>
    </row>
    <row r="79" spans="1:10" s="688" customFormat="1" hidden="1">
      <c r="A79" s="936">
        <v>1130100</v>
      </c>
      <c r="B79" s="763" t="s">
        <v>481</v>
      </c>
      <c r="C79" s="738" t="s">
        <v>295</v>
      </c>
      <c r="D79" s="860"/>
      <c r="E79" s="861"/>
      <c r="F79" s="861"/>
      <c r="G79" s="861"/>
      <c r="H79" s="861"/>
      <c r="I79" s="861"/>
      <c r="J79" s="970">
        <v>0</v>
      </c>
    </row>
    <row r="80" spans="1:10" s="688" customFormat="1" hidden="1">
      <c r="A80" s="936">
        <v>1130200</v>
      </c>
      <c r="B80" s="763" t="s">
        <v>482</v>
      </c>
      <c r="C80" s="742" t="s">
        <v>296</v>
      </c>
      <c r="D80" s="860"/>
      <c r="E80" s="861"/>
      <c r="F80" s="861"/>
      <c r="G80" s="861"/>
      <c r="H80" s="861"/>
      <c r="I80" s="861"/>
      <c r="J80" s="970">
        <v>0</v>
      </c>
    </row>
    <row r="81" spans="1:10" s="688" customFormat="1" hidden="1">
      <c r="A81" s="936">
        <v>1130300</v>
      </c>
      <c r="B81" s="763" t="s">
        <v>483</v>
      </c>
      <c r="C81" s="742" t="s">
        <v>297</v>
      </c>
      <c r="D81" s="860"/>
      <c r="E81" s="861"/>
      <c r="F81" s="861"/>
      <c r="G81" s="861"/>
      <c r="H81" s="861"/>
      <c r="I81" s="861"/>
      <c r="J81" s="970">
        <v>0</v>
      </c>
    </row>
    <row r="82" spans="1:10" s="688" customFormat="1" hidden="1">
      <c r="A82" s="936">
        <v>1130400</v>
      </c>
      <c r="B82" s="768" t="s">
        <v>484</v>
      </c>
      <c r="C82" s="769" t="s">
        <v>298</v>
      </c>
      <c r="D82" s="850"/>
      <c r="E82" s="862"/>
      <c r="F82" s="862"/>
      <c r="G82" s="862"/>
      <c r="H82" s="862"/>
      <c r="I82" s="862"/>
      <c r="J82" s="970">
        <v>0</v>
      </c>
    </row>
    <row r="83" spans="1:10" s="688" customFormat="1" ht="14.25" hidden="1">
      <c r="A83" s="930">
        <v>1131000</v>
      </c>
      <c r="B83" s="770" t="s">
        <v>299</v>
      </c>
      <c r="C83" s="771" t="s">
        <v>358</v>
      </c>
      <c r="D83" s="860"/>
      <c r="E83" s="861"/>
      <c r="F83" s="861"/>
      <c r="G83" s="861"/>
      <c r="H83" s="861"/>
      <c r="I83" s="861"/>
      <c r="J83" s="970">
        <v>0</v>
      </c>
    </row>
    <row r="84" spans="1:10" s="688" customFormat="1" ht="25.5" hidden="1">
      <c r="A84" s="930">
        <v>1131100</v>
      </c>
      <c r="B84" s="763" t="s">
        <v>588</v>
      </c>
      <c r="C84" s="738" t="s">
        <v>300</v>
      </c>
      <c r="D84" s="860"/>
      <c r="E84" s="861"/>
      <c r="F84" s="861"/>
      <c r="G84" s="861"/>
      <c r="H84" s="861"/>
      <c r="I84" s="861"/>
      <c r="J84" s="970">
        <v>0</v>
      </c>
    </row>
    <row r="85" spans="1:10" s="688" customFormat="1" hidden="1">
      <c r="A85" s="930">
        <v>1131200</v>
      </c>
      <c r="B85" s="763" t="s">
        <v>589</v>
      </c>
      <c r="C85" s="742" t="s">
        <v>301</v>
      </c>
      <c r="D85" s="860"/>
      <c r="E85" s="861"/>
      <c r="F85" s="861"/>
      <c r="G85" s="861"/>
      <c r="H85" s="861"/>
      <c r="I85" s="861"/>
      <c r="J85" s="970">
        <v>0</v>
      </c>
    </row>
    <row r="86" spans="1:10" s="688" customFormat="1" ht="13.5" hidden="1" thickBot="1">
      <c r="A86" s="930">
        <v>1131300</v>
      </c>
      <c r="B86" s="765" t="s">
        <v>590</v>
      </c>
      <c r="C86" s="746" t="s">
        <v>302</v>
      </c>
      <c r="D86" s="855"/>
      <c r="E86" s="856"/>
      <c r="F86" s="856"/>
      <c r="G86" s="856"/>
      <c r="H86" s="856"/>
      <c r="I86" s="856"/>
      <c r="J86" s="970">
        <v>0</v>
      </c>
    </row>
    <row r="87" spans="1:10" s="688" customFormat="1" ht="14.25" hidden="1">
      <c r="A87" s="937">
        <v>1140000</v>
      </c>
      <c r="B87" s="767" t="s">
        <v>303</v>
      </c>
      <c r="C87" s="734" t="s">
        <v>358</v>
      </c>
      <c r="D87" s="858">
        <v>0</v>
      </c>
      <c r="E87" s="859"/>
      <c r="F87" s="859">
        <v>0</v>
      </c>
      <c r="G87" s="859">
        <v>0</v>
      </c>
      <c r="H87" s="859">
        <v>0</v>
      </c>
      <c r="I87" s="859">
        <v>0</v>
      </c>
      <c r="J87" s="970">
        <v>0</v>
      </c>
    </row>
    <row r="88" spans="1:10" s="688" customFormat="1" ht="25.5" hidden="1">
      <c r="A88" s="937">
        <v>1141000</v>
      </c>
      <c r="B88" s="763" t="s">
        <v>304</v>
      </c>
      <c r="C88" s="738" t="s">
        <v>1003</v>
      </c>
      <c r="D88" s="860"/>
      <c r="E88" s="861"/>
      <c r="F88" s="861"/>
      <c r="G88" s="861"/>
      <c r="H88" s="861"/>
      <c r="I88" s="861"/>
      <c r="J88" s="970">
        <v>0</v>
      </c>
    </row>
    <row r="89" spans="1:10" s="688" customFormat="1" ht="25.5" hidden="1">
      <c r="A89" s="937">
        <v>1142000</v>
      </c>
      <c r="B89" s="763" t="s">
        <v>42</v>
      </c>
      <c r="C89" s="742" t="s">
        <v>43</v>
      </c>
      <c r="D89" s="860"/>
      <c r="E89" s="861"/>
      <c r="F89" s="861"/>
      <c r="G89" s="861"/>
      <c r="H89" s="861"/>
      <c r="I89" s="861"/>
      <c r="J89" s="970">
        <v>0</v>
      </c>
    </row>
    <row r="90" spans="1:10" s="688" customFormat="1" ht="25.5" hidden="1">
      <c r="A90" s="937">
        <v>1143000</v>
      </c>
      <c r="B90" s="763" t="s">
        <v>44</v>
      </c>
      <c r="C90" s="742" t="s">
        <v>45</v>
      </c>
      <c r="D90" s="860"/>
      <c r="E90" s="861"/>
      <c r="F90" s="861"/>
      <c r="G90" s="861"/>
      <c r="H90" s="861"/>
      <c r="I90" s="861"/>
      <c r="J90" s="970">
        <v>0</v>
      </c>
    </row>
    <row r="91" spans="1:10" s="688" customFormat="1" ht="26.25" thickBot="1">
      <c r="A91" s="933">
        <v>1144000</v>
      </c>
      <c r="B91" s="765" t="s">
        <v>46</v>
      </c>
      <c r="C91" s="746" t="s">
        <v>439</v>
      </c>
      <c r="D91" s="855"/>
      <c r="E91" s="856"/>
      <c r="F91" s="856"/>
      <c r="G91" s="856"/>
      <c r="H91" s="856"/>
      <c r="I91" s="856"/>
      <c r="J91" s="970">
        <v>0</v>
      </c>
    </row>
    <row r="92" spans="1:10" s="688" customFormat="1" ht="14.25">
      <c r="A92" s="938">
        <v>1150000</v>
      </c>
      <c r="B92" s="939" t="s">
        <v>730</v>
      </c>
      <c r="C92" s="734" t="s">
        <v>358</v>
      </c>
      <c r="D92" s="858">
        <f>D99</f>
        <v>36000</v>
      </c>
      <c r="E92" s="859">
        <f>E99</f>
        <v>0</v>
      </c>
      <c r="F92" s="859">
        <f>F99</f>
        <v>36000</v>
      </c>
      <c r="G92" s="859">
        <f>G105</f>
        <v>9000</v>
      </c>
      <c r="H92" s="859">
        <f>H105</f>
        <v>18000</v>
      </c>
      <c r="I92" s="859">
        <f>I105</f>
        <v>27000</v>
      </c>
      <c r="J92" s="970">
        <f>J99</f>
        <v>36000</v>
      </c>
    </row>
    <row r="93" spans="1:10" s="688" customFormat="1" ht="25.5">
      <c r="A93" s="940">
        <v>1151000</v>
      </c>
      <c r="B93" s="941" t="s">
        <v>681</v>
      </c>
      <c r="C93" s="734" t="s">
        <v>358</v>
      </c>
      <c r="D93" s="863">
        <v>0</v>
      </c>
      <c r="E93" s="864"/>
      <c r="F93" s="864">
        <v>0</v>
      </c>
      <c r="G93" s="864">
        <v>0</v>
      </c>
      <c r="H93" s="864">
        <v>0</v>
      </c>
      <c r="I93" s="864">
        <v>0</v>
      </c>
      <c r="J93" s="970">
        <v>0</v>
      </c>
    </row>
    <row r="94" spans="1:10" s="688" customFormat="1" ht="25.5" hidden="1">
      <c r="A94" s="940">
        <v>1151100</v>
      </c>
      <c r="B94" s="943" t="s">
        <v>265</v>
      </c>
      <c r="C94" s="944">
        <v>461100</v>
      </c>
      <c r="D94" s="863"/>
      <c r="E94" s="864"/>
      <c r="F94" s="864"/>
      <c r="G94" s="864"/>
      <c r="H94" s="864"/>
      <c r="I94" s="864"/>
      <c r="J94" s="970">
        <v>0</v>
      </c>
    </row>
    <row r="95" spans="1:10" s="688" customFormat="1" ht="25.5" hidden="1">
      <c r="A95" s="940">
        <v>1151200</v>
      </c>
      <c r="B95" s="943" t="s">
        <v>637</v>
      </c>
      <c r="C95" s="944">
        <v>461200</v>
      </c>
      <c r="D95" s="863"/>
      <c r="E95" s="864"/>
      <c r="F95" s="864"/>
      <c r="G95" s="864"/>
      <c r="H95" s="864"/>
      <c r="I95" s="864"/>
      <c r="J95" s="970">
        <v>0</v>
      </c>
    </row>
    <row r="96" spans="1:10" s="688" customFormat="1" ht="25.5" hidden="1">
      <c r="A96" s="940">
        <v>1152000</v>
      </c>
      <c r="B96" s="945" t="s">
        <v>518</v>
      </c>
      <c r="C96" s="946" t="s">
        <v>358</v>
      </c>
      <c r="D96" s="947">
        <v>0</v>
      </c>
      <c r="E96" s="1124"/>
      <c r="F96" s="1124">
        <v>0</v>
      </c>
      <c r="G96" s="1124">
        <v>0</v>
      </c>
      <c r="H96" s="1124">
        <v>0</v>
      </c>
      <c r="I96" s="1124">
        <v>0</v>
      </c>
      <c r="J96" s="970">
        <v>0</v>
      </c>
    </row>
    <row r="97" spans="1:10" s="688" customFormat="1" ht="25.5" hidden="1">
      <c r="A97" s="940">
        <v>1152100</v>
      </c>
      <c r="B97" s="948" t="s">
        <v>541</v>
      </c>
      <c r="C97" s="944">
        <v>462100</v>
      </c>
      <c r="D97" s="860"/>
      <c r="E97" s="861"/>
      <c r="F97" s="861"/>
      <c r="G97" s="861"/>
      <c r="H97" s="861"/>
      <c r="I97" s="861"/>
      <c r="J97" s="970">
        <v>0</v>
      </c>
    </row>
    <row r="98" spans="1:10" s="688" customFormat="1" ht="26.25" thickBot="1">
      <c r="A98" s="950">
        <v>1152200</v>
      </c>
      <c r="B98" s="951" t="s">
        <v>759</v>
      </c>
      <c r="C98" s="952">
        <v>462200</v>
      </c>
      <c r="D98" s="855"/>
      <c r="E98" s="856"/>
      <c r="F98" s="856"/>
      <c r="G98" s="856"/>
      <c r="H98" s="856"/>
      <c r="I98" s="856"/>
      <c r="J98" s="970">
        <v>0</v>
      </c>
    </row>
    <row r="99" spans="1:10" s="688" customFormat="1" ht="24.75" customHeight="1">
      <c r="A99" s="938">
        <v>1153000</v>
      </c>
      <c r="B99" s="954" t="s">
        <v>760</v>
      </c>
      <c r="C99" s="955" t="s">
        <v>358</v>
      </c>
      <c r="D99" s="956">
        <f t="shared" ref="D99:J99" si="4">D105</f>
        <v>36000</v>
      </c>
      <c r="E99" s="1125">
        <f t="shared" si="4"/>
        <v>0</v>
      </c>
      <c r="F99" s="1125">
        <f t="shared" si="4"/>
        <v>36000</v>
      </c>
      <c r="G99" s="1125">
        <f t="shared" si="4"/>
        <v>9000</v>
      </c>
      <c r="H99" s="1125">
        <f t="shared" si="4"/>
        <v>18000</v>
      </c>
      <c r="I99" s="1125">
        <f t="shared" si="4"/>
        <v>27000</v>
      </c>
      <c r="J99" s="970">
        <f t="shared" si="4"/>
        <v>36000</v>
      </c>
    </row>
    <row r="100" spans="1:10" s="688" customFormat="1" ht="25.5" hidden="1">
      <c r="A100" s="940">
        <v>1153100</v>
      </c>
      <c r="B100" s="948" t="s">
        <v>761</v>
      </c>
      <c r="C100" s="944">
        <v>463100</v>
      </c>
      <c r="D100" s="947"/>
      <c r="E100" s="1124"/>
      <c r="F100" s="1124"/>
      <c r="G100" s="1124"/>
      <c r="H100" s="1124"/>
      <c r="I100" s="1124"/>
      <c r="J100" s="970">
        <v>0</v>
      </c>
    </row>
    <row r="101" spans="1:10" s="688" customFormat="1" hidden="1">
      <c r="A101" s="940">
        <v>1153200</v>
      </c>
      <c r="B101" s="948" t="s">
        <v>101</v>
      </c>
      <c r="C101" s="944">
        <v>463200</v>
      </c>
      <c r="D101" s="947"/>
      <c r="E101" s="1124"/>
      <c r="F101" s="1124"/>
      <c r="G101" s="1124"/>
      <c r="H101" s="1124"/>
      <c r="I101" s="1124"/>
      <c r="J101" s="970">
        <v>0</v>
      </c>
    </row>
    <row r="102" spans="1:10" s="688" customFormat="1" ht="38.25" hidden="1">
      <c r="A102" s="940">
        <v>1153300</v>
      </c>
      <c r="B102" s="948" t="s">
        <v>501</v>
      </c>
      <c r="C102" s="944">
        <v>463300</v>
      </c>
      <c r="D102" s="947"/>
      <c r="E102" s="1124"/>
      <c r="F102" s="1124"/>
      <c r="G102" s="1124"/>
      <c r="H102" s="1124"/>
      <c r="I102" s="1124"/>
      <c r="J102" s="970">
        <v>0</v>
      </c>
    </row>
    <row r="103" spans="1:10" s="688" customFormat="1" ht="38.25">
      <c r="A103" s="940">
        <v>1153400</v>
      </c>
      <c r="B103" s="948" t="s">
        <v>502</v>
      </c>
      <c r="C103" s="944">
        <v>463400</v>
      </c>
      <c r="D103" s="947"/>
      <c r="E103" s="1124"/>
      <c r="F103" s="1124"/>
      <c r="G103" s="1124"/>
      <c r="H103" s="1124"/>
      <c r="I103" s="1124"/>
      <c r="J103" s="970">
        <v>0</v>
      </c>
    </row>
    <row r="104" spans="1:10" s="688" customFormat="1">
      <c r="A104" s="940">
        <v>1153500</v>
      </c>
      <c r="B104" s="1786" t="s">
        <v>503</v>
      </c>
      <c r="C104" s="762">
        <v>463500</v>
      </c>
      <c r="D104" s="947"/>
      <c r="E104" s="1124"/>
      <c r="F104" s="1124"/>
      <c r="G104" s="1124"/>
      <c r="H104" s="1124"/>
      <c r="I104" s="1124"/>
      <c r="J104" s="1209">
        <v>0</v>
      </c>
    </row>
    <row r="105" spans="1:10" s="688" customFormat="1" ht="38.25">
      <c r="A105" s="940">
        <v>1153700</v>
      </c>
      <c r="B105" s="957" t="s">
        <v>504</v>
      </c>
      <c r="C105" s="762">
        <v>463700</v>
      </c>
      <c r="D105" s="947">
        <v>36000</v>
      </c>
      <c r="E105" s="1124">
        <v>0</v>
      </c>
      <c r="F105" s="1124">
        <f>D105+E105</f>
        <v>36000</v>
      </c>
      <c r="G105" s="1124">
        <v>9000</v>
      </c>
      <c r="H105" s="1124">
        <v>18000</v>
      </c>
      <c r="I105" s="1124">
        <v>27000</v>
      </c>
      <c r="J105" s="970">
        <f>F105</f>
        <v>36000</v>
      </c>
    </row>
    <row r="106" spans="1:10" s="688" customFormat="1" ht="35.25" customHeight="1" thickBot="1">
      <c r="A106" s="940">
        <v>1153800</v>
      </c>
      <c r="B106" s="957" t="s">
        <v>995</v>
      </c>
      <c r="C106" s="944">
        <v>463800</v>
      </c>
      <c r="D106" s="947"/>
      <c r="E106" s="1124"/>
      <c r="F106" s="1124"/>
      <c r="G106" s="1124"/>
      <c r="H106" s="1124"/>
      <c r="I106" s="1124"/>
      <c r="J106" s="970">
        <v>0</v>
      </c>
    </row>
    <row r="107" spans="1:10" s="688" customFormat="1" hidden="1">
      <c r="A107" s="940">
        <v>1153900</v>
      </c>
      <c r="B107" s="957" t="s">
        <v>996</v>
      </c>
      <c r="C107" s="944">
        <v>463900</v>
      </c>
      <c r="D107" s="947"/>
      <c r="E107" s="1124"/>
      <c r="F107" s="1124"/>
      <c r="G107" s="1124"/>
      <c r="H107" s="1124"/>
      <c r="I107" s="1124"/>
      <c r="J107" s="970">
        <v>0</v>
      </c>
    </row>
    <row r="108" spans="1:10" s="688" customFormat="1" ht="25.5" hidden="1">
      <c r="A108" s="940">
        <v>1154000</v>
      </c>
      <c r="B108" s="958" t="s">
        <v>997</v>
      </c>
      <c r="C108" s="946" t="s">
        <v>358</v>
      </c>
      <c r="D108" s="947">
        <v>0</v>
      </c>
      <c r="E108" s="1124"/>
      <c r="F108" s="1124">
        <v>0</v>
      </c>
      <c r="G108" s="1124">
        <v>0</v>
      </c>
      <c r="H108" s="1124">
        <v>0</v>
      </c>
      <c r="I108" s="1124">
        <v>0</v>
      </c>
      <c r="J108" s="970">
        <v>0</v>
      </c>
    </row>
    <row r="109" spans="1:10" s="688" customFormat="1" ht="25.5" hidden="1">
      <c r="A109" s="940">
        <v>1154100</v>
      </c>
      <c r="B109" s="957" t="s">
        <v>210</v>
      </c>
      <c r="C109" s="944">
        <v>465100</v>
      </c>
      <c r="D109" s="959"/>
      <c r="E109" s="1126"/>
      <c r="F109" s="1126"/>
      <c r="G109" s="1126"/>
      <c r="H109" s="1126"/>
      <c r="I109" s="1126"/>
      <c r="J109" s="970">
        <v>0</v>
      </c>
    </row>
    <row r="110" spans="1:10" s="688" customFormat="1" hidden="1">
      <c r="A110" s="940">
        <v>1154200</v>
      </c>
      <c r="B110" s="957" t="s">
        <v>211</v>
      </c>
      <c r="C110" s="944">
        <v>465200</v>
      </c>
      <c r="D110" s="959"/>
      <c r="E110" s="1126"/>
      <c r="F110" s="1126"/>
      <c r="G110" s="1126"/>
      <c r="H110" s="1126"/>
      <c r="I110" s="1126"/>
      <c r="J110" s="970">
        <v>0</v>
      </c>
    </row>
    <row r="111" spans="1:10" s="688" customFormat="1" hidden="1">
      <c r="A111" s="940">
        <v>1154300</v>
      </c>
      <c r="B111" s="957" t="s">
        <v>212</v>
      </c>
      <c r="C111" s="944">
        <v>465300</v>
      </c>
      <c r="D111" s="959"/>
      <c r="E111" s="1126"/>
      <c r="F111" s="1126"/>
      <c r="G111" s="1126"/>
      <c r="H111" s="1126"/>
      <c r="I111" s="1126"/>
      <c r="J111" s="970">
        <v>0</v>
      </c>
    </row>
    <row r="112" spans="1:10" s="688" customFormat="1" ht="38.25" hidden="1">
      <c r="A112" s="940">
        <v>1154500</v>
      </c>
      <c r="B112" s="957" t="s">
        <v>67</v>
      </c>
      <c r="C112" s="944">
        <v>465500</v>
      </c>
      <c r="D112" s="959"/>
      <c r="E112" s="1126"/>
      <c r="F112" s="1126"/>
      <c r="G112" s="1126"/>
      <c r="H112" s="1126"/>
      <c r="I112" s="1126"/>
      <c r="J112" s="970">
        <v>0</v>
      </c>
    </row>
    <row r="113" spans="1:10" s="688" customFormat="1" ht="38.25" hidden="1">
      <c r="A113" s="940">
        <v>1154600</v>
      </c>
      <c r="B113" s="957" t="s">
        <v>68</v>
      </c>
      <c r="C113" s="944">
        <v>465600</v>
      </c>
      <c r="D113" s="860"/>
      <c r="E113" s="861"/>
      <c r="F113" s="861"/>
      <c r="G113" s="861"/>
      <c r="H113" s="861"/>
      <c r="I113" s="861"/>
      <c r="J113" s="970">
        <v>0</v>
      </c>
    </row>
    <row r="114" spans="1:10" s="688" customFormat="1" ht="13.5" hidden="1" thickBot="1">
      <c r="A114" s="950">
        <v>1154700</v>
      </c>
      <c r="B114" s="962" t="s">
        <v>78</v>
      </c>
      <c r="C114" s="746" t="s">
        <v>79</v>
      </c>
      <c r="D114" s="855"/>
      <c r="E114" s="856"/>
      <c r="F114" s="856"/>
      <c r="G114" s="856"/>
      <c r="H114" s="856"/>
      <c r="I114" s="856"/>
      <c r="J114" s="970">
        <v>0</v>
      </c>
    </row>
    <row r="115" spans="1:10" s="688" customFormat="1" ht="25.5" hidden="1">
      <c r="A115" s="963">
        <v>1160000</v>
      </c>
      <c r="B115" s="780" t="s">
        <v>80</v>
      </c>
      <c r="C115" s="734" t="s">
        <v>358</v>
      </c>
      <c r="D115" s="858">
        <v>0</v>
      </c>
      <c r="E115" s="859"/>
      <c r="F115" s="859">
        <v>0</v>
      </c>
      <c r="G115" s="859">
        <v>0</v>
      </c>
      <c r="H115" s="859">
        <v>0</v>
      </c>
      <c r="I115" s="859">
        <v>0</v>
      </c>
      <c r="J115" s="970">
        <v>0</v>
      </c>
    </row>
    <row r="116" spans="1:10" s="688" customFormat="1" hidden="1">
      <c r="A116" s="935">
        <v>1161000</v>
      </c>
      <c r="B116" s="782" t="s">
        <v>81</v>
      </c>
      <c r="C116" s="783" t="s">
        <v>358</v>
      </c>
      <c r="D116" s="860">
        <v>0</v>
      </c>
      <c r="E116" s="861"/>
      <c r="F116" s="861">
        <v>0</v>
      </c>
      <c r="G116" s="861">
        <v>0</v>
      </c>
      <c r="H116" s="861">
        <v>0</v>
      </c>
      <c r="I116" s="861">
        <v>0</v>
      </c>
      <c r="J116" s="970">
        <v>0</v>
      </c>
    </row>
    <row r="117" spans="1:10" s="688" customFormat="1" ht="24.75" hidden="1" customHeight="1">
      <c r="A117" s="935">
        <v>1161100</v>
      </c>
      <c r="B117" s="741" t="s">
        <v>1705</v>
      </c>
      <c r="C117" s="762">
        <v>471100</v>
      </c>
      <c r="D117" s="860"/>
      <c r="E117" s="861"/>
      <c r="F117" s="861"/>
      <c r="G117" s="861"/>
      <c r="H117" s="861"/>
      <c r="I117" s="861"/>
      <c r="J117" s="970">
        <v>0</v>
      </c>
    </row>
    <row r="118" spans="1:10" s="688" customFormat="1" ht="25.5" hidden="1">
      <c r="A118" s="935">
        <v>1161200</v>
      </c>
      <c r="B118" s="776" t="s">
        <v>1667</v>
      </c>
      <c r="C118" s="762">
        <v>471200</v>
      </c>
      <c r="D118" s="860"/>
      <c r="E118" s="861"/>
      <c r="F118" s="861"/>
      <c r="G118" s="861"/>
      <c r="H118" s="861"/>
      <c r="I118" s="861"/>
      <c r="J118" s="970">
        <v>0</v>
      </c>
    </row>
    <row r="119" spans="1:10" s="688" customFormat="1" ht="25.5" hidden="1">
      <c r="A119" s="935">
        <v>1162000</v>
      </c>
      <c r="B119" s="782" t="s">
        <v>1125</v>
      </c>
      <c r="C119" s="783" t="s">
        <v>358</v>
      </c>
      <c r="D119" s="860">
        <v>0</v>
      </c>
      <c r="E119" s="861"/>
      <c r="F119" s="861">
        <v>0</v>
      </c>
      <c r="G119" s="861">
        <v>0</v>
      </c>
      <c r="H119" s="861">
        <v>0</v>
      </c>
      <c r="I119" s="861">
        <v>0</v>
      </c>
      <c r="J119" s="970">
        <v>0</v>
      </c>
    </row>
    <row r="120" spans="1:10" s="688" customFormat="1" ht="25.5" hidden="1">
      <c r="A120" s="935">
        <v>1162100</v>
      </c>
      <c r="B120" s="776" t="s">
        <v>1668</v>
      </c>
      <c r="C120" s="742" t="s">
        <v>130</v>
      </c>
      <c r="D120" s="860"/>
      <c r="E120" s="861"/>
      <c r="F120" s="861"/>
      <c r="G120" s="861"/>
      <c r="H120" s="861"/>
      <c r="I120" s="861"/>
      <c r="J120" s="970">
        <v>0</v>
      </c>
    </row>
    <row r="121" spans="1:10" s="688" customFormat="1" hidden="1">
      <c r="A121" s="935">
        <v>1162200</v>
      </c>
      <c r="B121" s="776" t="s">
        <v>1669</v>
      </c>
      <c r="C121" s="742" t="s">
        <v>24</v>
      </c>
      <c r="D121" s="860"/>
      <c r="E121" s="861"/>
      <c r="F121" s="861"/>
      <c r="G121" s="861"/>
      <c r="H121" s="861"/>
      <c r="I121" s="861"/>
      <c r="J121" s="970">
        <v>0</v>
      </c>
    </row>
    <row r="122" spans="1:10" s="688" customFormat="1" ht="25.5" hidden="1">
      <c r="A122" s="935">
        <v>1162300</v>
      </c>
      <c r="B122" s="776" t="s">
        <v>1670</v>
      </c>
      <c r="C122" s="742" t="s">
        <v>26</v>
      </c>
      <c r="D122" s="860"/>
      <c r="E122" s="861"/>
      <c r="F122" s="861"/>
      <c r="G122" s="861"/>
      <c r="H122" s="861"/>
      <c r="I122" s="861"/>
      <c r="J122" s="970">
        <v>0</v>
      </c>
    </row>
    <row r="123" spans="1:10" s="688" customFormat="1" hidden="1">
      <c r="A123" s="935">
        <v>1162400</v>
      </c>
      <c r="B123" s="776" t="s">
        <v>1671</v>
      </c>
      <c r="C123" s="742" t="s">
        <v>832</v>
      </c>
      <c r="D123" s="860"/>
      <c r="E123" s="861"/>
      <c r="F123" s="861"/>
      <c r="G123" s="861"/>
      <c r="H123" s="861"/>
      <c r="I123" s="861"/>
      <c r="J123" s="970">
        <v>0</v>
      </c>
    </row>
    <row r="124" spans="1:10" s="688" customFormat="1" ht="25.5" hidden="1">
      <c r="A124" s="935">
        <v>1162500</v>
      </c>
      <c r="B124" s="776" t="s">
        <v>1672</v>
      </c>
      <c r="C124" s="742" t="s">
        <v>834</v>
      </c>
      <c r="D124" s="860"/>
      <c r="E124" s="861"/>
      <c r="F124" s="861"/>
      <c r="G124" s="861"/>
      <c r="H124" s="861"/>
      <c r="I124" s="861"/>
      <c r="J124" s="970">
        <v>0</v>
      </c>
    </row>
    <row r="125" spans="1:10" s="688" customFormat="1" hidden="1">
      <c r="A125" s="935">
        <v>1162600</v>
      </c>
      <c r="B125" s="776" t="s">
        <v>1673</v>
      </c>
      <c r="C125" s="742" t="s">
        <v>511</v>
      </c>
      <c r="D125" s="860"/>
      <c r="E125" s="861"/>
      <c r="F125" s="861"/>
      <c r="G125" s="861"/>
      <c r="H125" s="861"/>
      <c r="I125" s="861"/>
      <c r="J125" s="970">
        <v>0</v>
      </c>
    </row>
    <row r="126" spans="1:10" s="688" customFormat="1" ht="25.5" hidden="1">
      <c r="A126" s="935">
        <v>1162700</v>
      </c>
      <c r="B126" s="741" t="s">
        <v>1674</v>
      </c>
      <c r="C126" s="742" t="s">
        <v>513</v>
      </c>
      <c r="D126" s="860"/>
      <c r="E126" s="861"/>
      <c r="F126" s="861"/>
      <c r="G126" s="861"/>
      <c r="H126" s="861"/>
      <c r="I126" s="861"/>
      <c r="J126" s="970">
        <v>0</v>
      </c>
    </row>
    <row r="127" spans="1:10" s="688" customFormat="1" hidden="1">
      <c r="A127" s="935">
        <v>1162800</v>
      </c>
      <c r="B127" s="776" t="s">
        <v>1675</v>
      </c>
      <c r="C127" s="742" t="s">
        <v>872</v>
      </c>
      <c r="D127" s="860"/>
      <c r="E127" s="861"/>
      <c r="F127" s="861"/>
      <c r="G127" s="861"/>
      <c r="H127" s="861"/>
      <c r="I127" s="861"/>
      <c r="J127" s="970">
        <v>0</v>
      </c>
    </row>
    <row r="128" spans="1:10" s="688" customFormat="1" hidden="1">
      <c r="A128" s="964">
        <v>1162900</v>
      </c>
      <c r="B128" s="776" t="s">
        <v>1676</v>
      </c>
      <c r="C128" s="742" t="s">
        <v>874</v>
      </c>
      <c r="D128" s="860"/>
      <c r="E128" s="861"/>
      <c r="F128" s="861"/>
      <c r="G128" s="861"/>
      <c r="H128" s="861"/>
      <c r="I128" s="861"/>
      <c r="J128" s="970">
        <v>0</v>
      </c>
    </row>
    <row r="129" spans="1:10" s="688" customFormat="1" hidden="1">
      <c r="A129" s="964">
        <v>1163000</v>
      </c>
      <c r="B129" s="782" t="s">
        <v>58</v>
      </c>
      <c r="C129" s="771" t="s">
        <v>358</v>
      </c>
      <c r="D129" s="860">
        <v>0</v>
      </c>
      <c r="E129" s="861"/>
      <c r="F129" s="861">
        <v>0</v>
      </c>
      <c r="G129" s="861">
        <v>0</v>
      </c>
      <c r="H129" s="861">
        <v>0</v>
      </c>
      <c r="I129" s="861">
        <v>0</v>
      </c>
      <c r="J129" s="970">
        <v>0</v>
      </c>
    </row>
    <row r="130" spans="1:10" s="688" customFormat="1" ht="13.5" hidden="1" thickBot="1">
      <c r="A130" s="965">
        <v>1163100</v>
      </c>
      <c r="B130" s="765" t="s">
        <v>798</v>
      </c>
      <c r="C130" s="746" t="s">
        <v>799</v>
      </c>
      <c r="D130" s="855"/>
      <c r="E130" s="856"/>
      <c r="F130" s="856"/>
      <c r="G130" s="856"/>
      <c r="H130" s="856"/>
      <c r="I130" s="856"/>
      <c r="J130" s="970">
        <v>0</v>
      </c>
    </row>
    <row r="131" spans="1:10" s="688" customFormat="1" hidden="1">
      <c r="A131" s="966">
        <v>1170000</v>
      </c>
      <c r="B131" s="788" t="s">
        <v>875</v>
      </c>
      <c r="C131" s="734" t="s">
        <v>358</v>
      </c>
      <c r="D131" s="858">
        <f>D135</f>
        <v>0</v>
      </c>
      <c r="E131" s="859"/>
      <c r="F131" s="859">
        <f>F135</f>
        <v>0</v>
      </c>
      <c r="G131" s="859">
        <f>G135</f>
        <v>0</v>
      </c>
      <c r="H131" s="859">
        <f>H135</f>
        <v>0</v>
      </c>
      <c r="I131" s="859">
        <f>I135</f>
        <v>0</v>
      </c>
      <c r="J131" s="970">
        <f>J135</f>
        <v>0</v>
      </c>
    </row>
    <row r="132" spans="1:10" s="688" customFormat="1" ht="38.25" hidden="1">
      <c r="A132" s="964">
        <v>1171000</v>
      </c>
      <c r="B132" s="792" t="s">
        <v>215</v>
      </c>
      <c r="C132" s="734" t="s">
        <v>358</v>
      </c>
      <c r="D132" s="863">
        <v>0</v>
      </c>
      <c r="E132" s="864"/>
      <c r="F132" s="864">
        <v>0</v>
      </c>
      <c r="G132" s="864">
        <v>0</v>
      </c>
      <c r="H132" s="864">
        <v>0</v>
      </c>
      <c r="I132" s="864">
        <v>0</v>
      </c>
      <c r="J132" s="970">
        <v>0</v>
      </c>
    </row>
    <row r="133" spans="1:10" s="688" customFormat="1" ht="38.25" hidden="1">
      <c r="A133" s="964">
        <v>1171100</v>
      </c>
      <c r="B133" s="741" t="s">
        <v>1677</v>
      </c>
      <c r="C133" s="738" t="s">
        <v>479</v>
      </c>
      <c r="D133" s="860"/>
      <c r="E133" s="861"/>
      <c r="F133" s="861"/>
      <c r="G133" s="861"/>
      <c r="H133" s="861"/>
      <c r="I133" s="861"/>
      <c r="J133" s="970">
        <v>0</v>
      </c>
    </row>
    <row r="134" spans="1:10" s="688" customFormat="1" ht="25.5" hidden="1">
      <c r="A134" s="964">
        <v>1171200</v>
      </c>
      <c r="B134" s="776" t="s">
        <v>1678</v>
      </c>
      <c r="C134" s="794" t="s">
        <v>352</v>
      </c>
      <c r="D134" s="860"/>
      <c r="E134" s="861"/>
      <c r="F134" s="861"/>
      <c r="G134" s="861"/>
      <c r="H134" s="861"/>
      <c r="I134" s="861"/>
      <c r="J134" s="970">
        <v>0</v>
      </c>
    </row>
    <row r="135" spans="1:10" s="688" customFormat="1" ht="51" hidden="1">
      <c r="A135" s="935">
        <v>1172000</v>
      </c>
      <c r="B135" s="795" t="s">
        <v>1017</v>
      </c>
      <c r="C135" s="771" t="s">
        <v>358</v>
      </c>
      <c r="D135" s="858">
        <f>D137+D138</f>
        <v>0</v>
      </c>
      <c r="E135" s="859"/>
      <c r="F135" s="859">
        <f>F137+F138</f>
        <v>0</v>
      </c>
      <c r="G135" s="859">
        <f>G137+G138</f>
        <v>0</v>
      </c>
      <c r="H135" s="859">
        <f>H137+H138</f>
        <v>0</v>
      </c>
      <c r="I135" s="859">
        <f>I137+I138</f>
        <v>0</v>
      </c>
      <c r="J135" s="970">
        <f>F135</f>
        <v>0</v>
      </c>
    </row>
    <row r="136" spans="1:10" s="688" customFormat="1" ht="9" hidden="1" customHeight="1" thickBot="1">
      <c r="A136" s="935">
        <v>1172100</v>
      </c>
      <c r="B136" s="763" t="s">
        <v>1102</v>
      </c>
      <c r="C136" s="738" t="s">
        <v>1018</v>
      </c>
      <c r="D136" s="860"/>
      <c r="E136" s="861"/>
      <c r="F136" s="861"/>
      <c r="G136" s="861"/>
      <c r="H136" s="861"/>
      <c r="I136" s="861"/>
      <c r="J136" s="970">
        <v>0</v>
      </c>
    </row>
    <row r="137" spans="1:10" s="688" customFormat="1" ht="13.5" hidden="1" thickBot="1">
      <c r="A137" s="935">
        <v>1172200</v>
      </c>
      <c r="B137" s="763" t="s">
        <v>1103</v>
      </c>
      <c r="C137" s="796">
        <v>482200</v>
      </c>
      <c r="D137" s="860">
        <v>0</v>
      </c>
      <c r="E137" s="861"/>
      <c r="F137" s="861">
        <v>0</v>
      </c>
      <c r="G137" s="861">
        <v>0</v>
      </c>
      <c r="H137" s="861">
        <v>0</v>
      </c>
      <c r="I137" s="861">
        <v>0</v>
      </c>
      <c r="J137" s="970">
        <f>F137</f>
        <v>0</v>
      </c>
    </row>
    <row r="138" spans="1:10" s="688" customFormat="1" ht="13.5" hidden="1" thickBot="1">
      <c r="A138" s="935">
        <v>1172300</v>
      </c>
      <c r="B138" s="776" t="s">
        <v>1679</v>
      </c>
      <c r="C138" s="742" t="s">
        <v>1020</v>
      </c>
      <c r="D138" s="860">
        <v>0</v>
      </c>
      <c r="E138" s="861">
        <v>0</v>
      </c>
      <c r="F138" s="861">
        <f>D138+E138</f>
        <v>0</v>
      </c>
      <c r="G138" s="861">
        <v>0</v>
      </c>
      <c r="H138" s="861">
        <v>0</v>
      </c>
      <c r="I138" s="861">
        <v>0</v>
      </c>
      <c r="J138" s="970">
        <f>F138</f>
        <v>0</v>
      </c>
    </row>
    <row r="139" spans="1:10" s="688" customFormat="1" ht="26.25" hidden="1" thickBot="1">
      <c r="A139" s="935">
        <v>1172400</v>
      </c>
      <c r="B139" s="797" t="s">
        <v>1680</v>
      </c>
      <c r="C139" s="742" t="s">
        <v>125</v>
      </c>
      <c r="D139" s="863"/>
      <c r="E139" s="861"/>
      <c r="F139" s="864"/>
      <c r="G139" s="864"/>
      <c r="H139" s="864"/>
      <c r="I139" s="864"/>
      <c r="J139" s="970">
        <v>0</v>
      </c>
    </row>
    <row r="140" spans="1:10" s="688" customFormat="1" ht="26.25" hidden="1" thickBot="1">
      <c r="A140" s="935">
        <v>1173000</v>
      </c>
      <c r="B140" s="795" t="s">
        <v>126</v>
      </c>
      <c r="C140" s="771" t="s">
        <v>358</v>
      </c>
      <c r="D140" s="863">
        <v>0</v>
      </c>
      <c r="E140" s="864"/>
      <c r="F140" s="864">
        <v>0</v>
      </c>
      <c r="G140" s="864">
        <v>0</v>
      </c>
      <c r="H140" s="864">
        <v>0</v>
      </c>
      <c r="I140" s="864">
        <v>0</v>
      </c>
      <c r="J140" s="970">
        <v>0</v>
      </c>
    </row>
    <row r="141" spans="1:10" s="688" customFormat="1" ht="26.25" hidden="1" thickBot="1">
      <c r="A141" s="964">
        <v>1173100</v>
      </c>
      <c r="B141" s="798" t="s">
        <v>127</v>
      </c>
      <c r="C141" s="742" t="s">
        <v>1088</v>
      </c>
      <c r="D141" s="863"/>
      <c r="E141" s="861"/>
      <c r="F141" s="864"/>
      <c r="G141" s="864"/>
      <c r="H141" s="864"/>
      <c r="I141" s="864"/>
      <c r="J141" s="970">
        <v>0</v>
      </c>
    </row>
    <row r="142" spans="1:10" s="688" customFormat="1" ht="39" hidden="1" thickBot="1">
      <c r="A142" s="964">
        <v>1174000</v>
      </c>
      <c r="B142" s="795" t="s">
        <v>1089</v>
      </c>
      <c r="C142" s="771" t="s">
        <v>358</v>
      </c>
      <c r="D142" s="863">
        <v>0</v>
      </c>
      <c r="E142" s="864"/>
      <c r="F142" s="864">
        <v>0</v>
      </c>
      <c r="G142" s="864">
        <v>0</v>
      </c>
      <c r="H142" s="864">
        <v>0</v>
      </c>
      <c r="I142" s="864">
        <v>0</v>
      </c>
      <c r="J142" s="970">
        <v>0</v>
      </c>
    </row>
    <row r="143" spans="1:10" s="688" customFormat="1" ht="26.25" hidden="1" thickBot="1">
      <c r="A143" s="964">
        <v>1174100</v>
      </c>
      <c r="B143" s="798" t="s">
        <v>1104</v>
      </c>
      <c r="C143" s="742" t="s">
        <v>1090</v>
      </c>
      <c r="D143" s="863"/>
      <c r="E143" s="864"/>
      <c r="F143" s="864"/>
      <c r="G143" s="864"/>
      <c r="H143" s="864"/>
      <c r="I143" s="864"/>
      <c r="J143" s="970">
        <v>0</v>
      </c>
    </row>
    <row r="144" spans="1:10" s="688" customFormat="1" ht="26.25" hidden="1" thickBot="1">
      <c r="A144" s="964">
        <v>1174200</v>
      </c>
      <c r="B144" s="797" t="s">
        <v>1681</v>
      </c>
      <c r="C144" s="742" t="s">
        <v>447</v>
      </c>
      <c r="D144" s="863"/>
      <c r="E144" s="864"/>
      <c r="F144" s="864"/>
      <c r="G144" s="864"/>
      <c r="H144" s="864"/>
      <c r="I144" s="864"/>
      <c r="J144" s="970">
        <v>0</v>
      </c>
    </row>
    <row r="145" spans="1:10" s="688" customFormat="1" ht="51.75" hidden="1" thickBot="1">
      <c r="A145" s="964">
        <v>1175000</v>
      </c>
      <c r="B145" s="795" t="s">
        <v>558</v>
      </c>
      <c r="C145" s="771" t="s">
        <v>358</v>
      </c>
      <c r="D145" s="863">
        <v>0</v>
      </c>
      <c r="E145" s="864"/>
      <c r="F145" s="864">
        <v>0</v>
      </c>
      <c r="G145" s="864">
        <v>0</v>
      </c>
      <c r="H145" s="864">
        <v>0</v>
      </c>
      <c r="I145" s="864">
        <v>0</v>
      </c>
      <c r="J145" s="970">
        <v>0</v>
      </c>
    </row>
    <row r="146" spans="1:10" s="688" customFormat="1" ht="39" hidden="1" thickBot="1">
      <c r="A146" s="964">
        <v>1175100</v>
      </c>
      <c r="B146" s="797" t="s">
        <v>1682</v>
      </c>
      <c r="C146" s="742" t="s">
        <v>227</v>
      </c>
      <c r="D146" s="863"/>
      <c r="E146" s="864"/>
      <c r="F146" s="864"/>
      <c r="G146" s="864"/>
      <c r="H146" s="864"/>
      <c r="I146" s="864"/>
      <c r="J146" s="970">
        <v>0</v>
      </c>
    </row>
    <row r="147" spans="1:10" s="688" customFormat="1" ht="13.5" hidden="1" thickBot="1">
      <c r="A147" s="964">
        <v>1176000</v>
      </c>
      <c r="B147" s="795" t="s">
        <v>228</v>
      </c>
      <c r="C147" s="771" t="s">
        <v>358</v>
      </c>
      <c r="D147" s="863">
        <v>0</v>
      </c>
      <c r="E147" s="864"/>
      <c r="F147" s="864">
        <v>0</v>
      </c>
      <c r="G147" s="864">
        <v>0</v>
      </c>
      <c r="H147" s="864">
        <v>0</v>
      </c>
      <c r="I147" s="864">
        <v>0</v>
      </c>
      <c r="J147" s="970">
        <v>0</v>
      </c>
    </row>
    <row r="148" spans="1:10" s="688" customFormat="1" ht="13.5" hidden="1" thickBot="1">
      <c r="A148" s="964">
        <v>1176100</v>
      </c>
      <c r="B148" s="797" t="s">
        <v>1683</v>
      </c>
      <c r="C148" s="742" t="s">
        <v>8</v>
      </c>
      <c r="D148" s="863"/>
      <c r="E148" s="861"/>
      <c r="F148" s="864"/>
      <c r="G148" s="864"/>
      <c r="H148" s="864"/>
      <c r="I148" s="864"/>
      <c r="J148" s="970">
        <v>0</v>
      </c>
    </row>
    <row r="149" spans="1:10" s="688" customFormat="1" ht="13.5" hidden="1" thickBot="1">
      <c r="A149" s="964">
        <v>1177000</v>
      </c>
      <c r="B149" s="795" t="s">
        <v>587</v>
      </c>
      <c r="C149" s="771" t="s">
        <v>358</v>
      </c>
      <c r="D149" s="863">
        <v>0</v>
      </c>
      <c r="E149" s="864"/>
      <c r="F149" s="864">
        <v>0</v>
      </c>
      <c r="G149" s="864">
        <v>0</v>
      </c>
      <c r="H149" s="864">
        <v>0</v>
      </c>
      <c r="I149" s="864">
        <v>0</v>
      </c>
      <c r="J149" s="970">
        <v>0</v>
      </c>
    </row>
    <row r="150" spans="1:10" s="688" customFormat="1" ht="13.5" hidden="1" thickBot="1">
      <c r="A150" s="965">
        <v>1177100</v>
      </c>
      <c r="B150" s="799" t="s">
        <v>1684</v>
      </c>
      <c r="C150" s="746" t="s">
        <v>259</v>
      </c>
      <c r="D150" s="855"/>
      <c r="E150" s="856"/>
      <c r="F150" s="856"/>
      <c r="G150" s="856"/>
      <c r="H150" s="856"/>
      <c r="I150" s="856"/>
      <c r="J150" s="970">
        <v>0</v>
      </c>
    </row>
    <row r="151" spans="1:10" s="688" customFormat="1" ht="24.75" hidden="1" customHeight="1" thickBot="1">
      <c r="A151" s="968" t="s">
        <v>262</v>
      </c>
      <c r="B151" s="806" t="s">
        <v>648</v>
      </c>
      <c r="C151" s="807" t="s">
        <v>358</v>
      </c>
      <c r="D151" s="969">
        <f t="shared" ref="D151:I151" si="5">D152</f>
        <v>0</v>
      </c>
      <c r="E151" s="1127">
        <f t="shared" si="5"/>
        <v>0</v>
      </c>
      <c r="F151" s="1127">
        <f t="shared" si="5"/>
        <v>0</v>
      </c>
      <c r="G151" s="1127">
        <f t="shared" si="5"/>
        <v>0</v>
      </c>
      <c r="H151" s="1127">
        <f t="shared" si="5"/>
        <v>0</v>
      </c>
      <c r="I151" s="1127">
        <f t="shared" si="5"/>
        <v>0</v>
      </c>
      <c r="J151" s="970">
        <f>F152</f>
        <v>0</v>
      </c>
    </row>
    <row r="152" spans="1:10" s="688" customFormat="1" hidden="1">
      <c r="A152" s="966" t="s">
        <v>650</v>
      </c>
      <c r="B152" s="815" t="s">
        <v>651</v>
      </c>
      <c r="C152" s="734" t="s">
        <v>358</v>
      </c>
      <c r="D152" s="858">
        <f>SUM(D153:D162)</f>
        <v>0</v>
      </c>
      <c r="E152" s="859">
        <f>E155</f>
        <v>0</v>
      </c>
      <c r="F152" s="858">
        <f>SUM(F153:F162)</f>
        <v>0</v>
      </c>
      <c r="G152" s="858">
        <f>SUM(G153:G162)</f>
        <v>0</v>
      </c>
      <c r="H152" s="858">
        <f>SUM(H153:H162)</f>
        <v>0</v>
      </c>
      <c r="I152" s="858">
        <f>SUM(I153:I162)</f>
        <v>0</v>
      </c>
      <c r="J152" s="970">
        <f>F152</f>
        <v>0</v>
      </c>
    </row>
    <row r="153" spans="1:10" s="688" customFormat="1" hidden="1">
      <c r="A153" s="964" t="s">
        <v>652</v>
      </c>
      <c r="B153" s="797" t="s">
        <v>1685</v>
      </c>
      <c r="C153" s="971" t="s">
        <v>987</v>
      </c>
      <c r="D153" s="863"/>
      <c r="E153" s="861"/>
      <c r="F153" s="863"/>
      <c r="G153" s="863"/>
      <c r="H153" s="863"/>
      <c r="I153" s="863"/>
      <c r="J153" s="970">
        <f>F153</f>
        <v>0</v>
      </c>
    </row>
    <row r="154" spans="1:10" s="688" customFormat="1" hidden="1">
      <c r="A154" s="964" t="s">
        <v>988</v>
      </c>
      <c r="B154" s="797" t="s">
        <v>1686</v>
      </c>
      <c r="C154" s="971" t="s">
        <v>965</v>
      </c>
      <c r="D154" s="863">
        <v>0</v>
      </c>
      <c r="E154" s="861"/>
      <c r="F154" s="863">
        <f>D154+E154</f>
        <v>0</v>
      </c>
      <c r="G154" s="863"/>
      <c r="H154" s="863"/>
      <c r="I154" s="863">
        <v>0</v>
      </c>
      <c r="J154" s="970">
        <f>F154</f>
        <v>0</v>
      </c>
    </row>
    <row r="155" spans="1:10" s="688" customFormat="1" ht="25.5" hidden="1">
      <c r="A155" s="964" t="s">
        <v>966</v>
      </c>
      <c r="B155" s="797" t="s">
        <v>1687</v>
      </c>
      <c r="C155" s="971" t="s">
        <v>968</v>
      </c>
      <c r="D155" s="972">
        <v>0</v>
      </c>
      <c r="E155" s="1576">
        <v>0</v>
      </c>
      <c r="F155" s="972">
        <f>D155+E155</f>
        <v>0</v>
      </c>
      <c r="G155" s="1213">
        <v>0</v>
      </c>
      <c r="H155" s="1214">
        <v>0</v>
      </c>
      <c r="I155" s="1214">
        <v>0</v>
      </c>
      <c r="J155" s="1215">
        <f>F155</f>
        <v>0</v>
      </c>
    </row>
    <row r="156" spans="1:10" s="688" customFormat="1" hidden="1">
      <c r="A156" s="973" t="s">
        <v>969</v>
      </c>
      <c r="B156" s="797" t="s">
        <v>1688</v>
      </c>
      <c r="C156" s="971" t="s">
        <v>1099</v>
      </c>
      <c r="D156" s="863"/>
      <c r="E156" s="861"/>
      <c r="F156" s="863"/>
      <c r="G156" s="863"/>
      <c r="H156" s="863"/>
      <c r="I156" s="863"/>
      <c r="J156" s="970">
        <v>0</v>
      </c>
    </row>
    <row r="157" spans="1:10" s="688" customFormat="1" hidden="1">
      <c r="A157" s="973" t="s">
        <v>138</v>
      </c>
      <c r="B157" s="798" t="s">
        <v>139</v>
      </c>
      <c r="C157" s="971" t="s">
        <v>140</v>
      </c>
      <c r="D157" s="863">
        <v>0</v>
      </c>
      <c r="E157" s="861">
        <v>0</v>
      </c>
      <c r="F157" s="863">
        <v>0</v>
      </c>
      <c r="G157" s="863"/>
      <c r="H157" s="863"/>
      <c r="I157" s="863">
        <v>0</v>
      </c>
      <c r="J157" s="970">
        <f>F157</f>
        <v>0</v>
      </c>
    </row>
    <row r="158" spans="1:10" s="688" customFormat="1" hidden="1">
      <c r="A158" s="973" t="s">
        <v>141</v>
      </c>
      <c r="B158" s="797" t="s">
        <v>1689</v>
      </c>
      <c r="C158" s="971" t="s">
        <v>897</v>
      </c>
      <c r="D158" s="864">
        <v>0</v>
      </c>
      <c r="E158" s="861">
        <v>0</v>
      </c>
      <c r="F158" s="863">
        <v>0</v>
      </c>
      <c r="G158" s="863">
        <v>0</v>
      </c>
      <c r="H158" s="863">
        <v>0</v>
      </c>
      <c r="I158" s="863">
        <v>0</v>
      </c>
      <c r="J158" s="970">
        <f>F158</f>
        <v>0</v>
      </c>
    </row>
    <row r="159" spans="1:10" s="688" customFormat="1" hidden="1">
      <c r="A159" s="973" t="s">
        <v>898</v>
      </c>
      <c r="B159" s="797" t="s">
        <v>1690</v>
      </c>
      <c r="C159" s="971" t="s">
        <v>900</v>
      </c>
      <c r="D159" s="865"/>
      <c r="E159" s="853"/>
      <c r="F159" s="865"/>
      <c r="G159" s="865"/>
      <c r="H159" s="865"/>
      <c r="I159" s="865"/>
      <c r="J159" s="931">
        <v>0</v>
      </c>
    </row>
    <row r="160" spans="1:10" s="688" customFormat="1" hidden="1">
      <c r="A160" s="974" t="s">
        <v>800</v>
      </c>
      <c r="B160" s="975" t="s">
        <v>1691</v>
      </c>
      <c r="C160" s="976" t="s">
        <v>657</v>
      </c>
      <c r="D160" s="865"/>
      <c r="E160" s="853"/>
      <c r="F160" s="865"/>
      <c r="G160" s="865"/>
      <c r="H160" s="865"/>
      <c r="I160" s="865"/>
      <c r="J160" s="931">
        <v>0</v>
      </c>
    </row>
    <row r="161" spans="1:10" s="688" customFormat="1" hidden="1">
      <c r="A161" s="940" t="s">
        <v>801</v>
      </c>
      <c r="B161" s="977" t="s">
        <v>1063</v>
      </c>
      <c r="C161" s="944" t="s">
        <v>1064</v>
      </c>
      <c r="D161" s="865"/>
      <c r="E161" s="853"/>
      <c r="F161" s="865"/>
      <c r="G161" s="865"/>
      <c r="H161" s="865"/>
      <c r="I161" s="865"/>
      <c r="J161" s="931">
        <v>0</v>
      </c>
    </row>
    <row r="162" spans="1:10" s="688" customFormat="1" hidden="1">
      <c r="A162" s="940" t="s">
        <v>1065</v>
      </c>
      <c r="B162" s="977" t="s">
        <v>1066</v>
      </c>
      <c r="C162" s="944" t="s">
        <v>1067</v>
      </c>
      <c r="D162" s="865"/>
      <c r="E162" s="853"/>
      <c r="F162" s="865"/>
      <c r="G162" s="865"/>
      <c r="H162" s="865"/>
      <c r="I162" s="865"/>
      <c r="J162" s="931">
        <v>0</v>
      </c>
    </row>
    <row r="163" spans="1:10" s="688" customFormat="1" hidden="1">
      <c r="A163" s="978" t="s">
        <v>658</v>
      </c>
      <c r="B163" s="979" t="s">
        <v>659</v>
      </c>
      <c r="C163" s="980" t="s">
        <v>358</v>
      </c>
      <c r="D163" s="865">
        <v>0</v>
      </c>
      <c r="E163" s="866"/>
      <c r="F163" s="865">
        <v>0</v>
      </c>
      <c r="G163" s="865">
        <v>0</v>
      </c>
      <c r="H163" s="865">
        <v>0</v>
      </c>
      <c r="I163" s="865">
        <v>0</v>
      </c>
      <c r="J163" s="931">
        <v>0</v>
      </c>
    </row>
    <row r="164" spans="1:10" hidden="1">
      <c r="A164" s="973" t="s">
        <v>660</v>
      </c>
      <c r="B164" s="798" t="s">
        <v>661</v>
      </c>
      <c r="C164" s="971" t="s">
        <v>662</v>
      </c>
      <c r="D164" s="865"/>
      <c r="E164" s="853"/>
      <c r="F164" s="865"/>
      <c r="G164" s="865"/>
      <c r="H164" s="865"/>
      <c r="I164" s="865"/>
      <c r="J164" s="931">
        <v>0</v>
      </c>
    </row>
    <row r="165" spans="1:10" hidden="1">
      <c r="A165" s="973" t="s">
        <v>663</v>
      </c>
      <c r="B165" s="798" t="s">
        <v>664</v>
      </c>
      <c r="C165" s="971" t="s">
        <v>665</v>
      </c>
      <c r="D165" s="865"/>
      <c r="E165" s="853"/>
      <c r="F165" s="865"/>
      <c r="G165" s="865"/>
      <c r="H165" s="865"/>
      <c r="I165" s="865"/>
      <c r="J165" s="931">
        <v>0</v>
      </c>
    </row>
    <row r="166" spans="1:10" ht="25.5" hidden="1">
      <c r="A166" s="973" t="s">
        <v>666</v>
      </c>
      <c r="B166" s="797" t="s">
        <v>1692</v>
      </c>
      <c r="C166" s="971" t="s">
        <v>314</v>
      </c>
      <c r="D166" s="865"/>
      <c r="E166" s="853"/>
      <c r="F166" s="865"/>
      <c r="G166" s="865"/>
      <c r="H166" s="865"/>
      <c r="I166" s="865"/>
      <c r="J166" s="931">
        <v>0</v>
      </c>
    </row>
    <row r="167" spans="1:10" hidden="1">
      <c r="A167" s="973" t="s">
        <v>315</v>
      </c>
      <c r="B167" s="797" t="s">
        <v>1693</v>
      </c>
      <c r="C167" s="971" t="s">
        <v>317</v>
      </c>
      <c r="D167" s="865"/>
      <c r="E167" s="853"/>
      <c r="F167" s="865"/>
      <c r="G167" s="865"/>
      <c r="H167" s="865"/>
      <c r="I167" s="865"/>
      <c r="J167" s="931">
        <v>0</v>
      </c>
    </row>
    <row r="168" spans="1:10" hidden="1">
      <c r="A168" s="973" t="s">
        <v>318</v>
      </c>
      <c r="B168" s="795" t="s">
        <v>319</v>
      </c>
      <c r="C168" s="783" t="s">
        <v>358</v>
      </c>
      <c r="D168" s="865">
        <v>0</v>
      </c>
      <c r="E168" s="866"/>
      <c r="F168" s="865">
        <v>0</v>
      </c>
      <c r="G168" s="865">
        <v>0</v>
      </c>
      <c r="H168" s="865">
        <v>0</v>
      </c>
      <c r="I168" s="865">
        <v>0</v>
      </c>
      <c r="J168" s="931">
        <v>0</v>
      </c>
    </row>
    <row r="169" spans="1:10" hidden="1">
      <c r="A169" s="973" t="s">
        <v>320</v>
      </c>
      <c r="B169" s="798" t="s">
        <v>1105</v>
      </c>
      <c r="C169" s="971" t="s">
        <v>321</v>
      </c>
      <c r="D169" s="865"/>
      <c r="E169" s="853"/>
      <c r="F169" s="865"/>
      <c r="G169" s="865"/>
      <c r="H169" s="865"/>
      <c r="I169" s="865"/>
      <c r="J169" s="931">
        <v>0</v>
      </c>
    </row>
    <row r="170" spans="1:10" hidden="1">
      <c r="A170" s="981" t="s">
        <v>322</v>
      </c>
      <c r="B170" s="822" t="s">
        <v>1068</v>
      </c>
      <c r="C170" s="783" t="s">
        <v>358</v>
      </c>
      <c r="D170" s="865">
        <v>0</v>
      </c>
      <c r="E170" s="866"/>
      <c r="F170" s="865">
        <v>0</v>
      </c>
      <c r="G170" s="865">
        <v>0</v>
      </c>
      <c r="H170" s="865">
        <v>0</v>
      </c>
      <c r="I170" s="865">
        <v>0</v>
      </c>
      <c r="J170" s="931">
        <v>0</v>
      </c>
    </row>
    <row r="171" spans="1:10" hidden="1">
      <c r="A171" s="973" t="s">
        <v>324</v>
      </c>
      <c r="B171" s="798" t="s">
        <v>1106</v>
      </c>
      <c r="C171" s="971" t="s">
        <v>325</v>
      </c>
      <c r="D171" s="865"/>
      <c r="E171" s="866"/>
      <c r="F171" s="865"/>
      <c r="G171" s="865"/>
      <c r="H171" s="865"/>
      <c r="I171" s="865"/>
      <c r="J171" s="931">
        <v>0</v>
      </c>
    </row>
    <row r="172" spans="1:10" hidden="1">
      <c r="A172" s="973" t="s">
        <v>326</v>
      </c>
      <c r="B172" s="798" t="s">
        <v>1107</v>
      </c>
      <c r="C172" s="971" t="s">
        <v>327</v>
      </c>
      <c r="D172" s="865"/>
      <c r="E172" s="866"/>
      <c r="F172" s="865"/>
      <c r="G172" s="865"/>
      <c r="H172" s="865"/>
      <c r="I172" s="865"/>
      <c r="J172" s="865"/>
    </row>
    <row r="173" spans="1:10" hidden="1">
      <c r="A173" s="973" t="s">
        <v>328</v>
      </c>
      <c r="B173" s="797" t="s">
        <v>1694</v>
      </c>
      <c r="C173" s="971" t="s">
        <v>330</v>
      </c>
      <c r="D173" s="865"/>
      <c r="E173" s="866"/>
      <c r="F173" s="865"/>
      <c r="G173" s="865"/>
      <c r="H173" s="865"/>
      <c r="I173" s="865"/>
      <c r="J173" s="865"/>
    </row>
    <row r="174" spans="1:10" ht="13.5" hidden="1" thickBot="1">
      <c r="A174" s="982">
        <v>1244000</v>
      </c>
      <c r="B174" s="983" t="s">
        <v>1706</v>
      </c>
      <c r="C174" s="976" t="s">
        <v>1134</v>
      </c>
      <c r="D174" s="883"/>
      <c r="E174" s="1382"/>
      <c r="F174" s="883"/>
      <c r="G174" s="883"/>
      <c r="H174" s="883"/>
      <c r="I174" s="883"/>
      <c r="J174" s="883"/>
    </row>
    <row r="175" spans="1:10" ht="28.5" customHeight="1" thickBot="1">
      <c r="A175" s="984">
        <v>1000000</v>
      </c>
      <c r="B175" s="985" t="s">
        <v>1070</v>
      </c>
      <c r="C175" s="986" t="s">
        <v>358</v>
      </c>
      <c r="D175" s="969">
        <f t="shared" ref="D175:I175" si="6">D32+D151</f>
        <v>36000</v>
      </c>
      <c r="E175" s="1127">
        <f t="shared" si="6"/>
        <v>0</v>
      </c>
      <c r="F175" s="969">
        <f t="shared" si="6"/>
        <v>36000</v>
      </c>
      <c r="G175" s="969">
        <f t="shared" si="6"/>
        <v>9000</v>
      </c>
      <c r="H175" s="969">
        <f t="shared" si="6"/>
        <v>18000</v>
      </c>
      <c r="I175" s="969">
        <f t="shared" si="6"/>
        <v>27000</v>
      </c>
      <c r="J175" s="1127">
        <f>F175</f>
        <v>36000</v>
      </c>
    </row>
    <row r="176" spans="1:10" ht="14.25">
      <c r="A176" s="2617"/>
      <c r="B176" s="2617"/>
      <c r="C176" s="2617"/>
      <c r="D176" s="2617"/>
      <c r="E176" s="2617"/>
      <c r="F176" s="2617"/>
      <c r="G176" s="2617"/>
      <c r="H176" s="2617"/>
      <c r="I176" s="2617"/>
      <c r="J176" s="2617"/>
    </row>
    <row r="177" spans="1:10">
      <c r="A177" s="2594" t="s">
        <v>2192</v>
      </c>
      <c r="B177" s="2594"/>
      <c r="C177" s="2594"/>
      <c r="D177" s="2594"/>
      <c r="E177" s="2594"/>
      <c r="F177" s="2594"/>
      <c r="G177" s="2594"/>
      <c r="H177" s="2594"/>
      <c r="I177" s="2594"/>
      <c r="J177" s="2594"/>
    </row>
    <row r="178" spans="1:10">
      <c r="A178" s="2625" t="s">
        <v>1114</v>
      </c>
      <c r="B178" s="2625"/>
      <c r="C178" s="2625"/>
      <c r="D178" s="2625"/>
      <c r="E178" s="2625"/>
      <c r="F178" s="2625"/>
      <c r="G178" s="2625"/>
      <c r="H178" s="2625"/>
      <c r="I178" s="2625"/>
      <c r="J178" s="2625"/>
    </row>
    <row r="179" spans="1:10" ht="14.25">
      <c r="A179" s="2594" t="s">
        <v>1827</v>
      </c>
      <c r="B179" s="2594"/>
      <c r="C179" s="2594"/>
      <c r="D179" s="2594"/>
      <c r="E179" s="2594"/>
      <c r="F179" s="2594"/>
      <c r="G179" s="2594"/>
      <c r="H179" s="2594"/>
      <c r="I179" s="2594"/>
      <c r="J179" s="2594"/>
    </row>
    <row r="180" spans="1:10">
      <c r="A180" s="2623" t="s">
        <v>992</v>
      </c>
      <c r="B180" s="2623"/>
      <c r="C180" s="2623"/>
      <c r="D180" s="2623"/>
      <c r="E180" s="2623"/>
      <c r="F180" s="2623"/>
      <c r="G180" s="2623"/>
      <c r="H180" s="2623"/>
      <c r="I180" s="2623"/>
      <c r="J180" s="2623"/>
    </row>
    <row r="181" spans="1:10" ht="14.25">
      <c r="A181" s="2624"/>
      <c r="B181" s="2624"/>
      <c r="C181" s="2624"/>
      <c r="D181" s="2624"/>
      <c r="E181" s="2624"/>
      <c r="F181" s="2624"/>
      <c r="G181" s="2624"/>
      <c r="H181" s="2624"/>
      <c r="I181" s="2624"/>
      <c r="J181" s="2624"/>
    </row>
    <row r="182" spans="1:10">
      <c r="A182" s="2594" t="s">
        <v>993</v>
      </c>
      <c r="B182" s="2594"/>
      <c r="C182" s="2594"/>
      <c r="D182" s="2594"/>
      <c r="E182" s="2594"/>
      <c r="F182" s="2594"/>
      <c r="G182" s="2594"/>
      <c r="H182" s="2594"/>
      <c r="I182" s="2594"/>
      <c r="J182" s="2594"/>
    </row>
    <row r="183" spans="1:10" s="626" customFormat="1" ht="14.25">
      <c r="A183" s="832" t="s">
        <v>2075</v>
      </c>
      <c r="B183" s="832"/>
      <c r="C183" s="833"/>
      <c r="D183" s="832"/>
      <c r="E183" s="1679"/>
      <c r="F183" s="832"/>
      <c r="G183" s="832" t="s">
        <v>1147</v>
      </c>
      <c r="H183" s="832"/>
      <c r="I183" s="832"/>
      <c r="J183" s="832"/>
    </row>
    <row r="184" spans="1:10" s="626" customFormat="1" ht="14.25">
      <c r="A184" s="834" t="s">
        <v>1700</v>
      </c>
      <c r="B184" s="833" t="s">
        <v>642</v>
      </c>
      <c r="C184" s="836"/>
      <c r="D184" s="678"/>
      <c r="E184" s="1680" t="s">
        <v>309</v>
      </c>
      <c r="F184" s="678"/>
      <c r="G184" s="675" t="s">
        <v>310</v>
      </c>
      <c r="H184" s="678"/>
      <c r="I184" s="678"/>
      <c r="J184" s="834"/>
    </row>
    <row r="185" spans="1:10">
      <c r="A185" s="2600"/>
      <c r="B185" s="2600"/>
      <c r="C185" s="2600"/>
      <c r="D185" s="2600"/>
      <c r="E185" s="2600"/>
      <c r="F185" s="2600"/>
      <c r="G185" s="2600"/>
      <c r="H185" s="2600"/>
      <c r="I185" s="2600"/>
      <c r="J185" s="2600"/>
    </row>
    <row r="186" spans="1:10">
      <c r="A186" s="2626"/>
      <c r="B186" s="2626"/>
      <c r="C186" s="2626"/>
      <c r="D186" s="2626"/>
      <c r="E186" s="2626"/>
      <c r="F186" s="2626"/>
      <c r="G186" s="2626"/>
      <c r="H186" s="2626"/>
      <c r="I186" s="2626"/>
      <c r="J186" s="2626"/>
    </row>
    <row r="187" spans="1:10">
      <c r="A187" s="2626"/>
      <c r="B187" s="2626"/>
      <c r="C187" s="2626"/>
      <c r="D187" s="2626"/>
      <c r="E187" s="2626"/>
      <c r="F187" s="2626"/>
      <c r="G187" s="2626"/>
      <c r="H187" s="2626"/>
      <c r="I187" s="2626"/>
      <c r="J187" s="2626"/>
    </row>
    <row r="188" spans="1:10">
      <c r="A188" s="2626"/>
      <c r="B188" s="2626"/>
      <c r="C188" s="2626"/>
      <c r="D188" s="2626"/>
      <c r="E188" s="2626"/>
      <c r="F188" s="2626"/>
      <c r="G188" s="2626"/>
      <c r="H188" s="2626"/>
      <c r="I188" s="2626"/>
      <c r="J188" s="2626"/>
    </row>
    <row r="189" spans="1:10">
      <c r="A189" s="2626"/>
      <c r="B189" s="2626"/>
      <c r="C189" s="2626"/>
      <c r="D189" s="2626"/>
      <c r="E189" s="2626"/>
      <c r="F189" s="2626"/>
      <c r="G189" s="2626"/>
      <c r="H189" s="2626"/>
      <c r="I189" s="2626"/>
      <c r="J189" s="2626"/>
    </row>
    <row r="190" spans="1:10">
      <c r="A190" s="987"/>
      <c r="B190" s="987"/>
      <c r="C190" s="987"/>
      <c r="D190" s="987"/>
      <c r="E190" s="1528"/>
      <c r="F190" s="987"/>
      <c r="G190" s="987"/>
      <c r="H190" s="987"/>
      <c r="I190" s="987"/>
      <c r="J190" s="988"/>
    </row>
    <row r="191" spans="1:10">
      <c r="A191" s="2626"/>
      <c r="B191" s="2626"/>
      <c r="C191" s="2626"/>
      <c r="D191" s="2626"/>
      <c r="E191" s="2626"/>
      <c r="F191" s="2626"/>
      <c r="G191" s="2626"/>
      <c r="H191" s="2626"/>
      <c r="I191" s="2626"/>
      <c r="J191" s="2626"/>
    </row>
    <row r="192" spans="1:10">
      <c r="A192" s="2626"/>
      <c r="B192" s="2626"/>
      <c r="C192" s="2626"/>
      <c r="D192" s="2626"/>
      <c r="E192" s="2626"/>
      <c r="F192" s="2626"/>
      <c r="G192" s="2626"/>
      <c r="H192" s="2626"/>
      <c r="I192" s="2626"/>
      <c r="J192" s="2626"/>
    </row>
    <row r="193" spans="1:10">
      <c r="A193" s="2626"/>
      <c r="B193" s="2626"/>
      <c r="C193" s="2626"/>
      <c r="D193" s="2626"/>
      <c r="E193" s="2626"/>
      <c r="F193" s="2626"/>
      <c r="G193" s="2626"/>
      <c r="H193" s="2626"/>
      <c r="I193" s="2626"/>
      <c r="J193" s="2626"/>
    </row>
    <row r="194" spans="1:10">
      <c r="A194" s="2626"/>
      <c r="B194" s="2626"/>
      <c r="C194" s="2626"/>
      <c r="D194" s="2626"/>
      <c r="E194" s="2626"/>
      <c r="F194" s="2626"/>
      <c r="G194" s="2626"/>
      <c r="H194" s="2626"/>
      <c r="I194" s="2626"/>
      <c r="J194" s="2626"/>
    </row>
    <row r="195" spans="1:10">
      <c r="A195" s="987"/>
      <c r="B195" s="987"/>
      <c r="C195" s="987"/>
      <c r="D195" s="987"/>
      <c r="E195" s="1528"/>
      <c r="F195" s="987"/>
      <c r="G195" s="987"/>
      <c r="H195" s="987"/>
      <c r="I195" s="987"/>
      <c r="J195" s="987"/>
    </row>
    <row r="196" spans="1:10">
      <c r="A196" s="2626"/>
      <c r="B196" s="2626"/>
      <c r="C196" s="2626"/>
      <c r="D196" s="2626"/>
      <c r="E196" s="2626"/>
      <c r="F196" s="2626"/>
      <c r="G196" s="2626"/>
      <c r="H196" s="2626"/>
      <c r="I196" s="2626"/>
      <c r="J196" s="2626"/>
    </row>
    <row r="197" spans="1:10">
      <c r="A197" s="987"/>
      <c r="B197" s="987"/>
      <c r="C197" s="987"/>
      <c r="D197" s="987"/>
      <c r="E197" s="1528"/>
      <c r="F197" s="989"/>
      <c r="G197" s="989"/>
      <c r="H197" s="989"/>
      <c r="I197" s="989"/>
      <c r="J197" s="989"/>
    </row>
    <row r="198" spans="1:10">
      <c r="A198" s="2626"/>
      <c r="B198" s="2626"/>
      <c r="C198" s="2626"/>
      <c r="D198" s="2626"/>
      <c r="E198" s="2626"/>
      <c r="F198" s="2626"/>
      <c r="G198" s="2626"/>
      <c r="H198" s="2626"/>
      <c r="I198" s="2626"/>
      <c r="J198" s="2626"/>
    </row>
    <row r="199" spans="1:10">
      <c r="A199" s="987"/>
      <c r="B199" s="987"/>
      <c r="C199" s="987"/>
      <c r="D199" s="987"/>
      <c r="E199" s="1528"/>
      <c r="F199" s="987"/>
      <c r="G199" s="987"/>
      <c r="H199" s="987"/>
      <c r="I199" s="987"/>
      <c r="J199" s="987"/>
    </row>
    <row r="200" spans="1:10">
      <c r="A200" s="2626"/>
      <c r="B200" s="2626"/>
      <c r="C200" s="2626"/>
      <c r="D200" s="2626"/>
      <c r="E200" s="2626"/>
      <c r="F200" s="2626"/>
      <c r="G200" s="2626"/>
      <c r="H200" s="2626"/>
      <c r="I200" s="2626"/>
      <c r="J200" s="2626"/>
    </row>
    <row r="201" spans="1:10">
      <c r="A201" s="987"/>
      <c r="B201" s="987"/>
      <c r="C201" s="987"/>
      <c r="D201" s="987"/>
      <c r="E201" s="1528"/>
      <c r="F201" s="987"/>
      <c r="G201" s="987"/>
      <c r="H201" s="987"/>
      <c r="I201" s="987"/>
      <c r="J201" s="987"/>
    </row>
    <row r="202" spans="1:10">
      <c r="A202" s="2626"/>
      <c r="B202" s="2626"/>
      <c r="C202" s="2626"/>
      <c r="D202" s="2626"/>
      <c r="E202" s="2626"/>
      <c r="F202" s="2626"/>
      <c r="G202" s="2626"/>
      <c r="H202" s="2626"/>
      <c r="I202" s="2626"/>
      <c r="J202" s="2626"/>
    </row>
    <row r="203" spans="1:10">
      <c r="A203" s="2628"/>
      <c r="B203" s="2628"/>
      <c r="C203" s="2628"/>
      <c r="D203" s="2628"/>
      <c r="E203" s="2628"/>
      <c r="F203" s="2628"/>
      <c r="G203" s="2628"/>
      <c r="H203" s="2628"/>
      <c r="I203" s="2628"/>
      <c r="J203" s="2628"/>
    </row>
    <row r="204" spans="1:10">
      <c r="A204" s="2628"/>
      <c r="B204" s="2628"/>
      <c r="C204" s="2628"/>
      <c r="D204" s="2628"/>
      <c r="E204" s="2628"/>
      <c r="F204" s="2628"/>
      <c r="G204" s="2628"/>
      <c r="H204" s="2628"/>
      <c r="I204" s="2628"/>
      <c r="J204" s="2628"/>
    </row>
    <row r="205" spans="1:10">
      <c r="A205" s="2628"/>
      <c r="B205" s="2628"/>
      <c r="C205" s="2628"/>
      <c r="D205" s="2628"/>
      <c r="E205" s="2628"/>
      <c r="F205" s="2628"/>
      <c r="G205" s="2628"/>
      <c r="H205" s="2628"/>
      <c r="I205" s="2628"/>
      <c r="J205" s="2628"/>
    </row>
    <row r="206" spans="1:10">
      <c r="A206" s="987"/>
      <c r="B206" s="990"/>
      <c r="C206" s="990"/>
      <c r="D206" s="990"/>
      <c r="E206" s="1466"/>
      <c r="F206" s="990"/>
      <c r="G206" s="990"/>
      <c r="H206" s="990"/>
      <c r="I206" s="990"/>
      <c r="J206" s="990"/>
    </row>
    <row r="207" spans="1:10">
      <c r="A207" s="2628"/>
      <c r="B207" s="2628"/>
      <c r="C207" s="2628"/>
      <c r="D207" s="2628"/>
      <c r="E207" s="2628"/>
      <c r="F207" s="2628"/>
      <c r="G207" s="2628"/>
      <c r="H207" s="2628"/>
      <c r="I207" s="2628"/>
      <c r="J207" s="2628"/>
    </row>
    <row r="208" spans="1:10">
      <c r="A208" s="2594"/>
      <c r="B208" s="2594"/>
      <c r="C208" s="2594"/>
      <c r="D208" s="2594"/>
      <c r="E208" s="2594"/>
      <c r="F208" s="2594"/>
      <c r="G208" s="2594"/>
      <c r="H208" s="2594"/>
      <c r="I208" s="2594"/>
      <c r="J208" s="2594"/>
    </row>
    <row r="209" spans="1:10">
      <c r="A209" s="2625"/>
      <c r="B209" s="2625"/>
      <c r="C209" s="2625"/>
      <c r="D209" s="2625"/>
      <c r="E209" s="2625"/>
      <c r="F209" s="2625"/>
      <c r="G209" s="2625"/>
      <c r="H209" s="2625"/>
      <c r="I209" s="2625"/>
      <c r="J209" s="2625"/>
    </row>
    <row r="210" spans="1:10">
      <c r="A210" s="2625"/>
      <c r="B210" s="2625"/>
      <c r="C210" s="2625"/>
      <c r="D210" s="2625"/>
      <c r="E210" s="2625"/>
      <c r="F210" s="2625"/>
      <c r="G210" s="2625"/>
      <c r="H210" s="2625"/>
      <c r="I210" s="2625"/>
      <c r="J210" s="2625"/>
    </row>
    <row r="211" spans="1:10">
      <c r="A211" s="2623"/>
      <c r="B211" s="2623"/>
      <c r="C211" s="2623"/>
      <c r="D211" s="2623"/>
      <c r="E211" s="2623"/>
      <c r="F211" s="2623"/>
      <c r="G211" s="2623"/>
      <c r="H211" s="2623"/>
      <c r="I211" s="2623"/>
      <c r="J211" s="2623"/>
    </row>
    <row r="212" spans="1:10" ht="14.25">
      <c r="A212" s="2631"/>
      <c r="B212" s="2631"/>
      <c r="C212" s="2631"/>
      <c r="D212" s="2631"/>
      <c r="E212" s="2631"/>
      <c r="F212" s="2631"/>
      <c r="G212" s="2631"/>
      <c r="H212" s="2631"/>
      <c r="I212" s="2631"/>
      <c r="J212" s="2631"/>
    </row>
    <row r="213" spans="1:10">
      <c r="A213" s="2625"/>
      <c r="B213" s="2625"/>
      <c r="C213" s="2625"/>
      <c r="D213" s="2625"/>
      <c r="E213" s="2625"/>
      <c r="F213" s="2625"/>
      <c r="G213" s="2625"/>
      <c r="H213" s="2625"/>
      <c r="I213" s="2625"/>
      <c r="J213" s="2625"/>
    </row>
    <row r="214" spans="1:10">
      <c r="A214" s="2625"/>
      <c r="B214" s="2625"/>
      <c r="C214" s="2625"/>
      <c r="D214" s="2625"/>
      <c r="E214" s="2625"/>
      <c r="F214" s="2625"/>
      <c r="G214" s="2625"/>
      <c r="H214" s="2625"/>
      <c r="I214" s="2625"/>
      <c r="J214" s="2625"/>
    </row>
    <row r="215" spans="1:10">
      <c r="A215" s="2630"/>
      <c r="B215" s="2630"/>
      <c r="C215" s="2630"/>
      <c r="D215" s="2630"/>
      <c r="E215" s="2630"/>
      <c r="F215" s="2630"/>
      <c r="G215" s="2630"/>
      <c r="H215" s="2630"/>
      <c r="I215" s="2630"/>
      <c r="J215" s="2630"/>
    </row>
    <row r="216" spans="1:10">
      <c r="A216" s="2600"/>
      <c r="B216" s="2600"/>
      <c r="C216" s="2600"/>
      <c r="D216" s="2600"/>
      <c r="E216" s="2600"/>
      <c r="F216" s="2600"/>
      <c r="G216" s="2600"/>
      <c r="H216" s="2600"/>
      <c r="I216" s="2600"/>
      <c r="J216" s="2600"/>
    </row>
  </sheetData>
  <mergeCells count="42">
    <mergeCell ref="A9:E9"/>
    <mergeCell ref="A14:B14"/>
    <mergeCell ref="B15:E15"/>
    <mergeCell ref="B16:F16"/>
    <mergeCell ref="A17:E18"/>
    <mergeCell ref="F17:J18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</mergeCells>
  <pageMargins left="0.25" right="0.25" top="0.75" bottom="0.75" header="0.3" footer="0.3"/>
  <pageSetup paperSize="9" orientation="landscape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DAC3F-B77C-4F81-9CB8-08102E1EC190}">
  <dimension ref="A1:K216"/>
  <sheetViews>
    <sheetView workbookViewId="0">
      <selection activeCell="M29" sqref="M29"/>
    </sheetView>
  </sheetViews>
  <sheetFormatPr defaultRowHeight="12.75"/>
  <cols>
    <col min="1" max="1" width="7.42578125" style="688" customWidth="1"/>
    <col min="2" max="2" width="46.28515625" style="679" customWidth="1"/>
    <col min="3" max="3" width="8.7109375" style="689" customWidth="1"/>
    <col min="4" max="4" width="13.140625" style="678" customWidth="1"/>
    <col min="5" max="5" width="9.28515625" style="857" customWidth="1"/>
    <col min="6" max="6" width="9.85546875" style="678" customWidth="1"/>
    <col min="7" max="7" width="12.42578125" style="678" customWidth="1"/>
    <col min="8" max="8" width="11.7109375" style="678" customWidth="1"/>
    <col min="9" max="9" width="11.5703125" style="678" customWidth="1"/>
    <col min="10" max="10" width="11.28515625" style="678" customWidth="1"/>
    <col min="11" max="16384" width="9.140625" style="678"/>
  </cols>
  <sheetData>
    <row r="1" spans="1:10">
      <c r="I1" s="884" t="s">
        <v>931</v>
      </c>
    </row>
    <row r="2" spans="1:10" ht="10.5" customHeight="1">
      <c r="F2" s="885"/>
      <c r="G2" s="885"/>
      <c r="H2" s="885"/>
      <c r="I2" s="885"/>
    </row>
    <row r="3" spans="1:10" ht="9.75" customHeight="1">
      <c r="H3" s="886" t="s">
        <v>888</v>
      </c>
    </row>
    <row r="4" spans="1:10">
      <c r="G4" s="885" t="s">
        <v>1025</v>
      </c>
    </row>
    <row r="5" spans="1:10">
      <c r="H5" s="685" t="s">
        <v>174</v>
      </c>
    </row>
    <row r="6" spans="1:10" ht="14.25" customHeight="1">
      <c r="B6" s="887" t="s">
        <v>35</v>
      </c>
      <c r="C6" s="888"/>
      <c r="D6" s="887"/>
      <c r="E6" s="1451"/>
      <c r="G6" s="889" t="s">
        <v>1014</v>
      </c>
      <c r="H6" s="836"/>
    </row>
    <row r="7" spans="1:10">
      <c r="B7" s="678"/>
      <c r="C7" s="890"/>
    </row>
    <row r="8" spans="1:10" ht="12" customHeight="1">
      <c r="A8" s="688" t="s">
        <v>2243</v>
      </c>
      <c r="F8" s="681"/>
      <c r="G8" s="681"/>
    </row>
    <row r="9" spans="1:10" s="688" customFormat="1" ht="9.75" customHeight="1">
      <c r="A9" s="2600" t="s">
        <v>1118</v>
      </c>
      <c r="B9" s="2600"/>
      <c r="C9" s="2600"/>
      <c r="D9" s="2600"/>
      <c r="E9" s="2600"/>
    </row>
    <row r="10" spans="1:10">
      <c r="A10" s="688" t="s">
        <v>473</v>
      </c>
      <c r="B10" s="891"/>
      <c r="C10" s="892"/>
      <c r="D10" s="840"/>
      <c r="E10" s="1452"/>
    </row>
    <row r="11" spans="1:10" ht="14.25" customHeight="1">
      <c r="B11" s="893"/>
      <c r="C11" s="894"/>
      <c r="D11" s="893"/>
      <c r="E11" s="1453"/>
      <c r="F11" s="893"/>
      <c r="G11" s="893"/>
      <c r="H11" s="895"/>
    </row>
    <row r="12" spans="1:10" ht="11.25" customHeight="1">
      <c r="A12" s="896" t="s">
        <v>474</v>
      </c>
      <c r="B12" s="889" t="s">
        <v>1145</v>
      </c>
      <c r="C12" s="890"/>
      <c r="D12" s="889"/>
      <c r="E12" s="1454"/>
      <c r="F12" s="889"/>
      <c r="G12" s="836"/>
      <c r="H12" s="897" t="s">
        <v>208</v>
      </c>
    </row>
    <row r="13" spans="1:10" ht="30" customHeight="1">
      <c r="A13" s="898" t="s">
        <v>611</v>
      </c>
      <c r="B13" s="898"/>
      <c r="C13" s="894"/>
      <c r="D13" s="898"/>
      <c r="E13" s="1455"/>
      <c r="F13" s="898"/>
      <c r="G13" s="899"/>
    </row>
    <row r="14" spans="1:10" s="857" customFormat="1" ht="12.75" customHeight="1">
      <c r="A14" s="2603" t="s">
        <v>2244</v>
      </c>
      <c r="B14" s="2604"/>
      <c r="C14" s="1530"/>
      <c r="F14" s="1531"/>
      <c r="G14" s="1531"/>
    </row>
    <row r="15" spans="1:10" ht="21.75" customHeight="1">
      <c r="A15" s="900"/>
      <c r="B15" s="2605" t="s">
        <v>612</v>
      </c>
      <c r="C15" s="2605"/>
      <c r="D15" s="2605"/>
      <c r="E15" s="2605"/>
      <c r="F15" s="901"/>
      <c r="G15" s="901"/>
      <c r="H15" s="901"/>
      <c r="I15" s="901"/>
      <c r="J15" s="901"/>
    </row>
    <row r="16" spans="1:10" ht="21" customHeight="1">
      <c r="A16" s="678"/>
      <c r="B16" s="2607" t="s">
        <v>258</v>
      </c>
      <c r="C16" s="2607"/>
      <c r="D16" s="2607"/>
      <c r="E16" s="2607"/>
      <c r="F16" s="2607"/>
      <c r="G16" s="902"/>
      <c r="H16" s="902"/>
      <c r="I16" s="902"/>
      <c r="J16" s="902"/>
    </row>
    <row r="17" spans="1:10" s="688" customFormat="1" ht="21.75" hidden="1" customHeight="1">
      <c r="A17" s="898"/>
      <c r="B17" s="2609" t="s">
        <v>2245</v>
      </c>
      <c r="C17" s="2609"/>
      <c r="D17" s="2609"/>
      <c r="E17" s="2609"/>
      <c r="F17" s="2609"/>
      <c r="G17" s="903"/>
      <c r="H17" s="903"/>
      <c r="I17" s="903"/>
      <c r="J17" s="903"/>
    </row>
    <row r="18" spans="1:10" s="688" customFormat="1" ht="12" customHeight="1">
      <c r="A18" s="899"/>
      <c r="B18" s="2609"/>
      <c r="C18" s="2609"/>
      <c r="D18" s="2609"/>
      <c r="E18" s="2609"/>
      <c r="F18" s="2609"/>
      <c r="G18" s="692"/>
      <c r="H18" s="692"/>
      <c r="I18" s="691"/>
      <c r="J18" s="691"/>
    </row>
    <row r="19" spans="1:10" s="683" customFormat="1" thickBot="1">
      <c r="A19" s="693" t="s">
        <v>220</v>
      </c>
      <c r="B19" s="904"/>
      <c r="C19" s="905"/>
      <c r="D19" s="685"/>
      <c r="E19" s="1456"/>
      <c r="G19" s="906" t="s">
        <v>647</v>
      </c>
      <c r="H19" s="907"/>
      <c r="I19" s="907"/>
      <c r="J19" s="907"/>
    </row>
    <row r="20" spans="1:10" s="885" customFormat="1" ht="15.75" customHeight="1" thickBot="1">
      <c r="A20" s="693" t="s">
        <v>89</v>
      </c>
      <c r="B20" s="908"/>
      <c r="C20" s="905"/>
      <c r="E20" s="1457"/>
      <c r="G20" s="908" t="s">
        <v>333</v>
      </c>
      <c r="H20" s="909">
        <v>9</v>
      </c>
      <c r="I20" s="910">
        <v>5</v>
      </c>
      <c r="J20" s="911">
        <v>1</v>
      </c>
    </row>
    <row r="21" spans="1:10" s="908" customFormat="1" ht="15" customHeight="1" thickBot="1">
      <c r="A21" s="693" t="s">
        <v>630</v>
      </c>
      <c r="C21" s="905"/>
      <c r="E21" s="1458"/>
      <c r="G21" s="908" t="s">
        <v>1174</v>
      </c>
    </row>
    <row r="22" spans="1:10" s="908" customFormat="1" ht="9.75" customHeight="1" thickBot="1">
      <c r="A22" s="693" t="s">
        <v>554</v>
      </c>
      <c r="C22" s="912"/>
      <c r="D22" s="913"/>
      <c r="E22" s="1458"/>
      <c r="G22" s="908" t="s">
        <v>555</v>
      </c>
    </row>
    <row r="23" spans="1:10" s="885" customFormat="1" ht="15.75" customHeight="1" thickBot="1">
      <c r="A23" s="693" t="s">
        <v>729</v>
      </c>
      <c r="B23" s="908"/>
      <c r="C23" s="905"/>
      <c r="E23" s="1457"/>
      <c r="G23" s="908" t="s">
        <v>944</v>
      </c>
      <c r="I23" s="914"/>
    </row>
    <row r="24" spans="1:10" s="885" customFormat="1" ht="12.75" customHeight="1">
      <c r="A24" s="693" t="s">
        <v>217</v>
      </c>
      <c r="B24" s="915"/>
      <c r="C24" s="916"/>
      <c r="E24" s="1457"/>
      <c r="F24" s="917"/>
      <c r="G24" s="908" t="s">
        <v>946</v>
      </c>
    </row>
    <row r="25" spans="1:10" s="885" customFormat="1" ht="15.75" customHeight="1" thickBot="1">
      <c r="A25" s="695" t="s">
        <v>306</v>
      </c>
      <c r="B25" s="906"/>
      <c r="C25" s="916"/>
      <c r="D25" s="918"/>
      <c r="E25" s="1459"/>
      <c r="G25" s="908" t="s">
        <v>233</v>
      </c>
      <c r="I25" s="917"/>
    </row>
    <row r="26" spans="1:10" s="917" customFormat="1" ht="15.75" customHeight="1" thickBot="1">
      <c r="A26" s="693" t="s">
        <v>116</v>
      </c>
      <c r="B26" s="908"/>
      <c r="C26" s="916"/>
      <c r="D26" s="919"/>
      <c r="E26" s="1457"/>
      <c r="G26" s="917" t="s">
        <v>1703</v>
      </c>
      <c r="H26" s="920"/>
      <c r="I26" s="921"/>
      <c r="J26" s="922"/>
    </row>
    <row r="27" spans="1:10" s="917" customFormat="1" ht="16.5" customHeight="1" thickBot="1">
      <c r="A27" s="693" t="s">
        <v>638</v>
      </c>
      <c r="B27" s="908"/>
      <c r="C27" s="916"/>
      <c r="E27" s="1460" t="s">
        <v>740</v>
      </c>
      <c r="G27" s="908" t="s">
        <v>419</v>
      </c>
      <c r="I27" s="885"/>
      <c r="J27" s="885"/>
    </row>
    <row r="28" spans="1:10" s="917" customFormat="1" ht="16.5" customHeight="1" thickBot="1">
      <c r="A28" s="696"/>
      <c r="B28" s="885"/>
      <c r="C28" s="924"/>
      <c r="E28" s="1461"/>
      <c r="F28" s="885"/>
      <c r="G28" s="885"/>
      <c r="H28" s="2621">
        <v>900272140022</v>
      </c>
      <c r="I28" s="2621"/>
      <c r="J28" s="2621"/>
    </row>
    <row r="29" spans="1:10" s="688" customFormat="1" ht="35.25" customHeight="1" thickBot="1">
      <c r="A29" s="711" t="s">
        <v>406</v>
      </c>
      <c r="B29" s="712" t="s">
        <v>639</v>
      </c>
      <c r="C29" s="713"/>
      <c r="D29" s="712" t="s">
        <v>422</v>
      </c>
      <c r="E29" s="1462"/>
      <c r="F29" s="2612" t="s">
        <v>362</v>
      </c>
      <c r="G29" s="2614" t="s">
        <v>363</v>
      </c>
      <c r="H29" s="2615"/>
      <c r="I29" s="2615"/>
      <c r="J29" s="2616"/>
    </row>
    <row r="30" spans="1:10" s="688" customFormat="1" ht="59.25" customHeight="1" thickBot="1">
      <c r="A30" s="715"/>
      <c r="B30" s="716" t="s">
        <v>349</v>
      </c>
      <c r="C30" s="717" t="s">
        <v>671</v>
      </c>
      <c r="D30" s="718" t="s">
        <v>796</v>
      </c>
      <c r="E30" s="1463" t="s">
        <v>971</v>
      </c>
      <c r="F30" s="2613"/>
      <c r="G30" s="718" t="s">
        <v>972</v>
      </c>
      <c r="H30" s="718" t="s">
        <v>973</v>
      </c>
      <c r="I30" s="718" t="s">
        <v>974</v>
      </c>
      <c r="J30" s="718" t="s">
        <v>975</v>
      </c>
    </row>
    <row r="31" spans="1:10" s="926" customFormat="1" ht="21" customHeight="1" thickBot="1">
      <c r="A31" s="720" t="s">
        <v>976</v>
      </c>
      <c r="B31" s="721" t="s">
        <v>977</v>
      </c>
      <c r="C31" s="722" t="s">
        <v>978</v>
      </c>
      <c r="D31" s="723" t="s">
        <v>739</v>
      </c>
      <c r="E31" s="1464" t="s">
        <v>740</v>
      </c>
      <c r="F31" s="723" t="s">
        <v>672</v>
      </c>
      <c r="G31" s="724">
        <v>4</v>
      </c>
      <c r="H31" s="725">
        <v>5</v>
      </c>
      <c r="I31" s="726">
        <v>6</v>
      </c>
      <c r="J31" s="725">
        <v>7</v>
      </c>
    </row>
    <row r="32" spans="1:10" s="829" customFormat="1" ht="20.25" customHeight="1" thickBot="1">
      <c r="A32" s="927">
        <v>1100000</v>
      </c>
      <c r="B32" s="727" t="s">
        <v>1704</v>
      </c>
      <c r="C32" s="728" t="s">
        <v>358</v>
      </c>
      <c r="D32" s="842">
        <f>D105+D34+D42</f>
        <v>29650</v>
      </c>
      <c r="E32" s="1120">
        <f>E68+E35+E77+E45+E65+E46+E70+E75+E76+E63</f>
        <v>0</v>
      </c>
      <c r="F32" s="842">
        <f>D32+E32</f>
        <v>29650</v>
      </c>
      <c r="G32" s="842">
        <f>+G105+G33+G42</f>
        <v>5500</v>
      </c>
      <c r="H32" s="842">
        <f>H33+H42+H131+H105</f>
        <v>11395</v>
      </c>
      <c r="I32" s="842">
        <f>I33+I42+I131+I105</f>
        <v>16795</v>
      </c>
      <c r="J32" s="842">
        <f>F32</f>
        <v>29650</v>
      </c>
    </row>
    <row r="33" spans="1:11" s="688" customFormat="1" ht="25.5" customHeight="1" thickBot="1">
      <c r="A33" s="927">
        <v>1110000</v>
      </c>
      <c r="B33" s="730" t="s">
        <v>1662</v>
      </c>
      <c r="C33" s="728" t="s">
        <v>358</v>
      </c>
      <c r="D33" s="843">
        <f>D34</f>
        <v>23700</v>
      </c>
      <c r="E33" s="1138"/>
      <c r="F33" s="843">
        <f>F34</f>
        <v>23700</v>
      </c>
      <c r="G33" s="843">
        <f>G34</f>
        <v>4700</v>
      </c>
      <c r="H33" s="843">
        <f>H34</f>
        <v>10000</v>
      </c>
      <c r="I33" s="843">
        <f>I34</f>
        <v>14500</v>
      </c>
      <c r="J33" s="843">
        <f>J34</f>
        <v>23700</v>
      </c>
    </row>
    <row r="34" spans="1:11" s="688" customFormat="1" ht="22.5" customHeight="1">
      <c r="A34" s="928">
        <v>1110000</v>
      </c>
      <c r="B34" s="733" t="s">
        <v>803</v>
      </c>
      <c r="C34" s="734" t="s">
        <v>358</v>
      </c>
      <c r="D34" s="844">
        <f>SUM(D35:D41)</f>
        <v>23700</v>
      </c>
      <c r="E34" s="1465"/>
      <c r="F34" s="844">
        <f>SUM(F35:F41)</f>
        <v>23700</v>
      </c>
      <c r="G34" s="844">
        <f>SUM(G35:G41)</f>
        <v>4700</v>
      </c>
      <c r="H34" s="844">
        <f>SUM(H35:H41)</f>
        <v>10000</v>
      </c>
      <c r="I34" s="844">
        <f>SUM(I35:I41)</f>
        <v>14500</v>
      </c>
      <c r="J34" s="844">
        <f>SUM(J35:J41)</f>
        <v>23700</v>
      </c>
    </row>
    <row r="35" spans="1:11" s="688" customFormat="1" ht="24" customHeight="1" thickBot="1">
      <c r="A35" s="929">
        <v>1111000</v>
      </c>
      <c r="B35" s="737" t="s">
        <v>673</v>
      </c>
      <c r="C35" s="738" t="s">
        <v>804</v>
      </c>
      <c r="D35" s="862">
        <v>23700</v>
      </c>
      <c r="E35" s="859">
        <v>0</v>
      </c>
      <c r="F35" s="862">
        <f>D35+E35</f>
        <v>23700</v>
      </c>
      <c r="G35" s="862">
        <v>4700</v>
      </c>
      <c r="H35" s="862">
        <v>10000</v>
      </c>
      <c r="I35" s="862">
        <v>14500</v>
      </c>
      <c r="J35" s="862">
        <f>F35</f>
        <v>23700</v>
      </c>
      <c r="K35" s="688">
        <v>27720</v>
      </c>
    </row>
    <row r="36" spans="1:11" s="688" customFormat="1" ht="24" hidden="1" customHeight="1">
      <c r="A36" s="930">
        <v>1112000</v>
      </c>
      <c r="B36" s="741" t="s">
        <v>271</v>
      </c>
      <c r="C36" s="742" t="s">
        <v>805</v>
      </c>
      <c r="D36" s="860">
        <v>0</v>
      </c>
      <c r="E36" s="861"/>
      <c r="F36" s="860">
        <v>0</v>
      </c>
      <c r="G36" s="860">
        <v>0</v>
      </c>
      <c r="H36" s="860">
        <v>0</v>
      </c>
      <c r="I36" s="860">
        <v>0</v>
      </c>
      <c r="J36" s="860">
        <f>F36</f>
        <v>0</v>
      </c>
    </row>
    <row r="37" spans="1:11" s="688" customFormat="1" ht="26.25" hidden="1" thickBot="1">
      <c r="A37" s="930">
        <v>1113000</v>
      </c>
      <c r="B37" s="741" t="s">
        <v>806</v>
      </c>
      <c r="C37" s="742" t="s">
        <v>807</v>
      </c>
      <c r="D37" s="860"/>
      <c r="E37" s="861"/>
      <c r="F37" s="860"/>
      <c r="G37" s="860"/>
      <c r="H37" s="860"/>
      <c r="I37" s="860"/>
      <c r="J37" s="970">
        <v>0</v>
      </c>
    </row>
    <row r="38" spans="1:11" s="688" customFormat="1" ht="39" hidden="1" thickBot="1">
      <c r="A38" s="930">
        <v>1114000</v>
      </c>
      <c r="B38" s="741" t="s">
        <v>398</v>
      </c>
      <c r="C38" s="742" t="s">
        <v>399</v>
      </c>
      <c r="D38" s="860"/>
      <c r="E38" s="861"/>
      <c r="F38" s="860"/>
      <c r="G38" s="860"/>
      <c r="H38" s="860"/>
      <c r="I38" s="860"/>
      <c r="J38" s="970">
        <v>0</v>
      </c>
    </row>
    <row r="39" spans="1:11" s="688" customFormat="1" ht="13.5" hidden="1" thickBot="1">
      <c r="A39" s="930">
        <v>1115000</v>
      </c>
      <c r="B39" s="741" t="s">
        <v>615</v>
      </c>
      <c r="C39" s="742" t="s">
        <v>388</v>
      </c>
      <c r="D39" s="860"/>
      <c r="E39" s="861"/>
      <c r="F39" s="860"/>
      <c r="G39" s="860"/>
      <c r="H39" s="860"/>
      <c r="I39" s="860"/>
      <c r="J39" s="970">
        <v>0</v>
      </c>
    </row>
    <row r="40" spans="1:11" s="688" customFormat="1" ht="26.25" hidden="1" thickBot="1">
      <c r="A40" s="930">
        <v>1116000</v>
      </c>
      <c r="B40" s="741" t="s">
        <v>1024</v>
      </c>
      <c r="C40" s="742" t="s">
        <v>389</v>
      </c>
      <c r="D40" s="860"/>
      <c r="E40" s="861"/>
      <c r="F40" s="860"/>
      <c r="G40" s="860"/>
      <c r="H40" s="860"/>
      <c r="I40" s="860"/>
      <c r="J40" s="970">
        <v>0</v>
      </c>
    </row>
    <row r="41" spans="1:11" s="688" customFormat="1" ht="22.5" hidden="1" customHeight="1">
      <c r="A41" s="932">
        <v>1117000</v>
      </c>
      <c r="B41" s="745" t="s">
        <v>640</v>
      </c>
      <c r="C41" s="746" t="s">
        <v>20</v>
      </c>
      <c r="D41" s="855">
        <v>0</v>
      </c>
      <c r="E41" s="856">
        <v>0</v>
      </c>
      <c r="F41" s="855">
        <f>D41+E41</f>
        <v>0</v>
      </c>
      <c r="G41" s="855">
        <v>0</v>
      </c>
      <c r="H41" s="855">
        <v>0</v>
      </c>
      <c r="I41" s="855">
        <v>0</v>
      </c>
      <c r="J41" s="970">
        <f>F41</f>
        <v>0</v>
      </c>
    </row>
    <row r="42" spans="1:11" s="688" customFormat="1" ht="29.25" thickBot="1">
      <c r="A42" s="933">
        <v>1120000</v>
      </c>
      <c r="B42" s="749" t="s">
        <v>21</v>
      </c>
      <c r="C42" s="728" t="s">
        <v>358</v>
      </c>
      <c r="D42" s="849">
        <f>D43+D55+D66+D69+D51+D64</f>
        <v>5950</v>
      </c>
      <c r="E42" s="1123"/>
      <c r="F42" s="849">
        <f>F43+F55+F66+F69+F51+F64</f>
        <v>5950</v>
      </c>
      <c r="G42" s="849">
        <f>G43+G51+G55+G64+G66+G69</f>
        <v>800</v>
      </c>
      <c r="H42" s="849">
        <f>H43+H51+H55+H64+H66+H69</f>
        <v>1395</v>
      </c>
      <c r="I42" s="849">
        <f>I43+I51+I55+I64+I66+I69</f>
        <v>2295</v>
      </c>
      <c r="J42" s="970">
        <f>F42</f>
        <v>5950</v>
      </c>
    </row>
    <row r="43" spans="1:11" s="688" customFormat="1" ht="14.25" hidden="1">
      <c r="A43" s="928">
        <v>1121000</v>
      </c>
      <c r="B43" s="751" t="s">
        <v>22</v>
      </c>
      <c r="C43" s="752"/>
      <c r="D43" s="850">
        <f>SUM(D44:D49)</f>
        <v>1900</v>
      </c>
      <c r="E43" s="862"/>
      <c r="F43" s="850">
        <f>SUM(F44:F49)</f>
        <v>1900</v>
      </c>
      <c r="G43" s="850">
        <f>SUM(G44:G49)</f>
        <v>500</v>
      </c>
      <c r="H43" s="850">
        <f>SUM(H44:H49)</f>
        <v>700</v>
      </c>
      <c r="I43" s="850">
        <f>SUM(I44:I49)</f>
        <v>1250</v>
      </c>
      <c r="J43" s="970">
        <f>SUM(J44:J49)</f>
        <v>1900</v>
      </c>
    </row>
    <row r="44" spans="1:11" s="688" customFormat="1" ht="25.5" hidden="1">
      <c r="A44" s="930">
        <v>1121100</v>
      </c>
      <c r="B44" s="753" t="s">
        <v>380</v>
      </c>
      <c r="C44" s="742" t="s">
        <v>381</v>
      </c>
      <c r="D44" s="860"/>
      <c r="E44" s="861"/>
      <c r="F44" s="860"/>
      <c r="G44" s="860"/>
      <c r="H44" s="860"/>
      <c r="I44" s="860"/>
      <c r="J44" s="970">
        <v>0</v>
      </c>
    </row>
    <row r="45" spans="1:11" s="688" customFormat="1" ht="24" customHeight="1">
      <c r="A45" s="930">
        <v>1121200</v>
      </c>
      <c r="B45" s="754" t="s">
        <v>1663</v>
      </c>
      <c r="C45" s="742" t="s">
        <v>383</v>
      </c>
      <c r="D45" s="860">
        <v>1500</v>
      </c>
      <c r="E45" s="861">
        <v>0</v>
      </c>
      <c r="F45" s="860">
        <f>D45+E45</f>
        <v>1500</v>
      </c>
      <c r="G45" s="860">
        <v>450</v>
      </c>
      <c r="H45" s="860">
        <v>600</v>
      </c>
      <c r="I45" s="860">
        <v>1100</v>
      </c>
      <c r="J45" s="970">
        <f>F45</f>
        <v>1500</v>
      </c>
    </row>
    <row r="46" spans="1:11" s="688" customFormat="1" ht="25.5" customHeight="1">
      <c r="A46" s="930">
        <v>1121300</v>
      </c>
      <c r="B46" s="753" t="s">
        <v>769</v>
      </c>
      <c r="C46" s="742" t="s">
        <v>384</v>
      </c>
      <c r="D46" s="860">
        <v>300</v>
      </c>
      <c r="E46" s="861">
        <v>0</v>
      </c>
      <c r="F46" s="860">
        <f>D46+E46</f>
        <v>300</v>
      </c>
      <c r="G46" s="860">
        <v>50</v>
      </c>
      <c r="H46" s="860">
        <v>100</v>
      </c>
      <c r="I46" s="860">
        <v>150</v>
      </c>
      <c r="J46" s="970">
        <f>F46</f>
        <v>300</v>
      </c>
    </row>
    <row r="47" spans="1:11" s="688" customFormat="1" ht="21.75" customHeight="1">
      <c r="A47" s="930">
        <v>1121400</v>
      </c>
      <c r="B47" s="753" t="s">
        <v>770</v>
      </c>
      <c r="C47" s="742" t="s">
        <v>385</v>
      </c>
      <c r="D47" s="860">
        <v>100</v>
      </c>
      <c r="E47" s="861"/>
      <c r="F47" s="860">
        <f>D47+E47</f>
        <v>100</v>
      </c>
      <c r="G47" s="860">
        <v>0</v>
      </c>
      <c r="H47" s="860">
        <v>0</v>
      </c>
      <c r="I47" s="860">
        <v>0</v>
      </c>
      <c r="J47" s="970">
        <f>F47</f>
        <v>100</v>
      </c>
    </row>
    <row r="48" spans="1:11" s="688" customFormat="1">
      <c r="A48" s="930">
        <v>1121500</v>
      </c>
      <c r="B48" s="753" t="s">
        <v>69</v>
      </c>
      <c r="C48" s="742" t="s">
        <v>386</v>
      </c>
      <c r="D48" s="850"/>
      <c r="E48" s="861"/>
      <c r="F48" s="860">
        <f>D48+E48</f>
        <v>0</v>
      </c>
      <c r="G48" s="850"/>
      <c r="H48" s="850"/>
      <c r="I48" s="850"/>
      <c r="J48" s="970">
        <v>0</v>
      </c>
    </row>
    <row r="49" spans="1:10" s="688" customFormat="1">
      <c r="A49" s="930">
        <v>1121600</v>
      </c>
      <c r="B49" s="753" t="s">
        <v>70</v>
      </c>
      <c r="C49" s="742" t="s">
        <v>387</v>
      </c>
      <c r="D49" s="860"/>
      <c r="E49" s="861"/>
      <c r="F49" s="860">
        <f>D49+E49</f>
        <v>0</v>
      </c>
      <c r="G49" s="860"/>
      <c r="H49" s="860"/>
      <c r="I49" s="860"/>
      <c r="J49" s="970">
        <v>0</v>
      </c>
    </row>
    <row r="50" spans="1:10" s="688" customFormat="1" ht="13.5" thickBot="1">
      <c r="A50" s="934">
        <v>1121700</v>
      </c>
      <c r="B50" s="757" t="s">
        <v>71</v>
      </c>
      <c r="C50" s="746" t="s">
        <v>766</v>
      </c>
      <c r="D50" s="855"/>
      <c r="E50" s="856"/>
      <c r="F50" s="855"/>
      <c r="G50" s="855"/>
      <c r="H50" s="855"/>
      <c r="I50" s="855"/>
      <c r="J50" s="970">
        <v>0</v>
      </c>
    </row>
    <row r="51" spans="1:10" s="688" customFormat="1" ht="28.5">
      <c r="A51" s="928">
        <v>1122000</v>
      </c>
      <c r="B51" s="758" t="s">
        <v>767</v>
      </c>
      <c r="C51" s="734" t="s">
        <v>358</v>
      </c>
      <c r="D51" s="858">
        <f>D52</f>
        <v>2000</v>
      </c>
      <c r="E51" s="859"/>
      <c r="F51" s="858">
        <f>F52</f>
        <v>2000</v>
      </c>
      <c r="G51" s="858">
        <f>G52</f>
        <v>0</v>
      </c>
      <c r="H51" s="858">
        <f>H52</f>
        <v>0</v>
      </c>
      <c r="I51" s="858">
        <f>I52</f>
        <v>0</v>
      </c>
      <c r="J51" s="970">
        <f>J52</f>
        <v>2000</v>
      </c>
    </row>
    <row r="52" spans="1:10" s="688" customFormat="1" ht="25.5" customHeight="1">
      <c r="A52" s="935">
        <v>1122100</v>
      </c>
      <c r="B52" s="753" t="s">
        <v>72</v>
      </c>
      <c r="C52" s="738" t="s">
        <v>768</v>
      </c>
      <c r="D52" s="860">
        <v>2000</v>
      </c>
      <c r="E52" s="861"/>
      <c r="F52" s="860">
        <f>D52+E52</f>
        <v>2000</v>
      </c>
      <c r="G52" s="860">
        <v>0</v>
      </c>
      <c r="H52" s="860">
        <v>0</v>
      </c>
      <c r="I52" s="860">
        <v>0</v>
      </c>
      <c r="J52" s="970">
        <f>F52</f>
        <v>2000</v>
      </c>
    </row>
    <row r="53" spans="1:10" s="688" customFormat="1" ht="18" customHeight="1">
      <c r="A53" s="935">
        <v>1122200</v>
      </c>
      <c r="B53" s="753" t="s">
        <v>487</v>
      </c>
      <c r="C53" s="742" t="s">
        <v>1021</v>
      </c>
      <c r="D53" s="860"/>
      <c r="E53" s="861"/>
      <c r="F53" s="860"/>
      <c r="G53" s="860"/>
      <c r="H53" s="860"/>
      <c r="I53" s="860"/>
      <c r="J53" s="970">
        <v>0</v>
      </c>
    </row>
    <row r="54" spans="1:10" s="688" customFormat="1" ht="20.25" customHeight="1" thickBot="1">
      <c r="A54" s="933">
        <v>1122300</v>
      </c>
      <c r="B54" s="757" t="s">
        <v>148</v>
      </c>
      <c r="C54" s="746" t="s">
        <v>1022</v>
      </c>
      <c r="D54" s="855"/>
      <c r="E54" s="856"/>
      <c r="F54" s="855"/>
      <c r="G54" s="855"/>
      <c r="H54" s="855"/>
      <c r="I54" s="855"/>
      <c r="J54" s="970">
        <v>0</v>
      </c>
    </row>
    <row r="55" spans="1:10" s="688" customFormat="1" ht="28.5">
      <c r="A55" s="928">
        <v>1123000</v>
      </c>
      <c r="B55" s="758" t="s">
        <v>56</v>
      </c>
      <c r="C55" s="734" t="s">
        <v>358</v>
      </c>
      <c r="D55" s="858">
        <f>SUM(D56:D63)</f>
        <v>800</v>
      </c>
      <c r="E55" s="859"/>
      <c r="F55" s="858">
        <f>SUM(F56:F63)</f>
        <v>800</v>
      </c>
      <c r="G55" s="858">
        <f>SUM(G56:G63)</f>
        <v>100</v>
      </c>
      <c r="H55" s="858">
        <f>SUM(H56:H63)</f>
        <v>250</v>
      </c>
      <c r="I55" s="858">
        <f>SUM(I56:I63)</f>
        <v>400</v>
      </c>
      <c r="J55" s="970">
        <f>F55</f>
        <v>800</v>
      </c>
    </row>
    <row r="56" spans="1:10" s="688" customFormat="1" hidden="1">
      <c r="A56" s="935">
        <v>1123100</v>
      </c>
      <c r="B56" s="753" t="s">
        <v>149</v>
      </c>
      <c r="C56" s="738" t="s">
        <v>365</v>
      </c>
      <c r="D56" s="860"/>
      <c r="E56" s="861"/>
      <c r="F56" s="860"/>
      <c r="G56" s="860"/>
      <c r="H56" s="860"/>
      <c r="I56" s="860"/>
      <c r="J56" s="970">
        <f>F56</f>
        <v>0</v>
      </c>
    </row>
    <row r="57" spans="1:10" s="688" customFormat="1" hidden="1">
      <c r="A57" s="935">
        <v>1123200</v>
      </c>
      <c r="B57" s="753" t="s">
        <v>150</v>
      </c>
      <c r="C57" s="742" t="s">
        <v>366</v>
      </c>
      <c r="D57" s="860">
        <v>0</v>
      </c>
      <c r="E57" s="861"/>
      <c r="F57" s="860">
        <v>0</v>
      </c>
      <c r="G57" s="860">
        <v>0</v>
      </c>
      <c r="H57" s="860">
        <v>0</v>
      </c>
      <c r="I57" s="860">
        <v>0</v>
      </c>
      <c r="J57" s="970">
        <f>F57</f>
        <v>0</v>
      </c>
    </row>
    <row r="58" spans="1:10" s="688" customFormat="1" ht="25.5" hidden="1">
      <c r="A58" s="935">
        <v>1123300</v>
      </c>
      <c r="B58" s="753" t="s">
        <v>151</v>
      </c>
      <c r="C58" s="742" t="s">
        <v>367</v>
      </c>
      <c r="D58" s="860"/>
      <c r="E58" s="861"/>
      <c r="F58" s="860"/>
      <c r="G58" s="860"/>
      <c r="H58" s="860"/>
      <c r="I58" s="860"/>
      <c r="J58" s="970"/>
    </row>
    <row r="59" spans="1:10" s="688" customFormat="1" hidden="1">
      <c r="A59" s="935">
        <v>1123400</v>
      </c>
      <c r="B59" s="753" t="s">
        <v>556</v>
      </c>
      <c r="C59" s="742" t="s">
        <v>368</v>
      </c>
      <c r="D59" s="860">
        <v>0</v>
      </c>
      <c r="E59" s="861"/>
      <c r="F59" s="860">
        <v>0</v>
      </c>
      <c r="G59" s="860">
        <v>0</v>
      </c>
      <c r="H59" s="860">
        <v>0</v>
      </c>
      <c r="I59" s="860">
        <v>0</v>
      </c>
      <c r="J59" s="970">
        <f t="shared" ref="J59:J64" si="0">F59</f>
        <v>0</v>
      </c>
    </row>
    <row r="60" spans="1:10" s="688" customFormat="1" hidden="1">
      <c r="A60" s="935">
        <v>1123500</v>
      </c>
      <c r="B60" s="761" t="s">
        <v>557</v>
      </c>
      <c r="C60" s="762">
        <v>423500</v>
      </c>
      <c r="D60" s="860"/>
      <c r="E60" s="861"/>
      <c r="F60" s="860"/>
      <c r="G60" s="860"/>
      <c r="H60" s="860"/>
      <c r="I60" s="860"/>
      <c r="J60" s="970">
        <f t="shared" si="0"/>
        <v>0</v>
      </c>
    </row>
    <row r="61" spans="1:10" s="688" customFormat="1" hidden="1">
      <c r="A61" s="935">
        <v>1123600</v>
      </c>
      <c r="B61" s="753" t="s">
        <v>186</v>
      </c>
      <c r="C61" s="742" t="s">
        <v>369</v>
      </c>
      <c r="D61" s="860"/>
      <c r="E61" s="861"/>
      <c r="F61" s="860"/>
      <c r="G61" s="860"/>
      <c r="H61" s="860"/>
      <c r="I61" s="860"/>
      <c r="J61" s="970">
        <f t="shared" si="0"/>
        <v>0</v>
      </c>
    </row>
    <row r="62" spans="1:10" s="688" customFormat="1" hidden="1">
      <c r="A62" s="935">
        <v>1123700</v>
      </c>
      <c r="B62" s="753" t="s">
        <v>187</v>
      </c>
      <c r="C62" s="742" t="s">
        <v>370</v>
      </c>
      <c r="D62" s="860">
        <v>0</v>
      </c>
      <c r="E62" s="861"/>
      <c r="F62" s="860">
        <v>0</v>
      </c>
      <c r="G62" s="860">
        <v>0</v>
      </c>
      <c r="H62" s="860">
        <v>0</v>
      </c>
      <c r="I62" s="860">
        <v>0</v>
      </c>
      <c r="J62" s="970">
        <f t="shared" si="0"/>
        <v>0</v>
      </c>
    </row>
    <row r="63" spans="1:10" s="688" customFormat="1" ht="24.75" customHeight="1" thickBot="1">
      <c r="A63" s="933">
        <v>1123800</v>
      </c>
      <c r="B63" s="757" t="s">
        <v>188</v>
      </c>
      <c r="C63" s="746" t="s">
        <v>371</v>
      </c>
      <c r="D63" s="855">
        <v>800</v>
      </c>
      <c r="E63" s="856">
        <v>0</v>
      </c>
      <c r="F63" s="855">
        <f>D63+E63</f>
        <v>800</v>
      </c>
      <c r="G63" s="855">
        <v>100</v>
      </c>
      <c r="H63" s="855">
        <v>250</v>
      </c>
      <c r="I63" s="855">
        <v>400</v>
      </c>
      <c r="J63" s="970">
        <f t="shared" si="0"/>
        <v>800</v>
      </c>
    </row>
    <row r="64" spans="1:10" s="688" customFormat="1" ht="28.5">
      <c r="A64" s="928">
        <v>1124000</v>
      </c>
      <c r="B64" s="758" t="s">
        <v>213</v>
      </c>
      <c r="C64" s="734" t="s">
        <v>358</v>
      </c>
      <c r="D64" s="858">
        <f>D65</f>
        <v>85</v>
      </c>
      <c r="E64" s="859"/>
      <c r="F64" s="858">
        <f>F65</f>
        <v>85</v>
      </c>
      <c r="G64" s="858">
        <f>G65</f>
        <v>0</v>
      </c>
      <c r="H64" s="858">
        <f>H65</f>
        <v>0</v>
      </c>
      <c r="I64" s="858">
        <f>I65</f>
        <v>0</v>
      </c>
      <c r="J64" s="970">
        <f t="shared" si="0"/>
        <v>85</v>
      </c>
    </row>
    <row r="65" spans="1:10" s="688" customFormat="1" ht="13.5" thickBot="1">
      <c r="A65" s="933">
        <v>1124100</v>
      </c>
      <c r="B65" s="757" t="s">
        <v>189</v>
      </c>
      <c r="C65" s="746" t="s">
        <v>214</v>
      </c>
      <c r="D65" s="855">
        <v>85</v>
      </c>
      <c r="E65" s="856">
        <v>0</v>
      </c>
      <c r="F65" s="858">
        <f>D65+E65</f>
        <v>85</v>
      </c>
      <c r="G65" s="855">
        <v>0</v>
      </c>
      <c r="H65" s="855">
        <v>0</v>
      </c>
      <c r="I65" s="855">
        <v>0</v>
      </c>
      <c r="J65" s="970">
        <f>F65</f>
        <v>85</v>
      </c>
    </row>
    <row r="66" spans="1:10" s="688" customFormat="1" ht="28.5">
      <c r="A66" s="928">
        <v>1125000</v>
      </c>
      <c r="B66" s="758" t="s">
        <v>918</v>
      </c>
      <c r="C66" s="734" t="s">
        <v>358</v>
      </c>
      <c r="D66" s="858">
        <f>D67+D68</f>
        <v>50</v>
      </c>
      <c r="E66" s="859"/>
      <c r="F66" s="858">
        <f>F67+F68</f>
        <v>50</v>
      </c>
      <c r="G66" s="858">
        <f>G67+G68</f>
        <v>0</v>
      </c>
      <c r="H66" s="858">
        <f>H67+H68</f>
        <v>0</v>
      </c>
      <c r="I66" s="858">
        <f>I67+I68</f>
        <v>0</v>
      </c>
      <c r="J66" s="970">
        <f>J67+J68</f>
        <v>50</v>
      </c>
    </row>
    <row r="67" spans="1:10" s="688" customFormat="1" ht="25.5">
      <c r="A67" s="935">
        <v>1125100</v>
      </c>
      <c r="B67" s="753" t="s">
        <v>190</v>
      </c>
      <c r="C67" s="738" t="s">
        <v>919</v>
      </c>
      <c r="D67" s="860"/>
      <c r="E67" s="861">
        <v>0</v>
      </c>
      <c r="F67" s="860">
        <f>D67+E67</f>
        <v>0</v>
      </c>
      <c r="G67" s="860"/>
      <c r="H67" s="860"/>
      <c r="I67" s="860">
        <v>0</v>
      </c>
      <c r="J67" s="970">
        <f t="shared" ref="J67:J73" si="1">F67</f>
        <v>0</v>
      </c>
    </row>
    <row r="68" spans="1:10" s="688" customFormat="1" ht="26.25" thickBot="1">
      <c r="A68" s="933">
        <v>1125200</v>
      </c>
      <c r="B68" s="757" t="s">
        <v>703</v>
      </c>
      <c r="C68" s="746" t="s">
        <v>1031</v>
      </c>
      <c r="D68" s="855">
        <v>50</v>
      </c>
      <c r="E68" s="856">
        <v>0</v>
      </c>
      <c r="F68" s="855">
        <f>D68+E68</f>
        <v>50</v>
      </c>
      <c r="G68" s="855">
        <v>0</v>
      </c>
      <c r="H68" s="855">
        <v>0</v>
      </c>
      <c r="I68" s="855">
        <v>0</v>
      </c>
      <c r="J68" s="970">
        <f t="shared" si="1"/>
        <v>50</v>
      </c>
    </row>
    <row r="69" spans="1:10" s="688" customFormat="1" ht="14.25">
      <c r="A69" s="928">
        <v>1126000</v>
      </c>
      <c r="B69" s="758" t="s">
        <v>1032</v>
      </c>
      <c r="C69" s="734" t="s">
        <v>358</v>
      </c>
      <c r="D69" s="858">
        <f>SUM(D70:D77)</f>
        <v>1115</v>
      </c>
      <c r="E69" s="859">
        <f>E77</f>
        <v>0</v>
      </c>
      <c r="F69" s="858">
        <f>D69+E69</f>
        <v>1115</v>
      </c>
      <c r="G69" s="858">
        <f>SUM(G70:G77)</f>
        <v>200</v>
      </c>
      <c r="H69" s="858">
        <f>SUM(H70:H77)</f>
        <v>445</v>
      </c>
      <c r="I69" s="858">
        <f>SUM(I70:I77)</f>
        <v>645</v>
      </c>
      <c r="J69" s="970">
        <f t="shared" si="1"/>
        <v>1115</v>
      </c>
    </row>
    <row r="70" spans="1:10" s="688" customFormat="1" ht="18" customHeight="1">
      <c r="A70" s="928">
        <v>1126100</v>
      </c>
      <c r="B70" s="753" t="s">
        <v>983</v>
      </c>
      <c r="C70" s="738" t="s">
        <v>1033</v>
      </c>
      <c r="D70" s="860">
        <v>75</v>
      </c>
      <c r="E70" s="861">
        <v>0</v>
      </c>
      <c r="F70" s="860">
        <f>D70+E70</f>
        <v>75</v>
      </c>
      <c r="G70" s="860">
        <v>0</v>
      </c>
      <c r="H70" s="860">
        <v>25</v>
      </c>
      <c r="I70" s="860">
        <v>25</v>
      </c>
      <c r="J70" s="970">
        <f t="shared" si="1"/>
        <v>75</v>
      </c>
    </row>
    <row r="71" spans="1:10" s="688" customFormat="1">
      <c r="A71" s="928">
        <v>1126200</v>
      </c>
      <c r="B71" s="753" t="s">
        <v>984</v>
      </c>
      <c r="C71" s="742" t="s">
        <v>1034</v>
      </c>
      <c r="D71" s="860"/>
      <c r="E71" s="861"/>
      <c r="F71" s="860"/>
      <c r="G71" s="860"/>
      <c r="H71" s="860"/>
      <c r="I71" s="860"/>
      <c r="J71" s="970">
        <f t="shared" si="1"/>
        <v>0</v>
      </c>
    </row>
    <row r="72" spans="1:10" s="688" customFormat="1" ht="0.75" customHeight="1">
      <c r="A72" s="928">
        <v>1126300</v>
      </c>
      <c r="B72" s="753" t="s">
        <v>390</v>
      </c>
      <c r="C72" s="742" t="s">
        <v>391</v>
      </c>
      <c r="D72" s="860"/>
      <c r="E72" s="861"/>
      <c r="F72" s="860"/>
      <c r="G72" s="860"/>
      <c r="H72" s="860"/>
      <c r="I72" s="860"/>
      <c r="J72" s="970">
        <f t="shared" si="1"/>
        <v>0</v>
      </c>
    </row>
    <row r="73" spans="1:10" s="688" customFormat="1" hidden="1">
      <c r="A73" s="930">
        <v>1126400</v>
      </c>
      <c r="B73" s="763" t="s">
        <v>985</v>
      </c>
      <c r="C73" s="742" t="s">
        <v>392</v>
      </c>
      <c r="D73" s="860">
        <v>0</v>
      </c>
      <c r="E73" s="861"/>
      <c r="F73" s="860">
        <v>0</v>
      </c>
      <c r="G73" s="860">
        <v>0</v>
      </c>
      <c r="H73" s="860">
        <v>0</v>
      </c>
      <c r="I73" s="860">
        <v>0</v>
      </c>
      <c r="J73" s="970">
        <f t="shared" si="1"/>
        <v>0</v>
      </c>
    </row>
    <row r="74" spans="1:10" s="688" customFormat="1" ht="25.5" hidden="1">
      <c r="A74" s="932">
        <v>1126500</v>
      </c>
      <c r="B74" s="764" t="s">
        <v>943</v>
      </c>
      <c r="C74" s="742" t="s">
        <v>393</v>
      </c>
      <c r="D74" s="860"/>
      <c r="E74" s="861"/>
      <c r="F74" s="860"/>
      <c r="G74" s="860"/>
      <c r="H74" s="860"/>
      <c r="I74" s="860"/>
      <c r="J74" s="970">
        <v>0</v>
      </c>
    </row>
    <row r="75" spans="1:10" s="688" customFormat="1" ht="21" customHeight="1">
      <c r="A75" s="930">
        <v>1126600</v>
      </c>
      <c r="B75" s="763" t="s">
        <v>229</v>
      </c>
      <c r="C75" s="742" t="s">
        <v>394</v>
      </c>
      <c r="D75" s="860">
        <v>40</v>
      </c>
      <c r="E75" s="861">
        <v>0</v>
      </c>
      <c r="F75" s="860">
        <f>D75+E75</f>
        <v>40</v>
      </c>
      <c r="G75" s="860">
        <v>0</v>
      </c>
      <c r="H75" s="860">
        <v>20</v>
      </c>
      <c r="I75" s="860">
        <v>20</v>
      </c>
      <c r="J75" s="970">
        <f>F75</f>
        <v>40</v>
      </c>
    </row>
    <row r="76" spans="1:10" s="688" customFormat="1" ht="20.25" customHeight="1">
      <c r="A76" s="930">
        <v>1126700</v>
      </c>
      <c r="B76" s="763" t="s">
        <v>230</v>
      </c>
      <c r="C76" s="742" t="s">
        <v>395</v>
      </c>
      <c r="D76" s="860">
        <v>150</v>
      </c>
      <c r="E76" s="861">
        <v>0</v>
      </c>
      <c r="F76" s="860">
        <f>D76+E76</f>
        <v>150</v>
      </c>
      <c r="G76" s="860">
        <v>0</v>
      </c>
      <c r="H76" s="860">
        <v>100</v>
      </c>
      <c r="I76" s="860">
        <v>100</v>
      </c>
      <c r="J76" s="970">
        <f>F76</f>
        <v>150</v>
      </c>
    </row>
    <row r="77" spans="1:10" s="688" customFormat="1" ht="24" customHeight="1" thickBot="1">
      <c r="A77" s="934">
        <v>1126800</v>
      </c>
      <c r="B77" s="765" t="s">
        <v>480</v>
      </c>
      <c r="C77" s="746" t="s">
        <v>396</v>
      </c>
      <c r="D77" s="855">
        <v>850</v>
      </c>
      <c r="E77" s="856">
        <v>0</v>
      </c>
      <c r="F77" s="860">
        <f>D77+E77</f>
        <v>850</v>
      </c>
      <c r="G77" s="855">
        <v>200</v>
      </c>
      <c r="H77" s="855">
        <v>300</v>
      </c>
      <c r="I77" s="855">
        <v>500</v>
      </c>
      <c r="J77" s="970">
        <f>F77</f>
        <v>850</v>
      </c>
    </row>
    <row r="78" spans="1:10" s="688" customFormat="1" ht="14.25">
      <c r="A78" s="936">
        <v>1130000</v>
      </c>
      <c r="B78" s="767" t="s">
        <v>294</v>
      </c>
      <c r="C78" s="734" t="s">
        <v>358</v>
      </c>
      <c r="D78" s="858">
        <v>0</v>
      </c>
      <c r="E78" s="859"/>
      <c r="F78" s="858">
        <v>0</v>
      </c>
      <c r="G78" s="858">
        <v>0</v>
      </c>
      <c r="H78" s="858">
        <v>0</v>
      </c>
      <c r="I78" s="858">
        <v>0</v>
      </c>
      <c r="J78" s="970">
        <v>0</v>
      </c>
    </row>
    <row r="79" spans="1:10" s="688" customFormat="1" ht="12.75" customHeight="1" thickBot="1">
      <c r="A79" s="936">
        <v>1130100</v>
      </c>
      <c r="B79" s="763" t="s">
        <v>481</v>
      </c>
      <c r="C79" s="738" t="s">
        <v>295</v>
      </c>
      <c r="D79" s="860"/>
      <c r="E79" s="861"/>
      <c r="F79" s="860"/>
      <c r="G79" s="860"/>
      <c r="H79" s="860"/>
      <c r="I79" s="860"/>
      <c r="J79" s="970">
        <v>0</v>
      </c>
    </row>
    <row r="80" spans="1:10" s="688" customFormat="1" ht="13.5" hidden="1" thickBot="1">
      <c r="A80" s="936">
        <v>1130200</v>
      </c>
      <c r="B80" s="763" t="s">
        <v>482</v>
      </c>
      <c r="C80" s="742" t="s">
        <v>296</v>
      </c>
      <c r="D80" s="860"/>
      <c r="E80" s="861"/>
      <c r="F80" s="860"/>
      <c r="G80" s="860"/>
      <c r="H80" s="860"/>
      <c r="I80" s="860"/>
      <c r="J80" s="970">
        <v>0</v>
      </c>
    </row>
    <row r="81" spans="1:10" s="688" customFormat="1" ht="13.5" hidden="1" thickBot="1">
      <c r="A81" s="936">
        <v>1130300</v>
      </c>
      <c r="B81" s="763" t="s">
        <v>483</v>
      </c>
      <c r="C81" s="742" t="s">
        <v>297</v>
      </c>
      <c r="D81" s="860"/>
      <c r="E81" s="861"/>
      <c r="F81" s="860"/>
      <c r="G81" s="860"/>
      <c r="H81" s="860"/>
      <c r="I81" s="860"/>
      <c r="J81" s="970">
        <v>0</v>
      </c>
    </row>
    <row r="82" spans="1:10" s="688" customFormat="1" ht="13.5" hidden="1" thickBot="1">
      <c r="A82" s="936">
        <v>1130400</v>
      </c>
      <c r="B82" s="768" t="s">
        <v>484</v>
      </c>
      <c r="C82" s="769" t="s">
        <v>298</v>
      </c>
      <c r="D82" s="850"/>
      <c r="E82" s="862"/>
      <c r="F82" s="850"/>
      <c r="G82" s="850"/>
      <c r="H82" s="850"/>
      <c r="I82" s="850"/>
      <c r="J82" s="970">
        <v>0</v>
      </c>
    </row>
    <row r="83" spans="1:10" s="688" customFormat="1" ht="15" hidden="1" thickBot="1">
      <c r="A83" s="930">
        <v>1131000</v>
      </c>
      <c r="B83" s="770" t="s">
        <v>299</v>
      </c>
      <c r="C83" s="771" t="s">
        <v>358</v>
      </c>
      <c r="D83" s="860"/>
      <c r="E83" s="861"/>
      <c r="F83" s="860"/>
      <c r="G83" s="860"/>
      <c r="H83" s="860"/>
      <c r="I83" s="860"/>
      <c r="J83" s="970">
        <v>0</v>
      </c>
    </row>
    <row r="84" spans="1:10" s="688" customFormat="1" ht="26.25" hidden="1" thickBot="1">
      <c r="A84" s="930">
        <v>1131100</v>
      </c>
      <c r="B84" s="763" t="s">
        <v>588</v>
      </c>
      <c r="C84" s="738" t="s">
        <v>300</v>
      </c>
      <c r="D84" s="860"/>
      <c r="E84" s="861"/>
      <c r="F84" s="860"/>
      <c r="G84" s="860"/>
      <c r="H84" s="860"/>
      <c r="I84" s="860"/>
      <c r="J84" s="970">
        <v>0</v>
      </c>
    </row>
    <row r="85" spans="1:10" s="688" customFormat="1" ht="6.75" hidden="1" customHeight="1">
      <c r="A85" s="930">
        <v>1131200</v>
      </c>
      <c r="B85" s="763" t="s">
        <v>589</v>
      </c>
      <c r="C85" s="742" t="s">
        <v>301</v>
      </c>
      <c r="D85" s="860"/>
      <c r="E85" s="861"/>
      <c r="F85" s="860"/>
      <c r="G85" s="860"/>
      <c r="H85" s="860"/>
      <c r="I85" s="860"/>
      <c r="J85" s="970">
        <v>0</v>
      </c>
    </row>
    <row r="86" spans="1:10" s="688" customFormat="1" ht="10.5" hidden="1" customHeight="1">
      <c r="A86" s="930">
        <v>1131300</v>
      </c>
      <c r="B86" s="765" t="s">
        <v>590</v>
      </c>
      <c r="C86" s="746" t="s">
        <v>302</v>
      </c>
      <c r="D86" s="855"/>
      <c r="E86" s="856"/>
      <c r="F86" s="855"/>
      <c r="G86" s="855"/>
      <c r="H86" s="855"/>
      <c r="I86" s="855"/>
      <c r="J86" s="970">
        <v>0</v>
      </c>
    </row>
    <row r="87" spans="1:10" s="688" customFormat="1" ht="15" hidden="1" thickBot="1">
      <c r="A87" s="937">
        <v>1140000</v>
      </c>
      <c r="B87" s="767" t="s">
        <v>303</v>
      </c>
      <c r="C87" s="734" t="s">
        <v>358</v>
      </c>
      <c r="D87" s="858">
        <v>0</v>
      </c>
      <c r="E87" s="859"/>
      <c r="F87" s="858">
        <v>0</v>
      </c>
      <c r="G87" s="858">
        <v>0</v>
      </c>
      <c r="H87" s="858">
        <v>0</v>
      </c>
      <c r="I87" s="858">
        <v>0</v>
      </c>
      <c r="J87" s="970">
        <v>0</v>
      </c>
    </row>
    <row r="88" spans="1:10" s="688" customFormat="1" ht="26.25" hidden="1" thickBot="1">
      <c r="A88" s="937">
        <v>1141000</v>
      </c>
      <c r="B88" s="763" t="s">
        <v>304</v>
      </c>
      <c r="C88" s="738" t="s">
        <v>1003</v>
      </c>
      <c r="D88" s="860"/>
      <c r="E88" s="861"/>
      <c r="F88" s="860"/>
      <c r="G88" s="860"/>
      <c r="H88" s="860"/>
      <c r="I88" s="860"/>
      <c r="J88" s="970">
        <v>0</v>
      </c>
    </row>
    <row r="89" spans="1:10" s="688" customFormat="1" ht="26.25" hidden="1" thickBot="1">
      <c r="A89" s="937">
        <v>1142000</v>
      </c>
      <c r="B89" s="763" t="s">
        <v>42</v>
      </c>
      <c r="C89" s="742" t="s">
        <v>43</v>
      </c>
      <c r="D89" s="860"/>
      <c r="E89" s="861"/>
      <c r="F89" s="860"/>
      <c r="G89" s="860"/>
      <c r="H89" s="860"/>
      <c r="I89" s="860"/>
      <c r="J89" s="970">
        <v>0</v>
      </c>
    </row>
    <row r="90" spans="1:10" s="688" customFormat="1" ht="26.25" hidden="1" thickBot="1">
      <c r="A90" s="937">
        <v>1143000</v>
      </c>
      <c r="B90" s="763" t="s">
        <v>44</v>
      </c>
      <c r="C90" s="742" t="s">
        <v>45</v>
      </c>
      <c r="D90" s="860"/>
      <c r="E90" s="861"/>
      <c r="F90" s="860"/>
      <c r="G90" s="860"/>
      <c r="H90" s="860"/>
      <c r="I90" s="860"/>
      <c r="J90" s="970">
        <v>0</v>
      </c>
    </row>
    <row r="91" spans="1:10" s="688" customFormat="1" ht="26.25" hidden="1" thickBot="1">
      <c r="A91" s="933">
        <v>1144000</v>
      </c>
      <c r="B91" s="765" t="s">
        <v>46</v>
      </c>
      <c r="C91" s="746" t="s">
        <v>439</v>
      </c>
      <c r="D91" s="855"/>
      <c r="E91" s="856"/>
      <c r="F91" s="855"/>
      <c r="G91" s="855"/>
      <c r="H91" s="855"/>
      <c r="I91" s="855"/>
      <c r="J91" s="970">
        <v>0</v>
      </c>
    </row>
    <row r="92" spans="1:10" s="688" customFormat="1" ht="15" hidden="1" thickBot="1">
      <c r="A92" s="938">
        <v>1150000</v>
      </c>
      <c r="B92" s="939" t="s">
        <v>730</v>
      </c>
      <c r="C92" s="734" t="s">
        <v>358</v>
      </c>
      <c r="D92" s="858">
        <v>0</v>
      </c>
      <c r="E92" s="859"/>
      <c r="F92" s="858">
        <v>0</v>
      </c>
      <c r="G92" s="858">
        <v>0</v>
      </c>
      <c r="H92" s="858">
        <v>0</v>
      </c>
      <c r="I92" s="858">
        <v>0</v>
      </c>
      <c r="J92" s="970">
        <v>0</v>
      </c>
    </row>
    <row r="93" spans="1:10" s="688" customFormat="1" ht="26.25" hidden="1" thickBot="1">
      <c r="A93" s="940">
        <v>1151000</v>
      </c>
      <c r="B93" s="941" t="s">
        <v>681</v>
      </c>
      <c r="C93" s="734" t="s">
        <v>358</v>
      </c>
      <c r="D93" s="863">
        <v>0</v>
      </c>
      <c r="E93" s="864"/>
      <c r="F93" s="863">
        <v>0</v>
      </c>
      <c r="G93" s="863">
        <v>0</v>
      </c>
      <c r="H93" s="863">
        <v>0</v>
      </c>
      <c r="I93" s="863">
        <v>0</v>
      </c>
      <c r="J93" s="970">
        <v>0</v>
      </c>
    </row>
    <row r="94" spans="1:10" s="688" customFormat="1" ht="26.25" hidden="1" thickBot="1">
      <c r="A94" s="940">
        <v>1151100</v>
      </c>
      <c r="B94" s="943" t="s">
        <v>265</v>
      </c>
      <c r="C94" s="944">
        <v>461100</v>
      </c>
      <c r="D94" s="863"/>
      <c r="E94" s="864"/>
      <c r="F94" s="863"/>
      <c r="G94" s="863"/>
      <c r="H94" s="863"/>
      <c r="I94" s="863"/>
      <c r="J94" s="970">
        <v>0</v>
      </c>
    </row>
    <row r="95" spans="1:10" s="688" customFormat="1" ht="26.25" hidden="1" thickBot="1">
      <c r="A95" s="940">
        <v>1151200</v>
      </c>
      <c r="B95" s="943" t="s">
        <v>637</v>
      </c>
      <c r="C95" s="944">
        <v>461200</v>
      </c>
      <c r="D95" s="863"/>
      <c r="E95" s="864"/>
      <c r="F95" s="863"/>
      <c r="G95" s="863"/>
      <c r="H95" s="863"/>
      <c r="I95" s="863"/>
      <c r="J95" s="970">
        <v>0</v>
      </c>
    </row>
    <row r="96" spans="1:10" s="688" customFormat="1" ht="26.25" hidden="1" thickBot="1">
      <c r="A96" s="940">
        <v>1152000</v>
      </c>
      <c r="B96" s="945" t="s">
        <v>518</v>
      </c>
      <c r="C96" s="946" t="s">
        <v>358</v>
      </c>
      <c r="D96" s="947">
        <v>0</v>
      </c>
      <c r="E96" s="1124"/>
      <c r="F96" s="947">
        <v>0</v>
      </c>
      <c r="G96" s="947">
        <v>0</v>
      </c>
      <c r="H96" s="947">
        <v>0</v>
      </c>
      <c r="I96" s="947">
        <v>0</v>
      </c>
      <c r="J96" s="970">
        <v>0</v>
      </c>
    </row>
    <row r="97" spans="1:10" s="688" customFormat="1" ht="26.25" hidden="1" thickBot="1">
      <c r="A97" s="940">
        <v>1152100</v>
      </c>
      <c r="B97" s="948" t="s">
        <v>541</v>
      </c>
      <c r="C97" s="944">
        <v>462100</v>
      </c>
      <c r="D97" s="860"/>
      <c r="E97" s="861"/>
      <c r="F97" s="860"/>
      <c r="G97" s="860"/>
      <c r="H97" s="860"/>
      <c r="I97" s="860"/>
      <c r="J97" s="970">
        <v>0</v>
      </c>
    </row>
    <row r="98" spans="1:10" s="688" customFormat="1" ht="26.25" hidden="1" thickBot="1">
      <c r="A98" s="950">
        <v>1152200</v>
      </c>
      <c r="B98" s="951" t="s">
        <v>759</v>
      </c>
      <c r="C98" s="952">
        <v>462200</v>
      </c>
      <c r="D98" s="855"/>
      <c r="E98" s="856"/>
      <c r="F98" s="855"/>
      <c r="G98" s="855"/>
      <c r="H98" s="855"/>
      <c r="I98" s="855"/>
      <c r="J98" s="970">
        <v>0</v>
      </c>
    </row>
    <row r="99" spans="1:10" s="688" customFormat="1" ht="26.25" hidden="1" thickBot="1">
      <c r="A99" s="938">
        <v>1153000</v>
      </c>
      <c r="B99" s="954" t="s">
        <v>760</v>
      </c>
      <c r="C99" s="955" t="s">
        <v>358</v>
      </c>
      <c r="D99" s="956">
        <v>0</v>
      </c>
      <c r="E99" s="1125"/>
      <c r="F99" s="956">
        <v>0</v>
      </c>
      <c r="G99" s="956">
        <v>0</v>
      </c>
      <c r="H99" s="956">
        <v>0</v>
      </c>
      <c r="I99" s="956">
        <v>0</v>
      </c>
      <c r="J99" s="970">
        <v>0</v>
      </c>
    </row>
    <row r="100" spans="1:10" s="688" customFormat="1" ht="26.25" hidden="1" thickBot="1">
      <c r="A100" s="940">
        <v>1153100</v>
      </c>
      <c r="B100" s="948" t="s">
        <v>761</v>
      </c>
      <c r="C100" s="944">
        <v>463100</v>
      </c>
      <c r="D100" s="947"/>
      <c r="E100" s="1124"/>
      <c r="F100" s="947"/>
      <c r="G100" s="947"/>
      <c r="H100" s="947"/>
      <c r="I100" s="947"/>
      <c r="J100" s="970">
        <v>0</v>
      </c>
    </row>
    <row r="101" spans="1:10" s="688" customFormat="1" ht="13.5" hidden="1" thickBot="1">
      <c r="A101" s="940">
        <v>1153200</v>
      </c>
      <c r="B101" s="948" t="s">
        <v>101</v>
      </c>
      <c r="C101" s="944">
        <v>463200</v>
      </c>
      <c r="D101" s="947"/>
      <c r="E101" s="1124"/>
      <c r="F101" s="947"/>
      <c r="G101" s="947"/>
      <c r="H101" s="947"/>
      <c r="I101" s="947"/>
      <c r="J101" s="970">
        <v>0</v>
      </c>
    </row>
    <row r="102" spans="1:10" s="688" customFormat="1" ht="39" hidden="1" thickBot="1">
      <c r="A102" s="940">
        <v>1153300</v>
      </c>
      <c r="B102" s="948" t="s">
        <v>501</v>
      </c>
      <c r="C102" s="944">
        <v>463300</v>
      </c>
      <c r="D102" s="947"/>
      <c r="E102" s="1124"/>
      <c r="F102" s="947"/>
      <c r="G102" s="947"/>
      <c r="H102" s="947"/>
      <c r="I102" s="947"/>
      <c r="J102" s="970">
        <v>0</v>
      </c>
    </row>
    <row r="103" spans="1:10" s="688" customFormat="1" ht="39" hidden="1" thickBot="1">
      <c r="A103" s="940">
        <v>1153400</v>
      </c>
      <c r="B103" s="948" t="s">
        <v>502</v>
      </c>
      <c r="C103" s="944">
        <v>463400</v>
      </c>
      <c r="D103" s="947"/>
      <c r="E103" s="1124"/>
      <c r="F103" s="947"/>
      <c r="G103" s="947"/>
      <c r="H103" s="947"/>
      <c r="I103" s="947"/>
      <c r="J103" s="970">
        <v>0</v>
      </c>
    </row>
    <row r="104" spans="1:10" s="688" customFormat="1" ht="13.5" hidden="1" thickBot="1">
      <c r="A104" s="940">
        <v>1153500</v>
      </c>
      <c r="B104" s="957" t="s">
        <v>503</v>
      </c>
      <c r="C104" s="944">
        <v>463500</v>
      </c>
      <c r="D104" s="947"/>
      <c r="E104" s="1124"/>
      <c r="F104" s="947"/>
      <c r="G104" s="947"/>
      <c r="H104" s="947"/>
      <c r="I104" s="947"/>
      <c r="J104" s="970">
        <v>0</v>
      </c>
    </row>
    <row r="105" spans="1:10" s="688" customFormat="1" ht="39" hidden="1" thickBot="1">
      <c r="A105" s="940">
        <v>1153700</v>
      </c>
      <c r="B105" s="957" t="s">
        <v>504</v>
      </c>
      <c r="C105" s="762">
        <v>463700</v>
      </c>
      <c r="D105" s="947">
        <v>0</v>
      </c>
      <c r="E105" s="1124"/>
      <c r="F105" s="947">
        <f>D105+E105</f>
        <v>0</v>
      </c>
      <c r="G105" s="947"/>
      <c r="H105" s="947"/>
      <c r="I105" s="947"/>
      <c r="J105" s="970">
        <f>F105</f>
        <v>0</v>
      </c>
    </row>
    <row r="106" spans="1:10" s="688" customFormat="1" ht="39" hidden="1" thickBot="1">
      <c r="A106" s="940">
        <v>1153800</v>
      </c>
      <c r="B106" s="957" t="s">
        <v>995</v>
      </c>
      <c r="C106" s="944">
        <v>463800</v>
      </c>
      <c r="D106" s="947"/>
      <c r="E106" s="1124"/>
      <c r="F106" s="947"/>
      <c r="G106" s="947"/>
      <c r="H106" s="947"/>
      <c r="I106" s="947"/>
      <c r="J106" s="970">
        <v>0</v>
      </c>
    </row>
    <row r="107" spans="1:10" s="688" customFormat="1" ht="13.5" hidden="1" thickBot="1">
      <c r="A107" s="940">
        <v>1153900</v>
      </c>
      <c r="B107" s="957" t="s">
        <v>996</v>
      </c>
      <c r="C107" s="944">
        <v>463900</v>
      </c>
      <c r="D107" s="947"/>
      <c r="E107" s="1124"/>
      <c r="F107" s="947"/>
      <c r="G107" s="947"/>
      <c r="H107" s="947"/>
      <c r="I107" s="947"/>
      <c r="J107" s="970">
        <v>0</v>
      </c>
    </row>
    <row r="108" spans="1:10" s="688" customFormat="1" ht="26.25" hidden="1" thickBot="1">
      <c r="A108" s="940">
        <v>1154000</v>
      </c>
      <c r="B108" s="958" t="s">
        <v>997</v>
      </c>
      <c r="C108" s="946" t="s">
        <v>358</v>
      </c>
      <c r="D108" s="947">
        <v>0</v>
      </c>
      <c r="E108" s="1124"/>
      <c r="F108" s="947">
        <v>0</v>
      </c>
      <c r="G108" s="947">
        <v>0</v>
      </c>
      <c r="H108" s="947">
        <v>0</v>
      </c>
      <c r="I108" s="947">
        <v>0</v>
      </c>
      <c r="J108" s="970">
        <v>0</v>
      </c>
    </row>
    <row r="109" spans="1:10" s="688" customFormat="1" ht="26.25" hidden="1" thickBot="1">
      <c r="A109" s="940">
        <v>1154100</v>
      </c>
      <c r="B109" s="957" t="s">
        <v>210</v>
      </c>
      <c r="C109" s="944">
        <v>465100</v>
      </c>
      <c r="D109" s="959"/>
      <c r="E109" s="1126"/>
      <c r="F109" s="959"/>
      <c r="G109" s="959"/>
      <c r="H109" s="959"/>
      <c r="I109" s="959"/>
      <c r="J109" s="970">
        <v>0</v>
      </c>
    </row>
    <row r="110" spans="1:10" s="688" customFormat="1" ht="13.5" hidden="1" thickBot="1">
      <c r="A110" s="940">
        <v>1154200</v>
      </c>
      <c r="B110" s="957" t="s">
        <v>211</v>
      </c>
      <c r="C110" s="944">
        <v>465200</v>
      </c>
      <c r="D110" s="959"/>
      <c r="E110" s="1126"/>
      <c r="F110" s="959"/>
      <c r="G110" s="959"/>
      <c r="H110" s="959"/>
      <c r="I110" s="959"/>
      <c r="J110" s="970">
        <v>0</v>
      </c>
    </row>
    <row r="111" spans="1:10" s="688" customFormat="1" ht="13.5" hidden="1" thickBot="1">
      <c r="A111" s="940">
        <v>1154300</v>
      </c>
      <c r="B111" s="957" t="s">
        <v>212</v>
      </c>
      <c r="C111" s="944">
        <v>465300</v>
      </c>
      <c r="D111" s="959"/>
      <c r="E111" s="1126"/>
      <c r="F111" s="959"/>
      <c r="G111" s="959"/>
      <c r="H111" s="959"/>
      <c r="I111" s="959"/>
      <c r="J111" s="970">
        <v>0</v>
      </c>
    </row>
    <row r="112" spans="1:10" s="688" customFormat="1" ht="39" hidden="1" thickBot="1">
      <c r="A112" s="940">
        <v>1154500</v>
      </c>
      <c r="B112" s="957" t="s">
        <v>67</v>
      </c>
      <c r="C112" s="944">
        <v>465500</v>
      </c>
      <c r="D112" s="959"/>
      <c r="E112" s="1126"/>
      <c r="F112" s="959"/>
      <c r="G112" s="959"/>
      <c r="H112" s="959"/>
      <c r="I112" s="959"/>
      <c r="J112" s="970">
        <v>0</v>
      </c>
    </row>
    <row r="113" spans="1:10" s="688" customFormat="1" ht="39" hidden="1" thickBot="1">
      <c r="A113" s="940">
        <v>1154600</v>
      </c>
      <c r="B113" s="957" t="s">
        <v>68</v>
      </c>
      <c r="C113" s="944">
        <v>465600</v>
      </c>
      <c r="D113" s="860"/>
      <c r="E113" s="861"/>
      <c r="F113" s="860"/>
      <c r="G113" s="860"/>
      <c r="H113" s="860"/>
      <c r="I113" s="860"/>
      <c r="J113" s="970">
        <v>0</v>
      </c>
    </row>
    <row r="114" spans="1:10" s="688" customFormat="1" ht="13.5" hidden="1" thickBot="1">
      <c r="A114" s="950">
        <v>1154700</v>
      </c>
      <c r="B114" s="962" t="s">
        <v>78</v>
      </c>
      <c r="C114" s="746" t="s">
        <v>79</v>
      </c>
      <c r="D114" s="855"/>
      <c r="E114" s="856"/>
      <c r="F114" s="855"/>
      <c r="G114" s="855"/>
      <c r="H114" s="855"/>
      <c r="I114" s="855"/>
      <c r="J114" s="970">
        <v>0</v>
      </c>
    </row>
    <row r="115" spans="1:10" s="688" customFormat="1" ht="26.25" hidden="1" thickBot="1">
      <c r="A115" s="963">
        <v>1160000</v>
      </c>
      <c r="B115" s="780" t="s">
        <v>80</v>
      </c>
      <c r="C115" s="734" t="s">
        <v>358</v>
      </c>
      <c r="D115" s="858">
        <v>0</v>
      </c>
      <c r="E115" s="859"/>
      <c r="F115" s="858">
        <v>0</v>
      </c>
      <c r="G115" s="858">
        <v>0</v>
      </c>
      <c r="H115" s="858">
        <v>0</v>
      </c>
      <c r="I115" s="858">
        <v>0</v>
      </c>
      <c r="J115" s="970">
        <v>0</v>
      </c>
    </row>
    <row r="116" spans="1:10" s="688" customFormat="1" ht="13.5" hidden="1" thickBot="1">
      <c r="A116" s="935">
        <v>1161000</v>
      </c>
      <c r="B116" s="782" t="s">
        <v>81</v>
      </c>
      <c r="C116" s="783" t="s">
        <v>358</v>
      </c>
      <c r="D116" s="860">
        <v>0</v>
      </c>
      <c r="E116" s="861"/>
      <c r="F116" s="860">
        <v>0</v>
      </c>
      <c r="G116" s="860">
        <v>0</v>
      </c>
      <c r="H116" s="860">
        <v>0</v>
      </c>
      <c r="I116" s="860">
        <v>0</v>
      </c>
      <c r="J116" s="970">
        <v>0</v>
      </c>
    </row>
    <row r="117" spans="1:10" s="688" customFormat="1" ht="26.25" hidden="1" thickBot="1">
      <c r="A117" s="935">
        <v>1161100</v>
      </c>
      <c r="B117" s="741" t="s">
        <v>1705</v>
      </c>
      <c r="C117" s="762">
        <v>471100</v>
      </c>
      <c r="D117" s="860"/>
      <c r="E117" s="861"/>
      <c r="F117" s="860"/>
      <c r="G117" s="860"/>
      <c r="H117" s="860"/>
      <c r="I117" s="860"/>
      <c r="J117" s="970">
        <v>0</v>
      </c>
    </row>
    <row r="118" spans="1:10" s="688" customFormat="1" ht="26.25" hidden="1" thickBot="1">
      <c r="A118" s="935">
        <v>1161200</v>
      </c>
      <c r="B118" s="776" t="s">
        <v>1667</v>
      </c>
      <c r="C118" s="762">
        <v>471200</v>
      </c>
      <c r="D118" s="860"/>
      <c r="E118" s="861"/>
      <c r="F118" s="860"/>
      <c r="G118" s="860"/>
      <c r="H118" s="860"/>
      <c r="I118" s="860"/>
      <c r="J118" s="970">
        <v>0</v>
      </c>
    </row>
    <row r="119" spans="1:10" s="688" customFormat="1" ht="26.25" hidden="1" thickBot="1">
      <c r="A119" s="935">
        <v>1162000</v>
      </c>
      <c r="B119" s="782" t="s">
        <v>1125</v>
      </c>
      <c r="C119" s="783" t="s">
        <v>358</v>
      </c>
      <c r="D119" s="860">
        <v>0</v>
      </c>
      <c r="E119" s="861"/>
      <c r="F119" s="860">
        <v>0</v>
      </c>
      <c r="G119" s="860">
        <v>0</v>
      </c>
      <c r="H119" s="860">
        <v>0</v>
      </c>
      <c r="I119" s="860">
        <v>0</v>
      </c>
      <c r="J119" s="970">
        <v>0</v>
      </c>
    </row>
    <row r="120" spans="1:10" s="688" customFormat="1" ht="26.25" hidden="1" thickBot="1">
      <c r="A120" s="935">
        <v>1162100</v>
      </c>
      <c r="B120" s="776" t="s">
        <v>1668</v>
      </c>
      <c r="C120" s="742" t="s">
        <v>130</v>
      </c>
      <c r="D120" s="860"/>
      <c r="E120" s="861"/>
      <c r="F120" s="860"/>
      <c r="G120" s="860"/>
      <c r="H120" s="860"/>
      <c r="I120" s="860"/>
      <c r="J120" s="970">
        <v>0</v>
      </c>
    </row>
    <row r="121" spans="1:10" s="688" customFormat="1" ht="13.5" hidden="1" thickBot="1">
      <c r="A121" s="935">
        <v>1162200</v>
      </c>
      <c r="B121" s="776" t="s">
        <v>1669</v>
      </c>
      <c r="C121" s="742" t="s">
        <v>24</v>
      </c>
      <c r="D121" s="860"/>
      <c r="E121" s="861"/>
      <c r="F121" s="860"/>
      <c r="G121" s="860"/>
      <c r="H121" s="860"/>
      <c r="I121" s="860"/>
      <c r="J121" s="970">
        <v>0</v>
      </c>
    </row>
    <row r="122" spans="1:10" s="688" customFormat="1" ht="26.25" hidden="1" thickBot="1">
      <c r="A122" s="935">
        <v>1162300</v>
      </c>
      <c r="B122" s="776" t="s">
        <v>1670</v>
      </c>
      <c r="C122" s="742" t="s">
        <v>26</v>
      </c>
      <c r="D122" s="860"/>
      <c r="E122" s="861"/>
      <c r="F122" s="860"/>
      <c r="G122" s="860"/>
      <c r="H122" s="860"/>
      <c r="I122" s="860"/>
      <c r="J122" s="970">
        <v>0</v>
      </c>
    </row>
    <row r="123" spans="1:10" s="688" customFormat="1" ht="13.5" hidden="1" thickBot="1">
      <c r="A123" s="935">
        <v>1162400</v>
      </c>
      <c r="B123" s="776" t="s">
        <v>1671</v>
      </c>
      <c r="C123" s="742" t="s">
        <v>832</v>
      </c>
      <c r="D123" s="860"/>
      <c r="E123" s="861"/>
      <c r="F123" s="860"/>
      <c r="G123" s="860"/>
      <c r="H123" s="860"/>
      <c r="I123" s="860"/>
      <c r="J123" s="970">
        <v>0</v>
      </c>
    </row>
    <row r="124" spans="1:10" s="688" customFormat="1" ht="26.25" hidden="1" thickBot="1">
      <c r="A124" s="935">
        <v>1162500</v>
      </c>
      <c r="B124" s="776" t="s">
        <v>1672</v>
      </c>
      <c r="C124" s="742" t="s">
        <v>834</v>
      </c>
      <c r="D124" s="860"/>
      <c r="E124" s="861"/>
      <c r="F124" s="860"/>
      <c r="G124" s="860"/>
      <c r="H124" s="860"/>
      <c r="I124" s="860"/>
      <c r="J124" s="970">
        <v>0</v>
      </c>
    </row>
    <row r="125" spans="1:10" s="688" customFormat="1" ht="13.5" hidden="1" thickBot="1">
      <c r="A125" s="935">
        <v>1162600</v>
      </c>
      <c r="B125" s="776" t="s">
        <v>1673</v>
      </c>
      <c r="C125" s="742" t="s">
        <v>511</v>
      </c>
      <c r="D125" s="860"/>
      <c r="E125" s="861"/>
      <c r="F125" s="860"/>
      <c r="G125" s="860"/>
      <c r="H125" s="860"/>
      <c r="I125" s="860"/>
      <c r="J125" s="970">
        <v>0</v>
      </c>
    </row>
    <row r="126" spans="1:10" s="688" customFormat="1" ht="26.25" hidden="1" thickBot="1">
      <c r="A126" s="935">
        <v>1162700</v>
      </c>
      <c r="B126" s="741" t="s">
        <v>1674</v>
      </c>
      <c r="C126" s="742" t="s">
        <v>513</v>
      </c>
      <c r="D126" s="860"/>
      <c r="E126" s="861"/>
      <c r="F126" s="860"/>
      <c r="G126" s="860"/>
      <c r="H126" s="860"/>
      <c r="I126" s="860"/>
      <c r="J126" s="970">
        <v>0</v>
      </c>
    </row>
    <row r="127" spans="1:10" s="688" customFormat="1" ht="13.5" hidden="1" thickBot="1">
      <c r="A127" s="935">
        <v>1162800</v>
      </c>
      <c r="B127" s="776" t="s">
        <v>1675</v>
      </c>
      <c r="C127" s="742" t="s">
        <v>872</v>
      </c>
      <c r="D127" s="860"/>
      <c r="E127" s="861"/>
      <c r="F127" s="860"/>
      <c r="G127" s="860"/>
      <c r="H127" s="860"/>
      <c r="I127" s="860"/>
      <c r="J127" s="970">
        <v>0</v>
      </c>
    </row>
    <row r="128" spans="1:10" s="688" customFormat="1" ht="13.5" hidden="1" thickBot="1">
      <c r="A128" s="964">
        <v>1162900</v>
      </c>
      <c r="B128" s="776" t="s">
        <v>1676</v>
      </c>
      <c r="C128" s="742" t="s">
        <v>874</v>
      </c>
      <c r="D128" s="860"/>
      <c r="E128" s="861"/>
      <c r="F128" s="860"/>
      <c r="G128" s="860"/>
      <c r="H128" s="860"/>
      <c r="I128" s="860"/>
      <c r="J128" s="970">
        <v>0</v>
      </c>
    </row>
    <row r="129" spans="1:10" s="688" customFormat="1" ht="13.5" hidden="1" thickBot="1">
      <c r="A129" s="964">
        <v>1163000</v>
      </c>
      <c r="B129" s="782" t="s">
        <v>58</v>
      </c>
      <c r="C129" s="771" t="s">
        <v>358</v>
      </c>
      <c r="D129" s="860">
        <v>0</v>
      </c>
      <c r="E129" s="861"/>
      <c r="F129" s="860">
        <v>0</v>
      </c>
      <c r="G129" s="860">
        <v>0</v>
      </c>
      <c r="H129" s="860">
        <v>0</v>
      </c>
      <c r="I129" s="860">
        <v>0</v>
      </c>
      <c r="J129" s="970">
        <v>0</v>
      </c>
    </row>
    <row r="130" spans="1:10" s="688" customFormat="1" ht="13.5" hidden="1" thickBot="1">
      <c r="A130" s="965">
        <v>1163100</v>
      </c>
      <c r="B130" s="765" t="s">
        <v>798</v>
      </c>
      <c r="C130" s="746" t="s">
        <v>799</v>
      </c>
      <c r="D130" s="855"/>
      <c r="E130" s="856"/>
      <c r="F130" s="855"/>
      <c r="G130" s="855"/>
      <c r="H130" s="855"/>
      <c r="I130" s="855"/>
      <c r="J130" s="970">
        <v>0</v>
      </c>
    </row>
    <row r="131" spans="1:10" s="688" customFormat="1" ht="13.5" hidden="1" thickBot="1">
      <c r="A131" s="966">
        <v>1170000</v>
      </c>
      <c r="B131" s="788" t="s">
        <v>875</v>
      </c>
      <c r="C131" s="734" t="s">
        <v>358</v>
      </c>
      <c r="D131" s="858">
        <f>D135</f>
        <v>0</v>
      </c>
      <c r="E131" s="859"/>
      <c r="F131" s="858">
        <f>F135</f>
        <v>0</v>
      </c>
      <c r="G131" s="858">
        <f>G135</f>
        <v>0</v>
      </c>
      <c r="H131" s="858">
        <f>H135</f>
        <v>0</v>
      </c>
      <c r="I131" s="858">
        <f>I135</f>
        <v>0</v>
      </c>
      <c r="J131" s="970">
        <f>J135</f>
        <v>0</v>
      </c>
    </row>
    <row r="132" spans="1:10" s="688" customFormat="1" ht="39" hidden="1" thickBot="1">
      <c r="A132" s="964">
        <v>1171000</v>
      </c>
      <c r="B132" s="792" t="s">
        <v>215</v>
      </c>
      <c r="C132" s="734" t="s">
        <v>358</v>
      </c>
      <c r="D132" s="863">
        <v>0</v>
      </c>
      <c r="E132" s="864"/>
      <c r="F132" s="863">
        <v>0</v>
      </c>
      <c r="G132" s="863">
        <v>0</v>
      </c>
      <c r="H132" s="863">
        <v>0</v>
      </c>
      <c r="I132" s="863">
        <v>0</v>
      </c>
      <c r="J132" s="970">
        <v>0</v>
      </c>
    </row>
    <row r="133" spans="1:10" s="688" customFormat="1" ht="39" hidden="1" thickBot="1">
      <c r="A133" s="964">
        <v>1171100</v>
      </c>
      <c r="B133" s="741" t="s">
        <v>1677</v>
      </c>
      <c r="C133" s="738" t="s">
        <v>479</v>
      </c>
      <c r="D133" s="860"/>
      <c r="E133" s="861"/>
      <c r="F133" s="860"/>
      <c r="G133" s="860"/>
      <c r="H133" s="860"/>
      <c r="I133" s="860"/>
      <c r="J133" s="970">
        <v>0</v>
      </c>
    </row>
    <row r="134" spans="1:10" s="688" customFormat="1" ht="26.25" hidden="1" thickBot="1">
      <c r="A134" s="964">
        <v>1171200</v>
      </c>
      <c r="B134" s="776" t="s">
        <v>1678</v>
      </c>
      <c r="C134" s="794" t="s">
        <v>352</v>
      </c>
      <c r="D134" s="860"/>
      <c r="E134" s="861"/>
      <c r="F134" s="860"/>
      <c r="G134" s="860"/>
      <c r="H134" s="860"/>
      <c r="I134" s="860"/>
      <c r="J134" s="970">
        <v>0</v>
      </c>
    </row>
    <row r="135" spans="1:10" s="688" customFormat="1" ht="51.75" hidden="1" thickBot="1">
      <c r="A135" s="935">
        <v>1172000</v>
      </c>
      <c r="B135" s="795" t="s">
        <v>1017</v>
      </c>
      <c r="C135" s="771" t="s">
        <v>358</v>
      </c>
      <c r="D135" s="858">
        <f>D137+D138</f>
        <v>0</v>
      </c>
      <c r="E135" s="859"/>
      <c r="F135" s="858">
        <f>F137+F138</f>
        <v>0</v>
      </c>
      <c r="G135" s="858">
        <f>G137+G138</f>
        <v>0</v>
      </c>
      <c r="H135" s="858">
        <f>H137+H138</f>
        <v>0</v>
      </c>
      <c r="I135" s="858">
        <f>I137+I138</f>
        <v>0</v>
      </c>
      <c r="J135" s="970">
        <f>F135</f>
        <v>0</v>
      </c>
    </row>
    <row r="136" spans="1:10" s="688" customFormat="1" ht="13.5" hidden="1" thickBot="1">
      <c r="A136" s="935">
        <v>1172100</v>
      </c>
      <c r="B136" s="763" t="s">
        <v>1102</v>
      </c>
      <c r="C136" s="738" t="s">
        <v>1018</v>
      </c>
      <c r="D136" s="860"/>
      <c r="E136" s="861"/>
      <c r="F136" s="860"/>
      <c r="G136" s="860"/>
      <c r="H136" s="860"/>
      <c r="I136" s="860"/>
      <c r="J136" s="970">
        <v>0</v>
      </c>
    </row>
    <row r="137" spans="1:10" s="688" customFormat="1" ht="13.5" hidden="1" thickBot="1">
      <c r="A137" s="935">
        <v>1172200</v>
      </c>
      <c r="B137" s="763" t="s">
        <v>1103</v>
      </c>
      <c r="C137" s="796">
        <v>482200</v>
      </c>
      <c r="D137" s="860">
        <v>0</v>
      </c>
      <c r="E137" s="861"/>
      <c r="F137" s="860">
        <v>0</v>
      </c>
      <c r="G137" s="860">
        <v>0</v>
      </c>
      <c r="H137" s="860">
        <v>0</v>
      </c>
      <c r="I137" s="860">
        <v>0</v>
      </c>
      <c r="J137" s="970">
        <f>F137</f>
        <v>0</v>
      </c>
    </row>
    <row r="138" spans="1:10" s="688" customFormat="1" ht="13.5" hidden="1" thickBot="1">
      <c r="A138" s="935">
        <v>1172300</v>
      </c>
      <c r="B138" s="776" t="s">
        <v>1679</v>
      </c>
      <c r="C138" s="742" t="s">
        <v>1020</v>
      </c>
      <c r="D138" s="860">
        <v>0</v>
      </c>
      <c r="E138" s="861"/>
      <c r="F138" s="860">
        <v>0</v>
      </c>
      <c r="G138" s="860">
        <v>0</v>
      </c>
      <c r="H138" s="860">
        <v>0</v>
      </c>
      <c r="I138" s="860">
        <v>0</v>
      </c>
      <c r="J138" s="970">
        <f>F138</f>
        <v>0</v>
      </c>
    </row>
    <row r="139" spans="1:10" s="688" customFormat="1" ht="26.25" hidden="1" thickBot="1">
      <c r="A139" s="935">
        <v>1172400</v>
      </c>
      <c r="B139" s="797" t="s">
        <v>1680</v>
      </c>
      <c r="C139" s="742" t="s">
        <v>125</v>
      </c>
      <c r="D139" s="863"/>
      <c r="E139" s="861"/>
      <c r="F139" s="863"/>
      <c r="G139" s="863"/>
      <c r="H139" s="863"/>
      <c r="I139" s="863"/>
      <c r="J139" s="970">
        <v>0</v>
      </c>
    </row>
    <row r="140" spans="1:10" s="688" customFormat="1" ht="26.25" hidden="1" thickBot="1">
      <c r="A140" s="935">
        <v>1173000</v>
      </c>
      <c r="B140" s="795" t="s">
        <v>126</v>
      </c>
      <c r="C140" s="771" t="s">
        <v>358</v>
      </c>
      <c r="D140" s="863">
        <v>0</v>
      </c>
      <c r="E140" s="864"/>
      <c r="F140" s="863">
        <v>0</v>
      </c>
      <c r="G140" s="863">
        <v>0</v>
      </c>
      <c r="H140" s="863">
        <v>0</v>
      </c>
      <c r="I140" s="863">
        <v>0</v>
      </c>
      <c r="J140" s="970">
        <v>0</v>
      </c>
    </row>
    <row r="141" spans="1:10" s="688" customFormat="1" ht="26.25" hidden="1" thickBot="1">
      <c r="A141" s="964">
        <v>1173100</v>
      </c>
      <c r="B141" s="798" t="s">
        <v>127</v>
      </c>
      <c r="C141" s="742" t="s">
        <v>1088</v>
      </c>
      <c r="D141" s="863"/>
      <c r="E141" s="861"/>
      <c r="F141" s="863"/>
      <c r="G141" s="863"/>
      <c r="H141" s="863"/>
      <c r="I141" s="863"/>
      <c r="J141" s="970">
        <v>0</v>
      </c>
    </row>
    <row r="142" spans="1:10" s="688" customFormat="1" ht="39" hidden="1" thickBot="1">
      <c r="A142" s="964">
        <v>1174000</v>
      </c>
      <c r="B142" s="795" t="s">
        <v>1089</v>
      </c>
      <c r="C142" s="771" t="s">
        <v>358</v>
      </c>
      <c r="D142" s="863">
        <v>0</v>
      </c>
      <c r="E142" s="864"/>
      <c r="F142" s="863">
        <v>0</v>
      </c>
      <c r="G142" s="863">
        <v>0</v>
      </c>
      <c r="H142" s="863">
        <v>0</v>
      </c>
      <c r="I142" s="863">
        <v>0</v>
      </c>
      <c r="J142" s="970">
        <v>0</v>
      </c>
    </row>
    <row r="143" spans="1:10" s="688" customFormat="1" ht="26.25" hidden="1" thickBot="1">
      <c r="A143" s="964">
        <v>1174100</v>
      </c>
      <c r="B143" s="798" t="s">
        <v>1104</v>
      </c>
      <c r="C143" s="742" t="s">
        <v>1090</v>
      </c>
      <c r="D143" s="863"/>
      <c r="E143" s="864"/>
      <c r="F143" s="863"/>
      <c r="G143" s="863"/>
      <c r="H143" s="863"/>
      <c r="I143" s="863"/>
      <c r="J143" s="970">
        <v>0</v>
      </c>
    </row>
    <row r="144" spans="1:10" s="688" customFormat="1" ht="26.25" hidden="1" thickBot="1">
      <c r="A144" s="964">
        <v>1174200</v>
      </c>
      <c r="B144" s="797" t="s">
        <v>1681</v>
      </c>
      <c r="C144" s="742" t="s">
        <v>447</v>
      </c>
      <c r="D144" s="863"/>
      <c r="E144" s="864"/>
      <c r="F144" s="863"/>
      <c r="G144" s="863"/>
      <c r="H144" s="863"/>
      <c r="I144" s="863"/>
      <c r="J144" s="970">
        <v>0</v>
      </c>
    </row>
    <row r="145" spans="1:10" s="688" customFormat="1" ht="51.75" hidden="1" thickBot="1">
      <c r="A145" s="964">
        <v>1175000</v>
      </c>
      <c r="B145" s="795" t="s">
        <v>558</v>
      </c>
      <c r="C145" s="771" t="s">
        <v>358</v>
      </c>
      <c r="D145" s="863">
        <v>0</v>
      </c>
      <c r="E145" s="864"/>
      <c r="F145" s="863">
        <v>0</v>
      </c>
      <c r="G145" s="863">
        <v>0</v>
      </c>
      <c r="H145" s="863">
        <v>0</v>
      </c>
      <c r="I145" s="863">
        <v>0</v>
      </c>
      <c r="J145" s="970">
        <v>0</v>
      </c>
    </row>
    <row r="146" spans="1:10" s="688" customFormat="1" ht="39" hidden="1" thickBot="1">
      <c r="A146" s="964">
        <v>1175100</v>
      </c>
      <c r="B146" s="797" t="s">
        <v>1682</v>
      </c>
      <c r="C146" s="742" t="s">
        <v>227</v>
      </c>
      <c r="D146" s="863"/>
      <c r="E146" s="864"/>
      <c r="F146" s="863"/>
      <c r="G146" s="863"/>
      <c r="H146" s="863"/>
      <c r="I146" s="863"/>
      <c r="J146" s="970">
        <v>0</v>
      </c>
    </row>
    <row r="147" spans="1:10" s="688" customFormat="1" ht="13.5" hidden="1" thickBot="1">
      <c r="A147" s="964">
        <v>1176000</v>
      </c>
      <c r="B147" s="795" t="s">
        <v>228</v>
      </c>
      <c r="C147" s="771" t="s">
        <v>358</v>
      </c>
      <c r="D147" s="863">
        <v>0</v>
      </c>
      <c r="E147" s="864"/>
      <c r="F147" s="863">
        <v>0</v>
      </c>
      <c r="G147" s="863">
        <v>0</v>
      </c>
      <c r="H147" s="863">
        <v>0</v>
      </c>
      <c r="I147" s="863">
        <v>0</v>
      </c>
      <c r="J147" s="970">
        <v>0</v>
      </c>
    </row>
    <row r="148" spans="1:10" s="688" customFormat="1" ht="13.5" hidden="1" thickBot="1">
      <c r="A148" s="964">
        <v>1176100</v>
      </c>
      <c r="B148" s="797" t="s">
        <v>1683</v>
      </c>
      <c r="C148" s="742" t="s">
        <v>8</v>
      </c>
      <c r="D148" s="863"/>
      <c r="E148" s="861"/>
      <c r="F148" s="863"/>
      <c r="G148" s="863"/>
      <c r="H148" s="863"/>
      <c r="I148" s="863"/>
      <c r="J148" s="970">
        <v>0</v>
      </c>
    </row>
    <row r="149" spans="1:10" s="688" customFormat="1" ht="13.5" hidden="1" thickBot="1">
      <c r="A149" s="964">
        <v>1177000</v>
      </c>
      <c r="B149" s="795" t="s">
        <v>587</v>
      </c>
      <c r="C149" s="771" t="s">
        <v>358</v>
      </c>
      <c r="D149" s="863">
        <v>0</v>
      </c>
      <c r="E149" s="864"/>
      <c r="F149" s="863">
        <v>0</v>
      </c>
      <c r="G149" s="863">
        <v>0</v>
      </c>
      <c r="H149" s="863">
        <v>0</v>
      </c>
      <c r="I149" s="863">
        <v>0</v>
      </c>
      <c r="J149" s="970">
        <v>0</v>
      </c>
    </row>
    <row r="150" spans="1:10" s="688" customFormat="1" ht="13.5" hidden="1" thickBot="1">
      <c r="A150" s="965">
        <v>1177100</v>
      </c>
      <c r="B150" s="799" t="s">
        <v>1684</v>
      </c>
      <c r="C150" s="746" t="s">
        <v>259</v>
      </c>
      <c r="D150" s="855"/>
      <c r="E150" s="856"/>
      <c r="F150" s="855"/>
      <c r="G150" s="855"/>
      <c r="H150" s="855"/>
      <c r="I150" s="855"/>
      <c r="J150" s="970">
        <v>0</v>
      </c>
    </row>
    <row r="151" spans="1:10" s="688" customFormat="1" ht="26.25" thickBot="1">
      <c r="A151" s="968" t="s">
        <v>262</v>
      </c>
      <c r="B151" s="806" t="s">
        <v>648</v>
      </c>
      <c r="C151" s="807" t="s">
        <v>358</v>
      </c>
      <c r="D151" s="969">
        <f>D157</f>
        <v>350</v>
      </c>
      <c r="E151" s="1127"/>
      <c r="F151" s="969">
        <f>F157</f>
        <v>350</v>
      </c>
      <c r="G151" s="969">
        <f>G157</f>
        <v>350</v>
      </c>
      <c r="H151" s="969">
        <f>H157</f>
        <v>350</v>
      </c>
      <c r="I151" s="969">
        <f>I157</f>
        <v>350</v>
      </c>
      <c r="J151" s="970">
        <f>J157</f>
        <v>350</v>
      </c>
    </row>
    <row r="152" spans="1:10" s="688" customFormat="1">
      <c r="A152" s="966" t="s">
        <v>650</v>
      </c>
      <c r="B152" s="815" t="s">
        <v>651</v>
      </c>
      <c r="C152" s="734" t="s">
        <v>358</v>
      </c>
      <c r="D152" s="858">
        <f>SUM(D153:D155)</f>
        <v>0</v>
      </c>
      <c r="E152" s="859"/>
      <c r="F152" s="858">
        <f>SUM(F153:F155)</f>
        <v>0</v>
      </c>
      <c r="G152" s="858">
        <f>SUM(G153:G155)</f>
        <v>0</v>
      </c>
      <c r="H152" s="858">
        <f>+SUM(H153:H155)</f>
        <v>0</v>
      </c>
      <c r="I152" s="858">
        <f>SUM(I153:I155)</f>
        <v>0</v>
      </c>
      <c r="J152" s="970">
        <f>F152</f>
        <v>0</v>
      </c>
    </row>
    <row r="153" spans="1:10" s="688" customFormat="1">
      <c r="A153" s="964" t="s">
        <v>652</v>
      </c>
      <c r="B153" s="797" t="s">
        <v>1685</v>
      </c>
      <c r="C153" s="971" t="s">
        <v>987</v>
      </c>
      <c r="D153" s="863"/>
      <c r="E153" s="861"/>
      <c r="F153" s="863"/>
      <c r="G153" s="863"/>
      <c r="H153" s="863"/>
      <c r="I153" s="863"/>
      <c r="J153" s="970">
        <f>F153</f>
        <v>0</v>
      </c>
    </row>
    <row r="154" spans="1:10" s="688" customFormat="1">
      <c r="A154" s="964" t="s">
        <v>988</v>
      </c>
      <c r="B154" s="797" t="s">
        <v>1686</v>
      </c>
      <c r="C154" s="971" t="s">
        <v>965</v>
      </c>
      <c r="D154" s="863">
        <v>0</v>
      </c>
      <c r="E154" s="861"/>
      <c r="F154" s="863">
        <v>0</v>
      </c>
      <c r="G154" s="863">
        <v>0</v>
      </c>
      <c r="H154" s="863">
        <v>0</v>
      </c>
      <c r="I154" s="863">
        <v>0</v>
      </c>
      <c r="J154" s="970">
        <f>F154</f>
        <v>0</v>
      </c>
    </row>
    <row r="155" spans="1:10" s="688" customFormat="1" ht="25.5">
      <c r="A155" s="964" t="s">
        <v>966</v>
      </c>
      <c r="B155" s="797" t="s">
        <v>1687</v>
      </c>
      <c r="C155" s="971" t="s">
        <v>968</v>
      </c>
      <c r="D155" s="972">
        <v>0</v>
      </c>
      <c r="E155" s="1576"/>
      <c r="F155" s="972">
        <f>D155+E155</f>
        <v>0</v>
      </c>
      <c r="G155" s="1213">
        <v>0</v>
      </c>
      <c r="H155" s="1214">
        <v>0</v>
      </c>
      <c r="I155" s="1214">
        <v>0</v>
      </c>
      <c r="J155" s="1215">
        <f>F155</f>
        <v>0</v>
      </c>
    </row>
    <row r="156" spans="1:10" s="688" customFormat="1">
      <c r="A156" s="973" t="s">
        <v>969</v>
      </c>
      <c r="B156" s="797" t="s">
        <v>1688</v>
      </c>
      <c r="C156" s="971" t="s">
        <v>1099</v>
      </c>
      <c r="D156" s="863"/>
      <c r="E156" s="861"/>
      <c r="F156" s="863"/>
      <c r="G156" s="863"/>
      <c r="H156" s="863"/>
      <c r="I156" s="863"/>
      <c r="J156" s="970">
        <v>0</v>
      </c>
    </row>
    <row r="157" spans="1:10" s="688" customFormat="1">
      <c r="A157" s="973" t="s">
        <v>138</v>
      </c>
      <c r="B157" s="798" t="s">
        <v>139</v>
      </c>
      <c r="C157" s="971" t="s">
        <v>140</v>
      </c>
      <c r="D157" s="863">
        <v>350</v>
      </c>
      <c r="E157" s="861"/>
      <c r="F157" s="863">
        <f>D157+E157</f>
        <v>350</v>
      </c>
      <c r="G157" s="863">
        <v>350</v>
      </c>
      <c r="H157" s="863">
        <v>350</v>
      </c>
      <c r="I157" s="863">
        <v>350</v>
      </c>
      <c r="J157" s="970">
        <f>F157</f>
        <v>350</v>
      </c>
    </row>
    <row r="158" spans="1:10" s="688" customFormat="1">
      <c r="A158" s="973" t="s">
        <v>141</v>
      </c>
      <c r="B158" s="797" t="s">
        <v>1689</v>
      </c>
      <c r="C158" s="971" t="s">
        <v>897</v>
      </c>
      <c r="D158" s="863"/>
      <c r="E158" s="861"/>
      <c r="F158" s="863"/>
      <c r="G158" s="863"/>
      <c r="H158" s="863"/>
      <c r="I158" s="863"/>
      <c r="J158" s="970">
        <v>0</v>
      </c>
    </row>
    <row r="159" spans="1:10" s="688" customFormat="1">
      <c r="A159" s="973" t="s">
        <v>898</v>
      </c>
      <c r="B159" s="797" t="s">
        <v>1690</v>
      </c>
      <c r="C159" s="971" t="s">
        <v>900</v>
      </c>
      <c r="D159" s="863"/>
      <c r="E159" s="861"/>
      <c r="F159" s="863"/>
      <c r="G159" s="863"/>
      <c r="H159" s="863"/>
      <c r="I159" s="863"/>
      <c r="J159" s="970">
        <v>0</v>
      </c>
    </row>
    <row r="160" spans="1:10" s="688" customFormat="1">
      <c r="A160" s="974" t="s">
        <v>800</v>
      </c>
      <c r="B160" s="975" t="s">
        <v>1691</v>
      </c>
      <c r="C160" s="976" t="s">
        <v>657</v>
      </c>
      <c r="D160" s="863"/>
      <c r="E160" s="861"/>
      <c r="F160" s="863"/>
      <c r="G160" s="863"/>
      <c r="H160" s="863"/>
      <c r="I160" s="863"/>
      <c r="J160" s="970">
        <v>0</v>
      </c>
    </row>
    <row r="161" spans="1:10" s="688" customFormat="1" hidden="1">
      <c r="A161" s="940" t="s">
        <v>801</v>
      </c>
      <c r="B161" s="977" t="s">
        <v>1063</v>
      </c>
      <c r="C161" s="944" t="s">
        <v>1064</v>
      </c>
      <c r="D161" s="863"/>
      <c r="E161" s="861"/>
      <c r="F161" s="863"/>
      <c r="G161" s="863"/>
      <c r="H161" s="863"/>
      <c r="I161" s="863"/>
      <c r="J161" s="970">
        <v>0</v>
      </c>
    </row>
    <row r="162" spans="1:10" s="688" customFormat="1" hidden="1">
      <c r="A162" s="940" t="s">
        <v>1065</v>
      </c>
      <c r="B162" s="977" t="s">
        <v>1066</v>
      </c>
      <c r="C162" s="944" t="s">
        <v>1067</v>
      </c>
      <c r="D162" s="863"/>
      <c r="E162" s="861"/>
      <c r="F162" s="863"/>
      <c r="G162" s="863"/>
      <c r="H162" s="863"/>
      <c r="I162" s="863"/>
      <c r="J162" s="970">
        <v>0</v>
      </c>
    </row>
    <row r="163" spans="1:10" s="688" customFormat="1" hidden="1">
      <c r="A163" s="978" t="s">
        <v>658</v>
      </c>
      <c r="B163" s="979" t="s">
        <v>659</v>
      </c>
      <c r="C163" s="980" t="s">
        <v>358</v>
      </c>
      <c r="D163" s="863">
        <v>0</v>
      </c>
      <c r="E163" s="864"/>
      <c r="F163" s="863">
        <v>0</v>
      </c>
      <c r="G163" s="863">
        <v>0</v>
      </c>
      <c r="H163" s="863">
        <v>0</v>
      </c>
      <c r="I163" s="863">
        <v>0</v>
      </c>
      <c r="J163" s="970">
        <v>0</v>
      </c>
    </row>
    <row r="164" spans="1:10" hidden="1">
      <c r="A164" s="973" t="s">
        <v>660</v>
      </c>
      <c r="B164" s="798" t="s">
        <v>661</v>
      </c>
      <c r="C164" s="971" t="s">
        <v>662</v>
      </c>
      <c r="D164" s="863"/>
      <c r="E164" s="861"/>
      <c r="F164" s="863"/>
      <c r="G164" s="863"/>
      <c r="H164" s="863"/>
      <c r="I164" s="863"/>
      <c r="J164" s="970">
        <v>0</v>
      </c>
    </row>
    <row r="165" spans="1:10" hidden="1">
      <c r="A165" s="973" t="s">
        <v>663</v>
      </c>
      <c r="B165" s="798" t="s">
        <v>664</v>
      </c>
      <c r="C165" s="971" t="s">
        <v>665</v>
      </c>
      <c r="D165" s="863"/>
      <c r="E165" s="861"/>
      <c r="F165" s="863"/>
      <c r="G165" s="863"/>
      <c r="H165" s="863"/>
      <c r="I165" s="863"/>
      <c r="J165" s="970">
        <v>0</v>
      </c>
    </row>
    <row r="166" spans="1:10" ht="25.5" hidden="1">
      <c r="A166" s="973" t="s">
        <v>666</v>
      </c>
      <c r="B166" s="797" t="s">
        <v>1692</v>
      </c>
      <c r="C166" s="971" t="s">
        <v>314</v>
      </c>
      <c r="D166" s="863"/>
      <c r="E166" s="861"/>
      <c r="F166" s="863"/>
      <c r="G166" s="863"/>
      <c r="H166" s="863"/>
      <c r="I166" s="863"/>
      <c r="J166" s="970">
        <v>0</v>
      </c>
    </row>
    <row r="167" spans="1:10" hidden="1">
      <c r="A167" s="973" t="s">
        <v>315</v>
      </c>
      <c r="B167" s="797" t="s">
        <v>1693</v>
      </c>
      <c r="C167" s="971" t="s">
        <v>317</v>
      </c>
      <c r="D167" s="863"/>
      <c r="E167" s="861"/>
      <c r="F167" s="863"/>
      <c r="G167" s="863"/>
      <c r="H167" s="863"/>
      <c r="I167" s="863"/>
      <c r="J167" s="970">
        <v>0</v>
      </c>
    </row>
    <row r="168" spans="1:10" hidden="1">
      <c r="A168" s="973" t="s">
        <v>318</v>
      </c>
      <c r="B168" s="795" t="s">
        <v>319</v>
      </c>
      <c r="C168" s="783" t="s">
        <v>358</v>
      </c>
      <c r="D168" s="863">
        <v>0</v>
      </c>
      <c r="E168" s="864"/>
      <c r="F168" s="863">
        <v>0</v>
      </c>
      <c r="G168" s="863">
        <v>0</v>
      </c>
      <c r="H168" s="863">
        <v>0</v>
      </c>
      <c r="I168" s="863">
        <v>0</v>
      </c>
      <c r="J168" s="970">
        <v>0</v>
      </c>
    </row>
    <row r="169" spans="1:10" hidden="1">
      <c r="A169" s="973" t="s">
        <v>320</v>
      </c>
      <c r="B169" s="798" t="s">
        <v>1105</v>
      </c>
      <c r="C169" s="971" t="s">
        <v>321</v>
      </c>
      <c r="D169" s="863"/>
      <c r="E169" s="861"/>
      <c r="F169" s="863"/>
      <c r="G169" s="863"/>
      <c r="H169" s="863"/>
      <c r="I169" s="863"/>
      <c r="J169" s="970">
        <v>0</v>
      </c>
    </row>
    <row r="170" spans="1:10" hidden="1">
      <c r="A170" s="981" t="s">
        <v>322</v>
      </c>
      <c r="B170" s="822" t="s">
        <v>1068</v>
      </c>
      <c r="C170" s="783" t="s">
        <v>358</v>
      </c>
      <c r="D170" s="863">
        <v>0</v>
      </c>
      <c r="E170" s="864"/>
      <c r="F170" s="863">
        <v>0</v>
      </c>
      <c r="G170" s="863">
        <v>0</v>
      </c>
      <c r="H170" s="863">
        <v>0</v>
      </c>
      <c r="I170" s="863">
        <v>0</v>
      </c>
      <c r="J170" s="970">
        <v>0</v>
      </c>
    </row>
    <row r="171" spans="1:10" hidden="1">
      <c r="A171" s="973" t="s">
        <v>324</v>
      </c>
      <c r="B171" s="798" t="s">
        <v>1106</v>
      </c>
      <c r="C171" s="971" t="s">
        <v>325</v>
      </c>
      <c r="D171" s="863"/>
      <c r="E171" s="864"/>
      <c r="F171" s="863"/>
      <c r="G171" s="863"/>
      <c r="H171" s="863"/>
      <c r="I171" s="863"/>
      <c r="J171" s="970">
        <v>0</v>
      </c>
    </row>
    <row r="172" spans="1:10" hidden="1">
      <c r="A172" s="973" t="s">
        <v>326</v>
      </c>
      <c r="B172" s="798" t="s">
        <v>1107</v>
      </c>
      <c r="C172" s="971" t="s">
        <v>327</v>
      </c>
      <c r="D172" s="863"/>
      <c r="E172" s="864"/>
      <c r="F172" s="863"/>
      <c r="G172" s="863"/>
      <c r="H172" s="863"/>
      <c r="I172" s="863"/>
      <c r="J172" s="863"/>
    </row>
    <row r="173" spans="1:10">
      <c r="A173" s="973" t="s">
        <v>328</v>
      </c>
      <c r="B173" s="797" t="s">
        <v>1694</v>
      </c>
      <c r="C173" s="971" t="s">
        <v>330</v>
      </c>
      <c r="D173" s="863"/>
      <c r="E173" s="864"/>
      <c r="F173" s="863"/>
      <c r="G173" s="863"/>
      <c r="H173" s="863"/>
      <c r="I173" s="863"/>
      <c r="J173" s="863"/>
    </row>
    <row r="174" spans="1:10" ht="13.5" thickBot="1">
      <c r="A174" s="982">
        <v>1244000</v>
      </c>
      <c r="B174" s="983" t="s">
        <v>1706</v>
      </c>
      <c r="C174" s="976" t="s">
        <v>1134</v>
      </c>
      <c r="D174" s="947"/>
      <c r="E174" s="1124"/>
      <c r="F174" s="947"/>
      <c r="G174" s="947"/>
      <c r="H174" s="947"/>
      <c r="I174" s="947"/>
      <c r="J174" s="947"/>
    </row>
    <row r="175" spans="1:10" ht="13.5" thickBot="1">
      <c r="A175" s="984">
        <v>1000000</v>
      </c>
      <c r="B175" s="985" t="s">
        <v>1070</v>
      </c>
      <c r="C175" s="986" t="s">
        <v>358</v>
      </c>
      <c r="D175" s="969">
        <f>D32+D151</f>
        <v>30000</v>
      </c>
      <c r="E175" s="1127">
        <f>E32</f>
        <v>0</v>
      </c>
      <c r="F175" s="969">
        <f>F32+F151</f>
        <v>30000</v>
      </c>
      <c r="G175" s="969">
        <f>G32+G151</f>
        <v>5850</v>
      </c>
      <c r="H175" s="969">
        <f>H32+H151</f>
        <v>11745</v>
      </c>
      <c r="I175" s="969">
        <f>I32+I151</f>
        <v>17145</v>
      </c>
      <c r="J175" s="1127">
        <f>F175</f>
        <v>30000</v>
      </c>
    </row>
    <row r="176" spans="1:10" ht="14.25">
      <c r="A176" s="2617"/>
      <c r="B176" s="2617"/>
      <c r="C176" s="2617"/>
      <c r="D176" s="2617"/>
      <c r="E176" s="2617"/>
      <c r="F176" s="2617"/>
      <c r="G176" s="2617"/>
      <c r="H176" s="2617"/>
      <c r="I176" s="2617"/>
      <c r="J176" s="2617"/>
    </row>
    <row r="177" spans="1:10">
      <c r="A177" s="2594" t="s">
        <v>2246</v>
      </c>
      <c r="B177" s="2594"/>
      <c r="C177" s="2594"/>
      <c r="D177" s="2594"/>
      <c r="E177" s="2594"/>
      <c r="F177" s="2594"/>
      <c r="G177" s="2594"/>
      <c r="H177" s="2594"/>
      <c r="I177" s="2594"/>
      <c r="J177" s="2594"/>
    </row>
    <row r="178" spans="1:10">
      <c r="A178" s="2625" t="s">
        <v>1114</v>
      </c>
      <c r="B178" s="2625"/>
      <c r="C178" s="2625"/>
      <c r="D178" s="2625"/>
      <c r="E178" s="2625"/>
      <c r="F178" s="2625"/>
      <c r="G178" s="2625"/>
      <c r="H178" s="2625"/>
      <c r="I178" s="2625"/>
      <c r="J178" s="2625"/>
    </row>
    <row r="179" spans="1:10" ht="14.25">
      <c r="A179" s="2594" t="s">
        <v>2242</v>
      </c>
      <c r="B179" s="2594"/>
      <c r="C179" s="2594"/>
      <c r="D179" s="2594"/>
      <c r="E179" s="2594"/>
      <c r="F179" s="2594"/>
      <c r="G179" s="2594"/>
      <c r="H179" s="2594"/>
      <c r="I179" s="2594"/>
      <c r="J179" s="2594"/>
    </row>
    <row r="180" spans="1:10" ht="10.5" customHeight="1">
      <c r="A180" s="2623" t="s">
        <v>992</v>
      </c>
      <c r="B180" s="2623"/>
      <c r="C180" s="2623"/>
      <c r="D180" s="2623"/>
      <c r="E180" s="2623"/>
      <c r="F180" s="2623"/>
      <c r="G180" s="2623"/>
      <c r="H180" s="2623"/>
      <c r="I180" s="2623"/>
      <c r="J180" s="2623"/>
    </row>
    <row r="181" spans="1:10" ht="14.25" hidden="1">
      <c r="A181" s="2624"/>
      <c r="B181" s="2624"/>
      <c r="C181" s="2624"/>
      <c r="D181" s="2624"/>
      <c r="E181" s="2624"/>
      <c r="F181" s="2624"/>
      <c r="G181" s="2624"/>
      <c r="H181" s="2624"/>
      <c r="I181" s="2624"/>
      <c r="J181" s="2624"/>
    </row>
    <row r="182" spans="1:10">
      <c r="A182" s="2594" t="s">
        <v>993</v>
      </c>
      <c r="B182" s="2594"/>
      <c r="C182" s="2594"/>
      <c r="D182" s="2594"/>
      <c r="E182" s="2594"/>
      <c r="F182" s="2594"/>
      <c r="G182" s="2594"/>
      <c r="H182" s="2594"/>
      <c r="I182" s="2594"/>
      <c r="J182" s="2594"/>
    </row>
    <row r="183" spans="1:10" s="626" customFormat="1" ht="14.25">
      <c r="A183" s="832" t="s">
        <v>2247</v>
      </c>
      <c r="B183" s="832"/>
      <c r="C183" s="833"/>
      <c r="D183" s="832"/>
      <c r="E183" s="1679"/>
      <c r="F183" s="832" t="s">
        <v>348</v>
      </c>
      <c r="G183" s="832" t="s">
        <v>2248</v>
      </c>
      <c r="H183" s="832"/>
      <c r="I183" s="832"/>
      <c r="J183" s="832"/>
    </row>
    <row r="184" spans="1:10" s="626" customFormat="1" ht="14.25">
      <c r="A184" s="834" t="s">
        <v>1700</v>
      </c>
      <c r="B184" s="833"/>
      <c r="C184" s="836"/>
      <c r="D184" s="678"/>
      <c r="E184" s="1680" t="s">
        <v>309</v>
      </c>
      <c r="F184" s="678"/>
      <c r="G184" s="675" t="s">
        <v>310</v>
      </c>
      <c r="H184" s="678"/>
      <c r="I184" s="678"/>
      <c r="J184" s="834"/>
    </row>
    <row r="185" spans="1:10">
      <c r="A185" s="2600"/>
      <c r="B185" s="2600"/>
      <c r="C185" s="2600"/>
      <c r="D185" s="2600"/>
      <c r="E185" s="2600"/>
      <c r="F185" s="2600"/>
      <c r="G185" s="2600"/>
      <c r="H185" s="2600"/>
      <c r="I185" s="2600"/>
      <c r="J185" s="2600"/>
    </row>
    <row r="186" spans="1:10">
      <c r="A186" s="2626"/>
      <c r="B186" s="2626"/>
      <c r="C186" s="2626"/>
      <c r="D186" s="2626"/>
      <c r="E186" s="2626"/>
      <c r="F186" s="2626"/>
      <c r="G186" s="2626"/>
      <c r="H186" s="2626"/>
      <c r="I186" s="2626"/>
      <c r="J186" s="2626"/>
    </row>
    <row r="187" spans="1:10">
      <c r="A187" s="2626"/>
      <c r="B187" s="2626"/>
      <c r="C187" s="2626"/>
      <c r="D187" s="2626"/>
      <c r="E187" s="2626"/>
      <c r="F187" s="2626"/>
      <c r="G187" s="2626"/>
      <c r="H187" s="2626"/>
      <c r="I187" s="2626"/>
      <c r="J187" s="2626"/>
    </row>
    <row r="188" spans="1:10">
      <c r="A188" s="2626"/>
      <c r="B188" s="2626"/>
      <c r="C188" s="2626"/>
      <c r="D188" s="2626"/>
      <c r="E188" s="2626"/>
      <c r="F188" s="2626"/>
      <c r="G188" s="2626"/>
      <c r="H188" s="2626"/>
      <c r="I188" s="2626"/>
      <c r="J188" s="2626"/>
    </row>
    <row r="189" spans="1:10">
      <c r="A189" s="2626"/>
      <c r="B189" s="2626"/>
      <c r="C189" s="2626"/>
      <c r="D189" s="2626"/>
      <c r="E189" s="2626"/>
      <c r="F189" s="2626"/>
      <c r="G189" s="2626"/>
      <c r="H189" s="2626"/>
      <c r="I189" s="2626"/>
      <c r="J189" s="2626"/>
    </row>
    <row r="190" spans="1:10">
      <c r="A190" s="987"/>
      <c r="B190" s="987"/>
      <c r="C190" s="987"/>
      <c r="D190" s="987"/>
      <c r="E190" s="1528"/>
      <c r="F190" s="987"/>
      <c r="G190" s="987"/>
      <c r="H190" s="987"/>
      <c r="I190" s="987"/>
      <c r="J190" s="988"/>
    </row>
    <row r="191" spans="1:10">
      <c r="A191" s="2626"/>
      <c r="B191" s="2626"/>
      <c r="C191" s="2626"/>
      <c r="D191" s="2626"/>
      <c r="E191" s="2626"/>
      <c r="F191" s="2626"/>
      <c r="G191" s="2626"/>
      <c r="H191" s="2626"/>
      <c r="I191" s="2626"/>
      <c r="J191" s="2626"/>
    </row>
    <row r="192" spans="1:10">
      <c r="A192" s="2626"/>
      <c r="B192" s="2626"/>
      <c r="C192" s="2626"/>
      <c r="D192" s="2626"/>
      <c r="E192" s="2626"/>
      <c r="F192" s="2626"/>
      <c r="G192" s="2626"/>
      <c r="H192" s="2626"/>
      <c r="I192" s="2626"/>
      <c r="J192" s="2626"/>
    </row>
    <row r="193" spans="1:10">
      <c r="A193" s="2626"/>
      <c r="B193" s="2626"/>
      <c r="C193" s="2626"/>
      <c r="D193" s="2626"/>
      <c r="E193" s="2626"/>
      <c r="F193" s="2626"/>
      <c r="G193" s="2626"/>
      <c r="H193" s="2626"/>
      <c r="I193" s="2626"/>
      <c r="J193" s="2626"/>
    </row>
    <row r="194" spans="1:10">
      <c r="A194" s="2626"/>
      <c r="B194" s="2626"/>
      <c r="C194" s="2626"/>
      <c r="D194" s="2626"/>
      <c r="E194" s="2626"/>
      <c r="F194" s="2626"/>
      <c r="G194" s="2626"/>
      <c r="H194" s="2626"/>
      <c r="I194" s="2626"/>
      <c r="J194" s="2626"/>
    </row>
    <row r="195" spans="1:10">
      <c r="A195" s="987"/>
      <c r="B195" s="987"/>
      <c r="C195" s="987"/>
      <c r="D195" s="987"/>
      <c r="E195" s="1528"/>
      <c r="F195" s="987"/>
      <c r="G195" s="987"/>
      <c r="H195" s="987"/>
      <c r="I195" s="987"/>
      <c r="J195" s="987"/>
    </row>
    <row r="196" spans="1:10">
      <c r="A196" s="2626"/>
      <c r="B196" s="2626"/>
      <c r="C196" s="2626"/>
      <c r="D196" s="2626"/>
      <c r="E196" s="2626"/>
      <c r="F196" s="2626"/>
      <c r="G196" s="2626"/>
      <c r="H196" s="2626"/>
      <c r="I196" s="2626"/>
      <c r="J196" s="2626"/>
    </row>
    <row r="197" spans="1:10">
      <c r="A197" s="987"/>
      <c r="B197" s="987"/>
      <c r="C197" s="987"/>
      <c r="D197" s="987"/>
      <c r="E197" s="1528"/>
      <c r="F197" s="989"/>
      <c r="G197" s="989"/>
      <c r="H197" s="989"/>
      <c r="I197" s="989"/>
      <c r="J197" s="989"/>
    </row>
    <row r="198" spans="1:10">
      <c r="A198" s="2626"/>
      <c r="B198" s="2626"/>
      <c r="C198" s="2626"/>
      <c r="D198" s="2626"/>
      <c r="E198" s="2626"/>
      <c r="F198" s="2626"/>
      <c r="G198" s="2626"/>
      <c r="H198" s="2626"/>
      <c r="I198" s="2626"/>
      <c r="J198" s="2626"/>
    </row>
    <row r="199" spans="1:10">
      <c r="A199" s="987"/>
      <c r="B199" s="987"/>
      <c r="C199" s="987"/>
      <c r="D199" s="987"/>
      <c r="E199" s="1528"/>
      <c r="F199" s="987"/>
      <c r="G199" s="987"/>
      <c r="H199" s="987"/>
      <c r="I199" s="987"/>
      <c r="J199" s="987"/>
    </row>
    <row r="200" spans="1:10">
      <c r="A200" s="2626"/>
      <c r="B200" s="2626"/>
      <c r="C200" s="2626"/>
      <c r="D200" s="2626"/>
      <c r="E200" s="2626"/>
      <c r="F200" s="2626"/>
      <c r="G200" s="2626"/>
      <c r="H200" s="2626"/>
      <c r="I200" s="2626"/>
      <c r="J200" s="2626"/>
    </row>
    <row r="201" spans="1:10">
      <c r="A201" s="987"/>
      <c r="B201" s="987"/>
      <c r="C201" s="987"/>
      <c r="D201" s="987"/>
      <c r="E201" s="1528"/>
      <c r="F201" s="987"/>
      <c r="G201" s="987"/>
      <c r="H201" s="987"/>
      <c r="I201" s="987"/>
      <c r="J201" s="987"/>
    </row>
    <row r="202" spans="1:10">
      <c r="A202" s="2626"/>
      <c r="B202" s="2626"/>
      <c r="C202" s="2626"/>
      <c r="D202" s="2626"/>
      <c r="E202" s="2626"/>
      <c r="F202" s="2626"/>
      <c r="G202" s="2626"/>
      <c r="H202" s="2626"/>
      <c r="I202" s="2626"/>
      <c r="J202" s="2626"/>
    </row>
    <row r="203" spans="1:10">
      <c r="A203" s="2628"/>
      <c r="B203" s="2628"/>
      <c r="C203" s="2628"/>
      <c r="D203" s="2628"/>
      <c r="E203" s="2628"/>
      <c r="F203" s="2628"/>
      <c r="G203" s="2628"/>
      <c r="H203" s="2628"/>
      <c r="I203" s="2628"/>
      <c r="J203" s="2628"/>
    </row>
    <row r="204" spans="1:10">
      <c r="A204" s="2628"/>
      <c r="B204" s="2628"/>
      <c r="C204" s="2628"/>
      <c r="D204" s="2628"/>
      <c r="E204" s="2628"/>
      <c r="F204" s="2628"/>
      <c r="G204" s="2628"/>
      <c r="H204" s="2628"/>
      <c r="I204" s="2628"/>
      <c r="J204" s="2628"/>
    </row>
    <row r="205" spans="1:10">
      <c r="A205" s="2628"/>
      <c r="B205" s="2628"/>
      <c r="C205" s="2628"/>
      <c r="D205" s="2628"/>
      <c r="E205" s="2628"/>
      <c r="F205" s="2628"/>
      <c r="G205" s="2628"/>
      <c r="H205" s="2628"/>
      <c r="I205" s="2628"/>
      <c r="J205" s="2628"/>
    </row>
    <row r="206" spans="1:10">
      <c r="A206" s="987"/>
      <c r="B206" s="990"/>
      <c r="C206" s="990"/>
      <c r="D206" s="990"/>
      <c r="E206" s="1466"/>
      <c r="F206" s="990"/>
      <c r="G206" s="990"/>
      <c r="H206" s="990"/>
      <c r="I206" s="990"/>
      <c r="J206" s="990"/>
    </row>
    <row r="207" spans="1:10">
      <c r="A207" s="2628"/>
      <c r="B207" s="2628"/>
      <c r="C207" s="2628"/>
      <c r="D207" s="2628"/>
      <c r="E207" s="2628"/>
      <c r="F207" s="2628"/>
      <c r="G207" s="2628"/>
      <c r="H207" s="2628"/>
      <c r="I207" s="2628"/>
      <c r="J207" s="2628"/>
    </row>
    <row r="208" spans="1:10">
      <c r="A208" s="2594"/>
      <c r="B208" s="2594"/>
      <c r="C208" s="2594"/>
      <c r="D208" s="2594"/>
      <c r="E208" s="2594"/>
      <c r="F208" s="2594"/>
      <c r="G208" s="2594"/>
      <c r="H208" s="2594"/>
      <c r="I208" s="2594"/>
      <c r="J208" s="2594"/>
    </row>
    <row r="209" spans="1:10">
      <c r="A209" s="2625"/>
      <c r="B209" s="2625"/>
      <c r="C209" s="2625"/>
      <c r="D209" s="2625"/>
      <c r="E209" s="2625"/>
      <c r="F209" s="2625"/>
      <c r="G209" s="2625"/>
      <c r="H209" s="2625"/>
      <c r="I209" s="2625"/>
      <c r="J209" s="2625"/>
    </row>
    <row r="210" spans="1:10">
      <c r="A210" s="2625"/>
      <c r="B210" s="2625"/>
      <c r="C210" s="2625"/>
      <c r="D210" s="2625"/>
      <c r="E210" s="2625"/>
      <c r="F210" s="2625"/>
      <c r="G210" s="2625"/>
      <c r="H210" s="2625"/>
      <c r="I210" s="2625"/>
      <c r="J210" s="2625"/>
    </row>
    <row r="211" spans="1:10">
      <c r="A211" s="2623"/>
      <c r="B211" s="2623"/>
      <c r="C211" s="2623"/>
      <c r="D211" s="2623"/>
      <c r="E211" s="2623"/>
      <c r="F211" s="2623"/>
      <c r="G211" s="2623"/>
      <c r="H211" s="2623"/>
      <c r="I211" s="2623"/>
      <c r="J211" s="2623"/>
    </row>
    <row r="212" spans="1:10" ht="14.25">
      <c r="A212" s="2631"/>
      <c r="B212" s="2631"/>
      <c r="C212" s="2631"/>
      <c r="D212" s="2631"/>
      <c r="E212" s="2631"/>
      <c r="F212" s="2631"/>
      <c r="G212" s="2631"/>
      <c r="H212" s="2631"/>
      <c r="I212" s="2631"/>
      <c r="J212" s="2631"/>
    </row>
    <row r="213" spans="1:10">
      <c r="A213" s="2625"/>
      <c r="B213" s="2625"/>
      <c r="C213" s="2625"/>
      <c r="D213" s="2625"/>
      <c r="E213" s="2625"/>
      <c r="F213" s="2625"/>
      <c r="G213" s="2625"/>
      <c r="H213" s="2625"/>
      <c r="I213" s="2625"/>
      <c r="J213" s="2625"/>
    </row>
    <row r="214" spans="1:10">
      <c r="A214" s="2625"/>
      <c r="B214" s="2625"/>
      <c r="C214" s="2625"/>
      <c r="D214" s="2625"/>
      <c r="E214" s="2625"/>
      <c r="F214" s="2625"/>
      <c r="G214" s="2625"/>
      <c r="H214" s="2625"/>
      <c r="I214" s="2625"/>
      <c r="J214" s="2625"/>
    </row>
    <row r="215" spans="1:10">
      <c r="A215" s="2630"/>
      <c r="B215" s="2630"/>
      <c r="C215" s="2630"/>
      <c r="D215" s="2630"/>
      <c r="E215" s="2630"/>
      <c r="F215" s="2630"/>
      <c r="G215" s="2630"/>
      <c r="H215" s="2630"/>
      <c r="I215" s="2630"/>
      <c r="J215" s="2630"/>
    </row>
    <row r="216" spans="1:10">
      <c r="A216" s="2600"/>
      <c r="B216" s="2600"/>
      <c r="C216" s="2600"/>
      <c r="D216" s="2600"/>
      <c r="E216" s="2600"/>
      <c r="F216" s="2600"/>
      <c r="G216" s="2600"/>
      <c r="H216" s="2600"/>
      <c r="I216" s="2600"/>
      <c r="J216" s="2600"/>
    </row>
  </sheetData>
  <mergeCells count="41"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A176:J176"/>
    <mergeCell ref="A177:J177"/>
    <mergeCell ref="A178:J178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99</vt:i4>
      </vt:variant>
      <vt:variant>
        <vt:lpstr>Named Ranges</vt:lpstr>
      </vt:variant>
      <vt:variant>
        <vt:i4>4</vt:i4>
      </vt:variant>
    </vt:vector>
  </HeadingPairs>
  <TitlesOfParts>
    <vt:vector size="103" baseType="lpstr">
      <vt:lpstr>Лист6</vt:lpstr>
      <vt:lpstr>Лист5</vt:lpstr>
      <vt:lpstr>texekanq</vt:lpstr>
      <vt:lpstr>Лист1</vt:lpstr>
      <vt:lpstr>Лист9</vt:lpstr>
      <vt:lpstr>tex</vt:lpstr>
      <vt:lpstr>tit.t</vt:lpstr>
      <vt:lpstr>Հավելված 1</vt:lpstr>
      <vt:lpstr>Հավելված 2</vt:lpstr>
      <vt:lpstr>Հավելված 3</vt:lpstr>
      <vt:lpstr>Лист10</vt:lpstr>
      <vt:lpstr>Հավելված 4</vt:lpstr>
      <vt:lpstr>Հավելված 5</vt:lpstr>
      <vt:lpstr>Հավելված 6</vt:lpstr>
      <vt:lpstr>subv aparat</vt:lpstr>
      <vt:lpstr>aparat</vt:lpstr>
      <vt:lpstr>zags</vt:lpstr>
      <vt:lpstr>1.5.1</vt:lpstr>
      <vt:lpstr>sybv 1,6,1</vt:lpstr>
      <vt:lpstr>1.6.1</vt:lpstr>
      <vt:lpstr>arandzin aih</vt:lpstr>
      <vt:lpstr>anasnabyz</vt:lpstr>
      <vt:lpstr>subv gux</vt:lpstr>
      <vt:lpstr> gux</vt:lpstr>
      <vt:lpstr>subv chanap</vt:lpstr>
      <vt:lpstr>arandzin chanaparh</vt:lpstr>
      <vt:lpstr>tnt.harab.</vt:lpstr>
      <vt:lpstr>arandzin axbahan.</vt:lpstr>
      <vt:lpstr>kext.grer</vt:lpstr>
      <vt:lpstr>subven sher  էքսպեռեմ </vt:lpstr>
      <vt:lpstr>subven sher</vt:lpstr>
      <vt:lpstr>Shner</vt:lpstr>
      <vt:lpstr>subv rhamat</vt:lpstr>
      <vt:lpstr>rhamat</vt:lpstr>
      <vt:lpstr>subv bnak</vt:lpstr>
      <vt:lpstr>Лист15</vt:lpstr>
      <vt:lpstr>Лист16</vt:lpstr>
      <vt:lpstr>bnak.chin</vt:lpstr>
      <vt:lpstr>poxoc.lus պ</vt:lpstr>
      <vt:lpstr>subv pox iusav</vt:lpstr>
      <vt:lpstr>poxoc.lusav.</vt:lpstr>
      <vt:lpstr>suzi</vt:lpstr>
      <vt:lpstr>komynal</vt:lpstr>
      <vt:lpstr>qts</vt:lpstr>
      <vt:lpstr>qts partq</vt:lpstr>
      <vt:lpstr>Sheet3</vt:lpstr>
      <vt:lpstr>arandzin aroxg</vt:lpstr>
      <vt:lpstr>sybven 8,1,1</vt:lpstr>
      <vt:lpstr>arandzin sport</vt:lpstr>
      <vt:lpstr>kino</vt:lpstr>
      <vt:lpstr>gradaran</vt:lpstr>
      <vt:lpstr>subv msh ken</vt:lpstr>
      <vt:lpstr>mch kentron</vt:lpstr>
      <vt:lpstr>Лист14</vt:lpstr>
      <vt:lpstr>  mshakujti tun</vt:lpstr>
      <vt:lpstr>ajl mchak</vt:lpstr>
      <vt:lpstr>subv mank</vt:lpstr>
      <vt:lpstr>mankap</vt:lpstr>
      <vt:lpstr>mankap partq</vt:lpstr>
      <vt:lpstr>barz.krt</vt:lpstr>
      <vt:lpstr>arandzin dproc</vt:lpstr>
      <vt:lpstr>artadproc</vt:lpstr>
      <vt:lpstr>sub art dp</vt:lpstr>
      <vt:lpstr>sporti dproc</vt:lpstr>
      <vt:lpstr>Лист17</vt:lpstr>
      <vt:lpstr>Лист11</vt:lpstr>
      <vt:lpstr>sort droc sub</vt:lpstr>
      <vt:lpstr>Лист13</vt:lpstr>
      <vt:lpstr>arvesti dproc</vt:lpstr>
      <vt:lpstr>soc haraz.korcrac</vt:lpstr>
      <vt:lpstr>10-4-1</vt:lpstr>
      <vt:lpstr>arandzin soc</vt:lpstr>
      <vt:lpstr>10.5.1</vt:lpstr>
      <vt:lpstr>bjudj. chnax.caxs</vt:lpstr>
      <vt:lpstr>caxser eramsjak</vt:lpstr>
      <vt:lpstr>ekamut eramsjak</vt:lpstr>
      <vt:lpstr>4</vt:lpstr>
      <vt:lpstr>3</vt:lpstr>
      <vt:lpstr>2</vt:lpstr>
      <vt:lpstr>1</vt:lpstr>
      <vt:lpstr>Лист2</vt:lpstr>
      <vt:lpstr>Лист3</vt:lpstr>
      <vt:lpstr>Лист4</vt:lpstr>
      <vt:lpstr>blagod</vt:lpstr>
      <vt:lpstr>katnar</vt:lpstr>
      <vt:lpstr>lernov</vt:lpstr>
      <vt:lpstr>medov</vt:lpstr>
      <vt:lpstr>sarat</vt:lpstr>
      <vt:lpstr>novos</vt:lpstr>
      <vt:lpstr>mexvh</vt:lpstr>
      <vt:lpstr>dachtad</vt:lpstr>
      <vt:lpstr>Лист7</vt:lpstr>
      <vt:lpstr>Лист8</vt:lpstr>
      <vt:lpstr>սառչապետ</vt:lpstr>
      <vt:lpstr>մեծավ</vt:lpstr>
      <vt:lpstr>arv dp</vt:lpstr>
      <vt:lpstr>մեծ առվ դպ</vt:lpstr>
      <vt:lpstr>Лист12</vt:lpstr>
      <vt:lpstr>marz dp</vt:lpstr>
      <vt:lpstr>'Հավելված 1'!Print_Area</vt:lpstr>
      <vt:lpstr>'Հավելված 1'!Print_Titles</vt:lpstr>
      <vt:lpstr>'Հավելված 2'!Print_Titles</vt:lpstr>
      <vt:lpstr>'Հավելված 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Tashir 2</dc:creator>
  <cp:lastModifiedBy>Arpine Khachatryan</cp:lastModifiedBy>
  <cp:lastPrinted>2026-08-18T15:14:38Z</cp:lastPrinted>
  <dcterms:created xsi:type="dcterms:W3CDTF">1996-10-14T23:33:28Z</dcterms:created>
  <dcterms:modified xsi:type="dcterms:W3CDTF">2026-08-19T11:34:55Z</dcterms:modified>
</cp:coreProperties>
</file>